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ráce\Milan\rozpočty\2024\Koleje Vysoké školy polytechnické Jihlava\VŘ\Revize 13 (dotazy 3.6.)\"/>
    </mc:Choice>
  </mc:AlternateContent>
  <bookViews>
    <workbookView xWindow="0" yWindow="0" windowWidth="0" windowHeight="0"/>
  </bookViews>
  <sheets>
    <sheet name="Rekapitulace stavby" sheetId="1" r:id="rId1"/>
    <sheet name="SO 01_STA - Stavební část" sheetId="2" r:id="rId2"/>
    <sheet name="SO 01_ZTI - Zdravotně tec..." sheetId="3" r:id="rId3"/>
    <sheet name="SO 01_VZT - Vzduchotechni..." sheetId="4" r:id="rId4"/>
    <sheet name="SO 01_ÚT - Vytápění" sheetId="5" r:id="rId5"/>
    <sheet name="SO 01_PLYN - Vnitřní plyn..." sheetId="6" r:id="rId6"/>
    <sheet name="SO 01_SIL - Elektro silno..." sheetId="7" r:id="rId7"/>
    <sheet name="SO 01_SLA - Elektro slabo..." sheetId="8" r:id="rId8"/>
    <sheet name="SO 01_EPS_ERO - Požání si..." sheetId="9" r:id="rId9"/>
    <sheet name="SO 01_FOT - Fotovoltaika" sheetId="10" r:id="rId10"/>
    <sheet name="SO 01_PCO - Dálkový přenos" sheetId="11" r:id="rId11"/>
    <sheet name="SO 01_MaR - Měření a regu..." sheetId="12" r:id="rId12"/>
    <sheet name="SO 02 - Komunikace a zpev..." sheetId="13" r:id="rId13"/>
    <sheet name="SO 03 - Sadové úpravy" sheetId="14" r:id="rId14"/>
    <sheet name="SO 04 - Automatický závla..." sheetId="15" r:id="rId15"/>
    <sheet name="SO 05 - Areálová kanaliza..." sheetId="16" r:id="rId16"/>
    <sheet name="SO 06 - Retenční nádrž" sheetId="17" r:id="rId17"/>
    <sheet name="SO 07 - Areálová kanaliza..." sheetId="18" r:id="rId18"/>
    <sheet name="SO 08.1 - NTL plynovod ar..." sheetId="19" r:id="rId19"/>
    <sheet name="SO 08.2 - Přeložka NTL pl..." sheetId="20" r:id="rId20"/>
    <sheet name="SO 09 - Přípojka STL plyn..." sheetId="21" r:id="rId21"/>
    <sheet name="SO 10 - Úprava přípojek k..." sheetId="22" r:id="rId22"/>
    <sheet name="SO 11 - Areálové osvětlen..." sheetId="23" r:id="rId23"/>
    <sheet name="SO 12 - Přípojka slaboproudu" sheetId="24" r:id="rId24"/>
    <sheet name="SO 13 - Přeložení veřejné..." sheetId="25" r:id="rId25"/>
    <sheet name="SO 14 - Přeložení stávají..." sheetId="26" r:id="rId26"/>
    <sheet name="SO 15 - Přeložky areálový..." sheetId="27" r:id="rId27"/>
    <sheet name="SO 16.1 - Kanalizace" sheetId="28" r:id="rId28"/>
    <sheet name="SO 16.2 - Plynovod" sheetId="29" r:id="rId29"/>
    <sheet name="VRN - Vedlejší rozpočtové..." sheetId="30" r:id="rId30"/>
  </sheets>
  <definedNames>
    <definedName name="_xlnm.Print_Area" localSheetId="0">'Rekapitulace stavby'!$D$4:$AO$76,'Rekapitulace stavby'!$C$82:$AQ$127</definedName>
    <definedName name="_xlnm.Print_Titles" localSheetId="0">'Rekapitulace stavby'!$92:$92</definedName>
    <definedName name="_xlnm._FilterDatabase" localSheetId="1" hidden="1">'SO 01_STA - Stavební část'!$C$156:$K$6040</definedName>
    <definedName name="_xlnm.Print_Area" localSheetId="1">'SO 01_STA - Stavební část'!$C$4:$J$76,'SO 01_STA - Stavební část'!$C$82:$J$136,'SO 01_STA - Stavební část'!$C$142:$J$6040</definedName>
    <definedName name="_xlnm.Print_Titles" localSheetId="1">'SO 01_STA - Stavební část'!$156:$156</definedName>
    <definedName name="_xlnm._FilterDatabase" localSheetId="2" hidden="1">'SO 01_ZTI - Zdravotně tec...'!$C$131:$K$332</definedName>
    <definedName name="_xlnm.Print_Area" localSheetId="2">'SO 01_ZTI - Zdravotně tec...'!$C$4:$J$76,'SO 01_ZTI - Zdravotně tec...'!$C$82:$J$111,'SO 01_ZTI - Zdravotně tec...'!$C$117:$J$332</definedName>
    <definedName name="_xlnm.Print_Titles" localSheetId="2">'SO 01_ZTI - Zdravotně tec...'!$131:$131</definedName>
    <definedName name="_xlnm._FilterDatabase" localSheetId="3" hidden="1">'SO 01_VZT - Vzduchotechni...'!$C$129:$K$230</definedName>
    <definedName name="_xlnm.Print_Area" localSheetId="3">'SO 01_VZT - Vzduchotechni...'!$C$4:$J$76,'SO 01_VZT - Vzduchotechni...'!$C$82:$J$109,'SO 01_VZT - Vzduchotechni...'!$C$115:$J$230</definedName>
    <definedName name="_xlnm.Print_Titles" localSheetId="3">'SO 01_VZT - Vzduchotechni...'!$129:$129</definedName>
    <definedName name="_xlnm._FilterDatabase" localSheetId="4" hidden="1">'SO 01_ÚT - Vytápění'!$C$127:$K$256</definedName>
    <definedName name="_xlnm.Print_Area" localSheetId="4">'SO 01_ÚT - Vytápění'!$C$4:$J$76,'SO 01_ÚT - Vytápění'!$C$82:$J$107,'SO 01_ÚT - Vytápění'!$C$113:$J$256</definedName>
    <definedName name="_xlnm.Print_Titles" localSheetId="4">'SO 01_ÚT - Vytápění'!$127:$127</definedName>
    <definedName name="_xlnm._FilterDatabase" localSheetId="5" hidden="1">'SO 01_PLYN - Vnitřní plyn...'!$C$126:$K$156</definedName>
    <definedName name="_xlnm.Print_Area" localSheetId="5">'SO 01_PLYN - Vnitřní plyn...'!$C$4:$J$76,'SO 01_PLYN - Vnitřní plyn...'!$C$82:$J$106,'SO 01_PLYN - Vnitřní plyn...'!$C$112:$J$156</definedName>
    <definedName name="_xlnm.Print_Titles" localSheetId="5">'SO 01_PLYN - Vnitřní plyn...'!$126:$126</definedName>
    <definedName name="_xlnm._FilterDatabase" localSheetId="6" hidden="1">'SO 01_SIL - Elektro silno...'!$C$140:$K$283</definedName>
    <definedName name="_xlnm.Print_Area" localSheetId="6">'SO 01_SIL - Elektro silno...'!$C$4:$J$76,'SO 01_SIL - Elektro silno...'!$C$82:$J$120,'SO 01_SIL - Elektro silno...'!$C$126:$J$283</definedName>
    <definedName name="_xlnm.Print_Titles" localSheetId="6">'SO 01_SIL - Elektro silno...'!$140:$140</definedName>
    <definedName name="_xlnm._FilterDatabase" localSheetId="7" hidden="1">'SO 01_SLA - Elektro slabo...'!$C$124:$K$343</definedName>
    <definedName name="_xlnm.Print_Area" localSheetId="7">'SO 01_SLA - Elektro slabo...'!$C$4:$J$76,'SO 01_SLA - Elektro slabo...'!$C$82:$J$104,'SO 01_SLA - Elektro slabo...'!$C$110:$J$343</definedName>
    <definedName name="_xlnm.Print_Titles" localSheetId="7">'SO 01_SLA - Elektro slabo...'!$124:$124</definedName>
    <definedName name="_xlnm._FilterDatabase" localSheetId="8" hidden="1">'SO 01_EPS_ERO - Požání si...'!$C$123:$K$175</definedName>
    <definedName name="_xlnm.Print_Area" localSheetId="8">'SO 01_EPS_ERO - Požání si...'!$C$4:$J$76,'SO 01_EPS_ERO - Požání si...'!$C$82:$J$103,'SO 01_EPS_ERO - Požání si...'!$C$109:$J$175</definedName>
    <definedName name="_xlnm.Print_Titles" localSheetId="8">'SO 01_EPS_ERO - Požání si...'!$123:$123</definedName>
    <definedName name="_xlnm._FilterDatabase" localSheetId="9" hidden="1">'SO 01_FOT - Fotovoltaika'!$C$123:$K$159</definedName>
    <definedName name="_xlnm.Print_Area" localSheetId="9">'SO 01_FOT - Fotovoltaika'!$C$4:$J$76,'SO 01_FOT - Fotovoltaika'!$C$82:$J$103,'SO 01_FOT - Fotovoltaika'!$C$109:$J$159</definedName>
    <definedName name="_xlnm.Print_Titles" localSheetId="9">'SO 01_FOT - Fotovoltaika'!$123:$123</definedName>
    <definedName name="_xlnm._FilterDatabase" localSheetId="10" hidden="1">'SO 01_PCO - Dálkový přenos'!$C$120:$K$153</definedName>
    <definedName name="_xlnm.Print_Area" localSheetId="10">'SO 01_PCO - Dálkový přenos'!$C$4:$J$76,'SO 01_PCO - Dálkový přenos'!$C$82:$J$100,'SO 01_PCO - Dálkový přenos'!$C$106:$J$153</definedName>
    <definedName name="_xlnm.Print_Titles" localSheetId="10">'SO 01_PCO - Dálkový přenos'!$120:$120</definedName>
    <definedName name="_xlnm._FilterDatabase" localSheetId="11" hidden="1">'SO 01_MaR - Měření a regu...'!$C$134:$K$248</definedName>
    <definedName name="_xlnm.Print_Area" localSheetId="11">'SO 01_MaR - Měření a regu...'!$C$4:$J$76,'SO 01_MaR - Měření a regu...'!$C$82:$J$114,'SO 01_MaR - Měření a regu...'!$C$120:$J$248</definedName>
    <definedName name="_xlnm.Print_Titles" localSheetId="11">'SO 01_MaR - Měření a regu...'!$134:$134</definedName>
    <definedName name="_xlnm._FilterDatabase" localSheetId="12" hidden="1">'SO 02 - Komunikace a zpev...'!$C$141:$K$381</definedName>
    <definedName name="_xlnm.Print_Area" localSheetId="12">'SO 02 - Komunikace a zpev...'!$C$4:$J$76,'SO 02 - Komunikace a zpev...'!$C$82:$J$123,'SO 02 - Komunikace a zpev...'!$C$129:$J$381</definedName>
    <definedName name="_xlnm.Print_Titles" localSheetId="12">'SO 02 - Komunikace a zpev...'!$141:$141</definedName>
    <definedName name="_xlnm._FilterDatabase" localSheetId="13" hidden="1">'SO 03 - Sadové úpravy'!$C$127:$K$250</definedName>
    <definedName name="_xlnm.Print_Area" localSheetId="13">'SO 03 - Sadové úpravy'!$C$4:$J$76,'SO 03 - Sadové úpravy'!$C$82:$J$109,'SO 03 - Sadové úpravy'!$C$115:$J$250</definedName>
    <definedName name="_xlnm.Print_Titles" localSheetId="13">'SO 03 - Sadové úpravy'!$127:$127</definedName>
    <definedName name="_xlnm._FilterDatabase" localSheetId="14" hidden="1">'SO 04 - Automatický závla...'!$C$120:$K$193</definedName>
    <definedName name="_xlnm.Print_Area" localSheetId="14">'SO 04 - Automatický závla...'!$C$4:$J$76,'SO 04 - Automatický závla...'!$C$82:$J$102,'SO 04 - Automatický závla...'!$C$108:$J$193</definedName>
    <definedName name="_xlnm.Print_Titles" localSheetId="14">'SO 04 - Automatický závla...'!$120:$120</definedName>
    <definedName name="_xlnm._FilterDatabase" localSheetId="15" hidden="1">'SO 05 - Areálová kanaliza...'!$C$122:$K$196</definedName>
    <definedName name="_xlnm.Print_Area" localSheetId="15">'SO 05 - Areálová kanaliza...'!$C$4:$J$76,'SO 05 - Areálová kanaliza...'!$C$82:$J$104,'SO 05 - Areálová kanaliza...'!$C$110:$J$196</definedName>
    <definedName name="_xlnm.Print_Titles" localSheetId="15">'SO 05 - Areálová kanaliza...'!$122:$122</definedName>
    <definedName name="_xlnm._FilterDatabase" localSheetId="16" hidden="1">'SO 06 - Retenční nádrž'!$C$125:$K$250</definedName>
    <definedName name="_xlnm.Print_Area" localSheetId="16">'SO 06 - Retenční nádrž'!$C$4:$J$76,'SO 06 - Retenční nádrž'!$C$82:$J$107,'SO 06 - Retenční nádrž'!$C$113:$J$250</definedName>
    <definedName name="_xlnm.Print_Titles" localSheetId="16">'SO 06 - Retenční nádrž'!$125:$125</definedName>
    <definedName name="_xlnm._FilterDatabase" localSheetId="17" hidden="1">'SO 07 - Areálová kanaliza...'!$C$121:$K$183</definedName>
    <definedName name="_xlnm.Print_Area" localSheetId="17">'SO 07 - Areálová kanaliza...'!$C$4:$J$76,'SO 07 - Areálová kanaliza...'!$C$82:$J$103,'SO 07 - Areálová kanaliza...'!$C$109:$J$183</definedName>
    <definedName name="_xlnm.Print_Titles" localSheetId="17">'SO 07 - Areálová kanaliza...'!$121:$121</definedName>
    <definedName name="_xlnm._FilterDatabase" localSheetId="18" hidden="1">'SO 08.1 - NTL plynovod ar...'!$C$124:$K$159</definedName>
    <definedName name="_xlnm.Print_Area" localSheetId="18">'SO 08.1 - NTL plynovod ar...'!$C$4:$J$76,'SO 08.1 - NTL plynovod ar...'!$C$82:$J$104,'SO 08.1 - NTL plynovod ar...'!$C$110:$J$159</definedName>
    <definedName name="_xlnm.Print_Titles" localSheetId="18">'SO 08.1 - NTL plynovod ar...'!$124:$124</definedName>
    <definedName name="_xlnm._FilterDatabase" localSheetId="19" hidden="1">'SO 08.2 - Přeložka NTL pl...'!$C$126:$K$170</definedName>
    <definedName name="_xlnm.Print_Area" localSheetId="19">'SO 08.2 - Přeložka NTL pl...'!$C$4:$J$76,'SO 08.2 - Přeložka NTL pl...'!$C$82:$J$106,'SO 08.2 - Přeložka NTL pl...'!$C$112:$J$170</definedName>
    <definedName name="_xlnm.Print_Titles" localSheetId="19">'SO 08.2 - Přeložka NTL pl...'!$126:$126</definedName>
    <definedName name="_xlnm._FilterDatabase" localSheetId="20" hidden="1">'SO 09 - Přípojka STL plyn...'!$C$122:$K$171</definedName>
    <definedName name="_xlnm.Print_Area" localSheetId="20">'SO 09 - Přípojka STL plyn...'!$C$4:$J$76,'SO 09 - Přípojka STL plyn...'!$C$82:$J$104,'SO 09 - Přípojka STL plyn...'!$C$110:$J$171</definedName>
    <definedName name="_xlnm.Print_Titles" localSheetId="20">'SO 09 - Přípojka STL plyn...'!$122:$122</definedName>
    <definedName name="_xlnm._FilterDatabase" localSheetId="21" hidden="1">'SO 10 - Úprava přípojek k...'!$C$124:$K$206</definedName>
    <definedName name="_xlnm.Print_Area" localSheetId="21">'SO 10 - Úprava přípojek k...'!$C$4:$J$76,'SO 10 - Úprava přípojek k...'!$C$82:$J$106,'SO 10 - Úprava přípojek k...'!$C$112:$J$206</definedName>
    <definedName name="_xlnm.Print_Titles" localSheetId="21">'SO 10 - Úprava přípojek k...'!$124:$124</definedName>
    <definedName name="_xlnm._FilterDatabase" localSheetId="22" hidden="1">'SO 11 - Areálové osvětlen...'!$C$127:$K$171</definedName>
    <definedName name="_xlnm.Print_Area" localSheetId="22">'SO 11 - Areálové osvětlen...'!$C$4:$J$76,'SO 11 - Areálové osvětlen...'!$C$82:$J$109,'SO 11 - Areálové osvětlen...'!$C$115:$J$171</definedName>
    <definedName name="_xlnm.Print_Titles" localSheetId="22">'SO 11 - Areálové osvětlen...'!$127:$127</definedName>
    <definedName name="_xlnm._FilterDatabase" localSheetId="23" hidden="1">'SO 12 - Přípojka slaboproudu'!$C$116:$K$131</definedName>
    <definedName name="_xlnm.Print_Area" localSheetId="23">'SO 12 - Přípojka slaboproudu'!$C$4:$J$76,'SO 12 - Přípojka slaboproudu'!$C$82:$J$98,'SO 12 - Přípojka slaboproudu'!$C$104:$J$131</definedName>
    <definedName name="_xlnm.Print_Titles" localSheetId="23">'SO 12 - Přípojka slaboproudu'!$116:$116</definedName>
    <definedName name="_xlnm._FilterDatabase" localSheetId="24" hidden="1">'SO 13 - Přeložení veřejné...'!$C$121:$K$138</definedName>
    <definedName name="_xlnm.Print_Area" localSheetId="24">'SO 13 - Přeložení veřejné...'!$C$4:$J$76,'SO 13 - Přeložení veřejné...'!$C$82:$J$103,'SO 13 - Přeložení veřejné...'!$C$109:$J$138</definedName>
    <definedName name="_xlnm.Print_Titles" localSheetId="24">'SO 13 - Přeložení veřejné...'!$121:$121</definedName>
    <definedName name="_xlnm._FilterDatabase" localSheetId="25" hidden="1">'SO 14 - Přeložení stávají...'!$C$125:$K$150</definedName>
    <definedName name="_xlnm.Print_Area" localSheetId="25">'SO 14 - Přeložení stávají...'!$C$4:$J$76,'SO 14 - Přeložení stávají...'!$C$82:$J$107,'SO 14 - Přeložení stávají...'!$C$113:$J$150</definedName>
    <definedName name="_xlnm.Print_Titles" localSheetId="25">'SO 14 - Přeložení stávají...'!$125:$125</definedName>
    <definedName name="_xlnm._FilterDatabase" localSheetId="26" hidden="1">'SO 15 - Přeložky areálový...'!$C$120:$K$134</definedName>
    <definedName name="_xlnm.Print_Area" localSheetId="26">'SO 15 - Přeložky areálový...'!$C$4:$J$76,'SO 15 - Přeložky areálový...'!$C$82:$J$102,'SO 15 - Přeložky areálový...'!$C$108:$J$134</definedName>
    <definedName name="_xlnm.Print_Titles" localSheetId="26">'SO 15 - Přeložky areálový...'!$120:$120</definedName>
    <definedName name="_xlnm._FilterDatabase" localSheetId="27" hidden="1">'SO 16.1 - Kanalizace'!$C$125:$K$178</definedName>
    <definedName name="_xlnm.Print_Area" localSheetId="27">'SO 16.1 - Kanalizace'!$C$4:$J$76,'SO 16.1 - Kanalizace'!$C$82:$J$105,'SO 16.1 - Kanalizace'!$C$111:$J$178</definedName>
    <definedName name="_xlnm.Print_Titles" localSheetId="27">'SO 16.1 - Kanalizace'!$125:$125</definedName>
    <definedName name="_xlnm._FilterDatabase" localSheetId="28" hidden="1">'SO 16.2 - Plynovod'!$C$125:$K$160</definedName>
    <definedName name="_xlnm.Print_Area" localSheetId="28">'SO 16.2 - Plynovod'!$C$4:$J$76,'SO 16.2 - Plynovod'!$C$82:$J$105,'SO 16.2 - Plynovod'!$C$111:$J$160</definedName>
    <definedName name="_xlnm.Print_Titles" localSheetId="28">'SO 16.2 - Plynovod'!$125:$125</definedName>
    <definedName name="_xlnm._FilterDatabase" localSheetId="29" hidden="1">'VRN - Vedlejší rozpočtové...'!$C$122:$K$169</definedName>
    <definedName name="_xlnm.Print_Area" localSheetId="29">'VRN - Vedlejší rozpočtové...'!$C$4:$J$76,'VRN - Vedlejší rozpočtové...'!$C$82:$J$104,'VRN - Vedlejší rozpočtové...'!$C$110:$J$169</definedName>
    <definedName name="_xlnm.Print_Titles" localSheetId="29">'VRN - Vedlejší rozpočtové...'!$122:$122</definedName>
  </definedNames>
  <calcPr/>
</workbook>
</file>

<file path=xl/calcChain.xml><?xml version="1.0" encoding="utf-8"?>
<calcChain xmlns="http://schemas.openxmlformats.org/spreadsheetml/2006/main">
  <c i="30" l="1" r="J37"/>
  <c r="J36"/>
  <c i="1" r="AY126"/>
  <c i="30" r="J35"/>
  <c i="1" r="AX126"/>
  <c i="30"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29" r="J39"/>
  <c r="J38"/>
  <c i="1" r="AY125"/>
  <c i="29" r="J37"/>
  <c i="1" r="AX125"/>
  <c i="29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94"/>
  <c r="J25"/>
  <c r="J23"/>
  <c r="E23"/>
  <c r="J122"/>
  <c r="J22"/>
  <c r="J20"/>
  <c r="E20"/>
  <c r="F123"/>
  <c r="J19"/>
  <c r="J17"/>
  <c r="E17"/>
  <c r="F122"/>
  <c r="J16"/>
  <c r="J14"/>
  <c r="J91"/>
  <c r="E7"/>
  <c r="E85"/>
  <c i="28" r="J39"/>
  <c r="J38"/>
  <c i="1" r="AY124"/>
  <c i="28" r="J37"/>
  <c i="1" r="AX124"/>
  <c i="28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94"/>
  <c r="J25"/>
  <c r="J23"/>
  <c r="E23"/>
  <c r="J122"/>
  <c r="J22"/>
  <c r="J20"/>
  <c r="E20"/>
  <c r="F123"/>
  <c r="J19"/>
  <c r="J17"/>
  <c r="E17"/>
  <c r="F93"/>
  <c r="J16"/>
  <c r="J14"/>
  <c r="J120"/>
  <c r="E7"/>
  <c r="E114"/>
  <c i="27" r="J37"/>
  <c r="J36"/>
  <c i="1" r="AY122"/>
  <c i="27" r="J35"/>
  <c i="1" r="AX122"/>
  <c i="27"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91"/>
  <c r="J14"/>
  <c r="J12"/>
  <c r="J115"/>
  <c r="E7"/>
  <c r="E111"/>
  <c i="26" r="J37"/>
  <c r="J36"/>
  <c i="1" r="AY121"/>
  <c i="26" r="J35"/>
  <c i="1" r="AX121"/>
  <c i="26" r="BI150"/>
  <c r="BH150"/>
  <c r="BG150"/>
  <c r="BF150"/>
  <c r="T150"/>
  <c r="T149"/>
  <c r="T148"/>
  <c r="R150"/>
  <c r="R149"/>
  <c r="R148"/>
  <c r="P150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0"/>
  <c r="E118"/>
  <c r="F89"/>
  <c r="E87"/>
  <c r="J24"/>
  <c r="E24"/>
  <c r="J92"/>
  <c r="J23"/>
  <c r="J21"/>
  <c r="E21"/>
  <c r="J122"/>
  <c r="J20"/>
  <c r="J18"/>
  <c r="E18"/>
  <c r="F123"/>
  <c r="J17"/>
  <c r="J15"/>
  <c r="E15"/>
  <c r="F122"/>
  <c r="J14"/>
  <c r="J12"/>
  <c r="J120"/>
  <c r="E7"/>
  <c r="E116"/>
  <c i="25" r="J37"/>
  <c r="J36"/>
  <c i="1" r="AY120"/>
  <c i="25" r="J35"/>
  <c i="1" r="AX120"/>
  <c i="25"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4"/>
  <c r="BH124"/>
  <c r="BG124"/>
  <c r="BF124"/>
  <c r="T124"/>
  <c r="R124"/>
  <c r="P124"/>
  <c r="F116"/>
  <c r="E114"/>
  <c r="F89"/>
  <c r="E87"/>
  <c r="J24"/>
  <c r="E24"/>
  <c r="J119"/>
  <c r="J23"/>
  <c r="J21"/>
  <c r="E21"/>
  <c r="J91"/>
  <c r="J20"/>
  <c r="J18"/>
  <c r="E18"/>
  <c r="F119"/>
  <c r="J17"/>
  <c r="J15"/>
  <c r="E15"/>
  <c r="F91"/>
  <c r="J14"/>
  <c r="J12"/>
  <c r="J116"/>
  <c r="E7"/>
  <c r="E112"/>
  <c i="24" r="J37"/>
  <c r="J36"/>
  <c i="1" r="AY119"/>
  <c i="24" r="J35"/>
  <c i="1" r="AX119"/>
  <c i="24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91"/>
  <c r="J20"/>
  <c r="J18"/>
  <c r="E18"/>
  <c r="F114"/>
  <c r="J17"/>
  <c r="J15"/>
  <c r="E15"/>
  <c r="F91"/>
  <c r="J14"/>
  <c r="J12"/>
  <c r="J111"/>
  <c r="E7"/>
  <c r="E107"/>
  <c i="23" r="J37"/>
  <c r="J36"/>
  <c i="1" r="AY118"/>
  <c i="23" r="J35"/>
  <c i="1" r="AX118"/>
  <c i="23" r="BI171"/>
  <c r="BH171"/>
  <c r="BG171"/>
  <c r="BF171"/>
  <c r="T171"/>
  <c r="T170"/>
  <c r="T169"/>
  <c r="R171"/>
  <c r="R170"/>
  <c r="R169"/>
  <c r="P171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F122"/>
  <c r="E120"/>
  <c r="F89"/>
  <c r="E87"/>
  <c r="J24"/>
  <c r="E24"/>
  <c r="J92"/>
  <c r="J23"/>
  <c r="J21"/>
  <c r="E21"/>
  <c r="J91"/>
  <c r="J20"/>
  <c r="J18"/>
  <c r="E18"/>
  <c r="F125"/>
  <c r="J17"/>
  <c r="J15"/>
  <c r="E15"/>
  <c r="F124"/>
  <c r="J14"/>
  <c r="J12"/>
  <c r="J122"/>
  <c r="E7"/>
  <c r="E118"/>
  <c i="22" r="J37"/>
  <c r="J36"/>
  <c i="1" r="AY117"/>
  <c i="22" r="J35"/>
  <c i="1" r="AX117"/>
  <c i="22"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121"/>
  <c r="J20"/>
  <c r="J18"/>
  <c r="E18"/>
  <c r="F122"/>
  <c r="J17"/>
  <c r="J15"/>
  <c r="E15"/>
  <c r="F121"/>
  <c r="J14"/>
  <c r="J12"/>
  <c r="J119"/>
  <c r="E7"/>
  <c r="E115"/>
  <c i="21" r="J37"/>
  <c r="J36"/>
  <c i="1" r="AY116"/>
  <c i="21" r="J35"/>
  <c i="1" r="AX116"/>
  <c i="21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91"/>
  <c r="J20"/>
  <c r="J18"/>
  <c r="E18"/>
  <c r="F92"/>
  <c r="J17"/>
  <c r="J15"/>
  <c r="E15"/>
  <c r="F119"/>
  <c r="J14"/>
  <c r="J12"/>
  <c r="J117"/>
  <c r="E7"/>
  <c r="E85"/>
  <c i="20" r="J39"/>
  <c r="J38"/>
  <c i="1" r="AY115"/>
  <c i="20" r="J37"/>
  <c i="1" r="AX115"/>
  <c i="20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93"/>
  <c r="J22"/>
  <c r="J20"/>
  <c r="E20"/>
  <c r="F124"/>
  <c r="J19"/>
  <c r="J17"/>
  <c r="E17"/>
  <c r="F123"/>
  <c r="J16"/>
  <c r="J14"/>
  <c r="J121"/>
  <c r="E7"/>
  <c r="E85"/>
  <c i="19" r="J39"/>
  <c r="J38"/>
  <c i="1" r="AY114"/>
  <c i="19" r="J37"/>
  <c i="1" r="AX114"/>
  <c i="19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93"/>
  <c r="J22"/>
  <c r="J20"/>
  <c r="E20"/>
  <c r="F122"/>
  <c r="J19"/>
  <c r="J17"/>
  <c r="E17"/>
  <c r="F121"/>
  <c r="J16"/>
  <c r="J14"/>
  <c r="J91"/>
  <c r="E7"/>
  <c r="E113"/>
  <c i="18" r="J37"/>
  <c r="J36"/>
  <c i="1" r="AY112"/>
  <c i="18" r="J35"/>
  <c i="1" r="AX112"/>
  <c i="18"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91"/>
  <c r="J14"/>
  <c r="J12"/>
  <c r="J89"/>
  <c r="E7"/>
  <c r="E112"/>
  <c i="17" r="J37"/>
  <c r="J36"/>
  <c i="1" r="AY111"/>
  <c i="17" r="J35"/>
  <c i="1" r="AX111"/>
  <c i="17"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8"/>
  <c r="BH228"/>
  <c r="BG228"/>
  <c r="BF228"/>
  <c r="T228"/>
  <c r="R228"/>
  <c r="P228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4"/>
  <c r="BH204"/>
  <c r="BG204"/>
  <c r="BF204"/>
  <c r="T204"/>
  <c r="R204"/>
  <c r="P204"/>
  <c r="BI199"/>
  <c r="BH199"/>
  <c r="BG199"/>
  <c r="BF199"/>
  <c r="T199"/>
  <c r="R199"/>
  <c r="P199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91"/>
  <c r="J20"/>
  <c r="J18"/>
  <c r="E18"/>
  <c r="F92"/>
  <c r="J17"/>
  <c r="J15"/>
  <c r="E15"/>
  <c r="F91"/>
  <c r="J14"/>
  <c r="J12"/>
  <c r="J120"/>
  <c r="E7"/>
  <c r="E116"/>
  <c i="16" r="J37"/>
  <c r="J36"/>
  <c i="1" r="AY110"/>
  <c i="16" r="J35"/>
  <c i="1" r="AX110"/>
  <c i="16"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T190"/>
  <c r="R191"/>
  <c r="R190"/>
  <c r="P191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91"/>
  <c r="J20"/>
  <c r="J18"/>
  <c r="E18"/>
  <c r="F120"/>
  <c r="J17"/>
  <c r="J15"/>
  <c r="E15"/>
  <c r="F91"/>
  <c r="J14"/>
  <c r="J12"/>
  <c r="J89"/>
  <c r="E7"/>
  <c r="E113"/>
  <c i="15" r="J37"/>
  <c r="J36"/>
  <c i="1" r="AY109"/>
  <c i="15" r="J35"/>
  <c i="1" r="AX109"/>
  <c i="15"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91"/>
  <c r="J20"/>
  <c r="J18"/>
  <c r="E18"/>
  <c r="F118"/>
  <c r="J17"/>
  <c r="J15"/>
  <c r="E15"/>
  <c r="F91"/>
  <c r="J14"/>
  <c r="J12"/>
  <c r="J115"/>
  <c r="E7"/>
  <c r="E85"/>
  <c i="14" r="J37"/>
  <c r="J36"/>
  <c i="1" r="AY108"/>
  <c i="14" r="J35"/>
  <c i="1" r="AX108"/>
  <c i="14"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89"/>
  <c r="E87"/>
  <c r="J24"/>
  <c r="E24"/>
  <c r="J92"/>
  <c r="J23"/>
  <c r="J21"/>
  <c r="E21"/>
  <c r="J91"/>
  <c r="J20"/>
  <c r="J18"/>
  <c r="E18"/>
  <c r="F92"/>
  <c r="J17"/>
  <c r="J15"/>
  <c r="E15"/>
  <c r="F124"/>
  <c r="J14"/>
  <c r="J12"/>
  <c r="J122"/>
  <c r="E7"/>
  <c r="E85"/>
  <c i="13" r="J37"/>
  <c r="J36"/>
  <c i="1" r="AY107"/>
  <c i="13" r="J35"/>
  <c i="1" r="AX107"/>
  <c i="13"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T358"/>
  <c r="R359"/>
  <c r="R358"/>
  <c r="P359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7"/>
  <c r="BH287"/>
  <c r="BG287"/>
  <c r="BF287"/>
  <c r="T287"/>
  <c r="T286"/>
  <c r="R287"/>
  <c r="R286"/>
  <c r="P287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J138"/>
  <c r="F138"/>
  <c r="F136"/>
  <c r="E134"/>
  <c r="J91"/>
  <c r="F91"/>
  <c r="F89"/>
  <c r="E87"/>
  <c r="J24"/>
  <c r="E24"/>
  <c r="J92"/>
  <c r="J23"/>
  <c r="J18"/>
  <c r="E18"/>
  <c r="F92"/>
  <c r="J17"/>
  <c r="J12"/>
  <c r="J136"/>
  <c r="E7"/>
  <c r="E132"/>
  <c i="12" r="J39"/>
  <c r="J38"/>
  <c i="1" r="AY106"/>
  <c i="12" r="J37"/>
  <c i="1" r="AX106"/>
  <c i="12"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29"/>
  <c r="E127"/>
  <c r="F91"/>
  <c r="E89"/>
  <c r="J26"/>
  <c r="E26"/>
  <c r="J94"/>
  <c r="J25"/>
  <c r="J23"/>
  <c r="E23"/>
  <c r="J93"/>
  <c r="J22"/>
  <c r="J20"/>
  <c r="E20"/>
  <c r="F132"/>
  <c r="J19"/>
  <c r="J17"/>
  <c r="E17"/>
  <c r="F131"/>
  <c r="J16"/>
  <c r="J14"/>
  <c r="J129"/>
  <c r="E7"/>
  <c r="E85"/>
  <c i="11" r="J39"/>
  <c r="J38"/>
  <c i="1" r="AY105"/>
  <c i="11" r="J37"/>
  <c i="1" r="AX105"/>
  <c i="11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118"/>
  <c r="J25"/>
  <c r="J23"/>
  <c r="E23"/>
  <c r="J117"/>
  <c r="J22"/>
  <c r="J20"/>
  <c r="E20"/>
  <c r="F94"/>
  <c r="J19"/>
  <c r="J17"/>
  <c r="E17"/>
  <c r="F117"/>
  <c r="J16"/>
  <c r="J14"/>
  <c r="J115"/>
  <c r="E7"/>
  <c r="E85"/>
  <c i="10" r="J39"/>
  <c r="J38"/>
  <c i="1" r="AY104"/>
  <c i="10" r="J37"/>
  <c i="1" r="AX104"/>
  <c i="10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120"/>
  <c r="J22"/>
  <c r="J20"/>
  <c r="E20"/>
  <c r="F94"/>
  <c r="J19"/>
  <c r="J17"/>
  <c r="E17"/>
  <c r="F93"/>
  <c r="J16"/>
  <c r="J14"/>
  <c r="J91"/>
  <c r="E7"/>
  <c r="E85"/>
  <c i="9" r="J39"/>
  <c r="J38"/>
  <c i="1" r="AY103"/>
  <c i="9" r="J37"/>
  <c i="1" r="AX103"/>
  <c i="9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93"/>
  <c r="J22"/>
  <c r="J20"/>
  <c r="E20"/>
  <c r="F94"/>
  <c r="J19"/>
  <c r="J17"/>
  <c r="E17"/>
  <c r="F93"/>
  <c r="J16"/>
  <c r="J14"/>
  <c r="J118"/>
  <c r="E7"/>
  <c r="E85"/>
  <c i="8" r="J39"/>
  <c r="J38"/>
  <c i="1" r="AY102"/>
  <c i="8" r="J37"/>
  <c i="1" r="AX102"/>
  <c i="8"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91"/>
  <c r="E89"/>
  <c r="J26"/>
  <c r="E26"/>
  <c r="J122"/>
  <c r="J25"/>
  <c r="J23"/>
  <c r="E23"/>
  <c r="J93"/>
  <c r="J22"/>
  <c r="J20"/>
  <c r="E20"/>
  <c r="F94"/>
  <c r="J19"/>
  <c r="J17"/>
  <c r="E17"/>
  <c r="F93"/>
  <c r="J16"/>
  <c r="J14"/>
  <c r="J91"/>
  <c r="E7"/>
  <c r="E85"/>
  <c i="7" r="J142"/>
  <c r="J39"/>
  <c r="J38"/>
  <c i="1" r="AY101"/>
  <c i="7" r="J37"/>
  <c i="1" r="AX101"/>
  <c i="7"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J99"/>
  <c r="F135"/>
  <c r="E133"/>
  <c r="F91"/>
  <c r="E89"/>
  <c r="J26"/>
  <c r="E26"/>
  <c r="J138"/>
  <c r="J25"/>
  <c r="J23"/>
  <c r="E23"/>
  <c r="J137"/>
  <c r="J22"/>
  <c r="J20"/>
  <c r="E20"/>
  <c r="F138"/>
  <c r="J19"/>
  <c r="J17"/>
  <c r="E17"/>
  <c r="F93"/>
  <c r="J16"/>
  <c r="J14"/>
  <c r="J135"/>
  <c r="E7"/>
  <c r="E85"/>
  <c i="6" r="J39"/>
  <c r="J38"/>
  <c i="1" r="AY100"/>
  <c i="6" r="J37"/>
  <c i="1" r="AX100"/>
  <c i="6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F121"/>
  <c r="E119"/>
  <c r="F91"/>
  <c r="E89"/>
  <c r="J26"/>
  <c r="E26"/>
  <c r="J124"/>
  <c r="J25"/>
  <c r="J23"/>
  <c r="E23"/>
  <c r="J93"/>
  <c r="J22"/>
  <c r="J20"/>
  <c r="E20"/>
  <c r="F94"/>
  <c r="J19"/>
  <c r="J17"/>
  <c r="E17"/>
  <c r="F93"/>
  <c r="J16"/>
  <c r="J14"/>
  <c r="J91"/>
  <c r="E7"/>
  <c r="E115"/>
  <c i="5" r="J39"/>
  <c r="J38"/>
  <c i="1" r="AY99"/>
  <c i="5" r="J37"/>
  <c i="1" r="AX99"/>
  <c i="5"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F91"/>
  <c r="E89"/>
  <c r="J26"/>
  <c r="E26"/>
  <c r="J94"/>
  <c r="J25"/>
  <c r="J23"/>
  <c r="E23"/>
  <c r="J124"/>
  <c r="J22"/>
  <c r="J20"/>
  <c r="E20"/>
  <c r="F94"/>
  <c r="J19"/>
  <c r="J17"/>
  <c r="E17"/>
  <c r="F124"/>
  <c r="J16"/>
  <c r="J14"/>
  <c r="J91"/>
  <c r="E7"/>
  <c r="E116"/>
  <c i="4" r="J39"/>
  <c r="J38"/>
  <c i="1" r="AY98"/>
  <c i="4" r="J37"/>
  <c i="1" r="AX98"/>
  <c i="4"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126"/>
  <c r="J22"/>
  <c r="J20"/>
  <c r="E20"/>
  <c r="F94"/>
  <c r="J19"/>
  <c r="J17"/>
  <c r="E17"/>
  <c r="F93"/>
  <c r="J16"/>
  <c r="J14"/>
  <c r="J124"/>
  <c r="E7"/>
  <c r="E85"/>
  <c i="3" r="J39"/>
  <c r="J38"/>
  <c i="1" r="AY97"/>
  <c i="3" r="J37"/>
  <c i="1" r="AX97"/>
  <c i="3"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6"/>
  <c r="E124"/>
  <c r="F91"/>
  <c r="E89"/>
  <c r="J26"/>
  <c r="E26"/>
  <c r="J129"/>
  <c r="J25"/>
  <c r="J23"/>
  <c r="E23"/>
  <c r="J128"/>
  <c r="J22"/>
  <c r="J20"/>
  <c r="E20"/>
  <c r="F94"/>
  <c r="J19"/>
  <c r="J17"/>
  <c r="E17"/>
  <c r="F128"/>
  <c r="J16"/>
  <c r="J14"/>
  <c r="J91"/>
  <c r="E7"/>
  <c r="E120"/>
  <c i="2" r="J39"/>
  <c r="J38"/>
  <c i="1" r="AY96"/>
  <c i="2" r="J37"/>
  <c i="1" r="AX96"/>
  <c i="2" r="BI6040"/>
  <c r="BH6040"/>
  <c r="BG6040"/>
  <c r="BF6040"/>
  <c r="T6040"/>
  <c r="T6039"/>
  <c r="R6040"/>
  <c r="R6039"/>
  <c r="P6040"/>
  <c r="P6039"/>
  <c r="BI6036"/>
  <c r="BH6036"/>
  <c r="BG6036"/>
  <c r="BF6036"/>
  <c r="T6036"/>
  <c r="R6036"/>
  <c r="P6036"/>
  <c r="BI6032"/>
  <c r="BH6032"/>
  <c r="BG6032"/>
  <c r="BF6032"/>
  <c r="T6032"/>
  <c r="R6032"/>
  <c r="P6032"/>
  <c r="BI6028"/>
  <c r="BH6028"/>
  <c r="BG6028"/>
  <c r="BF6028"/>
  <c r="T6028"/>
  <c r="R6028"/>
  <c r="P6028"/>
  <c r="BI6025"/>
  <c r="BH6025"/>
  <c r="BG6025"/>
  <c r="BF6025"/>
  <c r="T6025"/>
  <c r="R6025"/>
  <c r="P6025"/>
  <c r="BI6022"/>
  <c r="BH6022"/>
  <c r="BG6022"/>
  <c r="BF6022"/>
  <c r="T6022"/>
  <c r="R6022"/>
  <c r="P6022"/>
  <c r="BI6019"/>
  <c r="BH6019"/>
  <c r="BG6019"/>
  <c r="BF6019"/>
  <c r="T6019"/>
  <c r="R6019"/>
  <c r="P6019"/>
  <c r="BI6016"/>
  <c r="BH6016"/>
  <c r="BG6016"/>
  <c r="BF6016"/>
  <c r="T6016"/>
  <c r="R6016"/>
  <c r="P6016"/>
  <c r="BI6011"/>
  <c r="BH6011"/>
  <c r="BG6011"/>
  <c r="BF6011"/>
  <c r="T6011"/>
  <c r="R6011"/>
  <c r="P6011"/>
  <c r="BI6008"/>
  <c r="BH6008"/>
  <c r="BG6008"/>
  <c r="BF6008"/>
  <c r="T6008"/>
  <c r="R6008"/>
  <c r="P6008"/>
  <c r="BI6004"/>
  <c r="BH6004"/>
  <c r="BG6004"/>
  <c r="BF6004"/>
  <c r="T6004"/>
  <c r="R6004"/>
  <c r="P6004"/>
  <c r="BI6001"/>
  <c r="BH6001"/>
  <c r="BG6001"/>
  <c r="BF6001"/>
  <c r="T6001"/>
  <c r="R6001"/>
  <c r="P6001"/>
  <c r="BI5997"/>
  <c r="BH5997"/>
  <c r="BG5997"/>
  <c r="BF5997"/>
  <c r="T5997"/>
  <c r="R5997"/>
  <c r="P5997"/>
  <c r="BI5993"/>
  <c r="BH5993"/>
  <c r="BG5993"/>
  <c r="BF5993"/>
  <c r="T5993"/>
  <c r="R5993"/>
  <c r="P5993"/>
  <c r="BI5964"/>
  <c r="BH5964"/>
  <c r="BG5964"/>
  <c r="BF5964"/>
  <c r="T5964"/>
  <c r="R5964"/>
  <c r="P5964"/>
  <c r="BI5961"/>
  <c r="BH5961"/>
  <c r="BG5961"/>
  <c r="BF5961"/>
  <c r="T5961"/>
  <c r="R5961"/>
  <c r="P5961"/>
  <c r="BI5911"/>
  <c r="BH5911"/>
  <c r="BG5911"/>
  <c r="BF5911"/>
  <c r="T5911"/>
  <c r="R5911"/>
  <c r="P5911"/>
  <c r="BI5878"/>
  <c r="BH5878"/>
  <c r="BG5878"/>
  <c r="BF5878"/>
  <c r="T5878"/>
  <c r="R5878"/>
  <c r="P5878"/>
  <c r="BI5846"/>
  <c r="BH5846"/>
  <c r="BG5846"/>
  <c r="BF5846"/>
  <c r="T5846"/>
  <c r="R5846"/>
  <c r="P5846"/>
  <c r="BI5841"/>
  <c r="BH5841"/>
  <c r="BG5841"/>
  <c r="BF5841"/>
  <c r="T5841"/>
  <c r="R5841"/>
  <c r="P5841"/>
  <c r="BI5835"/>
  <c r="BH5835"/>
  <c r="BG5835"/>
  <c r="BF5835"/>
  <c r="T5835"/>
  <c r="R5835"/>
  <c r="P5835"/>
  <c r="BI5784"/>
  <c r="BH5784"/>
  <c r="BG5784"/>
  <c r="BF5784"/>
  <c r="T5784"/>
  <c r="R5784"/>
  <c r="P5784"/>
  <c r="BI5734"/>
  <c r="BH5734"/>
  <c r="BG5734"/>
  <c r="BF5734"/>
  <c r="T5734"/>
  <c r="R5734"/>
  <c r="P5734"/>
  <c r="BI5702"/>
  <c r="BH5702"/>
  <c r="BG5702"/>
  <c r="BF5702"/>
  <c r="T5702"/>
  <c r="R5702"/>
  <c r="P5702"/>
  <c r="BI5669"/>
  <c r="BH5669"/>
  <c r="BG5669"/>
  <c r="BF5669"/>
  <c r="T5669"/>
  <c r="R5669"/>
  <c r="P5669"/>
  <c r="BI5619"/>
  <c r="BH5619"/>
  <c r="BG5619"/>
  <c r="BF5619"/>
  <c r="T5619"/>
  <c r="R5619"/>
  <c r="P5619"/>
  <c r="BI5569"/>
  <c r="BH5569"/>
  <c r="BG5569"/>
  <c r="BF5569"/>
  <c r="T5569"/>
  <c r="R5569"/>
  <c r="P5569"/>
  <c r="BI5566"/>
  <c r="BH5566"/>
  <c r="BG5566"/>
  <c r="BF5566"/>
  <c r="T5566"/>
  <c r="R5566"/>
  <c r="P5566"/>
  <c r="BI5562"/>
  <c r="BH5562"/>
  <c r="BG5562"/>
  <c r="BF5562"/>
  <c r="T5562"/>
  <c r="R5562"/>
  <c r="P5562"/>
  <c r="BI5557"/>
  <c r="BH5557"/>
  <c r="BG5557"/>
  <c r="BF5557"/>
  <c r="T5557"/>
  <c r="R5557"/>
  <c r="P5557"/>
  <c r="BI5551"/>
  <c r="BH5551"/>
  <c r="BG5551"/>
  <c r="BF5551"/>
  <c r="T5551"/>
  <c r="R5551"/>
  <c r="P5551"/>
  <c r="BI5548"/>
  <c r="BH5548"/>
  <c r="BG5548"/>
  <c r="BF5548"/>
  <c r="T5548"/>
  <c r="R5548"/>
  <c r="P5548"/>
  <c r="BI5543"/>
  <c r="BH5543"/>
  <c r="BG5543"/>
  <c r="BF5543"/>
  <c r="T5543"/>
  <c r="R5543"/>
  <c r="P5543"/>
  <c r="BI5538"/>
  <c r="BH5538"/>
  <c r="BG5538"/>
  <c r="BF5538"/>
  <c r="T5538"/>
  <c r="R5538"/>
  <c r="P5538"/>
  <c r="BI5530"/>
  <c r="BH5530"/>
  <c r="BG5530"/>
  <c r="BF5530"/>
  <c r="T5530"/>
  <c r="R5530"/>
  <c r="P5530"/>
  <c r="BI5526"/>
  <c r="BH5526"/>
  <c r="BG5526"/>
  <c r="BF5526"/>
  <c r="T5526"/>
  <c r="R5526"/>
  <c r="P5526"/>
  <c r="BI5523"/>
  <c r="BH5523"/>
  <c r="BG5523"/>
  <c r="BF5523"/>
  <c r="T5523"/>
  <c r="R5523"/>
  <c r="P5523"/>
  <c r="BI5403"/>
  <c r="BH5403"/>
  <c r="BG5403"/>
  <c r="BF5403"/>
  <c r="T5403"/>
  <c r="R5403"/>
  <c r="P5403"/>
  <c r="BI5284"/>
  <c r="BH5284"/>
  <c r="BG5284"/>
  <c r="BF5284"/>
  <c r="T5284"/>
  <c r="R5284"/>
  <c r="P5284"/>
  <c r="BI5281"/>
  <c r="BH5281"/>
  <c r="BG5281"/>
  <c r="BF5281"/>
  <c r="T5281"/>
  <c r="R5281"/>
  <c r="P5281"/>
  <c r="BI5276"/>
  <c r="BH5276"/>
  <c r="BG5276"/>
  <c r="BF5276"/>
  <c r="T5276"/>
  <c r="R5276"/>
  <c r="P5276"/>
  <c r="BI5269"/>
  <c r="BH5269"/>
  <c r="BG5269"/>
  <c r="BF5269"/>
  <c r="T5269"/>
  <c r="R5269"/>
  <c r="P5269"/>
  <c r="BI5264"/>
  <c r="BH5264"/>
  <c r="BG5264"/>
  <c r="BF5264"/>
  <c r="T5264"/>
  <c r="R5264"/>
  <c r="P5264"/>
  <c r="BI5259"/>
  <c r="BH5259"/>
  <c r="BG5259"/>
  <c r="BF5259"/>
  <c r="T5259"/>
  <c r="R5259"/>
  <c r="P5259"/>
  <c r="BI5254"/>
  <c r="BH5254"/>
  <c r="BG5254"/>
  <c r="BF5254"/>
  <c r="T5254"/>
  <c r="R5254"/>
  <c r="P5254"/>
  <c r="BI5249"/>
  <c r="BH5249"/>
  <c r="BG5249"/>
  <c r="BF5249"/>
  <c r="T5249"/>
  <c r="R5249"/>
  <c r="P5249"/>
  <c r="BI5246"/>
  <c r="BH5246"/>
  <c r="BG5246"/>
  <c r="BF5246"/>
  <c r="T5246"/>
  <c r="R5246"/>
  <c r="P5246"/>
  <c r="BI5233"/>
  <c r="BH5233"/>
  <c r="BG5233"/>
  <c r="BF5233"/>
  <c r="T5233"/>
  <c r="R5233"/>
  <c r="P5233"/>
  <c r="BI5114"/>
  <c r="BH5114"/>
  <c r="BG5114"/>
  <c r="BF5114"/>
  <c r="T5114"/>
  <c r="R5114"/>
  <c r="P5114"/>
  <c r="BI4994"/>
  <c r="BH4994"/>
  <c r="BG4994"/>
  <c r="BF4994"/>
  <c r="T4994"/>
  <c r="R4994"/>
  <c r="P4994"/>
  <c r="BI4823"/>
  <c r="BH4823"/>
  <c r="BG4823"/>
  <c r="BF4823"/>
  <c r="T4823"/>
  <c r="R4823"/>
  <c r="P4823"/>
  <c r="BI4703"/>
  <c r="BH4703"/>
  <c r="BG4703"/>
  <c r="BF4703"/>
  <c r="T4703"/>
  <c r="R4703"/>
  <c r="P4703"/>
  <c r="BI4588"/>
  <c r="BH4588"/>
  <c r="BG4588"/>
  <c r="BF4588"/>
  <c r="T4588"/>
  <c r="R4588"/>
  <c r="P4588"/>
  <c r="BI4474"/>
  <c r="BH4474"/>
  <c r="BG4474"/>
  <c r="BF4474"/>
  <c r="T4474"/>
  <c r="R4474"/>
  <c r="P4474"/>
  <c r="BI4463"/>
  <c r="BH4463"/>
  <c r="BG4463"/>
  <c r="BF4463"/>
  <c r="T4463"/>
  <c r="R4463"/>
  <c r="P4463"/>
  <c r="BI4443"/>
  <c r="BH4443"/>
  <c r="BG4443"/>
  <c r="BF4443"/>
  <c r="T4443"/>
  <c r="R4443"/>
  <c r="P4443"/>
  <c r="BI4390"/>
  <c r="BH4390"/>
  <c r="BG4390"/>
  <c r="BF4390"/>
  <c r="T4390"/>
  <c r="R4390"/>
  <c r="P4390"/>
  <c r="BI4330"/>
  <c r="BH4330"/>
  <c r="BG4330"/>
  <c r="BF4330"/>
  <c r="T4330"/>
  <c r="R4330"/>
  <c r="P4330"/>
  <c r="BI4273"/>
  <c r="BH4273"/>
  <c r="BG4273"/>
  <c r="BF4273"/>
  <c r="T4273"/>
  <c r="R4273"/>
  <c r="P4273"/>
  <c r="BI4263"/>
  <c r="BH4263"/>
  <c r="BG4263"/>
  <c r="BF4263"/>
  <c r="T4263"/>
  <c r="R4263"/>
  <c r="P4263"/>
  <c r="BI4215"/>
  <c r="BH4215"/>
  <c r="BG4215"/>
  <c r="BF4215"/>
  <c r="T4215"/>
  <c r="R4215"/>
  <c r="P4215"/>
  <c r="BI4209"/>
  <c r="BH4209"/>
  <c r="BG4209"/>
  <c r="BF4209"/>
  <c r="T4209"/>
  <c r="R4209"/>
  <c r="P4209"/>
  <c r="BI4201"/>
  <c r="BH4201"/>
  <c r="BG4201"/>
  <c r="BF4201"/>
  <c r="T4201"/>
  <c r="R4201"/>
  <c r="P4201"/>
  <c r="BI4192"/>
  <c r="BH4192"/>
  <c r="BG4192"/>
  <c r="BF4192"/>
  <c r="T4192"/>
  <c r="R4192"/>
  <c r="P4192"/>
  <c r="BI4188"/>
  <c r="BH4188"/>
  <c r="BG4188"/>
  <c r="BF4188"/>
  <c r="T4188"/>
  <c r="R4188"/>
  <c r="P4188"/>
  <c r="BI4179"/>
  <c r="BH4179"/>
  <c r="BG4179"/>
  <c r="BF4179"/>
  <c r="T4179"/>
  <c r="R4179"/>
  <c r="P4179"/>
  <c r="BI4170"/>
  <c r="BH4170"/>
  <c r="BG4170"/>
  <c r="BF4170"/>
  <c r="T4170"/>
  <c r="R4170"/>
  <c r="P4170"/>
  <c r="BI3991"/>
  <c r="BH3991"/>
  <c r="BG3991"/>
  <c r="BF3991"/>
  <c r="T3991"/>
  <c r="R3991"/>
  <c r="P3991"/>
  <c r="BI3981"/>
  <c r="BH3981"/>
  <c r="BG3981"/>
  <c r="BF3981"/>
  <c r="T3981"/>
  <c r="R3981"/>
  <c r="P3981"/>
  <c r="BI3810"/>
  <c r="BH3810"/>
  <c r="BG3810"/>
  <c r="BF3810"/>
  <c r="T3810"/>
  <c r="R3810"/>
  <c r="P3810"/>
  <c r="BI3807"/>
  <c r="BH3807"/>
  <c r="BG3807"/>
  <c r="BF3807"/>
  <c r="T3807"/>
  <c r="R3807"/>
  <c r="P3807"/>
  <c r="BI3804"/>
  <c r="BH3804"/>
  <c r="BG3804"/>
  <c r="BF3804"/>
  <c r="T3804"/>
  <c r="R3804"/>
  <c r="P3804"/>
  <c r="BI3801"/>
  <c r="BH3801"/>
  <c r="BG3801"/>
  <c r="BF3801"/>
  <c r="T3801"/>
  <c r="R3801"/>
  <c r="P3801"/>
  <c r="BI3797"/>
  <c r="BH3797"/>
  <c r="BG3797"/>
  <c r="BF3797"/>
  <c r="T3797"/>
  <c r="R3797"/>
  <c r="P3797"/>
  <c r="BI3793"/>
  <c r="BH3793"/>
  <c r="BG3793"/>
  <c r="BF3793"/>
  <c r="T3793"/>
  <c r="R3793"/>
  <c r="P3793"/>
  <c r="BI3789"/>
  <c r="BH3789"/>
  <c r="BG3789"/>
  <c r="BF3789"/>
  <c r="T3789"/>
  <c r="R3789"/>
  <c r="P3789"/>
  <c r="BI3785"/>
  <c r="BH3785"/>
  <c r="BG3785"/>
  <c r="BF3785"/>
  <c r="T3785"/>
  <c r="R3785"/>
  <c r="P3785"/>
  <c r="BI3781"/>
  <c r="BH3781"/>
  <c r="BG3781"/>
  <c r="BF3781"/>
  <c r="T3781"/>
  <c r="R3781"/>
  <c r="P3781"/>
  <c r="BI3777"/>
  <c r="BH3777"/>
  <c r="BG3777"/>
  <c r="BF3777"/>
  <c r="T3777"/>
  <c r="R3777"/>
  <c r="P3777"/>
  <c r="BI3773"/>
  <c r="BH3773"/>
  <c r="BG3773"/>
  <c r="BF3773"/>
  <c r="T3773"/>
  <c r="R3773"/>
  <c r="P3773"/>
  <c r="BI3769"/>
  <c r="BH3769"/>
  <c r="BG3769"/>
  <c r="BF3769"/>
  <c r="T3769"/>
  <c r="R3769"/>
  <c r="P3769"/>
  <c r="BI3765"/>
  <c r="BH3765"/>
  <c r="BG3765"/>
  <c r="BF3765"/>
  <c r="T3765"/>
  <c r="R3765"/>
  <c r="P3765"/>
  <c r="BI3761"/>
  <c r="BH3761"/>
  <c r="BG3761"/>
  <c r="BF3761"/>
  <c r="T3761"/>
  <c r="R3761"/>
  <c r="P3761"/>
  <c r="BI3757"/>
  <c r="BH3757"/>
  <c r="BG3757"/>
  <c r="BF3757"/>
  <c r="T3757"/>
  <c r="R3757"/>
  <c r="P3757"/>
  <c r="BI3754"/>
  <c r="BH3754"/>
  <c r="BG3754"/>
  <c r="BF3754"/>
  <c r="T3754"/>
  <c r="R3754"/>
  <c r="P3754"/>
  <c r="BI3750"/>
  <c r="BH3750"/>
  <c r="BG3750"/>
  <c r="BF3750"/>
  <c r="T3750"/>
  <c r="R3750"/>
  <c r="P3750"/>
  <c r="BI3746"/>
  <c r="BH3746"/>
  <c r="BG3746"/>
  <c r="BF3746"/>
  <c r="T3746"/>
  <c r="R3746"/>
  <c r="P3746"/>
  <c r="BI3742"/>
  <c r="BH3742"/>
  <c r="BG3742"/>
  <c r="BF3742"/>
  <c r="T3742"/>
  <c r="R3742"/>
  <c r="P3742"/>
  <c r="BI3738"/>
  <c r="BH3738"/>
  <c r="BG3738"/>
  <c r="BF3738"/>
  <c r="T3738"/>
  <c r="R3738"/>
  <c r="P3738"/>
  <c r="BI3734"/>
  <c r="BH3734"/>
  <c r="BG3734"/>
  <c r="BF3734"/>
  <c r="T3734"/>
  <c r="R3734"/>
  <c r="P3734"/>
  <c r="BI3730"/>
  <c r="BH3730"/>
  <c r="BG3730"/>
  <c r="BF3730"/>
  <c r="T3730"/>
  <c r="R3730"/>
  <c r="P3730"/>
  <c r="BI3723"/>
  <c r="BH3723"/>
  <c r="BG3723"/>
  <c r="BF3723"/>
  <c r="T3723"/>
  <c r="R3723"/>
  <c r="P3723"/>
  <c r="BI3716"/>
  <c r="BH3716"/>
  <c r="BG3716"/>
  <c r="BF3716"/>
  <c r="T3716"/>
  <c r="R3716"/>
  <c r="P3716"/>
  <c r="BI3712"/>
  <c r="BH3712"/>
  <c r="BG3712"/>
  <c r="BF3712"/>
  <c r="T3712"/>
  <c r="R3712"/>
  <c r="P3712"/>
  <c r="BI3708"/>
  <c r="BH3708"/>
  <c r="BG3708"/>
  <c r="BF3708"/>
  <c r="T3708"/>
  <c r="R3708"/>
  <c r="P3708"/>
  <c r="BI3704"/>
  <c r="BH3704"/>
  <c r="BG3704"/>
  <c r="BF3704"/>
  <c r="T3704"/>
  <c r="R3704"/>
  <c r="P3704"/>
  <c r="BI3700"/>
  <c r="BH3700"/>
  <c r="BG3700"/>
  <c r="BF3700"/>
  <c r="T3700"/>
  <c r="R3700"/>
  <c r="P3700"/>
  <c r="BI3696"/>
  <c r="BH3696"/>
  <c r="BG3696"/>
  <c r="BF3696"/>
  <c r="T3696"/>
  <c r="R3696"/>
  <c r="P3696"/>
  <c r="BI3689"/>
  <c r="BH3689"/>
  <c r="BG3689"/>
  <c r="BF3689"/>
  <c r="T3689"/>
  <c r="R3689"/>
  <c r="P3689"/>
  <c r="BI3682"/>
  <c r="BH3682"/>
  <c r="BG3682"/>
  <c r="BF3682"/>
  <c r="T3682"/>
  <c r="R3682"/>
  <c r="P3682"/>
  <c r="BI3675"/>
  <c r="BH3675"/>
  <c r="BG3675"/>
  <c r="BF3675"/>
  <c r="T3675"/>
  <c r="R3675"/>
  <c r="P3675"/>
  <c r="BI3671"/>
  <c r="BH3671"/>
  <c r="BG3671"/>
  <c r="BF3671"/>
  <c r="T3671"/>
  <c r="R3671"/>
  <c r="P3671"/>
  <c r="BI3667"/>
  <c r="BH3667"/>
  <c r="BG3667"/>
  <c r="BF3667"/>
  <c r="T3667"/>
  <c r="R3667"/>
  <c r="P3667"/>
  <c r="BI3663"/>
  <c r="BH3663"/>
  <c r="BG3663"/>
  <c r="BF3663"/>
  <c r="T3663"/>
  <c r="R3663"/>
  <c r="P3663"/>
  <c r="BI3659"/>
  <c r="BH3659"/>
  <c r="BG3659"/>
  <c r="BF3659"/>
  <c r="T3659"/>
  <c r="R3659"/>
  <c r="P3659"/>
  <c r="BI3655"/>
  <c r="BH3655"/>
  <c r="BG3655"/>
  <c r="BF3655"/>
  <c r="T3655"/>
  <c r="R3655"/>
  <c r="P3655"/>
  <c r="BI3651"/>
  <c r="BH3651"/>
  <c r="BG3651"/>
  <c r="BF3651"/>
  <c r="T3651"/>
  <c r="R3651"/>
  <c r="P3651"/>
  <c r="BI3647"/>
  <c r="BH3647"/>
  <c r="BG3647"/>
  <c r="BF3647"/>
  <c r="T3647"/>
  <c r="R3647"/>
  <c r="P3647"/>
  <c r="BI3643"/>
  <c r="BH3643"/>
  <c r="BG3643"/>
  <c r="BF3643"/>
  <c r="T3643"/>
  <c r="R3643"/>
  <c r="P3643"/>
  <c r="BI3640"/>
  <c r="BH3640"/>
  <c r="BG3640"/>
  <c r="BF3640"/>
  <c r="T3640"/>
  <c r="R3640"/>
  <c r="P3640"/>
  <c r="BI3638"/>
  <c r="BH3638"/>
  <c r="BG3638"/>
  <c r="BF3638"/>
  <c r="T3638"/>
  <c r="R3638"/>
  <c r="P3638"/>
  <c r="BI3635"/>
  <c r="BH3635"/>
  <c r="BG3635"/>
  <c r="BF3635"/>
  <c r="T3635"/>
  <c r="R3635"/>
  <c r="P3635"/>
  <c r="BI3631"/>
  <c r="BH3631"/>
  <c r="BG3631"/>
  <c r="BF3631"/>
  <c r="T3631"/>
  <c r="R3631"/>
  <c r="P3631"/>
  <c r="BI3626"/>
  <c r="BH3626"/>
  <c r="BG3626"/>
  <c r="BF3626"/>
  <c r="T3626"/>
  <c r="R3626"/>
  <c r="P3626"/>
  <c r="BI3597"/>
  <c r="BH3597"/>
  <c r="BG3597"/>
  <c r="BF3597"/>
  <c r="T3597"/>
  <c r="R3597"/>
  <c r="P3597"/>
  <c r="BI3567"/>
  <c r="BH3567"/>
  <c r="BG3567"/>
  <c r="BF3567"/>
  <c r="T3567"/>
  <c r="R3567"/>
  <c r="P3567"/>
  <c r="BI3552"/>
  <c r="BH3552"/>
  <c r="BG3552"/>
  <c r="BF3552"/>
  <c r="T3552"/>
  <c r="R3552"/>
  <c r="P3552"/>
  <c r="BI3537"/>
  <c r="BH3537"/>
  <c r="BG3537"/>
  <c r="BF3537"/>
  <c r="T3537"/>
  <c r="R3537"/>
  <c r="P3537"/>
  <c r="BI3533"/>
  <c r="BH3533"/>
  <c r="BG3533"/>
  <c r="BF3533"/>
  <c r="T3533"/>
  <c r="R3533"/>
  <c r="P3533"/>
  <c r="BI3529"/>
  <c r="BH3529"/>
  <c r="BG3529"/>
  <c r="BF3529"/>
  <c r="T3529"/>
  <c r="R3529"/>
  <c r="P3529"/>
  <c r="BI3520"/>
  <c r="BH3520"/>
  <c r="BG3520"/>
  <c r="BF3520"/>
  <c r="T3520"/>
  <c r="R3520"/>
  <c r="P3520"/>
  <c r="BI3516"/>
  <c r="BH3516"/>
  <c r="BG3516"/>
  <c r="BF3516"/>
  <c r="T3516"/>
  <c r="R3516"/>
  <c r="P3516"/>
  <c r="BI3512"/>
  <c r="BH3512"/>
  <c r="BG3512"/>
  <c r="BF3512"/>
  <c r="T3512"/>
  <c r="R3512"/>
  <c r="P3512"/>
  <c r="BI3503"/>
  <c r="BH3503"/>
  <c r="BG3503"/>
  <c r="BF3503"/>
  <c r="T3503"/>
  <c r="R3503"/>
  <c r="P3503"/>
  <c r="BI3499"/>
  <c r="BH3499"/>
  <c r="BG3499"/>
  <c r="BF3499"/>
  <c r="T3499"/>
  <c r="R3499"/>
  <c r="P3499"/>
  <c r="BI3495"/>
  <c r="BH3495"/>
  <c r="BG3495"/>
  <c r="BF3495"/>
  <c r="T3495"/>
  <c r="R3495"/>
  <c r="P3495"/>
  <c r="BI3491"/>
  <c r="BH3491"/>
  <c r="BG3491"/>
  <c r="BF3491"/>
  <c r="T3491"/>
  <c r="R3491"/>
  <c r="P3491"/>
  <c r="BI3482"/>
  <c r="BH3482"/>
  <c r="BG3482"/>
  <c r="BF3482"/>
  <c r="T3482"/>
  <c r="R3482"/>
  <c r="P3482"/>
  <c r="BI3478"/>
  <c r="BH3478"/>
  <c r="BG3478"/>
  <c r="BF3478"/>
  <c r="T3478"/>
  <c r="R3478"/>
  <c r="P3478"/>
  <c r="BI3474"/>
  <c r="BH3474"/>
  <c r="BG3474"/>
  <c r="BF3474"/>
  <c r="T3474"/>
  <c r="R3474"/>
  <c r="P3474"/>
  <c r="BI3448"/>
  <c r="BH3448"/>
  <c r="BG3448"/>
  <c r="BF3448"/>
  <c r="T3448"/>
  <c r="R3448"/>
  <c r="P3448"/>
  <c r="BI3445"/>
  <c r="BH3445"/>
  <c r="BG3445"/>
  <c r="BF3445"/>
  <c r="T3445"/>
  <c r="R3445"/>
  <c r="P3445"/>
  <c r="BI3410"/>
  <c r="BH3410"/>
  <c r="BG3410"/>
  <c r="BF3410"/>
  <c r="T3410"/>
  <c r="R3410"/>
  <c r="P3410"/>
  <c r="BI3406"/>
  <c r="BH3406"/>
  <c r="BG3406"/>
  <c r="BF3406"/>
  <c r="T3406"/>
  <c r="R3406"/>
  <c r="P3406"/>
  <c r="BI3402"/>
  <c r="BH3402"/>
  <c r="BG3402"/>
  <c r="BF3402"/>
  <c r="T3402"/>
  <c r="R3402"/>
  <c r="P3402"/>
  <c r="BI3398"/>
  <c r="BH3398"/>
  <c r="BG3398"/>
  <c r="BF3398"/>
  <c r="T3398"/>
  <c r="R3398"/>
  <c r="P3398"/>
  <c r="BI3391"/>
  <c r="BH3391"/>
  <c r="BG3391"/>
  <c r="BF3391"/>
  <c r="T3391"/>
  <c r="R3391"/>
  <c r="P3391"/>
  <c r="BI3385"/>
  <c r="BH3385"/>
  <c r="BG3385"/>
  <c r="BF3385"/>
  <c r="T3385"/>
  <c r="R3385"/>
  <c r="P3385"/>
  <c r="BI3363"/>
  <c r="BH3363"/>
  <c r="BG3363"/>
  <c r="BF3363"/>
  <c r="T3363"/>
  <c r="R3363"/>
  <c r="P3363"/>
  <c r="BI3354"/>
  <c r="BH3354"/>
  <c r="BG3354"/>
  <c r="BF3354"/>
  <c r="T3354"/>
  <c r="R3354"/>
  <c r="P3354"/>
  <c r="BI3350"/>
  <c r="BH3350"/>
  <c r="BG3350"/>
  <c r="BF3350"/>
  <c r="T3350"/>
  <c r="R3350"/>
  <c r="P3350"/>
  <c r="BI3341"/>
  <c r="BH3341"/>
  <c r="BG3341"/>
  <c r="BF3341"/>
  <c r="T3341"/>
  <c r="R3341"/>
  <c r="P3341"/>
  <c r="BI3332"/>
  <c r="BH3332"/>
  <c r="BG3332"/>
  <c r="BF3332"/>
  <c r="T3332"/>
  <c r="R3332"/>
  <c r="P3332"/>
  <c r="BI3325"/>
  <c r="BH3325"/>
  <c r="BG3325"/>
  <c r="BF3325"/>
  <c r="T3325"/>
  <c r="R3325"/>
  <c r="P3325"/>
  <c r="BI3318"/>
  <c r="BH3318"/>
  <c r="BG3318"/>
  <c r="BF3318"/>
  <c r="T3318"/>
  <c r="R3318"/>
  <c r="P3318"/>
  <c r="BI3311"/>
  <c r="BH3311"/>
  <c r="BG3311"/>
  <c r="BF3311"/>
  <c r="T3311"/>
  <c r="R3311"/>
  <c r="P3311"/>
  <c r="BI3307"/>
  <c r="BH3307"/>
  <c r="BG3307"/>
  <c r="BF3307"/>
  <c r="T3307"/>
  <c r="R3307"/>
  <c r="P3307"/>
  <c r="BI3303"/>
  <c r="BH3303"/>
  <c r="BG3303"/>
  <c r="BF3303"/>
  <c r="T3303"/>
  <c r="R3303"/>
  <c r="P3303"/>
  <c r="BI3299"/>
  <c r="BH3299"/>
  <c r="BG3299"/>
  <c r="BF3299"/>
  <c r="T3299"/>
  <c r="R3299"/>
  <c r="P3299"/>
  <c r="BI3295"/>
  <c r="BH3295"/>
  <c r="BG3295"/>
  <c r="BF3295"/>
  <c r="T3295"/>
  <c r="R3295"/>
  <c r="P3295"/>
  <c r="BI3291"/>
  <c r="BH3291"/>
  <c r="BG3291"/>
  <c r="BF3291"/>
  <c r="T3291"/>
  <c r="R3291"/>
  <c r="P3291"/>
  <c r="BI3285"/>
  <c r="BH3285"/>
  <c r="BG3285"/>
  <c r="BF3285"/>
  <c r="T3285"/>
  <c r="R3285"/>
  <c r="P3285"/>
  <c r="BI3282"/>
  <c r="BH3282"/>
  <c r="BG3282"/>
  <c r="BF3282"/>
  <c r="T3282"/>
  <c r="R3282"/>
  <c r="P3282"/>
  <c r="BI3274"/>
  <c r="BH3274"/>
  <c r="BG3274"/>
  <c r="BF3274"/>
  <c r="T3274"/>
  <c r="R3274"/>
  <c r="P3274"/>
  <c r="BI3268"/>
  <c r="BH3268"/>
  <c r="BG3268"/>
  <c r="BF3268"/>
  <c r="T3268"/>
  <c r="R3268"/>
  <c r="P3268"/>
  <c r="BI3259"/>
  <c r="BH3259"/>
  <c r="BG3259"/>
  <c r="BF3259"/>
  <c r="T3259"/>
  <c r="R3259"/>
  <c r="P3259"/>
  <c r="BI3255"/>
  <c r="BH3255"/>
  <c r="BG3255"/>
  <c r="BF3255"/>
  <c r="T3255"/>
  <c r="R3255"/>
  <c r="P3255"/>
  <c r="BI3251"/>
  <c r="BH3251"/>
  <c r="BG3251"/>
  <c r="BF3251"/>
  <c r="T3251"/>
  <c r="R3251"/>
  <c r="P3251"/>
  <c r="BI3247"/>
  <c r="BH3247"/>
  <c r="BG3247"/>
  <c r="BF3247"/>
  <c r="T3247"/>
  <c r="R3247"/>
  <c r="P3247"/>
  <c r="BI3243"/>
  <c r="BH3243"/>
  <c r="BG3243"/>
  <c r="BF3243"/>
  <c r="T3243"/>
  <c r="R3243"/>
  <c r="P3243"/>
  <c r="BI3239"/>
  <c r="BH3239"/>
  <c r="BG3239"/>
  <c r="BF3239"/>
  <c r="T3239"/>
  <c r="R3239"/>
  <c r="P3239"/>
  <c r="BI3235"/>
  <c r="BH3235"/>
  <c r="BG3235"/>
  <c r="BF3235"/>
  <c r="T3235"/>
  <c r="R3235"/>
  <c r="P3235"/>
  <c r="BI3231"/>
  <c r="BH3231"/>
  <c r="BG3231"/>
  <c r="BF3231"/>
  <c r="T3231"/>
  <c r="R3231"/>
  <c r="P3231"/>
  <c r="BI3227"/>
  <c r="BH3227"/>
  <c r="BG3227"/>
  <c r="BF3227"/>
  <c r="T3227"/>
  <c r="R3227"/>
  <c r="P3227"/>
  <c r="BI3218"/>
  <c r="BH3218"/>
  <c r="BG3218"/>
  <c r="BF3218"/>
  <c r="T3218"/>
  <c r="R3218"/>
  <c r="P3218"/>
  <c r="BI3208"/>
  <c r="BH3208"/>
  <c r="BG3208"/>
  <c r="BF3208"/>
  <c r="T3208"/>
  <c r="R3208"/>
  <c r="P3208"/>
  <c r="BI3201"/>
  <c r="BH3201"/>
  <c r="BG3201"/>
  <c r="BF3201"/>
  <c r="T3201"/>
  <c r="R3201"/>
  <c r="P3201"/>
  <c r="BI3182"/>
  <c r="BH3182"/>
  <c r="BG3182"/>
  <c r="BF3182"/>
  <c r="T3182"/>
  <c r="R3182"/>
  <c r="P3182"/>
  <c r="BI3172"/>
  <c r="BH3172"/>
  <c r="BG3172"/>
  <c r="BF3172"/>
  <c r="T3172"/>
  <c r="R3172"/>
  <c r="P3172"/>
  <c r="BI3168"/>
  <c r="BH3168"/>
  <c r="BG3168"/>
  <c r="BF3168"/>
  <c r="T3168"/>
  <c r="R3168"/>
  <c r="P3168"/>
  <c r="BI3164"/>
  <c r="BH3164"/>
  <c r="BG3164"/>
  <c r="BF3164"/>
  <c r="T3164"/>
  <c r="R3164"/>
  <c r="P3164"/>
  <c r="BI3160"/>
  <c r="BH3160"/>
  <c r="BG3160"/>
  <c r="BF3160"/>
  <c r="T3160"/>
  <c r="R3160"/>
  <c r="P3160"/>
  <c r="BI3154"/>
  <c r="BH3154"/>
  <c r="BG3154"/>
  <c r="BF3154"/>
  <c r="T3154"/>
  <c r="R3154"/>
  <c r="P3154"/>
  <c r="BI3150"/>
  <c r="BH3150"/>
  <c r="BG3150"/>
  <c r="BF3150"/>
  <c r="T3150"/>
  <c r="R3150"/>
  <c r="P3150"/>
  <c r="BI3142"/>
  <c r="BH3142"/>
  <c r="BG3142"/>
  <c r="BF3142"/>
  <c r="T3142"/>
  <c r="R3142"/>
  <c r="P3142"/>
  <c r="BI3134"/>
  <c r="BH3134"/>
  <c r="BG3134"/>
  <c r="BF3134"/>
  <c r="T3134"/>
  <c r="R3134"/>
  <c r="P3134"/>
  <c r="BI3130"/>
  <c r="BH3130"/>
  <c r="BG3130"/>
  <c r="BF3130"/>
  <c r="T3130"/>
  <c r="R3130"/>
  <c r="P3130"/>
  <c r="BI3121"/>
  <c r="BH3121"/>
  <c r="BG3121"/>
  <c r="BF3121"/>
  <c r="T3121"/>
  <c r="R3121"/>
  <c r="P3121"/>
  <c r="BI3117"/>
  <c r="BH3117"/>
  <c r="BG3117"/>
  <c r="BF3117"/>
  <c r="T3117"/>
  <c r="R3117"/>
  <c r="P3117"/>
  <c r="BI3113"/>
  <c r="BH3113"/>
  <c r="BG3113"/>
  <c r="BF3113"/>
  <c r="T3113"/>
  <c r="R3113"/>
  <c r="P3113"/>
  <c r="BI3109"/>
  <c r="BH3109"/>
  <c r="BG3109"/>
  <c r="BF3109"/>
  <c r="T3109"/>
  <c r="R3109"/>
  <c r="P3109"/>
  <c r="BI3105"/>
  <c r="BH3105"/>
  <c r="BG3105"/>
  <c r="BF3105"/>
  <c r="T3105"/>
  <c r="R3105"/>
  <c r="P3105"/>
  <c r="BI3098"/>
  <c r="BH3098"/>
  <c r="BG3098"/>
  <c r="BF3098"/>
  <c r="T3098"/>
  <c r="R3098"/>
  <c r="P3098"/>
  <c r="BI3089"/>
  <c r="BH3089"/>
  <c r="BG3089"/>
  <c r="BF3089"/>
  <c r="T3089"/>
  <c r="R3089"/>
  <c r="P3089"/>
  <c r="BI3062"/>
  <c r="BH3062"/>
  <c r="BG3062"/>
  <c r="BF3062"/>
  <c r="T3062"/>
  <c r="R3062"/>
  <c r="P3062"/>
  <c r="BI3058"/>
  <c r="BH3058"/>
  <c r="BG3058"/>
  <c r="BF3058"/>
  <c r="T3058"/>
  <c r="R3058"/>
  <c r="P3058"/>
  <c r="BI3053"/>
  <c r="BH3053"/>
  <c r="BG3053"/>
  <c r="BF3053"/>
  <c r="T3053"/>
  <c r="R3053"/>
  <c r="P3053"/>
  <c r="BI3044"/>
  <c r="BH3044"/>
  <c r="BG3044"/>
  <c r="BF3044"/>
  <c r="T3044"/>
  <c r="R3044"/>
  <c r="P3044"/>
  <c r="BI3038"/>
  <c r="BH3038"/>
  <c r="BG3038"/>
  <c r="BF3038"/>
  <c r="T3038"/>
  <c r="R3038"/>
  <c r="P3038"/>
  <c r="BI3029"/>
  <c r="BH3029"/>
  <c r="BG3029"/>
  <c r="BF3029"/>
  <c r="T3029"/>
  <c r="R3029"/>
  <c r="P3029"/>
  <c r="BI3025"/>
  <c r="BH3025"/>
  <c r="BG3025"/>
  <c r="BF3025"/>
  <c r="T3025"/>
  <c r="R3025"/>
  <c r="P3025"/>
  <c r="BI3007"/>
  <c r="BH3007"/>
  <c r="BG3007"/>
  <c r="BF3007"/>
  <c r="T3007"/>
  <c r="R3007"/>
  <c r="P3007"/>
  <c r="BI3004"/>
  <c r="BH3004"/>
  <c r="BG3004"/>
  <c r="BF3004"/>
  <c r="T3004"/>
  <c r="R3004"/>
  <c r="P3004"/>
  <c r="BI3001"/>
  <c r="BH3001"/>
  <c r="BG3001"/>
  <c r="BF3001"/>
  <c r="T3001"/>
  <c r="R3001"/>
  <c r="P3001"/>
  <c r="BI2998"/>
  <c r="BH2998"/>
  <c r="BG2998"/>
  <c r="BF2998"/>
  <c r="T2998"/>
  <c r="R2998"/>
  <c r="P2998"/>
  <c r="BI2991"/>
  <c r="BH2991"/>
  <c r="BG2991"/>
  <c r="BF2991"/>
  <c r="T2991"/>
  <c r="R2991"/>
  <c r="P2991"/>
  <c r="BI2983"/>
  <c r="BH2983"/>
  <c r="BG2983"/>
  <c r="BF2983"/>
  <c r="T2983"/>
  <c r="R2983"/>
  <c r="P2983"/>
  <c r="BI2975"/>
  <c r="BH2975"/>
  <c r="BG2975"/>
  <c r="BF2975"/>
  <c r="T2975"/>
  <c r="R2975"/>
  <c r="P2975"/>
  <c r="BI2967"/>
  <c r="BH2967"/>
  <c r="BG2967"/>
  <c r="BF2967"/>
  <c r="T2967"/>
  <c r="R2967"/>
  <c r="P2967"/>
  <c r="BI2959"/>
  <c r="BH2959"/>
  <c r="BG2959"/>
  <c r="BF2959"/>
  <c r="T2959"/>
  <c r="R2959"/>
  <c r="P2959"/>
  <c r="BI2951"/>
  <c r="BH2951"/>
  <c r="BG2951"/>
  <c r="BF2951"/>
  <c r="T2951"/>
  <c r="R2951"/>
  <c r="P2951"/>
  <c r="BI2943"/>
  <c r="BH2943"/>
  <c r="BG2943"/>
  <c r="BF2943"/>
  <c r="T2943"/>
  <c r="R2943"/>
  <c r="P2943"/>
  <c r="BI2939"/>
  <c r="BH2939"/>
  <c r="BG2939"/>
  <c r="BF2939"/>
  <c r="T2939"/>
  <c r="R2939"/>
  <c r="P2939"/>
  <c r="BI2930"/>
  <c r="BH2930"/>
  <c r="BG2930"/>
  <c r="BF2930"/>
  <c r="T2930"/>
  <c r="R2930"/>
  <c r="P2930"/>
  <c r="BI2921"/>
  <c r="BH2921"/>
  <c r="BG2921"/>
  <c r="BF2921"/>
  <c r="T2921"/>
  <c r="R2921"/>
  <c r="P2921"/>
  <c r="BI2912"/>
  <c r="BH2912"/>
  <c r="BG2912"/>
  <c r="BF2912"/>
  <c r="T2912"/>
  <c r="R2912"/>
  <c r="P2912"/>
  <c r="BI2895"/>
  <c r="BH2895"/>
  <c r="BG2895"/>
  <c r="BF2895"/>
  <c r="T2895"/>
  <c r="R2895"/>
  <c r="P2895"/>
  <c r="BI2870"/>
  <c r="BH2870"/>
  <c r="BG2870"/>
  <c r="BF2870"/>
  <c r="T2870"/>
  <c r="R2870"/>
  <c r="P2870"/>
  <c r="BI2861"/>
  <c r="BH2861"/>
  <c r="BG2861"/>
  <c r="BF2861"/>
  <c r="T2861"/>
  <c r="R2861"/>
  <c r="P2861"/>
  <c r="BI2852"/>
  <c r="BH2852"/>
  <c r="BG2852"/>
  <c r="BF2852"/>
  <c r="T2852"/>
  <c r="R2852"/>
  <c r="P2852"/>
  <c r="BI2834"/>
  <c r="BH2834"/>
  <c r="BG2834"/>
  <c r="BF2834"/>
  <c r="T2834"/>
  <c r="R2834"/>
  <c r="P2834"/>
  <c r="BI2825"/>
  <c r="BH2825"/>
  <c r="BG2825"/>
  <c r="BF2825"/>
  <c r="T2825"/>
  <c r="R2825"/>
  <c r="P2825"/>
  <c r="BI2816"/>
  <c r="BH2816"/>
  <c r="BG2816"/>
  <c r="BF2816"/>
  <c r="T2816"/>
  <c r="R2816"/>
  <c r="P2816"/>
  <c r="BI2803"/>
  <c r="BH2803"/>
  <c r="BG2803"/>
  <c r="BF2803"/>
  <c r="T2803"/>
  <c r="R2803"/>
  <c r="P2803"/>
  <c r="BI2786"/>
  <c r="BH2786"/>
  <c r="BG2786"/>
  <c r="BF2786"/>
  <c r="T2786"/>
  <c r="R2786"/>
  <c r="P2786"/>
  <c r="BI2745"/>
  <c r="BH2745"/>
  <c r="BG2745"/>
  <c r="BF2745"/>
  <c r="T2745"/>
  <c r="R2745"/>
  <c r="P2745"/>
  <c r="BI2742"/>
  <c r="BH2742"/>
  <c r="BG2742"/>
  <c r="BF2742"/>
  <c r="T2742"/>
  <c r="R2742"/>
  <c r="P2742"/>
  <c r="BI2739"/>
  <c r="BH2739"/>
  <c r="BG2739"/>
  <c r="BF2739"/>
  <c r="T2739"/>
  <c r="R2739"/>
  <c r="P2739"/>
  <c r="BI2722"/>
  <c r="BH2722"/>
  <c r="BG2722"/>
  <c r="BF2722"/>
  <c r="T2722"/>
  <c r="R2722"/>
  <c r="P2722"/>
  <c r="BI2704"/>
  <c r="BH2704"/>
  <c r="BG2704"/>
  <c r="BF2704"/>
  <c r="T2704"/>
  <c r="R2704"/>
  <c r="P2704"/>
  <c r="BI2695"/>
  <c r="BH2695"/>
  <c r="BG2695"/>
  <c r="BF2695"/>
  <c r="T2695"/>
  <c r="R2695"/>
  <c r="P2695"/>
  <c r="BI2685"/>
  <c r="BH2685"/>
  <c r="BG2685"/>
  <c r="BF2685"/>
  <c r="T2685"/>
  <c r="R2685"/>
  <c r="P2685"/>
  <c r="BI2676"/>
  <c r="BH2676"/>
  <c r="BG2676"/>
  <c r="BF2676"/>
  <c r="T2676"/>
  <c r="R2676"/>
  <c r="P2676"/>
  <c r="BI2663"/>
  <c r="BH2663"/>
  <c r="BG2663"/>
  <c r="BF2663"/>
  <c r="T2663"/>
  <c r="R2663"/>
  <c r="P2663"/>
  <c r="BI2645"/>
  <c r="BH2645"/>
  <c r="BG2645"/>
  <c r="BF2645"/>
  <c r="T2645"/>
  <c r="R2645"/>
  <c r="P2645"/>
  <c r="BI2640"/>
  <c r="BH2640"/>
  <c r="BG2640"/>
  <c r="BF2640"/>
  <c r="T2640"/>
  <c r="R2640"/>
  <c r="P2640"/>
  <c r="BI2617"/>
  <c r="BH2617"/>
  <c r="BG2617"/>
  <c r="BF2617"/>
  <c r="T2617"/>
  <c r="R2617"/>
  <c r="P2617"/>
  <c r="BI2613"/>
  <c r="BH2613"/>
  <c r="BG2613"/>
  <c r="BF2613"/>
  <c r="T2613"/>
  <c r="R2613"/>
  <c r="P2613"/>
  <c r="BI2609"/>
  <c r="BH2609"/>
  <c r="BG2609"/>
  <c r="BF2609"/>
  <c r="T2609"/>
  <c r="R2609"/>
  <c r="P2609"/>
  <c r="BI2605"/>
  <c r="BH2605"/>
  <c r="BG2605"/>
  <c r="BF2605"/>
  <c r="T2605"/>
  <c r="R2605"/>
  <c r="P2605"/>
  <c r="BI2593"/>
  <c r="BH2593"/>
  <c r="BG2593"/>
  <c r="BF2593"/>
  <c r="T2593"/>
  <c r="R2593"/>
  <c r="P2593"/>
  <c r="BI2586"/>
  <c r="BH2586"/>
  <c r="BG2586"/>
  <c r="BF2586"/>
  <c r="T2586"/>
  <c r="R2586"/>
  <c r="P2586"/>
  <c r="BI2579"/>
  <c r="BH2579"/>
  <c r="BG2579"/>
  <c r="BF2579"/>
  <c r="T2579"/>
  <c r="R2579"/>
  <c r="P2579"/>
  <c r="BI2564"/>
  <c r="BH2564"/>
  <c r="BG2564"/>
  <c r="BF2564"/>
  <c r="T2564"/>
  <c r="R2564"/>
  <c r="P2564"/>
  <c r="BI2561"/>
  <c r="BH2561"/>
  <c r="BG2561"/>
  <c r="BF2561"/>
  <c r="T2561"/>
  <c r="R2561"/>
  <c r="P2561"/>
  <c r="BI2558"/>
  <c r="BH2558"/>
  <c r="BG2558"/>
  <c r="BF2558"/>
  <c r="T2558"/>
  <c r="R2558"/>
  <c r="P2558"/>
  <c r="BI2555"/>
  <c r="BH2555"/>
  <c r="BG2555"/>
  <c r="BF2555"/>
  <c r="T2555"/>
  <c r="R2555"/>
  <c r="P2555"/>
  <c r="BI2552"/>
  <c r="BH2552"/>
  <c r="BG2552"/>
  <c r="BF2552"/>
  <c r="T2552"/>
  <c r="R2552"/>
  <c r="P2552"/>
  <c r="BI2549"/>
  <c r="BH2549"/>
  <c r="BG2549"/>
  <c r="BF2549"/>
  <c r="T2549"/>
  <c r="R2549"/>
  <c r="P2549"/>
  <c r="BI2546"/>
  <c r="BH2546"/>
  <c r="BG2546"/>
  <c r="BF2546"/>
  <c r="T2546"/>
  <c r="R2546"/>
  <c r="P2546"/>
  <c r="BI2543"/>
  <c r="BH2543"/>
  <c r="BG2543"/>
  <c r="BF2543"/>
  <c r="T2543"/>
  <c r="R2543"/>
  <c r="P2543"/>
  <c r="BI2540"/>
  <c r="BH2540"/>
  <c r="BG2540"/>
  <c r="BF2540"/>
  <c r="T2540"/>
  <c r="R2540"/>
  <c r="P2540"/>
  <c r="BI2537"/>
  <c r="BH2537"/>
  <c r="BG2537"/>
  <c r="BF2537"/>
  <c r="T2537"/>
  <c r="R2537"/>
  <c r="P2537"/>
  <c r="BI2534"/>
  <c r="BH2534"/>
  <c r="BG2534"/>
  <c r="BF2534"/>
  <c r="T2534"/>
  <c r="R2534"/>
  <c r="P2534"/>
  <c r="BI2531"/>
  <c r="BH2531"/>
  <c r="BG2531"/>
  <c r="BF2531"/>
  <c r="T2531"/>
  <c r="R2531"/>
  <c r="P2531"/>
  <c r="BI2523"/>
  <c r="BH2523"/>
  <c r="BG2523"/>
  <c r="BF2523"/>
  <c r="T2523"/>
  <c r="R2523"/>
  <c r="P2523"/>
  <c r="BI2519"/>
  <c r="BH2519"/>
  <c r="BG2519"/>
  <c r="BF2519"/>
  <c r="T2519"/>
  <c r="R2519"/>
  <c r="P2519"/>
  <c r="BI2511"/>
  <c r="BH2511"/>
  <c r="BG2511"/>
  <c r="BF2511"/>
  <c r="T2511"/>
  <c r="R2511"/>
  <c r="P2511"/>
  <c r="BI2508"/>
  <c r="BH2508"/>
  <c r="BG2508"/>
  <c r="BF2508"/>
  <c r="T2508"/>
  <c r="R2508"/>
  <c r="P2508"/>
  <c r="BI2504"/>
  <c r="BH2504"/>
  <c r="BG2504"/>
  <c r="BF2504"/>
  <c r="T2504"/>
  <c r="R2504"/>
  <c r="P2504"/>
  <c r="BI2500"/>
  <c r="BH2500"/>
  <c r="BG2500"/>
  <c r="BF2500"/>
  <c r="T2500"/>
  <c r="R2500"/>
  <c r="P2500"/>
  <c r="BI2496"/>
  <c r="BH2496"/>
  <c r="BG2496"/>
  <c r="BF2496"/>
  <c r="T2496"/>
  <c r="R2496"/>
  <c r="P2496"/>
  <c r="BI2492"/>
  <c r="BH2492"/>
  <c r="BG2492"/>
  <c r="BF2492"/>
  <c r="T2492"/>
  <c r="R2492"/>
  <c r="P2492"/>
  <c r="BI2488"/>
  <c r="BH2488"/>
  <c r="BG2488"/>
  <c r="BF2488"/>
  <c r="T2488"/>
  <c r="R2488"/>
  <c r="P2488"/>
  <c r="BI2480"/>
  <c r="BH2480"/>
  <c r="BG2480"/>
  <c r="BF2480"/>
  <c r="T2480"/>
  <c r="R2480"/>
  <c r="P2480"/>
  <c r="BI2477"/>
  <c r="BH2477"/>
  <c r="BG2477"/>
  <c r="BF2477"/>
  <c r="T2477"/>
  <c r="R2477"/>
  <c r="P2477"/>
  <c r="BI2468"/>
  <c r="BH2468"/>
  <c r="BG2468"/>
  <c r="BF2468"/>
  <c r="T2468"/>
  <c r="R2468"/>
  <c r="P2468"/>
  <c r="BI2458"/>
  <c r="BH2458"/>
  <c r="BG2458"/>
  <c r="BF2458"/>
  <c r="T2458"/>
  <c r="R2458"/>
  <c r="P2458"/>
  <c r="BI2441"/>
  <c r="BH2441"/>
  <c r="BG2441"/>
  <c r="BF2441"/>
  <c r="T2441"/>
  <c r="R2441"/>
  <c r="P2441"/>
  <c r="BI2423"/>
  <c r="BH2423"/>
  <c r="BG2423"/>
  <c r="BF2423"/>
  <c r="T2423"/>
  <c r="R2423"/>
  <c r="P2423"/>
  <c r="BI2384"/>
  <c r="BH2384"/>
  <c r="BG2384"/>
  <c r="BF2384"/>
  <c r="T2384"/>
  <c r="R2384"/>
  <c r="P2384"/>
  <c r="BI2381"/>
  <c r="BH2381"/>
  <c r="BG2381"/>
  <c r="BF2381"/>
  <c r="T2381"/>
  <c r="R2381"/>
  <c r="P2381"/>
  <c r="BI2378"/>
  <c r="BH2378"/>
  <c r="BG2378"/>
  <c r="BF2378"/>
  <c r="T2378"/>
  <c r="R2378"/>
  <c r="P2378"/>
  <c r="BI2375"/>
  <c r="BH2375"/>
  <c r="BG2375"/>
  <c r="BF2375"/>
  <c r="T2375"/>
  <c r="R2375"/>
  <c r="P2375"/>
  <c r="BI2372"/>
  <c r="BH2372"/>
  <c r="BG2372"/>
  <c r="BF2372"/>
  <c r="T2372"/>
  <c r="R2372"/>
  <c r="P2372"/>
  <c r="BI2367"/>
  <c r="BH2367"/>
  <c r="BG2367"/>
  <c r="BF2367"/>
  <c r="T2367"/>
  <c r="R2367"/>
  <c r="P2367"/>
  <c r="BI2362"/>
  <c r="BH2362"/>
  <c r="BG2362"/>
  <c r="BF2362"/>
  <c r="T2362"/>
  <c r="R2362"/>
  <c r="P2362"/>
  <c r="BI2353"/>
  <c r="BH2353"/>
  <c r="BG2353"/>
  <c r="BF2353"/>
  <c r="T2353"/>
  <c r="R2353"/>
  <c r="P2353"/>
  <c r="BI2344"/>
  <c r="BH2344"/>
  <c r="BG2344"/>
  <c r="BF2344"/>
  <c r="T2344"/>
  <c r="R2344"/>
  <c r="P2344"/>
  <c r="BI2337"/>
  <c r="BH2337"/>
  <c r="BG2337"/>
  <c r="BF2337"/>
  <c r="T2337"/>
  <c r="R2337"/>
  <c r="P2337"/>
  <c r="BI2332"/>
  <c r="BH2332"/>
  <c r="BG2332"/>
  <c r="BF2332"/>
  <c r="T2332"/>
  <c r="R2332"/>
  <c r="P2332"/>
  <c r="BI2327"/>
  <c r="BH2327"/>
  <c r="BG2327"/>
  <c r="BF2327"/>
  <c r="T2327"/>
  <c r="R2327"/>
  <c r="P2327"/>
  <c r="BI2321"/>
  <c r="BH2321"/>
  <c r="BG2321"/>
  <c r="BF2321"/>
  <c r="T2321"/>
  <c r="R2321"/>
  <c r="P2321"/>
  <c r="BI2312"/>
  <c r="BH2312"/>
  <c r="BG2312"/>
  <c r="BF2312"/>
  <c r="T2312"/>
  <c r="R2312"/>
  <c r="P2312"/>
  <c r="BI2308"/>
  <c r="BH2308"/>
  <c r="BG2308"/>
  <c r="BF2308"/>
  <c r="T2308"/>
  <c r="R2308"/>
  <c r="P2308"/>
  <c r="BI2304"/>
  <c r="BH2304"/>
  <c r="BG2304"/>
  <c r="BF2304"/>
  <c r="T2304"/>
  <c r="R2304"/>
  <c r="P2304"/>
  <c r="BI2291"/>
  <c r="BH2291"/>
  <c r="BG2291"/>
  <c r="BF2291"/>
  <c r="T2291"/>
  <c r="R2291"/>
  <c r="P2291"/>
  <c r="BI2278"/>
  <c r="BH2278"/>
  <c r="BG2278"/>
  <c r="BF2278"/>
  <c r="T2278"/>
  <c r="R2278"/>
  <c r="P2278"/>
  <c r="BI2275"/>
  <c r="BH2275"/>
  <c r="BG2275"/>
  <c r="BF2275"/>
  <c r="T2275"/>
  <c r="R2275"/>
  <c r="P2275"/>
  <c r="BI2272"/>
  <c r="BH2272"/>
  <c r="BG2272"/>
  <c r="BF2272"/>
  <c r="T2272"/>
  <c r="R2272"/>
  <c r="P2272"/>
  <c r="BI2268"/>
  <c r="BH2268"/>
  <c r="BG2268"/>
  <c r="BF2268"/>
  <c r="T2268"/>
  <c r="R2268"/>
  <c r="P2268"/>
  <c r="BI2264"/>
  <c r="BH2264"/>
  <c r="BG2264"/>
  <c r="BF2264"/>
  <c r="T2264"/>
  <c r="R2264"/>
  <c r="P2264"/>
  <c r="BI2260"/>
  <c r="BH2260"/>
  <c r="BG2260"/>
  <c r="BF2260"/>
  <c r="T2260"/>
  <c r="R2260"/>
  <c r="P2260"/>
  <c r="BI2256"/>
  <c r="BH2256"/>
  <c r="BG2256"/>
  <c r="BF2256"/>
  <c r="T2256"/>
  <c r="R2256"/>
  <c r="P2256"/>
  <c r="BI2252"/>
  <c r="BH2252"/>
  <c r="BG2252"/>
  <c r="BF2252"/>
  <c r="T2252"/>
  <c r="R2252"/>
  <c r="P2252"/>
  <c r="BI2248"/>
  <c r="BH2248"/>
  <c r="BG2248"/>
  <c r="BF2248"/>
  <c r="T2248"/>
  <c r="R2248"/>
  <c r="P2248"/>
  <c r="BI2244"/>
  <c r="BH2244"/>
  <c r="BG2244"/>
  <c r="BF2244"/>
  <c r="T2244"/>
  <c r="R2244"/>
  <c r="P2244"/>
  <c r="BI2240"/>
  <c r="BH2240"/>
  <c r="BG2240"/>
  <c r="BF2240"/>
  <c r="T2240"/>
  <c r="R2240"/>
  <c r="P2240"/>
  <c r="BI2237"/>
  <c r="BH2237"/>
  <c r="BG2237"/>
  <c r="BF2237"/>
  <c r="T2237"/>
  <c r="R2237"/>
  <c r="P2237"/>
  <c r="BI2234"/>
  <c r="BH2234"/>
  <c r="BG2234"/>
  <c r="BF2234"/>
  <c r="T2234"/>
  <c r="R2234"/>
  <c r="P2234"/>
  <c r="BI2230"/>
  <c r="BH2230"/>
  <c r="BG2230"/>
  <c r="BF2230"/>
  <c r="T2230"/>
  <c r="R2230"/>
  <c r="P2230"/>
  <c r="BI2227"/>
  <c r="BH2227"/>
  <c r="BG2227"/>
  <c r="BF2227"/>
  <c r="T2227"/>
  <c r="R2227"/>
  <c r="P2227"/>
  <c r="BI2224"/>
  <c r="BH2224"/>
  <c r="BG2224"/>
  <c r="BF2224"/>
  <c r="T2224"/>
  <c r="R2224"/>
  <c r="P2224"/>
  <c r="BI2221"/>
  <c r="BH2221"/>
  <c r="BG2221"/>
  <c r="BF2221"/>
  <c r="T2221"/>
  <c r="R2221"/>
  <c r="P2221"/>
  <c r="BI2217"/>
  <c r="BH2217"/>
  <c r="BG2217"/>
  <c r="BF2217"/>
  <c r="T2217"/>
  <c r="R2217"/>
  <c r="P2217"/>
  <c r="BI2212"/>
  <c r="BH2212"/>
  <c r="BG2212"/>
  <c r="BF2212"/>
  <c r="T2212"/>
  <c r="T2211"/>
  <c r="R2212"/>
  <c r="R2211"/>
  <c r="P2212"/>
  <c r="P2211"/>
  <c r="BI2209"/>
  <c r="BH2209"/>
  <c r="BG2209"/>
  <c r="BF2209"/>
  <c r="T2209"/>
  <c r="R2209"/>
  <c r="P2209"/>
  <c r="BI2207"/>
  <c r="BH2207"/>
  <c r="BG2207"/>
  <c r="BF2207"/>
  <c r="T2207"/>
  <c r="R2207"/>
  <c r="P2207"/>
  <c r="BI2205"/>
  <c r="BH2205"/>
  <c r="BG2205"/>
  <c r="BF2205"/>
  <c r="T2205"/>
  <c r="R2205"/>
  <c r="P2205"/>
  <c r="BI2203"/>
  <c r="BH2203"/>
  <c r="BG2203"/>
  <c r="BF2203"/>
  <c r="T2203"/>
  <c r="R2203"/>
  <c r="P2203"/>
  <c r="BI2201"/>
  <c r="BH2201"/>
  <c r="BG2201"/>
  <c r="BF2201"/>
  <c r="T2201"/>
  <c r="R2201"/>
  <c r="P2201"/>
  <c r="BI2198"/>
  <c r="BH2198"/>
  <c r="BG2198"/>
  <c r="BF2198"/>
  <c r="T2198"/>
  <c r="R2198"/>
  <c r="P2198"/>
  <c r="BI2195"/>
  <c r="BH2195"/>
  <c r="BG2195"/>
  <c r="BF2195"/>
  <c r="T2195"/>
  <c r="R2195"/>
  <c r="P2195"/>
  <c r="BI2188"/>
  <c r="BH2188"/>
  <c r="BG2188"/>
  <c r="BF2188"/>
  <c r="T2188"/>
  <c r="R2188"/>
  <c r="P2188"/>
  <c r="BI2181"/>
  <c r="BH2181"/>
  <c r="BG2181"/>
  <c r="BF2181"/>
  <c r="T2181"/>
  <c r="R2181"/>
  <c r="P2181"/>
  <c r="BI2179"/>
  <c r="BH2179"/>
  <c r="BG2179"/>
  <c r="BF2179"/>
  <c r="T2179"/>
  <c r="R2179"/>
  <c r="P2179"/>
  <c r="BI2176"/>
  <c r="BH2176"/>
  <c r="BG2176"/>
  <c r="BF2176"/>
  <c r="T2176"/>
  <c r="R2176"/>
  <c r="P2176"/>
  <c r="BI2174"/>
  <c r="BH2174"/>
  <c r="BG2174"/>
  <c r="BF2174"/>
  <c r="T2174"/>
  <c r="R2174"/>
  <c r="P2174"/>
  <c r="BI2171"/>
  <c r="BH2171"/>
  <c r="BG2171"/>
  <c r="BF2171"/>
  <c r="T2171"/>
  <c r="R2171"/>
  <c r="P2171"/>
  <c r="BI2165"/>
  <c r="BH2165"/>
  <c r="BG2165"/>
  <c r="BF2165"/>
  <c r="T2165"/>
  <c r="R2165"/>
  <c r="P2165"/>
  <c r="BI2159"/>
  <c r="BH2159"/>
  <c r="BG2159"/>
  <c r="BF2159"/>
  <c r="T2159"/>
  <c r="R2159"/>
  <c r="P2159"/>
  <c r="BI2157"/>
  <c r="BH2157"/>
  <c r="BG2157"/>
  <c r="BF2157"/>
  <c r="T2157"/>
  <c r="R2157"/>
  <c r="P2157"/>
  <c r="BI2154"/>
  <c r="BH2154"/>
  <c r="BG2154"/>
  <c r="BF2154"/>
  <c r="T2154"/>
  <c r="R2154"/>
  <c r="P2154"/>
  <c r="BI2148"/>
  <c r="BH2148"/>
  <c r="BG2148"/>
  <c r="BF2148"/>
  <c r="T2148"/>
  <c r="R2148"/>
  <c r="P2148"/>
  <c r="BI2141"/>
  <c r="BH2141"/>
  <c r="BG2141"/>
  <c r="BF2141"/>
  <c r="T2141"/>
  <c r="R2141"/>
  <c r="P2141"/>
  <c r="BI2135"/>
  <c r="BH2135"/>
  <c r="BG2135"/>
  <c r="BF2135"/>
  <c r="T2135"/>
  <c r="R2135"/>
  <c r="P2135"/>
  <c r="BI2128"/>
  <c r="BH2128"/>
  <c r="BG2128"/>
  <c r="BF2128"/>
  <c r="T2128"/>
  <c r="R2128"/>
  <c r="P2128"/>
  <c r="BI2122"/>
  <c r="BH2122"/>
  <c r="BG2122"/>
  <c r="BF2122"/>
  <c r="T2122"/>
  <c r="R2122"/>
  <c r="P2122"/>
  <c r="BI2115"/>
  <c r="BH2115"/>
  <c r="BG2115"/>
  <c r="BF2115"/>
  <c r="T2115"/>
  <c r="R2115"/>
  <c r="P2115"/>
  <c r="BI2107"/>
  <c r="BH2107"/>
  <c r="BG2107"/>
  <c r="BF2107"/>
  <c r="T2107"/>
  <c r="R2107"/>
  <c r="P2107"/>
  <c r="BI2104"/>
  <c r="BH2104"/>
  <c r="BG2104"/>
  <c r="BF2104"/>
  <c r="T2104"/>
  <c r="R2104"/>
  <c r="P2104"/>
  <c r="BI2101"/>
  <c r="BH2101"/>
  <c r="BG2101"/>
  <c r="BF2101"/>
  <c r="T2101"/>
  <c r="R2101"/>
  <c r="P2101"/>
  <c r="BI2098"/>
  <c r="BH2098"/>
  <c r="BG2098"/>
  <c r="BF2098"/>
  <c r="T2098"/>
  <c r="R2098"/>
  <c r="P2098"/>
  <c r="BI2095"/>
  <c r="BH2095"/>
  <c r="BG2095"/>
  <c r="BF2095"/>
  <c r="T2095"/>
  <c r="R2095"/>
  <c r="P2095"/>
  <c r="BI2092"/>
  <c r="BH2092"/>
  <c r="BG2092"/>
  <c r="BF2092"/>
  <c r="T2092"/>
  <c r="R2092"/>
  <c r="P2092"/>
  <c r="BI2084"/>
  <c r="BH2084"/>
  <c r="BG2084"/>
  <c r="BF2084"/>
  <c r="T2084"/>
  <c r="R2084"/>
  <c r="P2084"/>
  <c r="BI2081"/>
  <c r="BH2081"/>
  <c r="BG2081"/>
  <c r="BF2081"/>
  <c r="T2081"/>
  <c r="R2081"/>
  <c r="P2081"/>
  <c r="BI2078"/>
  <c r="BH2078"/>
  <c r="BG2078"/>
  <c r="BF2078"/>
  <c r="T2078"/>
  <c r="R2078"/>
  <c r="P2078"/>
  <c r="BI2075"/>
  <c r="BH2075"/>
  <c r="BG2075"/>
  <c r="BF2075"/>
  <c r="T2075"/>
  <c r="R2075"/>
  <c r="P2075"/>
  <c r="BI2072"/>
  <c r="BH2072"/>
  <c r="BG2072"/>
  <c r="BF2072"/>
  <c r="T2072"/>
  <c r="R2072"/>
  <c r="P2072"/>
  <c r="BI2069"/>
  <c r="BH2069"/>
  <c r="BG2069"/>
  <c r="BF2069"/>
  <c r="T2069"/>
  <c r="R2069"/>
  <c r="P2069"/>
  <c r="BI2066"/>
  <c r="BH2066"/>
  <c r="BG2066"/>
  <c r="BF2066"/>
  <c r="T2066"/>
  <c r="R2066"/>
  <c r="P2066"/>
  <c r="BI2062"/>
  <c r="BH2062"/>
  <c r="BG2062"/>
  <c r="BF2062"/>
  <c r="T2062"/>
  <c r="R2062"/>
  <c r="P2062"/>
  <c r="BI2059"/>
  <c r="BH2059"/>
  <c r="BG2059"/>
  <c r="BF2059"/>
  <c r="T2059"/>
  <c r="R2059"/>
  <c r="P2059"/>
  <c r="BI2053"/>
  <c r="BH2053"/>
  <c r="BG2053"/>
  <c r="BF2053"/>
  <c r="T2053"/>
  <c r="R2053"/>
  <c r="P2053"/>
  <c r="BI2046"/>
  <c r="BH2046"/>
  <c r="BG2046"/>
  <c r="BF2046"/>
  <c r="T2046"/>
  <c r="R2046"/>
  <c r="P2046"/>
  <c r="BI2043"/>
  <c r="BH2043"/>
  <c r="BG2043"/>
  <c r="BF2043"/>
  <c r="T2043"/>
  <c r="R2043"/>
  <c r="P2043"/>
  <c r="BI2040"/>
  <c r="BH2040"/>
  <c r="BG2040"/>
  <c r="BF2040"/>
  <c r="T2040"/>
  <c r="R2040"/>
  <c r="P2040"/>
  <c r="BI2037"/>
  <c r="BH2037"/>
  <c r="BG2037"/>
  <c r="BF2037"/>
  <c r="T2037"/>
  <c r="R2037"/>
  <c r="P2037"/>
  <c r="BI2034"/>
  <c r="BH2034"/>
  <c r="BG2034"/>
  <c r="BF2034"/>
  <c r="T2034"/>
  <c r="R2034"/>
  <c r="P2034"/>
  <c r="BI2031"/>
  <c r="BH2031"/>
  <c r="BG2031"/>
  <c r="BF2031"/>
  <c r="T2031"/>
  <c r="R2031"/>
  <c r="P2031"/>
  <c r="BI2027"/>
  <c r="BH2027"/>
  <c r="BG2027"/>
  <c r="BF2027"/>
  <c r="T2027"/>
  <c r="R2027"/>
  <c r="P2027"/>
  <c r="BI2024"/>
  <c r="BH2024"/>
  <c r="BG2024"/>
  <c r="BF2024"/>
  <c r="T2024"/>
  <c r="R2024"/>
  <c r="P2024"/>
  <c r="BI2000"/>
  <c r="BH2000"/>
  <c r="BG2000"/>
  <c r="BF2000"/>
  <c r="T2000"/>
  <c r="R2000"/>
  <c r="P2000"/>
  <c r="BI1977"/>
  <c r="BH1977"/>
  <c r="BG1977"/>
  <c r="BF1977"/>
  <c r="T1977"/>
  <c r="R1977"/>
  <c r="P1977"/>
  <c r="BI1974"/>
  <c r="BH1974"/>
  <c r="BG1974"/>
  <c r="BF1974"/>
  <c r="T1974"/>
  <c r="R1974"/>
  <c r="P1974"/>
  <c r="BI1971"/>
  <c r="BH1971"/>
  <c r="BG1971"/>
  <c r="BF1971"/>
  <c r="T1971"/>
  <c r="R1971"/>
  <c r="P1971"/>
  <c r="BI1963"/>
  <c r="BH1963"/>
  <c r="BG1963"/>
  <c r="BF1963"/>
  <c r="T1963"/>
  <c r="R1963"/>
  <c r="P1963"/>
  <c r="BI1953"/>
  <c r="BH1953"/>
  <c r="BG1953"/>
  <c r="BF1953"/>
  <c r="T1953"/>
  <c r="R1953"/>
  <c r="P1953"/>
  <c r="BI1949"/>
  <c r="BH1949"/>
  <c r="BG1949"/>
  <c r="BF1949"/>
  <c r="T1949"/>
  <c r="R1949"/>
  <c r="P1949"/>
  <c r="BI1946"/>
  <c r="BH1946"/>
  <c r="BG1946"/>
  <c r="BF1946"/>
  <c r="T1946"/>
  <c r="R1946"/>
  <c r="P1946"/>
  <c r="BI1943"/>
  <c r="BH1943"/>
  <c r="BG1943"/>
  <c r="BF1943"/>
  <c r="T1943"/>
  <c r="R1943"/>
  <c r="P1943"/>
  <c r="BI1935"/>
  <c r="BH1935"/>
  <c r="BG1935"/>
  <c r="BF1935"/>
  <c r="T1935"/>
  <c r="R1935"/>
  <c r="P1935"/>
  <c r="BI1933"/>
  <c r="BH1933"/>
  <c r="BG1933"/>
  <c r="BF1933"/>
  <c r="T1933"/>
  <c r="R1933"/>
  <c r="P1933"/>
  <c r="BI1931"/>
  <c r="BH1931"/>
  <c r="BG1931"/>
  <c r="BF1931"/>
  <c r="T1931"/>
  <c r="R1931"/>
  <c r="P1931"/>
  <c r="BI1924"/>
  <c r="BH1924"/>
  <c r="BG1924"/>
  <c r="BF1924"/>
  <c r="T1924"/>
  <c r="R1924"/>
  <c r="P1924"/>
  <c r="BI1919"/>
  <c r="BH1919"/>
  <c r="BG1919"/>
  <c r="BF1919"/>
  <c r="T1919"/>
  <c r="R1919"/>
  <c r="P1919"/>
  <c r="BI1908"/>
  <c r="BH1908"/>
  <c r="BG1908"/>
  <c r="BF1908"/>
  <c r="T1908"/>
  <c r="R1908"/>
  <c r="P1908"/>
  <c r="BI1906"/>
  <c r="BH1906"/>
  <c r="BG1906"/>
  <c r="BF1906"/>
  <c r="T1906"/>
  <c r="R1906"/>
  <c r="P1906"/>
  <c r="BI1894"/>
  <c r="BH1894"/>
  <c r="BG1894"/>
  <c r="BF1894"/>
  <c r="T1894"/>
  <c r="R1894"/>
  <c r="P1894"/>
  <c r="BI1880"/>
  <c r="BH1880"/>
  <c r="BG1880"/>
  <c r="BF1880"/>
  <c r="T1880"/>
  <c r="R1880"/>
  <c r="P1880"/>
  <c r="BI1877"/>
  <c r="BH1877"/>
  <c r="BG1877"/>
  <c r="BF1877"/>
  <c r="T1877"/>
  <c r="R1877"/>
  <c r="P1877"/>
  <c r="BI1870"/>
  <c r="BH1870"/>
  <c r="BG1870"/>
  <c r="BF1870"/>
  <c r="T1870"/>
  <c r="R1870"/>
  <c r="P1870"/>
  <c r="BI1862"/>
  <c r="BH1862"/>
  <c r="BG1862"/>
  <c r="BF1862"/>
  <c r="T1862"/>
  <c r="R1862"/>
  <c r="P1862"/>
  <c r="BI1859"/>
  <c r="BH1859"/>
  <c r="BG1859"/>
  <c r="BF1859"/>
  <c r="T1859"/>
  <c r="R1859"/>
  <c r="P1859"/>
  <c r="BI1856"/>
  <c r="BH1856"/>
  <c r="BG1856"/>
  <c r="BF1856"/>
  <c r="T1856"/>
  <c r="R1856"/>
  <c r="P1856"/>
  <c r="BI1854"/>
  <c r="BH1854"/>
  <c r="BG1854"/>
  <c r="BF1854"/>
  <c r="T1854"/>
  <c r="R1854"/>
  <c r="P1854"/>
  <c r="BI1851"/>
  <c r="BH1851"/>
  <c r="BG1851"/>
  <c r="BF1851"/>
  <c r="T1851"/>
  <c r="R1851"/>
  <c r="P1851"/>
  <c r="BI1845"/>
  <c r="BH1845"/>
  <c r="BG1845"/>
  <c r="BF1845"/>
  <c r="T1845"/>
  <c r="R1845"/>
  <c r="P1845"/>
  <c r="BI1837"/>
  <c r="BH1837"/>
  <c r="BG1837"/>
  <c r="BF1837"/>
  <c r="T1837"/>
  <c r="R1837"/>
  <c r="P1837"/>
  <c r="BI1831"/>
  <c r="BH1831"/>
  <c r="BG1831"/>
  <c r="BF1831"/>
  <c r="T1831"/>
  <c r="R1831"/>
  <c r="P1831"/>
  <c r="BI1821"/>
  <c r="BH1821"/>
  <c r="BG1821"/>
  <c r="BF1821"/>
  <c r="T1821"/>
  <c r="R1821"/>
  <c r="P1821"/>
  <c r="BI1818"/>
  <c r="BH1818"/>
  <c r="BG1818"/>
  <c r="BF1818"/>
  <c r="T1818"/>
  <c r="R1818"/>
  <c r="P1818"/>
  <c r="BI1806"/>
  <c r="BH1806"/>
  <c r="BG1806"/>
  <c r="BF1806"/>
  <c r="T1806"/>
  <c r="R1806"/>
  <c r="P1806"/>
  <c r="BI1803"/>
  <c r="BH1803"/>
  <c r="BG1803"/>
  <c r="BF1803"/>
  <c r="T1803"/>
  <c r="R1803"/>
  <c r="P1803"/>
  <c r="BI1795"/>
  <c r="BH1795"/>
  <c r="BG1795"/>
  <c r="BF1795"/>
  <c r="T1795"/>
  <c r="R1795"/>
  <c r="P1795"/>
  <c r="BI1792"/>
  <c r="BH1792"/>
  <c r="BG1792"/>
  <c r="BF1792"/>
  <c r="T1792"/>
  <c r="R1792"/>
  <c r="P1792"/>
  <c r="BI1787"/>
  <c r="BH1787"/>
  <c r="BG1787"/>
  <c r="BF1787"/>
  <c r="T1787"/>
  <c r="R1787"/>
  <c r="P1787"/>
  <c r="BI1784"/>
  <c r="BH1784"/>
  <c r="BG1784"/>
  <c r="BF1784"/>
  <c r="T1784"/>
  <c r="R1784"/>
  <c r="P1784"/>
  <c r="BI1781"/>
  <c r="BH1781"/>
  <c r="BG1781"/>
  <c r="BF1781"/>
  <c r="T1781"/>
  <c r="R1781"/>
  <c r="P1781"/>
  <c r="BI1778"/>
  <c r="BH1778"/>
  <c r="BG1778"/>
  <c r="BF1778"/>
  <c r="T1778"/>
  <c r="R1778"/>
  <c r="P1778"/>
  <c r="BI1771"/>
  <c r="BH1771"/>
  <c r="BG1771"/>
  <c r="BF1771"/>
  <c r="T1771"/>
  <c r="R1771"/>
  <c r="P1771"/>
  <c r="BI1764"/>
  <c r="BH1764"/>
  <c r="BG1764"/>
  <c r="BF1764"/>
  <c r="T1764"/>
  <c r="R1764"/>
  <c r="P1764"/>
  <c r="BI1761"/>
  <c r="BH1761"/>
  <c r="BG1761"/>
  <c r="BF1761"/>
  <c r="T1761"/>
  <c r="R1761"/>
  <c r="P1761"/>
  <c r="BI1758"/>
  <c r="BH1758"/>
  <c r="BG1758"/>
  <c r="BF1758"/>
  <c r="T1758"/>
  <c r="R1758"/>
  <c r="P1758"/>
  <c r="BI1755"/>
  <c r="BH1755"/>
  <c r="BG1755"/>
  <c r="BF1755"/>
  <c r="T1755"/>
  <c r="R1755"/>
  <c r="P1755"/>
  <c r="BI1752"/>
  <c r="BH1752"/>
  <c r="BG1752"/>
  <c r="BF1752"/>
  <c r="T1752"/>
  <c r="R1752"/>
  <c r="P1752"/>
  <c r="BI1749"/>
  <c r="BH1749"/>
  <c r="BG1749"/>
  <c r="BF1749"/>
  <c r="T1749"/>
  <c r="R1749"/>
  <c r="P1749"/>
  <c r="BI1746"/>
  <c r="BH1746"/>
  <c r="BG1746"/>
  <c r="BF1746"/>
  <c r="T1746"/>
  <c r="R1746"/>
  <c r="P1746"/>
  <c r="BI1743"/>
  <c r="BH1743"/>
  <c r="BG1743"/>
  <c r="BF1743"/>
  <c r="T1743"/>
  <c r="R1743"/>
  <c r="P1743"/>
  <c r="BI1741"/>
  <c r="BH1741"/>
  <c r="BG1741"/>
  <c r="BF1741"/>
  <c r="T1741"/>
  <c r="R1741"/>
  <c r="P1741"/>
  <c r="BI1735"/>
  <c r="BH1735"/>
  <c r="BG1735"/>
  <c r="BF1735"/>
  <c r="T1735"/>
  <c r="R1735"/>
  <c r="P1735"/>
  <c r="BI1730"/>
  <c r="BH1730"/>
  <c r="BG1730"/>
  <c r="BF1730"/>
  <c r="T1730"/>
  <c r="R1730"/>
  <c r="P1730"/>
  <c r="BI1727"/>
  <c r="BH1727"/>
  <c r="BG1727"/>
  <c r="BF1727"/>
  <c r="T1727"/>
  <c r="R1727"/>
  <c r="P1727"/>
  <c r="BI1717"/>
  <c r="BH1717"/>
  <c r="BG1717"/>
  <c r="BF1717"/>
  <c r="T1717"/>
  <c r="R1717"/>
  <c r="P1717"/>
  <c r="BI1714"/>
  <c r="BH1714"/>
  <c r="BG1714"/>
  <c r="BF1714"/>
  <c r="T1714"/>
  <c r="R1714"/>
  <c r="P1714"/>
  <c r="BI1704"/>
  <c r="BH1704"/>
  <c r="BG1704"/>
  <c r="BF1704"/>
  <c r="T1704"/>
  <c r="R1704"/>
  <c r="P1704"/>
  <c r="BI1701"/>
  <c r="BH1701"/>
  <c r="BG1701"/>
  <c r="BF1701"/>
  <c r="T1701"/>
  <c r="R1701"/>
  <c r="P1701"/>
  <c r="BI1689"/>
  <c r="BH1689"/>
  <c r="BG1689"/>
  <c r="BF1689"/>
  <c r="T1689"/>
  <c r="R1689"/>
  <c r="P1689"/>
  <c r="BI1681"/>
  <c r="BH1681"/>
  <c r="BG1681"/>
  <c r="BF1681"/>
  <c r="T1681"/>
  <c r="R1681"/>
  <c r="P1681"/>
  <c r="BI1671"/>
  <c r="BH1671"/>
  <c r="BG1671"/>
  <c r="BF1671"/>
  <c r="T1671"/>
  <c r="R1671"/>
  <c r="P1671"/>
  <c r="BI1658"/>
  <c r="BH1658"/>
  <c r="BG1658"/>
  <c r="BF1658"/>
  <c r="T1658"/>
  <c r="R1658"/>
  <c r="P1658"/>
  <c r="BI1647"/>
  <c r="BH1647"/>
  <c r="BG1647"/>
  <c r="BF1647"/>
  <c r="T1647"/>
  <c r="R1647"/>
  <c r="P1647"/>
  <c r="BI1645"/>
  <c r="BH1645"/>
  <c r="BG1645"/>
  <c r="BF1645"/>
  <c r="T1645"/>
  <c r="R1645"/>
  <c r="P1645"/>
  <c r="BI1634"/>
  <c r="BH1634"/>
  <c r="BG1634"/>
  <c r="BF1634"/>
  <c r="T1634"/>
  <c r="R1634"/>
  <c r="P1634"/>
  <c r="BI1623"/>
  <c r="BH1623"/>
  <c r="BG1623"/>
  <c r="BF1623"/>
  <c r="T1623"/>
  <c r="R1623"/>
  <c r="P1623"/>
  <c r="BI1614"/>
  <c r="BH1614"/>
  <c r="BG1614"/>
  <c r="BF1614"/>
  <c r="T1614"/>
  <c r="R1614"/>
  <c r="P1614"/>
  <c r="BI1600"/>
  <c r="BH1600"/>
  <c r="BG1600"/>
  <c r="BF1600"/>
  <c r="T1600"/>
  <c r="R1600"/>
  <c r="P1600"/>
  <c r="BI1587"/>
  <c r="BH1587"/>
  <c r="BG1587"/>
  <c r="BF1587"/>
  <c r="T1587"/>
  <c r="R1587"/>
  <c r="P1587"/>
  <c r="BI1576"/>
  <c r="BH1576"/>
  <c r="BG1576"/>
  <c r="BF1576"/>
  <c r="T1576"/>
  <c r="R1576"/>
  <c r="P1576"/>
  <c r="BI1569"/>
  <c r="BH1569"/>
  <c r="BG1569"/>
  <c r="BF1569"/>
  <c r="T1569"/>
  <c r="R1569"/>
  <c r="P1569"/>
  <c r="BI1566"/>
  <c r="BH1566"/>
  <c r="BG1566"/>
  <c r="BF1566"/>
  <c r="T1566"/>
  <c r="R1566"/>
  <c r="P1566"/>
  <c r="BI1557"/>
  <c r="BH1557"/>
  <c r="BG1557"/>
  <c r="BF1557"/>
  <c r="T1557"/>
  <c r="R1557"/>
  <c r="P1557"/>
  <c r="BI1548"/>
  <c r="BH1548"/>
  <c r="BG1548"/>
  <c r="BF1548"/>
  <c r="T1548"/>
  <c r="R1548"/>
  <c r="P1548"/>
  <c r="BI1540"/>
  <c r="BH1540"/>
  <c r="BG1540"/>
  <c r="BF1540"/>
  <c r="T1540"/>
  <c r="R1540"/>
  <c r="P1540"/>
  <c r="BI1527"/>
  <c r="BH1527"/>
  <c r="BG1527"/>
  <c r="BF1527"/>
  <c r="T1527"/>
  <c r="R1527"/>
  <c r="P1527"/>
  <c r="BI1516"/>
  <c r="BH1516"/>
  <c r="BG1516"/>
  <c r="BF1516"/>
  <c r="T1516"/>
  <c r="R1516"/>
  <c r="P1516"/>
  <c r="BI1512"/>
  <c r="BH1512"/>
  <c r="BG1512"/>
  <c r="BF1512"/>
  <c r="T1512"/>
  <c r="T1511"/>
  <c r="R1512"/>
  <c r="R1511"/>
  <c r="P1512"/>
  <c r="P1511"/>
  <c r="BI1509"/>
  <c r="BH1509"/>
  <c r="BG1509"/>
  <c r="BF1509"/>
  <c r="T1509"/>
  <c r="R1509"/>
  <c r="P1509"/>
  <c r="BI1505"/>
  <c r="BH1505"/>
  <c r="BG1505"/>
  <c r="BF1505"/>
  <c r="T1505"/>
  <c r="R1505"/>
  <c r="P1505"/>
  <c r="BI1503"/>
  <c r="BH1503"/>
  <c r="BG1503"/>
  <c r="BF1503"/>
  <c r="T1503"/>
  <c r="R1503"/>
  <c r="P1503"/>
  <c r="BI1501"/>
  <c r="BH1501"/>
  <c r="BG1501"/>
  <c r="BF1501"/>
  <c r="T1501"/>
  <c r="R1501"/>
  <c r="P1501"/>
  <c r="BI1494"/>
  <c r="BH1494"/>
  <c r="BG1494"/>
  <c r="BF1494"/>
  <c r="T1494"/>
  <c r="R1494"/>
  <c r="P1494"/>
  <c r="BI1489"/>
  <c r="BH1489"/>
  <c r="BG1489"/>
  <c r="BF1489"/>
  <c r="T1489"/>
  <c r="R1489"/>
  <c r="P1489"/>
  <c r="BI1485"/>
  <c r="BH1485"/>
  <c r="BG1485"/>
  <c r="BF1485"/>
  <c r="T1485"/>
  <c r="R1485"/>
  <c r="P1485"/>
  <c r="BI1481"/>
  <c r="BH1481"/>
  <c r="BG1481"/>
  <c r="BF1481"/>
  <c r="T1481"/>
  <c r="R1481"/>
  <c r="P1481"/>
  <c r="BI1477"/>
  <c r="BH1477"/>
  <c r="BG1477"/>
  <c r="BF1477"/>
  <c r="T1477"/>
  <c r="R1477"/>
  <c r="P1477"/>
  <c r="BI1474"/>
  <c r="BH1474"/>
  <c r="BG1474"/>
  <c r="BF1474"/>
  <c r="T1474"/>
  <c r="R1474"/>
  <c r="P1474"/>
  <c r="BI1471"/>
  <c r="BH1471"/>
  <c r="BG1471"/>
  <c r="BF1471"/>
  <c r="T1471"/>
  <c r="R1471"/>
  <c r="P1471"/>
  <c r="BI1468"/>
  <c r="BH1468"/>
  <c r="BG1468"/>
  <c r="BF1468"/>
  <c r="T1468"/>
  <c r="R1468"/>
  <c r="P1468"/>
  <c r="BI1465"/>
  <c r="BH1465"/>
  <c r="BG1465"/>
  <c r="BF1465"/>
  <c r="T1465"/>
  <c r="R1465"/>
  <c r="P1465"/>
  <c r="BI1457"/>
  <c r="BH1457"/>
  <c r="BG1457"/>
  <c r="BF1457"/>
  <c r="T1457"/>
  <c r="R1457"/>
  <c r="P1457"/>
  <c r="BI1448"/>
  <c r="BH1448"/>
  <c r="BG1448"/>
  <c r="BF1448"/>
  <c r="T1448"/>
  <c r="R1448"/>
  <c r="P1448"/>
  <c r="BI1438"/>
  <c r="BH1438"/>
  <c r="BG1438"/>
  <c r="BF1438"/>
  <c r="T1438"/>
  <c r="R1438"/>
  <c r="P1438"/>
  <c r="BI1434"/>
  <c r="BH1434"/>
  <c r="BG1434"/>
  <c r="BF1434"/>
  <c r="T1434"/>
  <c r="R1434"/>
  <c r="P1434"/>
  <c r="BI1424"/>
  <c r="BH1424"/>
  <c r="BG1424"/>
  <c r="BF1424"/>
  <c r="T1424"/>
  <c r="R1424"/>
  <c r="P1424"/>
  <c r="BI1417"/>
  <c r="BH1417"/>
  <c r="BG1417"/>
  <c r="BF1417"/>
  <c r="T1417"/>
  <c r="R1417"/>
  <c r="P1417"/>
  <c r="BI1407"/>
  <c r="BH1407"/>
  <c r="BG1407"/>
  <c r="BF1407"/>
  <c r="T1407"/>
  <c r="R1407"/>
  <c r="P1407"/>
  <c r="BI1395"/>
  <c r="BH1395"/>
  <c r="BG1395"/>
  <c r="BF1395"/>
  <c r="T1395"/>
  <c r="R1395"/>
  <c r="P1395"/>
  <c r="BI1389"/>
  <c r="BH1389"/>
  <c r="BG1389"/>
  <c r="BF1389"/>
  <c r="T1389"/>
  <c r="R1389"/>
  <c r="P1389"/>
  <c r="BI1385"/>
  <c r="BH1385"/>
  <c r="BG1385"/>
  <c r="BF1385"/>
  <c r="T1385"/>
  <c r="R1385"/>
  <c r="P1385"/>
  <c r="BI1380"/>
  <c r="BH1380"/>
  <c r="BG1380"/>
  <c r="BF1380"/>
  <c r="T1380"/>
  <c r="R1380"/>
  <c r="P1380"/>
  <c r="BI1375"/>
  <c r="BH1375"/>
  <c r="BG1375"/>
  <c r="BF1375"/>
  <c r="T1375"/>
  <c r="R1375"/>
  <c r="P1375"/>
  <c r="BI1355"/>
  <c r="BH1355"/>
  <c r="BG1355"/>
  <c r="BF1355"/>
  <c r="T1355"/>
  <c r="R1355"/>
  <c r="P1355"/>
  <c r="BI1348"/>
  <c r="BH1348"/>
  <c r="BG1348"/>
  <c r="BF1348"/>
  <c r="T1348"/>
  <c r="R1348"/>
  <c r="P1348"/>
  <c r="BI1341"/>
  <c r="BH1341"/>
  <c r="BG1341"/>
  <c r="BF1341"/>
  <c r="T1341"/>
  <c r="R1341"/>
  <c r="P1341"/>
  <c r="BI1331"/>
  <c r="BH1331"/>
  <c r="BG1331"/>
  <c r="BF1331"/>
  <c r="T1331"/>
  <c r="R1331"/>
  <c r="P1331"/>
  <c r="BI1322"/>
  <c r="BH1322"/>
  <c r="BG1322"/>
  <c r="BF1322"/>
  <c r="T1322"/>
  <c r="R1322"/>
  <c r="P1322"/>
  <c r="BI1311"/>
  <c r="BH1311"/>
  <c r="BG1311"/>
  <c r="BF1311"/>
  <c r="T1311"/>
  <c r="R1311"/>
  <c r="P1311"/>
  <c r="BI1301"/>
  <c r="BH1301"/>
  <c r="BG1301"/>
  <c r="BF1301"/>
  <c r="T1301"/>
  <c r="R1301"/>
  <c r="P1301"/>
  <c r="BI1293"/>
  <c r="BH1293"/>
  <c r="BG1293"/>
  <c r="BF1293"/>
  <c r="T1293"/>
  <c r="R1293"/>
  <c r="P1293"/>
  <c r="BI1285"/>
  <c r="BH1285"/>
  <c r="BG1285"/>
  <c r="BF1285"/>
  <c r="T1285"/>
  <c r="R1285"/>
  <c r="P1285"/>
  <c r="BI1283"/>
  <c r="BH1283"/>
  <c r="BG1283"/>
  <c r="BF1283"/>
  <c r="T1283"/>
  <c r="R1283"/>
  <c r="P1283"/>
  <c r="BI1280"/>
  <c r="BH1280"/>
  <c r="BG1280"/>
  <c r="BF1280"/>
  <c r="T1280"/>
  <c r="R1280"/>
  <c r="P1280"/>
  <c r="BI1277"/>
  <c r="BH1277"/>
  <c r="BG1277"/>
  <c r="BF1277"/>
  <c r="T1277"/>
  <c r="R1277"/>
  <c r="P1277"/>
  <c r="BI1275"/>
  <c r="BH1275"/>
  <c r="BG1275"/>
  <c r="BF1275"/>
  <c r="T1275"/>
  <c r="R1275"/>
  <c r="P1275"/>
  <c r="BI1271"/>
  <c r="BH1271"/>
  <c r="BG1271"/>
  <c r="BF1271"/>
  <c r="T1271"/>
  <c r="R1271"/>
  <c r="P1271"/>
  <c r="BI1266"/>
  <c r="BH1266"/>
  <c r="BG1266"/>
  <c r="BF1266"/>
  <c r="T1266"/>
  <c r="R1266"/>
  <c r="P1266"/>
  <c r="BI1263"/>
  <c r="BH1263"/>
  <c r="BG1263"/>
  <c r="BF1263"/>
  <c r="T1263"/>
  <c r="R1263"/>
  <c r="P1263"/>
  <c r="BI1260"/>
  <c r="BH1260"/>
  <c r="BG1260"/>
  <c r="BF1260"/>
  <c r="T1260"/>
  <c r="R1260"/>
  <c r="P1260"/>
  <c r="BI1256"/>
  <c r="BH1256"/>
  <c r="BG1256"/>
  <c r="BF1256"/>
  <c r="T1256"/>
  <c r="R1256"/>
  <c r="P1256"/>
  <c r="BI1252"/>
  <c r="BH1252"/>
  <c r="BG1252"/>
  <c r="BF1252"/>
  <c r="T1252"/>
  <c r="R1252"/>
  <c r="P1252"/>
  <c r="BI1249"/>
  <c r="BH1249"/>
  <c r="BG1249"/>
  <c r="BF1249"/>
  <c r="T1249"/>
  <c r="R1249"/>
  <c r="P1249"/>
  <c r="BI1245"/>
  <c r="BH1245"/>
  <c r="BG1245"/>
  <c r="BF1245"/>
  <c r="T1245"/>
  <c r="R1245"/>
  <c r="P1245"/>
  <c r="BI1238"/>
  <c r="BH1238"/>
  <c r="BG1238"/>
  <c r="BF1238"/>
  <c r="T1238"/>
  <c r="R1238"/>
  <c r="P1238"/>
  <c r="BI1236"/>
  <c r="BH1236"/>
  <c r="BG1236"/>
  <c r="BF1236"/>
  <c r="T1236"/>
  <c r="R1236"/>
  <c r="P1236"/>
  <c r="BI1232"/>
  <c r="BH1232"/>
  <c r="BG1232"/>
  <c r="BF1232"/>
  <c r="T1232"/>
  <c r="R1232"/>
  <c r="P1232"/>
  <c r="BI1229"/>
  <c r="BH1229"/>
  <c r="BG1229"/>
  <c r="BF1229"/>
  <c r="T1229"/>
  <c r="R1229"/>
  <c r="P1229"/>
  <c r="BI1226"/>
  <c r="BH1226"/>
  <c r="BG1226"/>
  <c r="BF1226"/>
  <c r="T1226"/>
  <c r="R1226"/>
  <c r="P1226"/>
  <c r="BI1222"/>
  <c r="BH1222"/>
  <c r="BG1222"/>
  <c r="BF1222"/>
  <c r="T1222"/>
  <c r="R1222"/>
  <c r="P1222"/>
  <c r="BI1211"/>
  <c r="BH1211"/>
  <c r="BG1211"/>
  <c r="BF1211"/>
  <c r="T1211"/>
  <c r="R1211"/>
  <c r="P1211"/>
  <c r="BI1202"/>
  <c r="BH1202"/>
  <c r="BG1202"/>
  <c r="BF1202"/>
  <c r="T1202"/>
  <c r="R1202"/>
  <c r="P1202"/>
  <c r="BI1197"/>
  <c r="BH1197"/>
  <c r="BG1197"/>
  <c r="BF1197"/>
  <c r="T1197"/>
  <c r="R1197"/>
  <c r="P1197"/>
  <c r="BI1186"/>
  <c r="BH1186"/>
  <c r="BG1186"/>
  <c r="BF1186"/>
  <c r="T1186"/>
  <c r="R1186"/>
  <c r="P1186"/>
  <c r="BI1183"/>
  <c r="BH1183"/>
  <c r="BG1183"/>
  <c r="BF1183"/>
  <c r="T1183"/>
  <c r="R1183"/>
  <c r="P1183"/>
  <c r="BI1179"/>
  <c r="BH1179"/>
  <c r="BG1179"/>
  <c r="BF1179"/>
  <c r="T1179"/>
  <c r="R1179"/>
  <c r="P1179"/>
  <c r="BI1174"/>
  <c r="BH1174"/>
  <c r="BG1174"/>
  <c r="BF1174"/>
  <c r="T1174"/>
  <c r="R1174"/>
  <c r="P1174"/>
  <c r="BI1170"/>
  <c r="BH1170"/>
  <c r="BG1170"/>
  <c r="BF1170"/>
  <c r="T1170"/>
  <c r="R1170"/>
  <c r="P1170"/>
  <c r="BI1157"/>
  <c r="BH1157"/>
  <c r="BG1157"/>
  <c r="BF1157"/>
  <c r="T1157"/>
  <c r="R1157"/>
  <c r="P1157"/>
  <c r="BI1153"/>
  <c r="BH1153"/>
  <c r="BG1153"/>
  <c r="BF1153"/>
  <c r="T1153"/>
  <c r="R1153"/>
  <c r="P1153"/>
  <c r="BI1024"/>
  <c r="BH1024"/>
  <c r="BG1024"/>
  <c r="BF1024"/>
  <c r="T1024"/>
  <c r="R1024"/>
  <c r="P1024"/>
  <c r="BI1021"/>
  <c r="BH1021"/>
  <c r="BG1021"/>
  <c r="BF1021"/>
  <c r="T1021"/>
  <c r="R1021"/>
  <c r="P1021"/>
  <c r="BI1008"/>
  <c r="BH1008"/>
  <c r="BG1008"/>
  <c r="BF1008"/>
  <c r="T1008"/>
  <c r="R1008"/>
  <c r="P1008"/>
  <c r="BI1003"/>
  <c r="BH1003"/>
  <c r="BG1003"/>
  <c r="BF1003"/>
  <c r="T1003"/>
  <c r="R1003"/>
  <c r="P1003"/>
  <c r="BI1001"/>
  <c r="BH1001"/>
  <c r="BG1001"/>
  <c r="BF1001"/>
  <c r="T1001"/>
  <c r="R1001"/>
  <c r="P1001"/>
  <c r="BI992"/>
  <c r="BH992"/>
  <c r="BG992"/>
  <c r="BF992"/>
  <c r="T992"/>
  <c r="R992"/>
  <c r="P992"/>
  <c r="BI984"/>
  <c r="BH984"/>
  <c r="BG984"/>
  <c r="BF984"/>
  <c r="T984"/>
  <c r="R984"/>
  <c r="P984"/>
  <c r="BI973"/>
  <c r="BH973"/>
  <c r="BG973"/>
  <c r="BF973"/>
  <c r="T973"/>
  <c r="R973"/>
  <c r="P973"/>
  <c r="BI958"/>
  <c r="BH958"/>
  <c r="BG958"/>
  <c r="BF958"/>
  <c r="T958"/>
  <c r="R958"/>
  <c r="P958"/>
  <c r="BI949"/>
  <c r="BH949"/>
  <c r="BG949"/>
  <c r="BF949"/>
  <c r="T949"/>
  <c r="R949"/>
  <c r="P949"/>
  <c r="BI940"/>
  <c r="BH940"/>
  <c r="BG940"/>
  <c r="BF940"/>
  <c r="T940"/>
  <c r="R940"/>
  <c r="P940"/>
  <c r="BI937"/>
  <c r="BH937"/>
  <c r="BG937"/>
  <c r="BF937"/>
  <c r="T937"/>
  <c r="R937"/>
  <c r="P937"/>
  <c r="BI924"/>
  <c r="BH924"/>
  <c r="BG924"/>
  <c r="BF924"/>
  <c r="T924"/>
  <c r="R924"/>
  <c r="P924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4"/>
  <c r="BH914"/>
  <c r="BG914"/>
  <c r="BF914"/>
  <c r="T914"/>
  <c r="R914"/>
  <c r="P914"/>
  <c r="BI904"/>
  <c r="BH904"/>
  <c r="BG904"/>
  <c r="BF904"/>
  <c r="T904"/>
  <c r="R904"/>
  <c r="P904"/>
  <c r="BI888"/>
  <c r="BH888"/>
  <c r="BG888"/>
  <c r="BF888"/>
  <c r="T888"/>
  <c r="R888"/>
  <c r="P888"/>
  <c r="BI885"/>
  <c r="BH885"/>
  <c r="BG885"/>
  <c r="BF885"/>
  <c r="T885"/>
  <c r="R885"/>
  <c r="P885"/>
  <c r="BI880"/>
  <c r="BH880"/>
  <c r="BG880"/>
  <c r="BF880"/>
  <c r="T880"/>
  <c r="R880"/>
  <c r="P880"/>
  <c r="BI864"/>
  <c r="BH864"/>
  <c r="BG864"/>
  <c r="BF864"/>
  <c r="T864"/>
  <c r="R864"/>
  <c r="P864"/>
  <c r="BI862"/>
  <c r="BH862"/>
  <c r="BG862"/>
  <c r="BF862"/>
  <c r="T862"/>
  <c r="R862"/>
  <c r="P862"/>
  <c r="BI857"/>
  <c r="BH857"/>
  <c r="BG857"/>
  <c r="BF857"/>
  <c r="T857"/>
  <c r="R857"/>
  <c r="P857"/>
  <c r="BI855"/>
  <c r="BH855"/>
  <c r="BG855"/>
  <c r="BF855"/>
  <c r="T855"/>
  <c r="R855"/>
  <c r="P855"/>
  <c r="BI839"/>
  <c r="BH839"/>
  <c r="BG839"/>
  <c r="BF839"/>
  <c r="T839"/>
  <c r="R839"/>
  <c r="P839"/>
  <c r="BI837"/>
  <c r="BH837"/>
  <c r="BG837"/>
  <c r="BF837"/>
  <c r="T837"/>
  <c r="R837"/>
  <c r="P837"/>
  <c r="BI794"/>
  <c r="BH794"/>
  <c r="BG794"/>
  <c r="BF794"/>
  <c r="T794"/>
  <c r="R794"/>
  <c r="P794"/>
  <c r="BI792"/>
  <c r="BH792"/>
  <c r="BG792"/>
  <c r="BF792"/>
  <c r="T792"/>
  <c r="R792"/>
  <c r="P792"/>
  <c r="BI790"/>
  <c r="BH790"/>
  <c r="BG790"/>
  <c r="BF790"/>
  <c r="T790"/>
  <c r="R790"/>
  <c r="P790"/>
  <c r="BI781"/>
  <c r="BH781"/>
  <c r="BG781"/>
  <c r="BF781"/>
  <c r="T781"/>
  <c r="R781"/>
  <c r="P781"/>
  <c r="BI772"/>
  <c r="BH772"/>
  <c r="BG772"/>
  <c r="BF772"/>
  <c r="T772"/>
  <c r="R772"/>
  <c r="P772"/>
  <c r="BI768"/>
  <c r="BH768"/>
  <c r="BG768"/>
  <c r="BF768"/>
  <c r="T768"/>
  <c r="R768"/>
  <c r="P768"/>
  <c r="BI764"/>
  <c r="BH764"/>
  <c r="BG764"/>
  <c r="BF764"/>
  <c r="T764"/>
  <c r="R764"/>
  <c r="P764"/>
  <c r="BI761"/>
  <c r="BH761"/>
  <c r="BG761"/>
  <c r="BF761"/>
  <c r="T761"/>
  <c r="R761"/>
  <c r="P761"/>
  <c r="BI758"/>
  <c r="BH758"/>
  <c r="BG758"/>
  <c r="BF758"/>
  <c r="T758"/>
  <c r="R758"/>
  <c r="P758"/>
  <c r="BI755"/>
  <c r="BH755"/>
  <c r="BG755"/>
  <c r="BF755"/>
  <c r="T755"/>
  <c r="R755"/>
  <c r="P755"/>
  <c r="BI751"/>
  <c r="BH751"/>
  <c r="BG751"/>
  <c r="BF751"/>
  <c r="T751"/>
  <c r="R751"/>
  <c r="P751"/>
  <c r="BI746"/>
  <c r="BH746"/>
  <c r="BG746"/>
  <c r="BF746"/>
  <c r="T746"/>
  <c r="R746"/>
  <c r="P746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28"/>
  <c r="BH728"/>
  <c r="BG728"/>
  <c r="BF728"/>
  <c r="T728"/>
  <c r="R728"/>
  <c r="P728"/>
  <c r="BI726"/>
  <c r="BH726"/>
  <c r="BG726"/>
  <c r="BF726"/>
  <c r="T726"/>
  <c r="R726"/>
  <c r="P726"/>
  <c r="BI717"/>
  <c r="BH717"/>
  <c r="BG717"/>
  <c r="BF717"/>
  <c r="T717"/>
  <c r="R717"/>
  <c r="P717"/>
  <c r="BI713"/>
  <c r="BH713"/>
  <c r="BG713"/>
  <c r="BF713"/>
  <c r="T713"/>
  <c r="R713"/>
  <c r="P713"/>
  <c r="BI704"/>
  <c r="BH704"/>
  <c r="BG704"/>
  <c r="BF704"/>
  <c r="T704"/>
  <c r="R704"/>
  <c r="P704"/>
  <c r="BI695"/>
  <c r="BH695"/>
  <c r="BG695"/>
  <c r="BF695"/>
  <c r="T695"/>
  <c r="R695"/>
  <c r="P695"/>
  <c r="BI684"/>
  <c r="BH684"/>
  <c r="BG684"/>
  <c r="BF684"/>
  <c r="T684"/>
  <c r="R684"/>
  <c r="P684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59"/>
  <c r="BH659"/>
  <c r="BG659"/>
  <c r="BF659"/>
  <c r="T659"/>
  <c r="R659"/>
  <c r="P659"/>
  <c r="BI648"/>
  <c r="BH648"/>
  <c r="BG648"/>
  <c r="BF648"/>
  <c r="T648"/>
  <c r="R648"/>
  <c r="P648"/>
  <c r="BI637"/>
  <c r="BH637"/>
  <c r="BG637"/>
  <c r="BF637"/>
  <c r="T637"/>
  <c r="R637"/>
  <c r="P637"/>
  <c r="BI623"/>
  <c r="BH623"/>
  <c r="BG623"/>
  <c r="BF623"/>
  <c r="T623"/>
  <c r="R623"/>
  <c r="P623"/>
  <c r="BI606"/>
  <c r="BH606"/>
  <c r="BG606"/>
  <c r="BF606"/>
  <c r="T606"/>
  <c r="R606"/>
  <c r="P606"/>
  <c r="BI593"/>
  <c r="BH593"/>
  <c r="BG593"/>
  <c r="BF593"/>
  <c r="T593"/>
  <c r="R593"/>
  <c r="P593"/>
  <c r="BI573"/>
  <c r="BH573"/>
  <c r="BG573"/>
  <c r="BF573"/>
  <c r="T573"/>
  <c r="R573"/>
  <c r="P573"/>
  <c r="BI571"/>
  <c r="BH571"/>
  <c r="BG571"/>
  <c r="BF571"/>
  <c r="T571"/>
  <c r="R571"/>
  <c r="P571"/>
  <c r="BI557"/>
  <c r="BH557"/>
  <c r="BG557"/>
  <c r="BF557"/>
  <c r="T557"/>
  <c r="R557"/>
  <c r="P557"/>
  <c r="BI542"/>
  <c r="BH542"/>
  <c r="BG542"/>
  <c r="BF542"/>
  <c r="T542"/>
  <c r="R542"/>
  <c r="P542"/>
  <c r="BI540"/>
  <c r="BH540"/>
  <c r="BG540"/>
  <c r="BF540"/>
  <c r="T540"/>
  <c r="R540"/>
  <c r="P540"/>
  <c r="BI535"/>
  <c r="BH535"/>
  <c r="BG535"/>
  <c r="BF535"/>
  <c r="T535"/>
  <c r="R535"/>
  <c r="P535"/>
  <c r="BI520"/>
  <c r="BH520"/>
  <c r="BG520"/>
  <c r="BF520"/>
  <c r="T520"/>
  <c r="R520"/>
  <c r="P520"/>
  <c r="BI517"/>
  <c r="BH517"/>
  <c r="BG517"/>
  <c r="BF517"/>
  <c r="T517"/>
  <c r="R517"/>
  <c r="P517"/>
  <c r="BI507"/>
  <c r="BH507"/>
  <c r="BG507"/>
  <c r="BF507"/>
  <c r="T507"/>
  <c r="R507"/>
  <c r="P507"/>
  <c r="BI505"/>
  <c r="BH505"/>
  <c r="BG505"/>
  <c r="BF505"/>
  <c r="T505"/>
  <c r="R505"/>
  <c r="P505"/>
  <c r="BI490"/>
  <c r="BH490"/>
  <c r="BG490"/>
  <c r="BF490"/>
  <c r="T490"/>
  <c r="R490"/>
  <c r="P490"/>
  <c r="BI488"/>
  <c r="BH488"/>
  <c r="BG488"/>
  <c r="BF488"/>
  <c r="T488"/>
  <c r="R488"/>
  <c r="P488"/>
  <c r="BI448"/>
  <c r="BH448"/>
  <c r="BG448"/>
  <c r="BF448"/>
  <c r="T448"/>
  <c r="R448"/>
  <c r="P448"/>
  <c r="BI402"/>
  <c r="BH402"/>
  <c r="BG402"/>
  <c r="BF402"/>
  <c r="T402"/>
  <c r="R402"/>
  <c r="P402"/>
  <c r="BI397"/>
  <c r="BH397"/>
  <c r="BG397"/>
  <c r="BF397"/>
  <c r="T397"/>
  <c r="R397"/>
  <c r="P397"/>
  <c r="BI388"/>
  <c r="BH388"/>
  <c r="BG388"/>
  <c r="BF388"/>
  <c r="T388"/>
  <c r="R388"/>
  <c r="P388"/>
  <c r="BI385"/>
  <c r="BH385"/>
  <c r="BG385"/>
  <c r="BF385"/>
  <c r="T385"/>
  <c r="R385"/>
  <c r="P385"/>
  <c r="BI380"/>
  <c r="BH380"/>
  <c r="BG380"/>
  <c r="BF380"/>
  <c r="T380"/>
  <c r="R380"/>
  <c r="P380"/>
  <c r="BI375"/>
  <c r="BH375"/>
  <c r="BG375"/>
  <c r="BF375"/>
  <c r="T375"/>
  <c r="R375"/>
  <c r="P375"/>
  <c r="BI370"/>
  <c r="BH370"/>
  <c r="BG370"/>
  <c r="BF370"/>
  <c r="T370"/>
  <c r="R370"/>
  <c r="P370"/>
  <c r="BI367"/>
  <c r="BH367"/>
  <c r="BG367"/>
  <c r="BF367"/>
  <c r="T367"/>
  <c r="R367"/>
  <c r="P367"/>
  <c r="BI358"/>
  <c r="BH358"/>
  <c r="BG358"/>
  <c r="BF358"/>
  <c r="T358"/>
  <c r="R358"/>
  <c r="P358"/>
  <c r="BI349"/>
  <c r="BH349"/>
  <c r="BG349"/>
  <c r="BF349"/>
  <c r="T349"/>
  <c r="R349"/>
  <c r="P349"/>
  <c r="BI344"/>
  <c r="BH344"/>
  <c r="BG344"/>
  <c r="BF344"/>
  <c r="T344"/>
  <c r="R344"/>
  <c r="P344"/>
  <c r="BI336"/>
  <c r="BH336"/>
  <c r="BG336"/>
  <c r="BF336"/>
  <c r="T336"/>
  <c r="R336"/>
  <c r="P336"/>
  <c r="BI324"/>
  <c r="BH324"/>
  <c r="BG324"/>
  <c r="BF324"/>
  <c r="T324"/>
  <c r="R324"/>
  <c r="P324"/>
  <c r="BI311"/>
  <c r="BH311"/>
  <c r="BG311"/>
  <c r="BF311"/>
  <c r="T311"/>
  <c r="R311"/>
  <c r="P311"/>
  <c r="BI301"/>
  <c r="BH301"/>
  <c r="BG301"/>
  <c r="BF301"/>
  <c r="T301"/>
  <c r="R301"/>
  <c r="P301"/>
  <c r="BI291"/>
  <c r="BH291"/>
  <c r="BG291"/>
  <c r="BF291"/>
  <c r="T291"/>
  <c r="R291"/>
  <c r="P291"/>
  <c r="BI279"/>
  <c r="BH279"/>
  <c r="BG279"/>
  <c r="BF279"/>
  <c r="T279"/>
  <c r="R279"/>
  <c r="P279"/>
  <c r="BI268"/>
  <c r="BH268"/>
  <c r="BG268"/>
  <c r="BF268"/>
  <c r="T268"/>
  <c r="R268"/>
  <c r="P268"/>
  <c r="BI264"/>
  <c r="BH264"/>
  <c r="BG264"/>
  <c r="BF264"/>
  <c r="T264"/>
  <c r="R264"/>
  <c r="P264"/>
  <c r="BI248"/>
  <c r="BH248"/>
  <c r="BG248"/>
  <c r="BF248"/>
  <c r="T248"/>
  <c r="R248"/>
  <c r="P248"/>
  <c r="BI233"/>
  <c r="BH233"/>
  <c r="BG233"/>
  <c r="BF233"/>
  <c r="T233"/>
  <c r="R233"/>
  <c r="P233"/>
  <c r="BI220"/>
  <c r="BH220"/>
  <c r="BG220"/>
  <c r="BF220"/>
  <c r="T220"/>
  <c r="R220"/>
  <c r="P220"/>
  <c r="BI207"/>
  <c r="BH207"/>
  <c r="BG207"/>
  <c r="BF207"/>
  <c r="T207"/>
  <c r="R207"/>
  <c r="P207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4"/>
  <c r="BH164"/>
  <c r="BG164"/>
  <c r="BF164"/>
  <c r="T164"/>
  <c r="R164"/>
  <c r="P164"/>
  <c r="BI160"/>
  <c r="BH160"/>
  <c r="BG160"/>
  <c r="BF160"/>
  <c r="T160"/>
  <c r="R160"/>
  <c r="P160"/>
  <c r="J153"/>
  <c r="F153"/>
  <c r="F151"/>
  <c r="E149"/>
  <c r="J93"/>
  <c r="F93"/>
  <c r="F91"/>
  <c r="E89"/>
  <c r="J26"/>
  <c r="E26"/>
  <c r="J154"/>
  <c r="J25"/>
  <c r="J20"/>
  <c r="E20"/>
  <c r="F94"/>
  <c r="J19"/>
  <c r="J14"/>
  <c r="J91"/>
  <c r="E7"/>
  <c r="E85"/>
  <c i="1" r="L90"/>
  <c r="AM90"/>
  <c r="AM89"/>
  <c r="L89"/>
  <c r="AM87"/>
  <c r="L87"/>
  <c r="L85"/>
  <c r="L84"/>
  <c i="2" r="BK3491"/>
  <c r="J3354"/>
  <c r="J3311"/>
  <c r="BK3268"/>
  <c r="J3164"/>
  <c r="J3121"/>
  <c r="J3044"/>
  <c r="BK2975"/>
  <c r="J2943"/>
  <c r="J2870"/>
  <c r="BK2742"/>
  <c r="BK2663"/>
  <c r="J2640"/>
  <c r="BK2558"/>
  <c r="J2537"/>
  <c r="J2508"/>
  <c r="BK2477"/>
  <c r="J2378"/>
  <c r="BK2312"/>
  <c r="BK2272"/>
  <c r="J2237"/>
  <c r="BK2221"/>
  <c r="BK2195"/>
  <c r="BK2171"/>
  <c r="BK2098"/>
  <c r="BK2078"/>
  <c r="BK2040"/>
  <c r="J1963"/>
  <c r="BK1906"/>
  <c r="J1818"/>
  <c r="BK1792"/>
  <c r="J1741"/>
  <c r="BK1566"/>
  <c r="BK1395"/>
  <c r="BK1355"/>
  <c r="BK1331"/>
  <c r="J1280"/>
  <c r="J1170"/>
  <c r="J992"/>
  <c r="J885"/>
  <c r="J768"/>
  <c r="BK684"/>
  <c r="BK448"/>
  <c r="J311"/>
  <c r="J181"/>
  <c i="3" r="BK328"/>
  <c r="J316"/>
  <c r="J282"/>
  <c r="J268"/>
  <c r="J250"/>
  <c r="BK210"/>
  <c r="J194"/>
  <c r="BK170"/>
  <c r="J331"/>
  <c r="J301"/>
  <c r="BK285"/>
  <c r="J219"/>
  <c r="BK322"/>
  <c r="J312"/>
  <c r="J298"/>
  <c r="BK284"/>
  <c r="BK270"/>
  <c r="J249"/>
  <c r="BK232"/>
  <c r="J153"/>
  <c r="J299"/>
  <c r="BK265"/>
  <c r="BK212"/>
  <c r="J303"/>
  <c r="J237"/>
  <c r="J141"/>
  <c r="BK273"/>
  <c r="J205"/>
  <c r="BK324"/>
  <c r="J273"/>
  <c r="BK243"/>
  <c r="BK214"/>
  <c r="BK183"/>
  <c r="BK305"/>
  <c r="J294"/>
  <c r="BK280"/>
  <c r="BK258"/>
  <c r="J215"/>
  <c r="J177"/>
  <c r="BK149"/>
  <c r="J139"/>
  <c r="BK316"/>
  <c r="J208"/>
  <c r="J164"/>
  <c r="J295"/>
  <c r="BK199"/>
  <c r="BK272"/>
  <c r="BK233"/>
  <c r="BK213"/>
  <c r="J196"/>
  <c r="BK181"/>
  <c r="BK174"/>
  <c r="BK268"/>
  <c r="BK254"/>
  <c r="J187"/>
  <c r="BK161"/>
  <c i="4" r="J230"/>
  <c r="BK172"/>
  <c r="BK145"/>
  <c r="J219"/>
  <c r="BK199"/>
  <c r="J178"/>
  <c r="BK141"/>
  <c r="J215"/>
  <c r="J204"/>
  <c r="BK184"/>
  <c r="J155"/>
  <c r="J133"/>
  <c r="J179"/>
  <c r="J145"/>
  <c r="J167"/>
  <c r="BK217"/>
  <c r="BK204"/>
  <c r="BK167"/>
  <c r="J137"/>
  <c r="J200"/>
  <c r="J140"/>
  <c r="BK197"/>
  <c r="J143"/>
  <c r="BK192"/>
  <c r="J214"/>
  <c r="J176"/>
  <c i="5" r="J247"/>
  <c r="BK223"/>
  <c r="BK208"/>
  <c r="J200"/>
  <c r="J169"/>
  <c r="BK154"/>
  <c r="BK248"/>
  <c r="BK214"/>
  <c r="BK192"/>
  <c r="BK164"/>
  <c r="J255"/>
  <c r="J186"/>
  <c r="J149"/>
  <c r="BK241"/>
  <c r="J204"/>
  <c r="J178"/>
  <c r="BK138"/>
  <c r="J237"/>
  <c r="BK166"/>
  <c r="BK180"/>
  <c r="J215"/>
  <c r="BK162"/>
  <c r="BK135"/>
  <c r="J181"/>
  <c r="BK144"/>
  <c r="BK235"/>
  <c r="J148"/>
  <c i="6" r="BK156"/>
  <c r="J156"/>
  <c r="BK136"/>
  <c r="BK144"/>
  <c r="J145"/>
  <c r="BK150"/>
  <c i="7" r="J263"/>
  <c r="BK230"/>
  <c r="BK157"/>
  <c r="J232"/>
  <c r="BK204"/>
  <c r="J185"/>
  <c r="J161"/>
  <c r="J262"/>
  <c r="BK225"/>
  <c r="J158"/>
  <c r="BK247"/>
  <c r="BK216"/>
  <c r="BK205"/>
  <c r="J188"/>
  <c r="BK166"/>
  <c r="BK270"/>
  <c r="J157"/>
  <c r="J199"/>
  <c r="BK146"/>
  <c r="J273"/>
  <c r="J254"/>
  <c r="BK229"/>
  <c r="J195"/>
  <c r="BK156"/>
  <c r="J228"/>
  <c r="BK192"/>
  <c r="J248"/>
  <c r="BK163"/>
  <c r="BK220"/>
  <c r="J240"/>
  <c i="8" r="BK327"/>
  <c r="J260"/>
  <c r="BK206"/>
  <c r="J269"/>
  <c r="BK178"/>
  <c r="J287"/>
  <c r="J208"/>
  <c r="BK298"/>
  <c r="J265"/>
  <c r="BK242"/>
  <c r="BK222"/>
  <c r="J201"/>
  <c r="J159"/>
  <c r="BK129"/>
  <c r="BK324"/>
  <c r="J306"/>
  <c r="J340"/>
  <c r="J286"/>
  <c r="BK264"/>
  <c r="BK220"/>
  <c r="J180"/>
  <c r="J156"/>
  <c r="BK138"/>
  <c r="BK292"/>
  <c r="BK271"/>
  <c r="J236"/>
  <c r="BK205"/>
  <c r="J154"/>
  <c r="J127"/>
  <c r="BK299"/>
  <c r="J170"/>
  <c r="J339"/>
  <c r="J328"/>
  <c r="BK306"/>
  <c r="BK184"/>
  <c r="BK187"/>
  <c r="BK253"/>
  <c r="J155"/>
  <c i="9" r="BK166"/>
  <c r="J152"/>
  <c r="J160"/>
  <c r="J168"/>
  <c r="J135"/>
  <c r="J139"/>
  <c r="J128"/>
  <c r="J138"/>
  <c i="10" r="BK133"/>
  <c r="BK147"/>
  <c r="BK144"/>
  <c r="J136"/>
  <c r="BK134"/>
  <c i="11" r="J133"/>
  <c r="J124"/>
  <c r="BK125"/>
  <c r="BK153"/>
  <c r="BK141"/>
  <c i="12" r="J237"/>
  <c r="BK214"/>
  <c i="13" r="J330"/>
  <c r="J252"/>
  <c r="J309"/>
  <c r="BK246"/>
  <c r="J163"/>
  <c r="J312"/>
  <c r="J196"/>
  <c r="J368"/>
  <c r="BK203"/>
  <c r="J348"/>
  <c r="BK249"/>
  <c r="J371"/>
  <c r="J186"/>
  <c r="BK243"/>
  <c r="J381"/>
  <c r="BK356"/>
  <c r="J308"/>
  <c r="J148"/>
  <c r="J364"/>
  <c r="BK313"/>
  <c r="BK252"/>
  <c r="J195"/>
  <c r="J144"/>
  <c i="14" r="J243"/>
  <c r="J231"/>
  <c r="J183"/>
  <c r="J138"/>
  <c r="BK178"/>
  <c r="BK227"/>
  <c r="BK131"/>
  <c r="BK188"/>
  <c r="BK202"/>
  <c r="J166"/>
  <c r="J225"/>
  <c r="J208"/>
  <c r="BK231"/>
  <c r="BK155"/>
  <c r="BK242"/>
  <c r="BK213"/>
  <c r="BK223"/>
  <c r="BK169"/>
  <c i="15" r="J168"/>
  <c r="BK127"/>
  <c r="J150"/>
  <c r="BK133"/>
  <c r="J173"/>
  <c r="BK125"/>
  <c r="J169"/>
  <c r="BK153"/>
  <c r="J151"/>
  <c i="16" r="J148"/>
  <c r="J171"/>
  <c r="BK138"/>
  <c r="J156"/>
  <c r="BK168"/>
  <c r="BK172"/>
  <c i="17" r="BK234"/>
  <c r="J234"/>
  <c r="BK134"/>
  <c r="J211"/>
  <c r="BK142"/>
  <c r="J204"/>
  <c r="BK136"/>
  <c i="18" r="J160"/>
  <c r="BK173"/>
  <c i="2" r="J6036"/>
  <c r="J6019"/>
  <c r="BK6008"/>
  <c r="J5530"/>
  <c r="BK5269"/>
  <c r="J5114"/>
  <c r="J4474"/>
  <c r="J4215"/>
  <c r="J4179"/>
  <c r="BK3801"/>
  <c r="BK3757"/>
  <c r="J3738"/>
  <c r="J3667"/>
  <c r="BK3552"/>
  <c r="J3516"/>
  <c r="J3499"/>
  <c r="J3448"/>
  <c r="J3391"/>
  <c r="J3332"/>
  <c r="BK3295"/>
  <c r="BK3231"/>
  <c r="BK3182"/>
  <c r="BK3134"/>
  <c r="BK3053"/>
  <c r="BK2951"/>
  <c r="J2852"/>
  <c r="BK2739"/>
  <c r="J2609"/>
  <c r="BK2552"/>
  <c r="J2534"/>
  <c r="BK2468"/>
  <c r="BK2384"/>
  <c r="J2291"/>
  <c r="J2260"/>
  <c r="J2240"/>
  <c r="J2209"/>
  <c r="J2195"/>
  <c r="BK2154"/>
  <c r="BK2104"/>
  <c r="BK2072"/>
  <c r="BK2062"/>
  <c r="BK2000"/>
  <c r="BK1949"/>
  <c r="J1894"/>
  <c r="J1854"/>
  <c r="J1784"/>
  <c r="J1752"/>
  <c r="BK1714"/>
  <c r="J1623"/>
  <c r="BK1505"/>
  <c r="BK1465"/>
  <c r="BK1389"/>
  <c r="J1285"/>
  <c r="BK1263"/>
  <c r="J1236"/>
  <c r="J1222"/>
  <c r="BK1170"/>
  <c r="BK958"/>
  <c r="BK880"/>
  <c r="J772"/>
  <c r="J746"/>
  <c r="BK713"/>
  <c r="J670"/>
  <c r="BK535"/>
  <c r="BK488"/>
  <c r="J375"/>
  <c r="J291"/>
  <c r="BK233"/>
  <c r="BK177"/>
  <c r="BK5961"/>
  <c r="J5835"/>
  <c r="BK5669"/>
  <c r="BK5566"/>
  <c r="J5246"/>
  <c r="BK4443"/>
  <c r="J3773"/>
  <c r="BK3723"/>
  <c r="J3682"/>
  <c r="J3640"/>
  <c r="BK3516"/>
  <c r="J3268"/>
  <c r="BK3142"/>
  <c r="BK2983"/>
  <c r="J2861"/>
  <c r="J2695"/>
  <c r="J1971"/>
  <c r="J1787"/>
  <c r="BK1701"/>
  <c r="J1540"/>
  <c r="J1489"/>
  <c r="BK1280"/>
  <c r="J1008"/>
  <c r="J839"/>
  <c r="J684"/>
  <c r="BK571"/>
  <c r="J344"/>
  <c r="J6004"/>
  <c r="J5993"/>
  <c r="BK5878"/>
  <c r="BK5734"/>
  <c r="BK5551"/>
  <c r="BK5403"/>
  <c r="J5276"/>
  <c r="BK4703"/>
  <c r="J4263"/>
  <c r="BK3810"/>
  <c r="J3761"/>
  <c r="J3708"/>
  <c r="BK3682"/>
  <c r="BK3647"/>
  <c r="BK3533"/>
  <c r="BK3410"/>
  <c r="BK3350"/>
  <c r="BK3299"/>
  <c r="J3251"/>
  <c r="BK3172"/>
  <c r="J3113"/>
  <c r="J3062"/>
  <c r="J3001"/>
  <c r="BK2943"/>
  <c r="J2825"/>
  <c r="J2605"/>
  <c r="J2504"/>
  <c r="J2477"/>
  <c r="J2308"/>
  <c r="BK2252"/>
  <c r="BK2227"/>
  <c r="J2203"/>
  <c r="BK2115"/>
  <c r="J2075"/>
  <c r="J2031"/>
  <c r="BK1946"/>
  <c r="BK1908"/>
  <c r="BK1856"/>
  <c r="BK1831"/>
  <c r="J1781"/>
  <c r="BK1730"/>
  <c r="BK1671"/>
  <c r="BK1587"/>
  <c r="BK1503"/>
  <c r="J1471"/>
  <c r="BK1424"/>
  <c r="BK1301"/>
  <c r="J1263"/>
  <c r="J1211"/>
  <c r="J1174"/>
  <c r="J958"/>
  <c r="J921"/>
  <c r="J862"/>
  <c r="J781"/>
  <c r="BK741"/>
  <c r="J672"/>
  <c r="J573"/>
  <c r="J397"/>
  <c r="BK370"/>
  <c r="BK301"/>
  <c r="J195"/>
  <c r="J6022"/>
  <c r="J6008"/>
  <c r="BK5538"/>
  <c r="J4994"/>
  <c r="J3789"/>
  <c r="J3765"/>
  <c r="J3723"/>
  <c r="BK3708"/>
  <c r="J3647"/>
  <c r="J3235"/>
  <c r="BK3130"/>
  <c r="BK2921"/>
  <c r="J2645"/>
  <c r="BK2543"/>
  <c r="J2480"/>
  <c r="J2344"/>
  <c r="BK2278"/>
  <c r="BK2201"/>
  <c r="BK2122"/>
  <c r="BK2069"/>
  <c r="BK1953"/>
  <c r="J1877"/>
  <c r="J1792"/>
  <c r="J1717"/>
  <c r="BK1557"/>
  <c r="J1512"/>
  <c r="BK1434"/>
  <c r="J1380"/>
  <c r="BK1252"/>
  <c r="J1153"/>
  <c r="BK940"/>
  <c r="J764"/>
  <c r="J726"/>
  <c r="J540"/>
  <c r="J388"/>
  <c r="J177"/>
  <c r="J6040"/>
  <c r="J6025"/>
  <c r="BK5562"/>
  <c r="J5543"/>
  <c r="BK5526"/>
  <c r="BK4994"/>
  <c r="J4188"/>
  <c r="BK3981"/>
  <c r="BK3789"/>
  <c r="BK3769"/>
  <c r="J3757"/>
  <c r="BK3730"/>
  <c r="J3655"/>
  <c r="BK3597"/>
  <c r="J3533"/>
  <c r="J3503"/>
  <c r="BK3448"/>
  <c r="J3398"/>
  <c r="BK3332"/>
  <c r="BK3303"/>
  <c r="J3282"/>
  <c r="J3208"/>
  <c r="BK3154"/>
  <c r="J3117"/>
  <c r="BK3029"/>
  <c r="BK2998"/>
  <c r="J2951"/>
  <c r="BK2895"/>
  <c r="J2834"/>
  <c r="BK2695"/>
  <c r="BK2605"/>
  <c r="J2552"/>
  <c r="BK2534"/>
  <c r="BK2496"/>
  <c r="J2384"/>
  <c r="BK2367"/>
  <c r="J2332"/>
  <c r="J2275"/>
  <c r="BK2244"/>
  <c r="J2224"/>
  <c r="J2198"/>
  <c r="J2179"/>
  <c r="J2148"/>
  <c r="BK2092"/>
  <c r="J2043"/>
  <c r="J1977"/>
  <c r="J1924"/>
  <c r="BK1851"/>
  <c r="J1795"/>
  <c r="BK1704"/>
  <c r="BK1569"/>
  <c r="BK1448"/>
  <c r="BK1375"/>
  <c r="BK1341"/>
  <c r="BK1271"/>
  <c r="BK1183"/>
  <c r="J937"/>
  <c r="J864"/>
  <c r="J755"/>
  <c r="BK728"/>
  <c r="J637"/>
  <c r="BK358"/>
  <c r="BK195"/>
  <c i="3" r="J332"/>
  <c r="BK326"/>
  <c r="J309"/>
  <c r="J281"/>
  <c r="BK242"/>
  <c r="J206"/>
  <c r="BK188"/>
  <c r="J167"/>
  <c r="J147"/>
  <c r="J322"/>
  <c r="J289"/>
  <c r="BK256"/>
  <c r="J216"/>
  <c r="BK319"/>
  <c r="BK308"/>
  <c r="J300"/>
  <c r="J288"/>
  <c r="J271"/>
  <c r="J251"/>
  <c r="BK234"/>
  <c r="BK163"/>
  <c r="BK323"/>
  <c r="J291"/>
  <c r="J253"/>
  <c r="J178"/>
  <c r="BK238"/>
  <c r="BK160"/>
  <c r="J279"/>
  <c r="BK222"/>
  <c r="J168"/>
  <c r="BK307"/>
  <c r="BK252"/>
  <c r="BK244"/>
  <c r="J213"/>
  <c r="J188"/>
  <c r="BK315"/>
  <c r="BK302"/>
  <c r="BK288"/>
  <c r="BK274"/>
  <c r="J239"/>
  <c r="J209"/>
  <c r="J170"/>
  <c r="J158"/>
  <c r="J143"/>
  <c r="J321"/>
  <c r="J308"/>
  <c r="BK180"/>
  <c r="BK153"/>
  <c r="BK266"/>
  <c r="BK245"/>
  <c r="BK281"/>
  <c r="BK249"/>
  <c r="J224"/>
  <c r="BK192"/>
  <c r="BK179"/>
  <c r="BK168"/>
  <c r="J138"/>
  <c r="J258"/>
  <c r="J238"/>
  <c r="BK169"/>
  <c r="BK142"/>
  <c i="4" r="BK210"/>
  <c r="BK165"/>
  <c r="BK142"/>
  <c r="BK218"/>
  <c r="BK200"/>
  <c r="J185"/>
  <c r="J159"/>
  <c r="J217"/>
  <c r="J210"/>
  <c r="BK193"/>
  <c r="BK179"/>
  <c r="J161"/>
  <c r="J208"/>
  <c r="BK154"/>
  <c r="BK138"/>
  <c r="BK163"/>
  <c r="BK221"/>
  <c r="BK159"/>
  <c r="BK190"/>
  <c r="J169"/>
  <c r="J138"/>
  <c r="BK219"/>
  <c r="BK155"/>
  <c r="BK216"/>
  <c r="J156"/>
  <c r="BK209"/>
  <c r="BK133"/>
  <c r="J212"/>
  <c r="J150"/>
  <c i="5" r="BK251"/>
  <c r="BK218"/>
  <c r="J209"/>
  <c r="J199"/>
  <c r="BK177"/>
  <c r="J157"/>
  <c r="BK250"/>
  <c r="J222"/>
  <c r="BK199"/>
  <c r="BK169"/>
  <c r="J134"/>
  <c r="J210"/>
  <c r="J160"/>
  <c r="J130"/>
  <c r="BK244"/>
  <c r="BK222"/>
  <c r="BK191"/>
  <c r="J164"/>
  <c r="J233"/>
  <c r="J171"/>
  <c r="BK205"/>
  <c r="BK171"/>
  <c r="BK219"/>
  <c r="BK187"/>
  <c r="J242"/>
  <c r="J182"/>
  <c r="J150"/>
  <c r="BK240"/>
  <c r="J197"/>
  <c r="J225"/>
  <c i="6" r="BK153"/>
  <c r="J139"/>
  <c r="BK140"/>
  <c r="J152"/>
  <c r="J154"/>
  <c r="J150"/>
  <c r="J131"/>
  <c i="7" r="BK238"/>
  <c r="J171"/>
  <c r="BK240"/>
  <c r="BK227"/>
  <c r="J181"/>
  <c r="J168"/>
  <c r="J266"/>
  <c r="J234"/>
  <c r="BK161"/>
  <c r="BK219"/>
  <c r="J212"/>
  <c r="J192"/>
  <c r="J174"/>
  <c r="BK271"/>
  <c r="BK258"/>
  <c r="BK263"/>
  <c r="BK178"/>
  <c r="BK280"/>
  <c r="BK267"/>
  <c r="J251"/>
  <c r="J235"/>
  <c r="BK215"/>
  <c r="BK167"/>
  <c r="BK248"/>
  <c r="BK169"/>
  <c r="J200"/>
  <c r="BK279"/>
  <c r="BK201"/>
  <c r="BK195"/>
  <c i="8" r="BK305"/>
  <c r="BK286"/>
  <c r="BK238"/>
  <c r="BK252"/>
  <c r="J296"/>
  <c r="BK200"/>
  <c r="BK282"/>
  <c r="J264"/>
  <c r="J232"/>
  <c r="J205"/>
  <c r="BK193"/>
  <c r="J158"/>
  <c r="BK141"/>
  <c r="BK334"/>
  <c r="J314"/>
  <c r="BK297"/>
  <c r="BK260"/>
  <c r="BK240"/>
  <c r="J217"/>
  <c r="BK185"/>
  <c r="J137"/>
  <c r="BK127"/>
  <c r="J319"/>
  <c r="J242"/>
  <c r="BK210"/>
  <c r="J174"/>
  <c r="BK147"/>
  <c r="J131"/>
  <c r="J285"/>
  <c r="J267"/>
  <c r="BK221"/>
  <c r="J172"/>
  <c r="J128"/>
  <c r="J270"/>
  <c r="J203"/>
  <c r="J130"/>
  <c r="J334"/>
  <c r="BK316"/>
  <c r="J196"/>
  <c r="J245"/>
  <c r="BK133"/>
  <c r="J252"/>
  <c i="9" r="BK154"/>
  <c r="BK170"/>
  <c r="BK126"/>
  <c r="BK156"/>
  <c r="BK150"/>
  <c r="BK142"/>
  <c r="J136"/>
  <c r="BK127"/>
  <c i="10" r="J150"/>
  <c r="BK127"/>
  <c r="BK148"/>
  <c r="BK130"/>
  <c r="J156"/>
  <c i="11" r="BK147"/>
  <c r="J140"/>
  <c r="BK149"/>
  <c r="J151"/>
  <c r="J150"/>
  <c r="J137"/>
  <c i="12" r="BK232"/>
  <c r="BK207"/>
  <c r="BK175"/>
  <c r="BK144"/>
  <c r="BK227"/>
  <c r="BK242"/>
  <c r="J145"/>
  <c r="BK165"/>
  <c i="13" r="J337"/>
  <c r="J306"/>
  <c r="BK187"/>
  <c r="BK326"/>
  <c r="BK276"/>
  <c r="BK160"/>
  <c r="BK350"/>
  <c r="J274"/>
  <c r="BK230"/>
  <c r="J189"/>
  <c r="BK371"/>
  <c r="J194"/>
  <c r="J349"/>
  <c r="BK198"/>
  <c r="J326"/>
  <c r="J179"/>
  <c r="J280"/>
  <c r="J206"/>
  <c r="BK378"/>
  <c r="BK293"/>
  <c r="J247"/>
  <c r="J203"/>
  <c r="J376"/>
  <c i="14" r="J229"/>
  <c r="BK220"/>
  <c r="BK171"/>
  <c r="J158"/>
  <c r="BK233"/>
  <c r="BK150"/>
  <c r="J199"/>
  <c r="J152"/>
  <c i="15" r="J176"/>
  <c r="J124"/>
  <c r="BK141"/>
  <c r="J177"/>
  <c r="BK146"/>
  <c r="BK149"/>
  <c r="J155"/>
  <c r="J133"/>
  <c r="J171"/>
  <c r="J159"/>
  <c r="J170"/>
  <c r="J167"/>
  <c r="BK124"/>
  <c i="16" r="BK171"/>
  <c r="BK183"/>
  <c r="J187"/>
  <c r="BK164"/>
  <c r="J176"/>
  <c r="BK185"/>
  <c r="BK196"/>
  <c r="J129"/>
  <c i="17" r="BK204"/>
  <c r="J222"/>
  <c r="J151"/>
  <c r="J142"/>
  <c r="BK215"/>
  <c r="J136"/>
  <c r="BK192"/>
  <c r="BK145"/>
  <c i="18" r="J163"/>
  <c r="J159"/>
  <c r="BK166"/>
  <c r="BK158"/>
  <c r="J166"/>
  <c r="J178"/>
  <c i="19" r="BK137"/>
  <c r="BK155"/>
  <c r="BK142"/>
  <c r="J134"/>
  <c i="20" r="BK166"/>
  <c r="J166"/>
  <c r="J158"/>
  <c r="J164"/>
  <c i="21" r="J158"/>
  <c r="BK128"/>
  <c r="BK138"/>
  <c r="J125"/>
  <c r="BK134"/>
  <c i="22" r="J162"/>
  <c r="J189"/>
  <c r="BK197"/>
  <c r="J149"/>
  <c r="J191"/>
  <c r="BK181"/>
  <c r="BK201"/>
  <c i="23" r="J164"/>
  <c r="BK145"/>
  <c r="BK147"/>
  <c r="BK136"/>
  <c r="J157"/>
  <c i="24" r="BK122"/>
  <c r="J129"/>
  <c i="25" r="BK125"/>
  <c r="J130"/>
  <c i="26" r="BK136"/>
  <c r="BK131"/>
  <c i="27" r="J134"/>
  <c r="J130"/>
  <c i="28" r="BK133"/>
  <c r="J167"/>
  <c r="BK160"/>
  <c r="J175"/>
  <c i="29" r="J149"/>
  <c r="J141"/>
  <c r="BK129"/>
  <c r="BK150"/>
  <c r="BK131"/>
  <c i="30" r="BK149"/>
  <c r="BK165"/>
  <c i="2" r="J36"/>
  <c i="7" r="J214"/>
  <c r="J145"/>
  <c r="BK196"/>
  <c r="BK254"/>
  <c r="BK174"/>
  <c r="J238"/>
  <c r="J279"/>
  <c i="8" r="J322"/>
  <c r="BK296"/>
  <c r="J248"/>
  <c r="J191"/>
  <c r="BK244"/>
  <c r="J297"/>
  <c r="BK179"/>
  <c r="BK274"/>
  <c r="J251"/>
  <c r="BK231"/>
  <c r="BK204"/>
  <c r="J181"/>
  <c r="J150"/>
  <c r="BK339"/>
  <c r="J329"/>
  <c r="J308"/>
  <c i="11" r="J130"/>
  <c r="J153"/>
  <c r="BK130"/>
  <c i="12" r="BK245"/>
  <c r="J206"/>
  <c r="J176"/>
  <c r="BK247"/>
  <c r="J144"/>
  <c r="J233"/>
  <c r="J185"/>
  <c i="13" r="BK354"/>
  <c r="BK257"/>
  <c r="BK176"/>
  <c r="J307"/>
  <c r="BK259"/>
  <c r="BK158"/>
  <c r="BK306"/>
  <c r="BK226"/>
  <c r="J145"/>
  <c r="J311"/>
  <c r="J173"/>
  <c r="J310"/>
  <c r="J165"/>
  <c r="J208"/>
  <c r="J282"/>
  <c r="BK210"/>
  <c r="J366"/>
  <c r="J268"/>
  <c r="J221"/>
  <c r="BK155"/>
  <c r="J378"/>
  <c r="J357"/>
  <c r="J318"/>
  <c r="BK369"/>
  <c r="BK328"/>
  <c r="BK272"/>
  <c r="BK213"/>
  <c r="BK173"/>
  <c i="14" r="BK160"/>
  <c r="J201"/>
  <c r="J147"/>
  <c r="J132"/>
  <c r="BK203"/>
  <c r="BK166"/>
  <c r="J141"/>
  <c r="BK204"/>
  <c r="J215"/>
  <c r="J190"/>
  <c r="J224"/>
  <c r="BK199"/>
  <c r="J153"/>
  <c r="BK152"/>
  <c r="J137"/>
  <c r="BK185"/>
  <c r="J223"/>
  <c r="J164"/>
  <c r="BK190"/>
  <c r="J145"/>
  <c r="BK237"/>
  <c r="J222"/>
  <c r="BK165"/>
  <c r="BK143"/>
  <c r="BK221"/>
  <c r="BK182"/>
  <c r="BK158"/>
  <c i="15" r="J180"/>
  <c r="BK151"/>
  <c r="J193"/>
  <c r="J149"/>
  <c r="J181"/>
  <c r="BK170"/>
  <c r="BK162"/>
  <c r="J137"/>
  <c r="BK135"/>
  <c r="BK178"/>
  <c r="J187"/>
  <c r="J127"/>
  <c r="J182"/>
  <c r="BK138"/>
  <c r="J143"/>
  <c i="16" r="J180"/>
  <c r="J165"/>
  <c r="BK127"/>
  <c r="BK129"/>
  <c r="J172"/>
  <c r="J127"/>
  <c r="J128"/>
  <c r="J159"/>
  <c r="BK131"/>
  <c r="BK180"/>
  <c r="J136"/>
  <c r="J164"/>
  <c i="17" r="BK150"/>
  <c r="J170"/>
  <c r="BK148"/>
  <c r="J192"/>
  <c r="BK154"/>
  <c r="J145"/>
  <c r="J133"/>
  <c r="J178"/>
  <c r="J161"/>
  <c i="18" r="BK165"/>
  <c r="BK125"/>
  <c r="BK160"/>
  <c r="J125"/>
  <c r="BK128"/>
  <c r="BK182"/>
  <c r="J177"/>
  <c r="J137"/>
  <c r="J162"/>
  <c i="19" r="BK156"/>
  <c r="BK129"/>
  <c r="J149"/>
  <c r="J155"/>
  <c r="BK134"/>
  <c r="J151"/>
  <c i="20" r="BK161"/>
  <c r="BK159"/>
  <c r="J165"/>
  <c r="J149"/>
  <c r="J161"/>
  <c r="J140"/>
  <c r="J137"/>
  <c r="BK157"/>
  <c r="BK167"/>
  <c r="J170"/>
  <c r="J147"/>
  <c i="21" r="J153"/>
  <c r="J135"/>
  <c r="J157"/>
  <c r="BK160"/>
  <c r="J129"/>
  <c r="BK164"/>
  <c r="BK140"/>
  <c r="BK157"/>
  <c r="J154"/>
  <c r="J140"/>
  <c i="22" r="BK162"/>
  <c r="J128"/>
  <c r="BK173"/>
  <c r="J130"/>
  <c r="J185"/>
  <c r="BK189"/>
  <c r="J181"/>
  <c r="J198"/>
  <c r="BK184"/>
  <c r="BK175"/>
  <c r="J154"/>
  <c r="J151"/>
  <c i="23" r="J150"/>
  <c r="BK161"/>
  <c r="BK135"/>
  <c r="BK153"/>
  <c r="BK154"/>
  <c r="J160"/>
  <c r="BK137"/>
  <c r="BK164"/>
  <c r="J152"/>
  <c i="24" r="BK131"/>
  <c r="J131"/>
  <c i="28" r="BK177"/>
  <c r="BK131"/>
  <c r="J152"/>
  <c r="BK164"/>
  <c r="J132"/>
  <c i="29" r="BK153"/>
  <c r="J134"/>
  <c r="J151"/>
  <c r="J145"/>
  <c r="BK130"/>
  <c r="BK156"/>
  <c r="BK145"/>
  <c i="30" r="BK157"/>
  <c r="J168"/>
  <c r="J133"/>
  <c i="2" r="J2115"/>
  <c r="J1974"/>
  <c r="J1935"/>
  <c r="BK1877"/>
  <c r="J1845"/>
  <c r="BK1803"/>
  <c r="J1764"/>
  <c r="J1701"/>
  <c r="J1645"/>
  <c r="BK1481"/>
  <c r="J1438"/>
  <c r="J1389"/>
  <c r="J1348"/>
  <c r="J1293"/>
  <c r="BK1266"/>
  <c r="BK1222"/>
  <c r="BK1003"/>
  <c r="J984"/>
  <c r="BK862"/>
  <c r="J857"/>
  <c r="J751"/>
  <c r="BK704"/>
  <c r="BK517"/>
  <c r="J380"/>
  <c r="BK336"/>
  <c r="J220"/>
  <c r="J173"/>
  <c i="3" r="BK331"/>
  <c r="BK327"/>
  <c r="J319"/>
  <c r="BK289"/>
  <c r="J274"/>
  <c r="J265"/>
  <c r="J248"/>
  <c r="J235"/>
  <c r="J199"/>
  <c r="J175"/>
  <c r="J159"/>
  <c r="BK332"/>
  <c r="J326"/>
  <c r="BK314"/>
  <c r="BK297"/>
  <c r="J277"/>
  <c r="BK226"/>
  <c r="BK196"/>
  <c r="J320"/>
  <c r="BK309"/>
  <c r="BK304"/>
  <c r="BK290"/>
  <c r="BK279"/>
  <c r="J275"/>
  <c r="J252"/>
  <c r="J241"/>
  <c r="BK230"/>
  <c r="BK159"/>
  <c r="J324"/>
  <c r="J305"/>
  <c r="BK292"/>
  <c r="BK275"/>
  <c r="BK211"/>
  <c r="BK182"/>
  <c r="J278"/>
  <c r="BK224"/>
  <c r="J142"/>
  <c r="BK317"/>
  <c r="J240"/>
  <c r="J231"/>
  <c r="J186"/>
  <c r="J149"/>
  <c r="BK296"/>
  <c r="J266"/>
  <c r="BK247"/>
  <c r="BK218"/>
  <c r="BK201"/>
  <c r="BK175"/>
  <c r="J307"/>
  <c r="BK299"/>
  <c r="J290"/>
  <c r="J267"/>
  <c r="J255"/>
  <c r="BK216"/>
  <c r="J198"/>
  <c r="J183"/>
  <c r="J169"/>
  <c r="BK146"/>
  <c r="BK141"/>
  <c r="BK136"/>
  <c r="BK313"/>
  <c r="BK262"/>
  <c r="J181"/>
  <c r="J148"/>
  <c r="J136"/>
  <c r="BK264"/>
  <c r="BK283"/>
  <c r="J270"/>
  <c r="J256"/>
  <c r="J246"/>
  <c r="BK219"/>
  <c r="J201"/>
  <c r="BK187"/>
  <c r="J180"/>
  <c r="J171"/>
  <c r="J144"/>
  <c r="J260"/>
  <c r="BK257"/>
  <c r="J234"/>
  <c r="J163"/>
  <c r="BK143"/>
  <c i="4" r="BK226"/>
  <c r="J195"/>
  <c r="J160"/>
  <c r="BK224"/>
  <c r="J216"/>
  <c r="BK201"/>
  <c r="J194"/>
  <c r="BK187"/>
  <c r="J171"/>
  <c r="J223"/>
  <c r="BK214"/>
  <c r="BK205"/>
  <c r="BK195"/>
  <c r="J188"/>
  <c r="BK174"/>
  <c r="J154"/>
  <c r="BK136"/>
  <c r="BK203"/>
  <c r="J163"/>
  <c r="J148"/>
  <c r="J201"/>
  <c r="J166"/>
  <c r="BK158"/>
  <c r="BK169"/>
  <c r="J205"/>
  <c r="BK171"/>
  <c r="J165"/>
  <c r="BK139"/>
  <c r="J226"/>
  <c r="J152"/>
  <c r="BK186"/>
  <c r="J227"/>
  <c r="BK196"/>
  <c r="J180"/>
  <c r="BK152"/>
  <c r="J199"/>
  <c r="J141"/>
  <c r="BK229"/>
  <c r="J203"/>
  <c r="BK191"/>
  <c r="BK143"/>
  <c i="5" r="BK249"/>
  <c r="J232"/>
  <c r="BK215"/>
  <c r="BK211"/>
  <c r="BK207"/>
  <c r="J193"/>
  <c r="BK184"/>
  <c r="J162"/>
  <c r="BK130"/>
  <c r="BK238"/>
  <c r="BK224"/>
  <c r="J206"/>
  <c r="BK189"/>
  <c r="BK159"/>
  <c r="J256"/>
  <c r="BK217"/>
  <c r="BK183"/>
  <c r="BK150"/>
  <c r="J254"/>
  <c r="J245"/>
  <c r="J235"/>
  <c r="J224"/>
  <c r="BK195"/>
  <c r="J173"/>
  <c r="BK148"/>
  <c r="J249"/>
  <c r="BK186"/>
  <c r="BK170"/>
  <c r="BK200"/>
  <c r="BK173"/>
  <c r="BK152"/>
  <c r="BK202"/>
  <c r="J137"/>
  <c r="J158"/>
  <c r="BK232"/>
  <c r="J196"/>
  <c r="J180"/>
  <c r="J132"/>
  <c r="BK245"/>
  <c r="BK206"/>
  <c r="BK140"/>
  <c r="BK157"/>
  <c i="6" r="BK143"/>
  <c r="BK154"/>
  <c r="J143"/>
  <c r="J135"/>
  <c r="BK148"/>
  <c r="J132"/>
  <c r="J153"/>
  <c r="BK147"/>
  <c i="7" r="BK272"/>
  <c r="J253"/>
  <c r="J202"/>
  <c r="J156"/>
  <c r="BK251"/>
  <c r="J229"/>
  <c r="BK221"/>
  <c r="BK187"/>
  <c r="J175"/>
  <c r="J159"/>
  <c r="J270"/>
  <c r="J247"/>
  <c r="J221"/>
  <c r="J153"/>
  <c r="BK265"/>
  <c r="J219"/>
  <c r="J213"/>
  <c r="BK193"/>
  <c r="BK177"/>
  <c r="J164"/>
  <c r="BK152"/>
  <c r="BK269"/>
  <c r="BK228"/>
  <c r="BK207"/>
  <c r="BK179"/>
  <c r="J163"/>
  <c r="J281"/>
  <c r="J269"/>
  <c r="BK260"/>
  <c r="J249"/>
  <c r="J222"/>
  <c r="BK200"/>
  <c r="J162"/>
  <c r="J152"/>
  <c r="J242"/>
  <c r="J203"/>
  <c r="BK282"/>
  <c r="BK249"/>
  <c r="J282"/>
  <c r="J237"/>
  <c r="BK155"/>
  <c r="J193"/>
  <c i="8" r="BK319"/>
  <c r="J315"/>
  <c r="J276"/>
  <c r="J231"/>
  <c r="BK177"/>
  <c r="J211"/>
  <c r="J169"/>
  <c r="BK295"/>
  <c r="J226"/>
  <c r="J140"/>
  <c r="BK294"/>
  <c r="BK270"/>
  <c r="J257"/>
  <c r="J243"/>
  <c r="BK224"/>
  <c r="J213"/>
  <c r="J186"/>
  <c r="BK170"/>
  <c r="J149"/>
  <c r="BK134"/>
  <c r="BK338"/>
  <c r="J330"/>
  <c r="BK312"/>
  <c r="BK303"/>
  <c r="BK275"/>
  <c r="J262"/>
  <c r="BK249"/>
  <c r="J224"/>
  <c r="BK202"/>
  <c r="BK195"/>
  <c r="J175"/>
  <c r="J166"/>
  <c r="BK149"/>
  <c r="BK128"/>
  <c r="J333"/>
  <c r="J283"/>
  <c r="BK256"/>
  <c r="BK226"/>
  <c r="J209"/>
  <c r="J188"/>
  <c r="BK165"/>
  <c r="BK143"/>
  <c r="J303"/>
  <c r="J295"/>
  <c r="BK276"/>
  <c r="BK268"/>
  <c r="BK241"/>
  <c r="J228"/>
  <c r="J210"/>
  <c r="BK159"/>
  <c r="BK148"/>
  <c r="BK315"/>
  <c r="BK300"/>
  <c r="J246"/>
  <c r="BK156"/>
  <c r="BK131"/>
  <c r="BK330"/>
  <c r="J321"/>
  <c r="BK308"/>
  <c r="BK290"/>
  <c r="BK232"/>
  <c r="J164"/>
  <c r="BK278"/>
  <c r="BK192"/>
  <c r="BK174"/>
  <c i="9" r="J169"/>
  <c r="BK149"/>
  <c r="J172"/>
  <c r="BK138"/>
  <c r="BK162"/>
  <c r="J161"/>
  <c r="BK130"/>
  <c r="J144"/>
  <c r="J151"/>
  <c r="J149"/>
  <c r="BK172"/>
  <c r="BK153"/>
  <c r="J130"/>
  <c r="BK139"/>
  <c i="10" r="J151"/>
  <c r="J127"/>
  <c r="BK153"/>
  <c r="BK157"/>
  <c r="BK142"/>
  <c r="J148"/>
  <c r="J143"/>
  <c i="11" r="J148"/>
  <c r="J147"/>
  <c r="J128"/>
  <c r="J129"/>
  <c r="J135"/>
  <c r="J152"/>
  <c r="BK139"/>
  <c r="BK126"/>
  <c r="BK124"/>
  <c i="12" r="J234"/>
  <c r="BK213"/>
  <c r="BK189"/>
  <c r="J171"/>
  <c r="J149"/>
  <c r="BK142"/>
  <c r="J228"/>
  <c r="J218"/>
  <c r="BK140"/>
  <c r="J242"/>
  <c r="J219"/>
  <c r="J207"/>
  <c r="BK194"/>
  <c r="J177"/>
  <c r="BK160"/>
  <c r="J151"/>
  <c r="J245"/>
  <c r="BK235"/>
  <c r="BK211"/>
  <c r="J194"/>
  <c r="J155"/>
  <c r="BK151"/>
  <c r="BK143"/>
  <c r="BK222"/>
  <c r="J179"/>
  <c r="BK149"/>
  <c r="J182"/>
  <c r="J164"/>
  <c r="BK224"/>
  <c r="BK163"/>
  <c r="J243"/>
  <c r="J193"/>
  <c r="J241"/>
  <c r="J227"/>
  <c r="BK171"/>
  <c r="J202"/>
  <c i="13" r="J353"/>
  <c r="J293"/>
  <c r="J210"/>
  <c r="J374"/>
  <c r="BK304"/>
  <c r="BK270"/>
  <c r="BK166"/>
  <c r="J369"/>
  <c r="J351"/>
  <c r="BK290"/>
  <c r="BK236"/>
  <c r="J213"/>
  <c r="J158"/>
  <c r="J322"/>
  <c r="J291"/>
  <c r="J220"/>
  <c r="J193"/>
  <c r="BK145"/>
  <c r="BK312"/>
  <c r="BK199"/>
  <c r="BK349"/>
  <c r="J319"/>
  <c r="BK182"/>
  <c r="J287"/>
  <c r="J241"/>
  <c r="J201"/>
  <c r="J377"/>
  <c r="J320"/>
  <c r="J244"/>
  <c r="J160"/>
  <c r="J379"/>
  <c r="BK377"/>
  <c r="BK353"/>
  <c r="BK319"/>
  <c r="J257"/>
  <c r="BK364"/>
  <c r="J355"/>
  <c r="J323"/>
  <c r="BK298"/>
  <c r="BK241"/>
  <c r="J198"/>
  <c r="BK169"/>
  <c i="14" r="J202"/>
  <c i="15" r="BK147"/>
  <c r="J186"/>
  <c r="J175"/>
  <c r="J166"/>
  <c r="J141"/>
  <c r="BK139"/>
  <c r="J164"/>
  <c r="BK126"/>
  <c r="J183"/>
  <c r="J161"/>
  <c r="J139"/>
  <c r="J146"/>
  <c r="J185"/>
  <c r="BK193"/>
  <c r="BK129"/>
  <c r="J153"/>
  <c i="16" r="J185"/>
  <c r="J130"/>
  <c r="J184"/>
  <c r="BK136"/>
  <c r="J186"/>
  <c r="BK166"/>
  <c r="BK137"/>
  <c r="J168"/>
  <c r="BK128"/>
  <c r="J178"/>
  <c r="BK184"/>
  <c r="BK135"/>
  <c i="17" r="J237"/>
  <c r="BK133"/>
  <c r="BK181"/>
  <c r="BK184"/>
  <c r="J147"/>
  <c r="BK170"/>
  <c r="J166"/>
  <c r="J218"/>
  <c r="J148"/>
  <c r="BK141"/>
  <c r="J137"/>
  <c r="BK137"/>
  <c i="18" r="J158"/>
  <c r="J175"/>
  <c r="BK156"/>
  <c r="BK159"/>
  <c r="J127"/>
  <c r="J146"/>
  <c r="BK179"/>
  <c r="J165"/>
  <c r="J149"/>
  <c i="19" r="J158"/>
  <c r="J133"/>
  <c r="BK153"/>
  <c r="BK140"/>
  <c r="J159"/>
  <c r="BK133"/>
  <c r="J157"/>
  <c i="20" r="J156"/>
  <c r="J157"/>
  <c r="BK150"/>
  <c r="J148"/>
  <c r="BK160"/>
  <c r="BK141"/>
  <c r="BK170"/>
  <c r="BK147"/>
  <c r="J142"/>
  <c r="J153"/>
  <c r="J135"/>
  <c i="21" r="J159"/>
  <c r="BK131"/>
  <c r="BK130"/>
  <c r="BK139"/>
  <c r="J152"/>
  <c r="BK168"/>
  <c r="BK143"/>
  <c r="J148"/>
  <c r="J151"/>
  <c r="J128"/>
  <c r="J137"/>
  <c i="22" r="BK195"/>
  <c r="BK130"/>
  <c r="J184"/>
  <c r="BK202"/>
  <c r="BK174"/>
  <c r="BK187"/>
  <c r="BK179"/>
  <c r="J176"/>
  <c r="BK151"/>
  <c r="J200"/>
  <c r="BK204"/>
  <c r="BK155"/>
  <c i="23" r="J151"/>
  <c r="J154"/>
  <c r="J131"/>
  <c r="BK148"/>
  <c r="BK139"/>
  <c r="J168"/>
  <c r="J148"/>
  <c r="J130"/>
  <c r="BK134"/>
  <c i="24" r="BK120"/>
  <c r="BK127"/>
  <c i="25" r="BK130"/>
  <c r="BK138"/>
  <c r="J135"/>
  <c i="26" r="J136"/>
  <c r="J137"/>
  <c r="J130"/>
  <c r="J147"/>
  <c i="27" r="J133"/>
  <c r="BK131"/>
  <c i="28" r="BK132"/>
  <c r="BK161"/>
  <c r="BK157"/>
  <c r="BK138"/>
  <c r="BK158"/>
  <c r="BK152"/>
  <c i="29" r="BK142"/>
  <c r="BK136"/>
  <c r="J157"/>
  <c r="BK146"/>
  <c r="J133"/>
  <c r="J148"/>
  <c r="BK138"/>
  <c r="BK132"/>
  <c i="30" r="J165"/>
  <c r="J126"/>
  <c i="2" r="BK6032"/>
  <c r="BK6019"/>
  <c r="J6011"/>
  <c r="J5997"/>
  <c r="BK5259"/>
  <c r="BK4823"/>
  <c r="BK4390"/>
  <c r="J4273"/>
  <c r="J4192"/>
  <c r="BK3797"/>
  <c r="BK3777"/>
  <c r="J3712"/>
  <c r="BK3659"/>
  <c r="J3631"/>
  <c r="BK3520"/>
  <c r="J3495"/>
  <c r="J3410"/>
  <c r="BK3363"/>
  <c r="BK3318"/>
  <c r="J3247"/>
  <c r="BK3227"/>
  <c r="J3160"/>
  <c r="BK3121"/>
  <c r="BK3004"/>
  <c r="J2921"/>
  <c r="J2745"/>
  <c r="J2613"/>
  <c r="J2561"/>
  <c r="J2511"/>
  <c r="BK2458"/>
  <c r="BK2378"/>
  <c r="J2327"/>
  <c r="BK2268"/>
  <c r="J2244"/>
  <c r="BK2217"/>
  <c r="J2205"/>
  <c r="J2171"/>
  <c r="BK2135"/>
  <c r="BK2101"/>
  <c r="BK2066"/>
  <c r="J2046"/>
  <c r="BK1974"/>
  <c r="BK1933"/>
  <c r="J1862"/>
  <c r="J1831"/>
  <c r="BK1761"/>
  <c r="BK1741"/>
  <c r="J1681"/>
  <c r="BK1614"/>
  <c r="J1509"/>
  <c r="J1434"/>
  <c r="J1341"/>
  <c r="J1260"/>
  <c r="J1232"/>
  <c r="J1202"/>
  <c r="J1021"/>
  <c r="J919"/>
  <c r="BK790"/>
  <c r="J758"/>
  <c r="BK726"/>
  <c r="BK695"/>
  <c r="J606"/>
  <c r="J505"/>
  <c r="J448"/>
  <c r="BK324"/>
  <c r="BK248"/>
  <c r="BK188"/>
  <c r="BK6040"/>
  <c r="J5841"/>
  <c r="J5734"/>
  <c r="BK5569"/>
  <c r="J5264"/>
  <c r="J4209"/>
  <c r="J3793"/>
  <c r="J3742"/>
  <c r="BK3696"/>
  <c r="BK3651"/>
  <c r="J3567"/>
  <c r="BK3255"/>
  <c r="BK3150"/>
  <c r="J3004"/>
  <c r="J2912"/>
  <c r="J2803"/>
  <c r="J2024"/>
  <c r="BK1795"/>
  <c r="J1671"/>
  <c r="J1566"/>
  <c r="J1501"/>
  <c r="BK1471"/>
  <c r="BK1245"/>
  <c r="J924"/>
  <c r="BK792"/>
  <c r="J674"/>
  <c r="J490"/>
  <c r="BK291"/>
  <c r="BK6022"/>
  <c r="BK5964"/>
  <c r="BK5835"/>
  <c r="J5569"/>
  <c r="J5538"/>
  <c r="BK5284"/>
  <c r="J5249"/>
  <c r="J4463"/>
  <c r="BK4179"/>
  <c r="BK3804"/>
  <c r="J3734"/>
  <c r="BK3689"/>
  <c r="J3671"/>
  <c r="BK3638"/>
  <c r="J3520"/>
  <c r="BK3445"/>
  <c r="BK3354"/>
  <c r="J3303"/>
  <c r="BK3274"/>
  <c r="J3218"/>
  <c r="BK3160"/>
  <c r="J3105"/>
  <c r="J3029"/>
  <c r="BK2959"/>
  <c r="J2786"/>
  <c r="J2722"/>
  <c r="BK2561"/>
  <c r="BK2492"/>
  <c r="J2372"/>
  <c r="BK2291"/>
  <c r="J2234"/>
  <c r="J2212"/>
  <c r="BK2179"/>
  <c r="J2084"/>
  <c r="BK2024"/>
  <c r="BK1935"/>
  <c r="J1880"/>
  <c r="BK1845"/>
  <c r="BK1787"/>
  <c r="J1758"/>
  <c r="BK1717"/>
  <c r="BK1623"/>
  <c r="J1505"/>
  <c r="J1481"/>
  <c r="J1448"/>
  <c r="BK1322"/>
  <c r="BK1275"/>
  <c r="BK1236"/>
  <c r="BK1157"/>
  <c r="BK949"/>
  <c r="BK914"/>
  <c r="J792"/>
  <c r="J743"/>
  <c r="BK717"/>
  <c r="J623"/>
  <c r="BK557"/>
  <c r="J385"/>
  <c r="J367"/>
  <c r="J268"/>
  <c r="J191"/>
  <c i="1" r="AS95"/>
  <c i="2" r="J3274"/>
  <c r="J3142"/>
  <c r="J3053"/>
  <c r="J2739"/>
  <c r="BK2613"/>
  <c r="J2519"/>
  <c r="BK2372"/>
  <c r="BK2321"/>
  <c r="BK2188"/>
  <c r="BK2084"/>
  <c r="BK2031"/>
  <c r="J1943"/>
  <c r="J1803"/>
  <c r="BK1735"/>
  <c r="J1634"/>
  <c r="J1527"/>
  <c r="J1474"/>
  <c r="J1424"/>
  <c r="BK1283"/>
  <c r="J1186"/>
  <c r="BK973"/>
  <c r="J904"/>
  <c r="BK743"/>
  <c r="BK573"/>
  <c r="BK490"/>
  <c r="BK344"/>
  <c i="1" r="AS123"/>
  <c i="2" r="J5878"/>
  <c r="BK5557"/>
  <c r="J5403"/>
  <c r="BK5233"/>
  <c r="J4443"/>
  <c r="J3991"/>
  <c r="J3797"/>
  <c r="BK3773"/>
  <c r="BK3765"/>
  <c r="BK3746"/>
  <c r="J3689"/>
  <c r="BK3663"/>
  <c r="BK3643"/>
  <c r="J3638"/>
  <c r="J3635"/>
  <c r="BK3626"/>
  <c r="BK3567"/>
  <c r="J3552"/>
  <c r="BK3499"/>
  <c r="BK3478"/>
  <c r="BK3402"/>
  <c r="J3363"/>
  <c r="J3325"/>
  <c r="J3285"/>
  <c r="J3231"/>
  <c r="J3168"/>
  <c r="J3130"/>
  <c r="J3089"/>
  <c r="BK3038"/>
  <c r="BK2991"/>
  <c r="BK2912"/>
  <c r="BK2803"/>
  <c r="BK2685"/>
  <c r="BK2645"/>
  <c r="BK2609"/>
  <c r="J2564"/>
  <c r="J2549"/>
  <c r="BK2504"/>
  <c r="J2458"/>
  <c r="BK2375"/>
  <c r="J2337"/>
  <c r="BK2308"/>
  <c r="BK2256"/>
  <c r="BK2209"/>
  <c r="BK2176"/>
  <c r="J2135"/>
  <c r="BK2081"/>
  <c r="BK2046"/>
  <c r="J2027"/>
  <c r="J1919"/>
  <c r="BK1821"/>
  <c r="J1778"/>
  <c r="J1746"/>
  <c r="BK1689"/>
  <c r="BK1468"/>
  <c r="BK1385"/>
  <c r="J1355"/>
  <c r="J1283"/>
  <c r="J1229"/>
  <c r="BK1024"/>
  <c r="BK904"/>
  <c r="BK794"/>
  <c r="J737"/>
  <c r="J659"/>
  <c r="BK367"/>
  <c r="J248"/>
  <c r="F36"/>
  <c i="7" r="J216"/>
  <c r="J274"/>
  <c r="J206"/>
  <c r="J280"/>
  <c r="J204"/>
  <c r="BK172"/>
  <c r="BK188"/>
  <c r="BK158"/>
  <c i="8" r="J313"/>
  <c r="BK263"/>
  <c r="J212"/>
  <c r="BK132"/>
  <c r="J168"/>
  <c r="J233"/>
  <c r="J162"/>
  <c r="J280"/>
  <c r="BK262"/>
  <c r="J241"/>
  <c r="BK203"/>
  <c r="J177"/>
  <c r="BK152"/>
  <c r="J343"/>
  <c r="J336"/>
  <c r="BK317"/>
  <c r="J300"/>
  <c r="J259"/>
  <c r="BK236"/>
  <c r="BK215"/>
  <c r="BK196"/>
  <c r="BK154"/>
  <c r="BK130"/>
  <c r="J293"/>
  <c r="BK272"/>
  <c r="J202"/>
  <c r="J157"/>
  <c r="J136"/>
  <c r="J288"/>
  <c i="9" r="J146"/>
  <c r="BK175"/>
  <c i="10" r="BK146"/>
  <c r="J159"/>
  <c r="J152"/>
  <c r="J144"/>
  <c r="J132"/>
  <c i="11" r="J149"/>
  <c r="BK137"/>
  <c r="BK146"/>
  <c r="J146"/>
  <c r="BK134"/>
  <c i="12" r="J231"/>
  <c r="BK190"/>
  <c r="J208"/>
  <c i="13" r="J150"/>
  <c r="J212"/>
  <c r="BK374"/>
  <c r="J284"/>
  <c r="J166"/>
  <c r="J251"/>
  <c r="J176"/>
  <c r="J233"/>
  <c r="BK184"/>
  <c r="BK324"/>
  <c r="J263"/>
  <c r="J157"/>
  <c r="BK373"/>
  <c r="J317"/>
  <c r="BK217"/>
  <c r="BK309"/>
  <c r="BK318"/>
  <c r="J278"/>
  <c i="14" r="J244"/>
  <c r="J218"/>
  <c r="J173"/>
  <c r="BK144"/>
  <c r="J206"/>
  <c r="J151"/>
  <c r="BK215"/>
  <c r="BK201"/>
  <c r="BK206"/>
  <c r="J155"/>
  <c r="BK139"/>
  <c r="BK151"/>
  <c r="J179"/>
  <c r="J233"/>
  <c r="BK149"/>
  <c r="BK245"/>
  <c r="BK187"/>
  <c r="BK141"/>
  <c r="J180"/>
  <c i="15" r="BK165"/>
  <c r="J129"/>
  <c r="BK168"/>
  <c r="BK185"/>
  <c r="BK188"/>
  <c r="BK152"/>
  <c r="BK150"/>
  <c r="BK157"/>
  <c i="16" r="BK178"/>
  <c r="J194"/>
  <c r="J138"/>
  <c r="BK179"/>
  <c r="BK189"/>
  <c i="17" r="J149"/>
  <c r="BK228"/>
  <c r="J215"/>
  <c r="J181"/>
  <c r="J249"/>
  <c r="J129"/>
  <c r="J154"/>
  <c i="18" r="BK180"/>
  <c r="BK178"/>
  <c r="J179"/>
  <c r="BK138"/>
  <c r="BK129"/>
  <c r="BK163"/>
  <c r="BK161"/>
  <c i="19" r="J148"/>
  <c r="J136"/>
  <c r="BK147"/>
  <c i="20" r="BK153"/>
  <c r="J144"/>
  <c i="21" r="BK154"/>
  <c r="J136"/>
  <c r="BK152"/>
  <c r="J138"/>
  <c r="J170"/>
  <c r="J134"/>
  <c r="BK169"/>
  <c r="BK126"/>
  <c i="22" r="J150"/>
  <c r="J193"/>
  <c r="BK128"/>
  <c r="J178"/>
  <c r="J195"/>
  <c r="BK200"/>
  <c r="J167"/>
  <c i="23" r="BK157"/>
  <c r="BK141"/>
  <c r="BK166"/>
  <c i="24" r="J119"/>
  <c i="25" r="J136"/>
  <c r="J124"/>
  <c i="26" r="J133"/>
  <c r="BK135"/>
  <c i="27" r="BK129"/>
  <c i="28" r="BK178"/>
  <c r="BK175"/>
  <c r="BK162"/>
  <c r="J176"/>
  <c i="29" r="J158"/>
  <c r="BK148"/>
  <c r="J139"/>
  <c r="J160"/>
  <c i="30" r="J149"/>
  <c r="J157"/>
  <c i="2" r="J1322"/>
  <c r="BK1238"/>
  <c r="BK1186"/>
  <c r="BK1001"/>
  <c r="J880"/>
  <c r="BK855"/>
  <c r="BK746"/>
  <c r="J695"/>
  <c r="BK540"/>
  <c r="J370"/>
  <c r="BK279"/>
  <c r="BK191"/>
  <c i="3" r="BK330"/>
  <c r="BK321"/>
  <c r="J313"/>
  <c r="BK298"/>
  <c r="BK278"/>
  <c r="J264"/>
  <c r="J244"/>
  <c r="BK208"/>
  <c r="J192"/>
  <c r="BK171"/>
  <c r="J160"/>
  <c r="J137"/>
  <c r="J329"/>
  <c r="BK300"/>
  <c r="J292"/>
  <c r="J242"/>
  <c r="BK225"/>
  <c r="J328"/>
  <c r="J317"/>
  <c r="BK306"/>
  <c r="J302"/>
  <c r="BK291"/>
  <c r="J287"/>
  <c r="BK267"/>
  <c r="J243"/>
  <c r="J233"/>
  <c r="BK166"/>
  <c r="BK158"/>
  <c r="J314"/>
  <c r="BK293"/>
  <c r="BK255"/>
  <c r="BK209"/>
  <c r="J179"/>
  <c r="J257"/>
  <c r="J166"/>
  <c r="BK139"/>
  <c r="J306"/>
  <c r="BK253"/>
  <c r="BK239"/>
  <c r="BK172"/>
  <c r="BK301"/>
  <c r="BK269"/>
  <c r="J245"/>
  <c r="BK240"/>
  <c r="J203"/>
  <c r="BK189"/>
  <c r="J323"/>
  <c r="BK303"/>
  <c r="J297"/>
  <c r="J284"/>
  <c r="J272"/>
  <c r="J254"/>
  <c r="J214"/>
  <c r="BK186"/>
  <c r="J174"/>
  <c r="BK164"/>
  <c r="BK148"/>
  <c r="BK144"/>
  <c r="J327"/>
  <c r="J311"/>
  <c r="BK215"/>
  <c r="J172"/>
  <c r="BK147"/>
  <c r="J283"/>
  <c r="J236"/>
  <c r="BK282"/>
  <c r="BK263"/>
  <c r="BK248"/>
  <c r="BK231"/>
  <c r="J210"/>
  <c r="J189"/>
  <c r="BK178"/>
  <c r="BK176"/>
  <c r="J146"/>
  <c r="J269"/>
  <c r="J247"/>
  <c r="J226"/>
  <c r="J165"/>
  <c r="BK137"/>
  <c i="4" r="J196"/>
  <c r="J174"/>
  <c r="J158"/>
  <c r="J136"/>
  <c r="BK220"/>
  <c r="BK208"/>
  <c r="J192"/>
  <c r="J172"/>
  <c r="J170"/>
  <c r="J135"/>
  <c r="BK212"/>
  <c r="J197"/>
  <c r="J191"/>
  <c r="BK175"/>
  <c r="J164"/>
  <c r="J139"/>
  <c r="J229"/>
  <c r="J182"/>
  <c r="BK146"/>
  <c r="J189"/>
  <c r="BK161"/>
  <c r="J218"/>
  <c r="J153"/>
  <c r="BK206"/>
  <c r="BK188"/>
  <c r="BK166"/>
  <c r="BK157"/>
  <c r="J220"/>
  <c r="J142"/>
  <c r="BK185"/>
  <c r="J224"/>
  <c r="BK182"/>
  <c r="BK160"/>
  <c r="BK135"/>
  <c r="BK194"/>
  <c r="BK137"/>
  <c r="BK227"/>
  <c r="J207"/>
  <c r="BK144"/>
  <c i="5" r="BK254"/>
  <c r="J240"/>
  <c r="J214"/>
  <c r="BK210"/>
  <c r="J195"/>
  <c r="BK185"/>
  <c r="BK160"/>
  <c r="BK255"/>
  <c r="BK237"/>
  <c r="J223"/>
  <c r="BK204"/>
  <c r="BK194"/>
  <c r="BK168"/>
  <c r="J135"/>
  <c r="J253"/>
  <c r="J194"/>
  <c r="J154"/>
  <c r="J140"/>
  <c r="BK253"/>
  <c r="BK242"/>
  <c r="J228"/>
  <c r="J217"/>
  <c r="J185"/>
  <c r="J170"/>
  <c r="BK137"/>
  <c r="J241"/>
  <c r="BK225"/>
  <c r="J184"/>
  <c r="BK231"/>
  <c r="BK197"/>
  <c r="J168"/>
  <c r="J203"/>
  <c r="BK142"/>
  <c r="BK252"/>
  <c r="BK213"/>
  <c r="BK163"/>
  <c r="BK131"/>
  <c r="J244"/>
  <c r="J207"/>
  <c r="BK227"/>
  <c r="BK201"/>
  <c i="6" r="BK152"/>
  <c r="J155"/>
  <c r="J146"/>
  <c r="BK134"/>
  <c r="J136"/>
  <c r="J140"/>
  <c r="BK151"/>
  <c r="BK141"/>
  <c r="J138"/>
  <c i="7" r="J261"/>
  <c r="J233"/>
  <c r="J187"/>
  <c r="BK147"/>
  <c r="BK245"/>
  <c r="J230"/>
  <c r="BK222"/>
  <c r="J201"/>
  <c r="J180"/>
  <c r="J170"/>
  <c r="J147"/>
  <c r="J258"/>
  <c r="BK237"/>
  <c r="BK175"/>
  <c r="J267"/>
  <c r="J260"/>
  <c r="J218"/>
  <c r="BK214"/>
  <c r="BK194"/>
  <c r="BK180"/>
  <c r="BK154"/>
  <c r="BK151"/>
  <c r="BK274"/>
  <c r="BK162"/>
  <c r="BK273"/>
  <c r="BK189"/>
  <c r="J283"/>
  <c r="BK275"/>
  <c r="BK266"/>
  <c r="BK253"/>
  <c r="BK242"/>
  <c r="J220"/>
  <c r="BK212"/>
  <c r="BK160"/>
  <c r="BK278"/>
  <c r="J226"/>
  <c r="J268"/>
  <c r="BK206"/>
  <c r="BK181"/>
  <c r="J239"/>
  <c r="J178"/>
  <c r="BK268"/>
  <c r="J166"/>
  <c i="8" r="J317"/>
  <c r="J292"/>
  <c r="J261"/>
  <c r="J230"/>
  <c r="J185"/>
  <c r="BK287"/>
  <c r="J192"/>
  <c r="BK163"/>
  <c r="J253"/>
  <c r="BK209"/>
  <c r="BK139"/>
  <c r="J273"/>
  <c r="BK258"/>
  <c r="BK247"/>
  <c r="BK225"/>
  <c r="BK211"/>
  <c r="J197"/>
  <c r="BK180"/>
  <c r="BK153"/>
  <c r="BK144"/>
  <c r="J342"/>
  <c r="J337"/>
  <c r="BK323"/>
  <c r="BK309"/>
  <c r="J289"/>
  <c r="BK273"/>
  <c r="BK257"/>
  <c r="J247"/>
  <c r="J225"/>
  <c r="BK207"/>
  <c r="BK191"/>
  <c r="J183"/>
  <c r="BK169"/>
  <c r="BK151"/>
  <c r="J134"/>
  <c r="J341"/>
  <c r="BK328"/>
  <c r="J275"/>
  <c r="J235"/>
  <c r="BK217"/>
  <c r="BK175"/>
  <c r="J163"/>
  <c r="J148"/>
  <c r="J139"/>
  <c r="J324"/>
  <c r="J302"/>
  <c r="BK279"/>
  <c r="J272"/>
  <c r="J258"/>
  <c r="BK239"/>
  <c r="J223"/>
  <c r="J161"/>
  <c r="J132"/>
  <c r="BK304"/>
  <c r="BK281"/>
  <c r="BK245"/>
  <c r="BK167"/>
  <c r="J143"/>
  <c r="BK333"/>
  <c r="BK322"/>
  <c r="J310"/>
  <c r="J198"/>
  <c r="BK166"/>
  <c r="J250"/>
  <c r="J178"/>
  <c r="J279"/>
  <c r="BK208"/>
  <c r="J187"/>
  <c r="J151"/>
  <c i="9" r="BK152"/>
  <c r="BK174"/>
  <c r="BK140"/>
  <c r="J163"/>
  <c r="J126"/>
  <c r="BK133"/>
  <c r="J133"/>
  <c r="BK137"/>
  <c r="J173"/>
  <c r="J155"/>
  <c r="J131"/>
  <c r="BK160"/>
  <c r="BK131"/>
  <c i="10" r="BK156"/>
  <c r="J157"/>
  <c r="J130"/>
  <c r="BK158"/>
  <c r="BK128"/>
  <c r="BK129"/>
  <c r="J133"/>
  <c i="11" r="J139"/>
  <c r="J143"/>
  <c r="BK142"/>
  <c r="BK151"/>
  <c r="BK136"/>
  <c r="J141"/>
  <c r="J136"/>
  <c i="12" r="BK244"/>
  <c r="J216"/>
  <c r="BK198"/>
  <c r="J183"/>
  <c r="BK153"/>
  <c r="BK237"/>
  <c r="J229"/>
  <c r="BK226"/>
  <c r="BK248"/>
  <c r="J222"/>
  <c r="J217"/>
  <c r="J203"/>
  <c r="BK185"/>
  <c r="J166"/>
  <c r="J158"/>
  <c r="J139"/>
  <c r="J244"/>
  <c r="BK215"/>
  <c r="BK203"/>
  <c r="J156"/>
  <c r="J153"/>
  <c r="BK146"/>
  <c r="J140"/>
  <c r="BK217"/>
  <c r="BK156"/>
  <c r="BK225"/>
  <c r="BK205"/>
  <c r="BK166"/>
  <c r="J157"/>
  <c r="J190"/>
  <c r="J148"/>
  <c r="J225"/>
  <c r="J186"/>
  <c r="J239"/>
  <c r="BK162"/>
  <c r="BK191"/>
  <c r="BK168"/>
  <c i="13" r="BK316"/>
  <c r="J239"/>
  <c r="J183"/>
  <c r="J356"/>
  <c r="BK292"/>
  <c r="BK261"/>
  <c r="J188"/>
  <c r="BK150"/>
  <c r="BK355"/>
  <c r="BK282"/>
  <c r="BK221"/>
  <c r="J205"/>
  <c r="BK181"/>
  <c r="BK337"/>
  <c r="BK284"/>
  <c r="BK149"/>
  <c r="J313"/>
  <c r="BK254"/>
  <c r="BK179"/>
  <c r="J328"/>
  <c r="J243"/>
  <c r="J375"/>
  <c r="J249"/>
  <c r="BK205"/>
  <c r="BK183"/>
  <c r="BK325"/>
  <c r="BK274"/>
  <c r="J246"/>
  <c r="BK201"/>
  <c r="BK147"/>
  <c r="J354"/>
  <c r="BK361"/>
  <c r="BK323"/>
  <c r="J259"/>
  <c r="J363"/>
  <c r="J359"/>
  <c r="BK334"/>
  <c r="J304"/>
  <c r="BK268"/>
  <c r="J230"/>
  <c r="BK196"/>
  <c r="J162"/>
  <c i="14" r="J247"/>
  <c r="BK197"/>
  <c r="J131"/>
  <c r="BK180"/>
  <c r="J226"/>
  <c r="BK147"/>
  <c r="J209"/>
  <c r="J139"/>
  <c r="BK179"/>
  <c i="15" r="BK184"/>
  <c r="J136"/>
  <c r="J157"/>
  <c r="J125"/>
  <c r="BK142"/>
  <c r="J128"/>
  <c r="BK143"/>
  <c r="J184"/>
  <c r="BK191"/>
  <c r="J156"/>
  <c r="BK171"/>
  <c r="J165"/>
  <c i="16" r="J179"/>
  <c r="J137"/>
  <c r="BK169"/>
  <c r="J191"/>
  <c r="BK156"/>
  <c r="J193"/>
  <c r="BK182"/>
  <c r="J182"/>
  <c r="J131"/>
  <c i="17" r="BK211"/>
  <c r="BK237"/>
  <c r="BK147"/>
  <c i="18" r="J181"/>
  <c r="BK154"/>
  <c r="J155"/>
  <c r="J161"/>
  <c r="BK172"/>
  <c i="19" r="J139"/>
  <c r="BK130"/>
  <c r="BK146"/>
  <c r="BK150"/>
  <c r="J140"/>
  <c i="20" r="J151"/>
  <c r="J131"/>
  <c r="J162"/>
  <c r="J150"/>
  <c r="BK156"/>
  <c r="J152"/>
  <c r="BK149"/>
  <c i="21" r="J163"/>
  <c r="BK161"/>
  <c r="BK158"/>
  <c r="BK150"/>
  <c r="J150"/>
  <c r="J168"/>
  <c i="22" r="BK191"/>
  <c r="J204"/>
  <c r="J155"/>
  <c r="J187"/>
  <c r="BK198"/>
  <c r="BK135"/>
  <c r="BK176"/>
  <c i="23" r="BK165"/>
  <c r="BK156"/>
  <c r="BK160"/>
  <c r="BK150"/>
  <c i="25" r="BK132"/>
  <c i="26" r="J150"/>
  <c r="J146"/>
  <c i="27" r="J123"/>
  <c i="28" r="J158"/>
  <c r="J164"/>
  <c r="J170"/>
  <c r="J172"/>
  <c r="J160"/>
  <c r="BK144"/>
  <c i="29" r="BK140"/>
  <c r="J130"/>
  <c i="30" r="BK129"/>
  <c r="BK168"/>
  <c i="2" r="BK6036"/>
  <c r="J6028"/>
  <c r="BK6004"/>
  <c r="BK5523"/>
  <c r="BK5264"/>
  <c r="J4703"/>
  <c r="BK4463"/>
  <c r="BK4263"/>
  <c r="BK4201"/>
  <c r="J3810"/>
  <c r="J3785"/>
  <c r="BK3754"/>
  <c r="J3704"/>
  <c r="J3643"/>
  <c r="J3537"/>
  <c r="BK3503"/>
  <c r="BK3474"/>
  <c r="J3402"/>
  <c r="J3341"/>
  <c r="J3299"/>
  <c r="BK3239"/>
  <c r="J3201"/>
  <c r="BK3058"/>
  <c r="BK3001"/>
  <c r="BK2861"/>
  <c r="J2816"/>
  <c r="BK2640"/>
  <c r="BK2586"/>
  <c r="BK2549"/>
  <c r="J2496"/>
  <c r="BK2441"/>
  <c r="J2367"/>
  <c r="J2278"/>
  <c r="J2252"/>
  <c r="BK2234"/>
  <c r="BK2212"/>
  <c r="J2201"/>
  <c r="BK2157"/>
  <c r="BK2128"/>
  <c r="BK2095"/>
  <c r="J2069"/>
  <c r="J2062"/>
  <c r="BK2037"/>
  <c r="J1946"/>
  <c r="J1906"/>
  <c r="BK1859"/>
  <c r="BK1778"/>
  <c r="J1755"/>
  <c r="J1730"/>
  <c r="BK1645"/>
  <c r="BK1516"/>
  <c r="BK1474"/>
  <c r="BK1407"/>
  <c r="BK1348"/>
  <c r="BK1277"/>
  <c r="J1256"/>
  <c r="BK1229"/>
  <c r="BK1179"/>
  <c r="BK1008"/>
  <c r="BK885"/>
  <c r="J837"/>
  <c r="BK751"/>
  <c r="J717"/>
  <c r="BK674"/>
  <c r="J557"/>
  <c r="BK520"/>
  <c r="BK397"/>
  <c r="BK311"/>
  <c r="BK268"/>
  <c r="J184"/>
  <c r="BK6025"/>
  <c r="BK5846"/>
  <c r="J5702"/>
  <c r="BK5543"/>
  <c r="J4823"/>
  <c r="BK4188"/>
  <c r="J3981"/>
  <c r="BK3761"/>
  <c r="BK3704"/>
  <c r="BK3671"/>
  <c r="J3597"/>
  <c r="BK3285"/>
  <c r="BK3235"/>
  <c r="J3038"/>
  <c r="J2975"/>
  <c r="BK2834"/>
  <c r="BK2722"/>
  <c r="J2685"/>
  <c r="BK2203"/>
  <c r="J2165"/>
  <c r="J2078"/>
  <c r="BK1963"/>
  <c r="BK1880"/>
  <c r="J1761"/>
  <c r="BK1727"/>
  <c r="BK1634"/>
  <c r="J1503"/>
  <c r="J1301"/>
  <c r="BK1226"/>
  <c r="BK917"/>
  <c r="BK764"/>
  <c r="BK637"/>
  <c r="J542"/>
  <c r="BK349"/>
  <c r="BK5997"/>
  <c r="J5961"/>
  <c r="BK5841"/>
  <c r="J5669"/>
  <c r="J5562"/>
  <c r="J5526"/>
  <c r="J5254"/>
  <c r="BK4474"/>
  <c r="J4201"/>
  <c r="BK3807"/>
  <c r="BK3742"/>
  <c r="J3700"/>
  <c r="BK3667"/>
  <c r="BK3537"/>
  <c r="J3478"/>
  <c r="BK3398"/>
  <c r="BK3325"/>
  <c r="BK3291"/>
  <c r="BK3243"/>
  <c r="BK3201"/>
  <c r="J3150"/>
  <c r="BK3098"/>
  <c r="J3007"/>
  <c r="J2967"/>
  <c r="BK2816"/>
  <c r="J2704"/>
  <c r="BK2511"/>
  <c r="J2441"/>
  <c r="BK2344"/>
  <c r="J2268"/>
  <c r="J2217"/>
  <c r="BK2198"/>
  <c r="J2101"/>
  <c r="J2053"/>
  <c r="BK1971"/>
  <c r="J1933"/>
  <c r="J1859"/>
  <c r="J1806"/>
  <c r="BK1749"/>
  <c r="J1727"/>
  <c r="BK1647"/>
  <c r="J1557"/>
  <c r="BK1489"/>
  <c r="J1457"/>
  <c r="J1331"/>
  <c r="BK1285"/>
  <c r="BK1260"/>
  <c r="BK1202"/>
  <c r="BK1021"/>
  <c r="J940"/>
  <c r="J917"/>
  <c r="BK837"/>
  <c r="BK768"/>
  <c r="J739"/>
  <c r="BK606"/>
  <c r="BK505"/>
  <c r="BK380"/>
  <c r="J336"/>
  <c r="J233"/>
  <c r="BK173"/>
  <c r="BK6011"/>
  <c r="J5551"/>
  <c r="J5269"/>
  <c r="J4330"/>
  <c r="BK3785"/>
  <c r="J3750"/>
  <c r="BK3734"/>
  <c r="J3659"/>
  <c r="BK3251"/>
  <c r="J3172"/>
  <c r="BK3105"/>
  <c r="BK2967"/>
  <c r="BK2704"/>
  <c r="J2555"/>
  <c r="BK2423"/>
  <c r="J2256"/>
  <c r="J2157"/>
  <c r="J2092"/>
  <c r="BK2027"/>
  <c r="J1908"/>
  <c r="BK1771"/>
  <c r="J1689"/>
  <c r="BK1540"/>
  <c r="BK1477"/>
  <c r="J1417"/>
  <c r="J1245"/>
  <c r="J1003"/>
  <c r="J949"/>
  <c r="BK781"/>
  <c r="J648"/>
  <c r="J517"/>
  <c r="J264"/>
  <c i="1" r="AS113"/>
  <c i="2" r="BK5276"/>
  <c r="BK4192"/>
  <c r="J3512"/>
  <c r="J3482"/>
  <c r="J3445"/>
  <c r="BK3385"/>
  <c r="BK3341"/>
  <c r="J3307"/>
  <c r="J3255"/>
  <c r="J3182"/>
  <c r="J3134"/>
  <c r="BK3113"/>
  <c r="J3058"/>
  <c r="BK3007"/>
  <c r="J2959"/>
  <c r="J2939"/>
  <c r="BK2852"/>
  <c r="BK2786"/>
  <c r="J2676"/>
  <c r="J2617"/>
  <c r="J2586"/>
  <c r="BK2546"/>
  <c r="J2531"/>
  <c r="J2492"/>
  <c r="J2381"/>
  <c r="J2362"/>
  <c r="J2321"/>
  <c r="BK2260"/>
  <c r="BK2230"/>
  <c r="BK2205"/>
  <c r="J2188"/>
  <c r="BK2165"/>
  <c r="J2122"/>
  <c r="J2059"/>
  <c r="J2037"/>
  <c r="J1949"/>
  <c r="J1856"/>
  <c r="BK1806"/>
  <c r="BK1755"/>
  <c r="BK1576"/>
  <c r="J1407"/>
  <c r="J1375"/>
  <c r="J1311"/>
  <c r="BK1249"/>
  <c r="J1157"/>
  <c r="J914"/>
  <c r="BK839"/>
  <c r="J741"/>
  <c r="BK670"/>
  <c r="BK388"/>
  <c r="J324"/>
  <c r="BK184"/>
  <c i="3" r="BK329"/>
  <c r="BK320"/>
  <c r="BK310"/>
  <c r="BK271"/>
  <c r="J259"/>
  <c r="BK229"/>
  <c r="BK198"/>
  <c r="BK184"/>
  <c r="BK165"/>
  <c r="J330"/>
  <c r="J315"/>
  <c r="J280"/>
  <c r="BK235"/>
  <c r="BK194"/>
  <c r="BK311"/>
  <c r="BK294"/>
  <c r="BK276"/>
  <c r="J263"/>
  <c r="BK236"/>
  <c r="J222"/>
  <c r="BK145"/>
  <c r="J304"/>
  <c r="J276"/>
  <c r="J229"/>
  <c r="BK206"/>
  <c r="J285"/>
  <c r="J225"/>
  <c r="J140"/>
  <c r="J296"/>
  <c r="J230"/>
  <c r="BK162"/>
  <c r="BK295"/>
  <c r="BK251"/>
  <c r="BK241"/>
  <c r="J212"/>
  <c r="J182"/>
  <c r="J310"/>
  <c r="J293"/>
  <c r="BK277"/>
  <c r="J262"/>
  <c r="BK237"/>
  <c r="BK205"/>
  <c r="J161"/>
  <c r="J145"/>
  <c r="BK138"/>
  <c r="BK312"/>
  <c r="J218"/>
  <c r="J176"/>
  <c r="BK140"/>
  <c r="BK250"/>
  <c r="BK287"/>
  <c r="BK260"/>
  <c r="J232"/>
  <c r="BK203"/>
  <c r="J184"/>
  <c r="BK177"/>
  <c r="BK167"/>
  <c r="BK259"/>
  <c r="BK246"/>
  <c r="J211"/>
  <c r="J162"/>
  <c i="4" r="J228"/>
  <c r="J175"/>
  <c r="J146"/>
  <c r="BK223"/>
  <c r="J209"/>
  <c r="J190"/>
  <c r="J157"/>
  <c r="J221"/>
  <c r="J206"/>
  <c r="BK189"/>
  <c r="BK170"/>
  <c r="BK140"/>
  <c r="BK202"/>
  <c r="BK153"/>
  <c r="J187"/>
  <c r="BK162"/>
  <c r="BK207"/>
  <c r="BK148"/>
  <c r="J184"/>
  <c r="J162"/>
  <c r="BK228"/>
  <c r="J193"/>
  <c r="BK176"/>
  <c r="BK215"/>
  <c r="BK178"/>
  <c r="BK230"/>
  <c r="J186"/>
  <c r="BK222"/>
  <c r="J202"/>
  <c i="5" r="BK256"/>
  <c r="J227"/>
  <c r="BK212"/>
  <c r="BK203"/>
  <c r="J187"/>
  <c r="J167"/>
  <c r="BK134"/>
  <c r="BK228"/>
  <c r="J211"/>
  <c r="BK196"/>
  <c r="J161"/>
  <c r="J213"/>
  <c r="J166"/>
  <c r="J142"/>
  <c r="J250"/>
  <c r="BK233"/>
  <c r="J218"/>
  <c r="J183"/>
  <c r="BK167"/>
  <c r="BK236"/>
  <c r="J239"/>
  <c r="J175"/>
  <c r="J236"/>
  <c r="BK190"/>
  <c r="BK175"/>
  <c r="BK209"/>
  <c r="J152"/>
  <c r="J248"/>
  <c r="J208"/>
  <c r="BK146"/>
  <c r="J155"/>
  <c i="6" r="J141"/>
  <c r="J148"/>
  <c r="BK155"/>
  <c r="BK135"/>
  <c r="BK146"/>
  <c r="J147"/>
  <c i="7" r="J275"/>
  <c r="J257"/>
  <c r="J196"/>
  <c r="J151"/>
  <c r="BK239"/>
  <c r="J224"/>
  <c r="J179"/>
  <c r="J150"/>
  <c r="BK257"/>
  <c r="BK233"/>
  <c r="BK164"/>
  <c r="BK234"/>
  <c r="J215"/>
  <c r="J207"/>
  <c r="BK185"/>
  <c r="BK171"/>
  <c r="J146"/>
  <c r="J265"/>
  <c r="BK145"/>
  <c r="BK191"/>
  <c r="BK283"/>
  <c r="J271"/>
  <c r="BK262"/>
  <c r="BK246"/>
  <c r="BK226"/>
  <c r="BK182"/>
  <c r="BK281"/>
  <c r="J227"/>
  <c r="BK186"/>
  <c r="BK261"/>
  <c r="BK199"/>
  <c r="J255"/>
  <c r="J154"/>
  <c r="J194"/>
  <c i="8" r="BK265"/>
  <c r="J239"/>
  <c r="BK171"/>
  <c r="BK197"/>
  <c r="BK158"/>
  <c r="J240"/>
  <c r="J173"/>
  <c r="BK285"/>
  <c r="BK342"/>
  <c r="J281"/>
  <c r="J221"/>
  <c r="J160"/>
  <c r="J318"/>
  <c r="J263"/>
  <c r="BK230"/>
  <c r="BK181"/>
  <c r="BK150"/>
  <c r="J311"/>
  <c r="J146"/>
  <c r="BK331"/>
  <c r="BK318"/>
  <c r="J294"/>
  <c r="BK223"/>
  <c r="J290"/>
  <c r="J138"/>
  <c i="9" r="BK151"/>
  <c r="J147"/>
  <c r="J142"/>
  <c r="BK134"/>
  <c r="J162"/>
  <c r="BK161"/>
  <c i="10" r="J146"/>
  <c r="BK155"/>
  <c r="BK150"/>
  <c i="11" r="BK148"/>
  <c r="J138"/>
  <c i="12" r="BK164"/>
  <c r="BK241"/>
  <c r="BK195"/>
  <c r="J210"/>
  <c r="BK173"/>
  <c i="13" r="J334"/>
  <c r="J302"/>
  <c r="BK188"/>
  <c r="J325"/>
  <c r="BK251"/>
  <c r="BK366"/>
  <c r="BK300"/>
  <c r="BK233"/>
  <c r="BK208"/>
  <c r="J339"/>
  <c r="BK237"/>
  <c r="J155"/>
  <c r="BK206"/>
  <c r="BK365"/>
  <c r="BK244"/>
  <c r="J149"/>
  <c r="BK278"/>
  <c r="BK194"/>
  <c r="J276"/>
  <c r="BK212"/>
  <c r="J147"/>
  <c i="14" r="J245"/>
  <c r="BK235"/>
  <c r="BK186"/>
  <c r="J167"/>
  <c r="J237"/>
  <c r="J140"/>
  <c r="J204"/>
  <c r="J187"/>
  <c r="J211"/>
  <c r="BK181"/>
  <c r="BK249"/>
  <c r="BK138"/>
  <c r="BK137"/>
  <c r="J194"/>
  <c r="J134"/>
  <c r="BK157"/>
  <c r="BK247"/>
  <c r="J227"/>
  <c r="J188"/>
  <c r="BK161"/>
  <c r="BK218"/>
  <c r="J185"/>
  <c r="BK173"/>
  <c i="15" r="BK187"/>
  <c r="J160"/>
  <c r="J131"/>
  <c r="J162"/>
  <c r="J142"/>
  <c r="J172"/>
  <c r="BK160"/>
  <c r="BK159"/>
  <c r="BK176"/>
  <c r="J154"/>
  <c r="J174"/>
  <c r="BK174"/>
  <c r="BK190"/>
  <c r="J189"/>
  <c r="J190"/>
  <c r="BK163"/>
  <c r="J135"/>
  <c r="BK158"/>
  <c i="16" r="J188"/>
  <c r="J170"/>
  <c r="BK139"/>
  <c r="BK176"/>
  <c r="J135"/>
  <c r="J183"/>
  <c r="BK148"/>
  <c r="BK195"/>
  <c r="BK126"/>
  <c r="J195"/>
  <c r="BK174"/>
  <c r="BK177"/>
  <c i="17" r="BK222"/>
  <c r="J247"/>
  <c r="BK151"/>
  <c r="J157"/>
  <c r="J199"/>
  <c r="BK175"/>
  <c r="J141"/>
  <c r="BK149"/>
  <c r="J139"/>
  <c r="BK130"/>
  <c r="BK129"/>
  <c r="BK139"/>
  <c i="18" r="J174"/>
  <c r="BK181"/>
  <c r="BK164"/>
  <c r="BK149"/>
  <c r="BK177"/>
  <c r="J172"/>
  <c r="J138"/>
  <c r="J168"/>
  <c i="19" r="J144"/>
  <c r="J128"/>
  <c r="BK135"/>
  <c r="BK154"/>
  <c r="BK136"/>
  <c r="J154"/>
  <c r="BK141"/>
  <c r="BK145"/>
  <c i="20" r="BK146"/>
  <c r="J155"/>
  <c r="J168"/>
  <c r="BK135"/>
  <c r="J133"/>
  <c r="BK130"/>
  <c r="BK158"/>
  <c r="BK169"/>
  <c r="BK164"/>
  <c r="BK148"/>
  <c i="21" r="BK166"/>
  <c r="BK137"/>
  <c r="BK144"/>
  <c r="J155"/>
  <c r="J165"/>
  <c r="BK135"/>
  <c r="BK165"/>
  <c r="J145"/>
  <c r="BK145"/>
  <c r="J141"/>
  <c r="J167"/>
  <c i="22" r="J182"/>
  <c r="J129"/>
  <c r="BK188"/>
  <c r="J159"/>
  <c r="J190"/>
  <c r="J148"/>
  <c r="BK156"/>
  <c r="BK205"/>
  <c r="J153"/>
  <c r="J202"/>
  <c r="J132"/>
  <c i="23" r="J147"/>
  <c r="J134"/>
  <c r="J145"/>
  <c r="BK151"/>
  <c r="J171"/>
  <c r="BK171"/>
  <c r="BK168"/>
  <c i="24" r="J120"/>
  <c r="BK129"/>
  <c i="25" r="J138"/>
  <c r="BK124"/>
  <c r="J125"/>
  <c i="26" r="BK146"/>
  <c r="J134"/>
  <c r="BK134"/>
  <c r="BK138"/>
  <c i="27" r="BK134"/>
  <c r="J129"/>
  <c i="28" r="BK141"/>
  <c r="J169"/>
  <c r="J162"/>
  <c r="BK167"/>
  <c r="BK169"/>
  <c r="J165"/>
  <c r="J133"/>
  <c i="29" r="J138"/>
  <c r="J152"/>
  <c r="BK143"/>
  <c r="J140"/>
  <c r="BK160"/>
  <c r="J153"/>
  <c r="J146"/>
  <c i="30" r="BK136"/>
  <c r="BK140"/>
  <c r="J144"/>
  <c i="4" r="BK150"/>
  <c r="BK180"/>
  <c r="J144"/>
  <c r="BK211"/>
  <c r="BK156"/>
  <c r="J222"/>
  <c r="BK164"/>
  <c r="J211"/>
  <c i="5" r="BK246"/>
  <c r="J205"/>
  <c r="J190"/>
  <c r="BK158"/>
  <c r="J252"/>
  <c r="J229"/>
  <c r="BK220"/>
  <c r="J201"/>
  <c r="J177"/>
  <c r="BK155"/>
  <c r="J220"/>
  <c r="J212"/>
  <c r="BK161"/>
  <c r="J159"/>
  <c r="J138"/>
  <c r="BK247"/>
  <c r="J238"/>
  <c r="J219"/>
  <c r="BK193"/>
  <c r="BK181"/>
  <c r="BK149"/>
  <c r="J131"/>
  <c r="BK229"/>
  <c r="J202"/>
  <c r="J216"/>
  <c r="BK182"/>
  <c r="J163"/>
  <c r="J191"/>
  <c r="J189"/>
  <c r="BK216"/>
  <c r="J251"/>
  <c r="J231"/>
  <c r="BK178"/>
  <c r="J146"/>
  <c r="J246"/>
  <c r="BK239"/>
  <c r="J192"/>
  <c r="BK132"/>
  <c r="J144"/>
  <c i="6" r="BK145"/>
  <c r="BK138"/>
  <c r="BK139"/>
  <c r="BK132"/>
  <c r="J134"/>
  <c r="J144"/>
  <c r="J151"/>
  <c r="BK131"/>
  <c i="7" r="J276"/>
  <c r="BK252"/>
  <c r="BK203"/>
  <c r="J155"/>
  <c r="BK259"/>
  <c r="BK235"/>
  <c r="J225"/>
  <c r="BK202"/>
  <c r="J186"/>
  <c r="J172"/>
  <c r="BK153"/>
  <c r="BK144"/>
  <c r="J246"/>
  <c r="BK224"/>
  <c r="J160"/>
  <c r="J259"/>
  <c r="BK217"/>
  <c r="J211"/>
  <c r="J191"/>
  <c r="J182"/>
  <c r="J167"/>
  <c r="J144"/>
  <c r="J252"/>
  <c r="BK150"/>
  <c r="BK255"/>
  <c r="J197"/>
  <c r="J169"/>
  <c r="J278"/>
  <c r="BK264"/>
  <c r="J245"/>
  <c r="BK232"/>
  <c r="BK218"/>
  <c r="BK211"/>
  <c r="BK168"/>
  <c r="J210"/>
  <c r="BK170"/>
  <c r="BK210"/>
  <c r="BK197"/>
  <c r="J264"/>
  <c r="BK159"/>
  <c r="J241"/>
  <c i="8" r="BK325"/>
  <c r="BK293"/>
  <c r="BK259"/>
  <c r="BK218"/>
  <c r="J176"/>
  <c r="BK212"/>
  <c r="BK164"/>
  <c r="BK235"/>
  <c r="BK172"/>
  <c r="J323"/>
  <c r="BK267"/>
  <c r="J249"/>
  <c r="BK228"/>
  <c r="J220"/>
  <c r="J199"/>
  <c r="BK155"/>
  <c r="BK146"/>
  <c r="BK341"/>
  <c r="BK335"/>
  <c r="BK326"/>
  <c r="BK310"/>
  <c r="J291"/>
  <c r="J268"/>
  <c r="BK254"/>
  <c r="BK229"/>
  <c r="J206"/>
  <c r="J193"/>
  <c r="BK173"/>
  <c r="BK161"/>
  <c r="J135"/>
  <c r="BK343"/>
  <c r="BK313"/>
  <c r="J237"/>
  <c r="BK219"/>
  <c r="J195"/>
  <c r="J167"/>
  <c r="J142"/>
  <c r="J129"/>
  <c r="J299"/>
  <c r="J282"/>
  <c r="J274"/>
  <c r="BK261"/>
  <c r="J234"/>
  <c r="BK214"/>
  <c r="BK157"/>
  <c r="BK135"/>
  <c r="BK321"/>
  <c r="BK291"/>
  <c r="BK216"/>
  <c r="BK137"/>
  <c r="BK337"/>
  <c r="BK332"/>
  <c r="J326"/>
  <c r="J312"/>
  <c r="BK302"/>
  <c r="J179"/>
  <c r="BK289"/>
  <c r="BK198"/>
  <c r="BK314"/>
  <c r="J244"/>
  <c r="BK186"/>
  <c i="9" r="BK164"/>
  <c r="BK132"/>
  <c r="J158"/>
  <c r="J134"/>
  <c r="BK144"/>
  <c r="J137"/>
  <c r="BK143"/>
  <c r="J164"/>
  <c r="J150"/>
  <c r="J171"/>
  <c i="10" r="BK152"/>
  <c r="J147"/>
  <c r="J131"/>
  <c r="J155"/>
  <c r="J128"/>
  <c r="BK131"/>
  <c r="J137"/>
  <c i="11" r="BK144"/>
  <c r="BK143"/>
  <c r="J131"/>
  <c r="J134"/>
  <c r="BK145"/>
  <c r="BK152"/>
  <c r="BK123"/>
  <c r="J123"/>
  <c i="12" r="BK228"/>
  <c r="J191"/>
  <c r="BK184"/>
  <c r="BK158"/>
  <c r="J147"/>
  <c r="J235"/>
  <c r="J220"/>
  <c r="J168"/>
  <c r="J161"/>
  <c r="BK159"/>
  <c r="BK243"/>
  <c r="BK231"/>
  <c r="J214"/>
  <c r="J195"/>
  <c r="BK180"/>
  <c r="J175"/>
  <c r="BK145"/>
  <c r="J247"/>
  <c r="BK229"/>
  <c r="BK210"/>
  <c r="BK197"/>
  <c r="J174"/>
  <c r="BK148"/>
  <c r="J141"/>
  <c r="J221"/>
  <c r="BK177"/>
  <c r="BK150"/>
  <c r="BK188"/>
  <c r="J162"/>
  <c r="BK202"/>
  <c r="BK138"/>
  <c r="BK223"/>
  <c r="BK187"/>
  <c r="J138"/>
  <c r="BK234"/>
  <c r="BK141"/>
  <c r="J172"/>
  <c r="BK220"/>
  <c i="13" r="BK321"/>
  <c r="J292"/>
  <c r="BK235"/>
  <c r="BK359"/>
  <c r="BK287"/>
  <c r="J255"/>
  <c r="BK171"/>
  <c r="J367"/>
  <c r="BK352"/>
  <c r="BK297"/>
  <c r="BK265"/>
  <c r="J217"/>
  <c r="J191"/>
  <c r="BK146"/>
  <c r="BK305"/>
  <c r="J223"/>
  <c r="BK264"/>
  <c r="BK229"/>
  <c r="J169"/>
  <c r="J146"/>
  <c r="J352"/>
  <c r="BK362"/>
  <c r="BK339"/>
  <c r="BK314"/>
  <c r="J219"/>
  <c r="BK144"/>
  <c r="J350"/>
  <c r="BK322"/>
  <c r="J290"/>
  <c r="BK239"/>
  <c r="BK220"/>
  <c r="J182"/>
  <c i="14" r="BK240"/>
  <c r="J149"/>
  <c r="BK142"/>
  <c r="BK207"/>
  <c r="BK176"/>
  <c r="J160"/>
  <c r="J203"/>
  <c r="BK222"/>
  <c r="J197"/>
  <c r="J221"/>
  <c r="BK183"/>
  <c r="BK145"/>
  <c r="BK133"/>
  <c r="J176"/>
  <c r="BK132"/>
  <c r="J235"/>
  <c r="J159"/>
  <c r="J249"/>
  <c r="BK243"/>
  <c r="BK229"/>
  <c r="BK167"/>
  <c r="J144"/>
  <c r="BK209"/>
  <c r="J178"/>
  <c r="J162"/>
  <c i="15" r="J178"/>
  <c r="J138"/>
  <c r="BK177"/>
  <c r="BK145"/>
  <c r="BK179"/>
  <c r="BK169"/>
  <c r="BK144"/>
  <c r="BK136"/>
  <c r="BK148"/>
  <c r="BK167"/>
  <c r="BK128"/>
  <c r="BK181"/>
  <c r="BK173"/>
  <c r="BK156"/>
  <c r="J163"/>
  <c r="BK186"/>
  <c r="J158"/>
  <c r="BK134"/>
  <c r="J147"/>
  <c i="16" r="J177"/>
  <c r="BK159"/>
  <c r="J125"/>
  <c r="BK187"/>
  <c r="BK151"/>
  <c r="J126"/>
  <c r="J169"/>
  <c r="J175"/>
  <c r="J189"/>
  <c r="J196"/>
  <c r="BK175"/>
  <c r="BK134"/>
  <c i="17" r="BK243"/>
  <c r="BK131"/>
  <c r="J187"/>
  <c r="BK240"/>
  <c r="J132"/>
  <c r="BK249"/>
  <c r="BK247"/>
  <c r="BK140"/>
  <c r="J131"/>
  <c r="BK146"/>
  <c r="BK178"/>
  <c i="18" r="J164"/>
  <c r="J180"/>
  <c r="BK162"/>
  <c r="J183"/>
  <c r="J173"/>
  <c r="BK146"/>
  <c r="J128"/>
  <c r="J156"/>
  <c r="J169"/>
  <c r="BK126"/>
  <c i="19" r="J142"/>
  <c r="J141"/>
  <c r="BK157"/>
  <c r="J145"/>
  <c r="BK149"/>
  <c r="BK148"/>
  <c r="BK139"/>
  <c r="J131"/>
  <c i="20" r="BK152"/>
  <c r="BK165"/>
  <c r="BK142"/>
  <c r="J146"/>
  <c r="BK151"/>
  <c i="21" r="BK148"/>
  <c r="J131"/>
  <c r="BK147"/>
  <c r="BK159"/>
  <c r="BK127"/>
  <c i="22" r="BK178"/>
  <c r="BK138"/>
  <c r="BK203"/>
  <c r="BK167"/>
  <c r="J138"/>
  <c r="J179"/>
  <c r="J156"/>
  <c r="BK182"/>
  <c r="J203"/>
  <c r="BK193"/>
  <c r="BK150"/>
  <c r="J196"/>
  <c r="J173"/>
  <c r="BK129"/>
  <c i="23" r="J137"/>
  <c r="BK152"/>
  <c r="BK140"/>
  <c r="BK159"/>
  <c r="J166"/>
  <c r="J138"/>
  <c r="J156"/>
  <c r="BK130"/>
  <c r="J135"/>
  <c i="24" r="BK130"/>
  <c r="BK124"/>
  <c i="25" r="J131"/>
  <c r="BK133"/>
  <c r="J132"/>
  <c i="26" r="BK141"/>
  <c r="BK133"/>
  <c r="BK147"/>
  <c r="J139"/>
  <c i="27" r="BK127"/>
  <c r="BK130"/>
  <c i="28" r="J178"/>
  <c r="BK173"/>
  <c r="BK174"/>
  <c r="BK149"/>
  <c r="BK170"/>
  <c r="J161"/>
  <c r="BK172"/>
  <c r="BK176"/>
  <c i="29" r="BK139"/>
  <c r="J159"/>
  <c r="J150"/>
  <c r="BK135"/>
  <c r="BK152"/>
  <c r="BK159"/>
  <c r="BK133"/>
  <c i="30" r="J161"/>
  <c r="BK133"/>
  <c r="BK126"/>
  <c r="BK144"/>
  <c i="2" r="F38"/>
  <c i="7" r="BK213"/>
  <c r="BK241"/>
  <c r="J177"/>
  <c r="J205"/>
  <c r="J272"/>
  <c r="J189"/>
  <c r="BK276"/>
  <c i="8" r="BK266"/>
  <c r="J277"/>
  <c r="BK237"/>
  <c r="J189"/>
  <c r="J218"/>
  <c r="BK234"/>
  <c r="BK136"/>
  <c r="J271"/>
  <c r="J254"/>
  <c r="J238"/>
  <c r="J216"/>
  <c r="BK183"/>
  <c r="J147"/>
  <c r="BK340"/>
  <c r="J331"/>
  <c r="BK311"/>
  <c r="BK288"/>
  <c r="J256"/>
  <c r="J222"/>
  <c r="J200"/>
  <c r="J184"/>
  <c r="BK140"/>
  <c r="J133"/>
  <c r="BK329"/>
  <c r="BK250"/>
  <c r="J207"/>
  <c r="BK176"/>
  <c r="J145"/>
  <c r="J307"/>
  <c r="BK283"/>
  <c r="BK251"/>
  <c r="J219"/>
  <c r="BK168"/>
  <c r="BK145"/>
  <c r="J309"/>
  <c r="BK255"/>
  <c r="J153"/>
  <c r="J335"/>
  <c r="J325"/>
  <c r="J305"/>
  <c r="BK243"/>
  <c r="J255"/>
  <c r="BK160"/>
  <c i="9" r="J156"/>
  <c r="BK136"/>
  <c r="BK146"/>
  <c r="BK128"/>
  <c r="BK173"/>
  <c r="J165"/>
  <c r="J153"/>
  <c i="10" r="BK159"/>
  <c r="BK132"/>
  <c r="BK143"/>
  <c r="J141"/>
  <c r="J140"/>
  <c i="11" r="BK138"/>
  <c r="BK140"/>
  <c r="BK131"/>
  <c i="12" r="BK216"/>
  <c r="BK208"/>
  <c r="BK204"/>
  <c i="13" r="BK308"/>
  <c r="BK163"/>
  <c r="J300"/>
  <c r="J152"/>
  <c r="BK363"/>
  <c r="J272"/>
  <c r="J229"/>
  <c r="J184"/>
  <c r="BK317"/>
  <c r="BK175"/>
  <c r="J332"/>
  <c r="J197"/>
  <c r="BK320"/>
  <c r="J175"/>
  <c r="J264"/>
  <c r="BK381"/>
  <c r="J265"/>
  <c r="J171"/>
  <c r="BK153"/>
  <c r="BK379"/>
  <c r="BK330"/>
  <c r="J236"/>
  <c r="BK367"/>
  <c r="J305"/>
  <c r="J235"/>
  <c r="J181"/>
  <c i="14" r="J171"/>
  <c r="J242"/>
  <c r="J220"/>
  <c r="BK159"/>
  <c r="J136"/>
  <c r="J182"/>
  <c r="J165"/>
  <c r="J186"/>
  <c r="J213"/>
  <c r="BK208"/>
  <c r="J150"/>
  <c r="BK164"/>
  <c i="15" r="BK182"/>
  <c r="J191"/>
  <c r="J126"/>
  <c r="BK155"/>
  <c r="BK189"/>
  <c r="J188"/>
  <c r="BK175"/>
  <c i="16" r="J151"/>
  <c r="J174"/>
  <c r="BK170"/>
  <c r="BK191"/>
  <c r="BK194"/>
  <c i="17" r="J184"/>
  <c r="BK157"/>
  <c r="J134"/>
  <c r="J228"/>
  <c r="BK187"/>
  <c r="J240"/>
  <c i="18" r="BK175"/>
  <c r="J154"/>
  <c r="J129"/>
  <c r="BK168"/>
  <c i="19" r="J156"/>
  <c r="J138"/>
  <c i="20" r="J136"/>
  <c r="BK168"/>
  <c r="BK140"/>
  <c r="BK162"/>
  <c r="J159"/>
  <c r="BK131"/>
  <c r="BK155"/>
  <c i="21" r="BK170"/>
  <c r="J147"/>
  <c r="BK141"/>
  <c r="J139"/>
  <c r="BK151"/>
  <c r="BK129"/>
  <c r="J166"/>
  <c i="22" r="J188"/>
  <c r="BK131"/>
  <c r="BK153"/>
  <c r="J197"/>
  <c r="J135"/>
  <c i="23" r="J142"/>
  <c r="BK142"/>
  <c r="J139"/>
  <c r="BK131"/>
  <c r="J159"/>
  <c i="24" r="BK128"/>
  <c r="J122"/>
  <c i="25" r="J133"/>
  <c i="26" r="BK139"/>
  <c r="BK142"/>
  <c r="BK130"/>
  <c i="27" r="BK123"/>
  <c r="J124"/>
  <c i="28" r="J131"/>
  <c r="J138"/>
  <c r="J141"/>
  <c r="J173"/>
  <c r="BK130"/>
  <c i="29" r="J156"/>
  <c r="J136"/>
  <c i="30" r="J129"/>
  <c r="BK152"/>
  <c i="2" r="J6032"/>
  <c r="BK6028"/>
  <c r="J6016"/>
  <c r="BK6001"/>
  <c r="BK5281"/>
  <c r="J5233"/>
  <c r="J4588"/>
  <c r="BK4330"/>
  <c r="BK4209"/>
  <c r="BK4170"/>
  <c r="J3804"/>
  <c r="BK3781"/>
  <c r="BK3750"/>
  <c r="BK3700"/>
  <c r="BK3635"/>
  <c r="BK3529"/>
  <c r="BK3512"/>
  <c r="BK3482"/>
  <c r="J3406"/>
  <c r="J3350"/>
  <c r="BK3311"/>
  <c r="BK3259"/>
  <c r="BK3218"/>
  <c r="J3154"/>
  <c r="J3098"/>
  <c r="BK3025"/>
  <c r="BK2930"/>
  <c r="BK2825"/>
  <c r="J2663"/>
  <c r="BK2579"/>
  <c r="BK2540"/>
  <c r="BK2488"/>
  <c r="J2423"/>
  <c r="BK2337"/>
  <c r="J2272"/>
  <c r="J2248"/>
  <c r="J2227"/>
  <c r="BK2207"/>
  <c r="J2159"/>
  <c r="J2141"/>
  <c r="J2107"/>
  <c r="BK2075"/>
  <c r="J2066"/>
  <c r="BK2053"/>
  <c r="J1953"/>
  <c r="J1931"/>
  <c r="BK1870"/>
  <c r="J1851"/>
  <c r="J1771"/>
  <c r="J1749"/>
  <c r="J1647"/>
  <c r="J1600"/>
  <c r="J1587"/>
  <c r="BK1485"/>
  <c r="BK1457"/>
  <c r="BK1380"/>
  <c r="J1275"/>
  <c r="J1252"/>
  <c r="J1226"/>
  <c r="J1197"/>
  <c r="J1024"/>
  <c r="BK937"/>
  <c r="BK864"/>
  <c r="BK761"/>
  <c r="BK737"/>
  <c r="J704"/>
  <c r="BK672"/>
  <c r="BK542"/>
  <c r="J507"/>
  <c r="BK385"/>
  <c r="J301"/>
  <c r="BK220"/>
  <c r="BK160"/>
  <c r="J5911"/>
  <c r="J5784"/>
  <c r="BK5548"/>
  <c r="BK5249"/>
  <c r="BK4215"/>
  <c r="J4170"/>
  <c r="J3769"/>
  <c r="BK3712"/>
  <c r="J3675"/>
  <c r="J3626"/>
  <c r="BK3495"/>
  <c r="BK3247"/>
  <c r="J3227"/>
  <c r="J3025"/>
  <c r="BK2939"/>
  <c r="BK2617"/>
  <c r="BK2593"/>
  <c r="BK2564"/>
  <c r="BK2555"/>
  <c r="J2546"/>
  <c r="J2543"/>
  <c r="BK2537"/>
  <c r="BK2531"/>
  <c r="BK2523"/>
  <c r="BK2519"/>
  <c r="BK2508"/>
  <c r="J2500"/>
  <c r="BK2480"/>
  <c r="J2375"/>
  <c r="J2353"/>
  <c r="BK2327"/>
  <c r="J2312"/>
  <c r="BK2304"/>
  <c r="J2264"/>
  <c r="BK2240"/>
  <c r="J2221"/>
  <c r="J2181"/>
  <c r="J2176"/>
  <c r="J2174"/>
  <c r="BK2159"/>
  <c r="J2154"/>
  <c r="J2128"/>
  <c r="J2098"/>
  <c r="BK2043"/>
  <c r="J2034"/>
  <c r="BK1919"/>
  <c r="BK1837"/>
  <c r="BK1781"/>
  <c r="BK1752"/>
  <c r="J1735"/>
  <c r="J1658"/>
  <c r="BK1600"/>
  <c r="J1548"/>
  <c r="BK1527"/>
  <c r="BK1512"/>
  <c r="BK1494"/>
  <c r="J1485"/>
  <c r="J1385"/>
  <c r="J1266"/>
  <c r="BK1256"/>
  <c r="BK1232"/>
  <c r="BK1174"/>
  <c r="J973"/>
  <c r="J888"/>
  <c r="J790"/>
  <c r="BK758"/>
  <c r="BK659"/>
  <c r="J593"/>
  <c r="J520"/>
  <c r="J402"/>
  <c r="BK181"/>
  <c r="BK164"/>
  <c r="J6001"/>
  <c r="BK5993"/>
  <c r="J5964"/>
  <c r="BK5911"/>
  <c r="J5846"/>
  <c r="BK5784"/>
  <c r="BK5702"/>
  <c r="J5619"/>
  <c r="J5557"/>
  <c r="BK5530"/>
  <c r="J5523"/>
  <c r="J5281"/>
  <c r="J5259"/>
  <c r="BK5246"/>
  <c r="BK5114"/>
  <c r="J4390"/>
  <c r="BK4273"/>
  <c r="BK3991"/>
  <c r="BK3793"/>
  <c r="J3777"/>
  <c r="BK3738"/>
  <c r="BK3716"/>
  <c r="J3696"/>
  <c r="BK3675"/>
  <c r="BK3655"/>
  <c r="BK3640"/>
  <c r="BK3631"/>
  <c r="J3529"/>
  <c r="J3491"/>
  <c r="J3474"/>
  <c r="BK3406"/>
  <c r="BK3391"/>
  <c r="J3385"/>
  <c r="J3318"/>
  <c r="BK3307"/>
  <c r="J3295"/>
  <c r="BK3282"/>
  <c r="J3239"/>
  <c r="BK3208"/>
  <c r="BK3164"/>
  <c r="BK3117"/>
  <c r="BK3109"/>
  <c r="BK3089"/>
  <c r="BK3044"/>
  <c r="J2991"/>
  <c r="J2983"/>
  <c r="J2930"/>
  <c r="BK2870"/>
  <c r="BK2745"/>
  <c r="J2742"/>
  <c r="J2593"/>
  <c r="J2579"/>
  <c r="J2540"/>
  <c r="J2488"/>
  <c r="BK2381"/>
  <c r="BK2353"/>
  <c r="J2304"/>
  <c r="BK2275"/>
  <c r="BK2237"/>
  <c r="J2230"/>
  <c r="BK2224"/>
  <c r="J2207"/>
  <c r="BK2181"/>
  <c r="BK2148"/>
  <c r="J2104"/>
  <c r="J2095"/>
  <c r="J2072"/>
  <c r="BK2059"/>
  <c r="J2040"/>
  <c r="J2000"/>
  <c r="BK1943"/>
  <c r="BK1924"/>
  <c r="BK1894"/>
  <c r="J1870"/>
  <c r="BK1854"/>
  <c r="J1837"/>
  <c r="J1821"/>
  <c r="BK1784"/>
  <c r="BK1764"/>
  <c r="BK1746"/>
  <c r="J1743"/>
  <c r="J1714"/>
  <c r="BK1681"/>
  <c r="BK1658"/>
  <c r="J1614"/>
  <c r="J1576"/>
  <c r="BK1509"/>
  <c r="BK1501"/>
  <c r="J1477"/>
  <c r="J1465"/>
  <c r="BK1438"/>
  <c r="BK1417"/>
  <c r="BK1311"/>
  <c r="J1277"/>
  <c r="J1249"/>
  <c r="J1238"/>
  <c r="BK1197"/>
  <c r="J1179"/>
  <c r="BK1153"/>
  <c r="BK992"/>
  <c r="BK924"/>
  <c r="BK919"/>
  <c r="BK888"/>
  <c r="J855"/>
  <c r="J794"/>
  <c r="BK772"/>
  <c r="BK755"/>
  <c r="J728"/>
  <c r="J713"/>
  <c r="BK648"/>
  <c r="BK593"/>
  <c r="BK507"/>
  <c r="J488"/>
  <c r="BK375"/>
  <c r="J358"/>
  <c r="J279"/>
  <c r="BK264"/>
  <c r="J207"/>
  <c r="J188"/>
  <c r="J160"/>
  <c r="BK6016"/>
  <c r="BK5619"/>
  <c r="J5566"/>
  <c r="J5548"/>
  <c r="J5284"/>
  <c r="BK5254"/>
  <c r="BK4588"/>
  <c r="J3807"/>
  <c r="J3801"/>
  <c r="J3781"/>
  <c r="J3754"/>
  <c r="J3746"/>
  <c r="J3730"/>
  <c r="J3716"/>
  <c r="J3663"/>
  <c r="J3651"/>
  <c r="J3291"/>
  <c r="J3259"/>
  <c r="J3243"/>
  <c r="BK3168"/>
  <c r="J3109"/>
  <c r="BK3062"/>
  <c r="J2998"/>
  <c r="J2895"/>
  <c r="BK2676"/>
  <c r="J2558"/>
  <c r="J2523"/>
  <c r="BK2500"/>
  <c r="J2468"/>
  <c r="BK2362"/>
  <c r="BK2332"/>
  <c r="BK2264"/>
  <c r="BK2248"/>
  <c r="BK2174"/>
  <c r="BK2141"/>
  <c r="BK2107"/>
  <c r="J2081"/>
  <c r="BK2034"/>
  <c r="BK1977"/>
  <c r="BK1931"/>
  <c r="BK1862"/>
  <c r="BK1818"/>
  <c r="BK1758"/>
  <c r="BK1743"/>
  <c r="J1704"/>
  <c r="J1569"/>
  <c r="BK1548"/>
  <c r="J1516"/>
  <c r="J1494"/>
  <c r="J1468"/>
  <c r="J1395"/>
  <c r="BK1293"/>
  <c r="J1271"/>
  <c r="BK1211"/>
  <c r="J1183"/>
  <c r="J1001"/>
  <c r="BK984"/>
  <c r="BK921"/>
  <c r="BK857"/>
  <c r="J761"/>
  <c r="BK739"/>
  <c r="BK623"/>
  <c r="J571"/>
  <c r="J535"/>
  <c r="BK402"/>
  <c r="J349"/>
  <c r="BK207"/>
  <c r="J164"/>
  <c r="F39"/>
  <c i="8" r="BK280"/>
  <c r="BK188"/>
  <c i="9" r="BK163"/>
  <c r="BK147"/>
  <c r="BK159"/>
  <c r="BK135"/>
  <c r="BK158"/>
  <c r="J129"/>
  <c r="BK169"/>
  <c r="J141"/>
  <c r="BK141"/>
  <c r="BK145"/>
  <c r="J154"/>
  <c r="J132"/>
  <c r="BK168"/>
  <c i="10" r="BK140"/>
  <c r="J126"/>
  <c r="J134"/>
  <c r="BK137"/>
  <c r="J142"/>
  <c r="BK136"/>
  <c i="11" r="J145"/>
  <c r="J144"/>
  <c r="BK128"/>
  <c r="BK133"/>
  <c r="BK150"/>
  <c r="BK135"/>
  <c r="J127"/>
  <c r="J126"/>
  <c r="BK129"/>
  <c i="12" r="BK219"/>
  <c r="J201"/>
  <c r="J188"/>
  <c r="J159"/>
  <c r="BK206"/>
  <c r="J204"/>
  <c r="J198"/>
  <c r="BK193"/>
  <c r="J187"/>
  <c r="BK186"/>
  <c r="J184"/>
  <c r="BK182"/>
  <c r="J180"/>
  <c r="BK176"/>
  <c r="J173"/>
  <c r="BK172"/>
  <c r="J163"/>
  <c r="J160"/>
  <c r="J143"/>
  <c r="BK139"/>
  <c r="BK233"/>
  <c r="BK218"/>
  <c r="J197"/>
  <c r="J189"/>
  <c r="BK178"/>
  <c r="BK161"/>
  <c r="BK157"/>
  <c r="J248"/>
  <c r="J238"/>
  <c r="J226"/>
  <c r="J205"/>
  <c r="BK183"/>
  <c r="BK154"/>
  <c r="J142"/>
  <c r="BK246"/>
  <c r="J209"/>
  <c r="BK155"/>
  <c r="BK221"/>
  <c r="J213"/>
  <c r="J165"/>
  <c r="J246"/>
  <c r="BK179"/>
  <c r="BK147"/>
  <c r="J224"/>
  <c r="BK238"/>
  <c r="J150"/>
  <c r="J154"/>
  <c r="BK201"/>
  <c i="13" r="J324"/>
  <c r="J297"/>
  <c r="J237"/>
  <c r="BK357"/>
  <c r="BK296"/>
  <c r="BK263"/>
  <c r="BK223"/>
  <c r="J373"/>
  <c r="BK311"/>
  <c r="BK291"/>
  <c r="BK247"/>
  <c r="J228"/>
  <c r="BK193"/>
  <c r="BK157"/>
  <c r="J321"/>
  <c r="J226"/>
  <c r="BK195"/>
  <c r="BK165"/>
  <c r="BK348"/>
  <c r="J296"/>
  <c r="BK375"/>
  <c r="BK295"/>
  <c r="BK186"/>
  <c r="BK302"/>
  <c r="BK255"/>
  <c r="BK204"/>
  <c r="J187"/>
  <c r="J365"/>
  <c r="J298"/>
  <c r="J261"/>
  <c r="BK228"/>
  <c r="BK162"/>
  <c r="BK380"/>
  <c r="J380"/>
  <c r="BK342"/>
  <c r="J316"/>
  <c r="BK191"/>
  <c r="J362"/>
  <c r="J342"/>
  <c r="J295"/>
  <c r="J254"/>
  <c r="BK219"/>
  <c r="BK189"/>
  <c i="14" r="BK162"/>
  <c r="BK244"/>
  <c r="J207"/>
  <c r="J200"/>
  <c r="J157"/>
  <c i="15" r="J152"/>
  <c r="BK161"/>
  <c r="J134"/>
  <c i="17" r="BK218"/>
  <c r="J130"/>
  <c r="BK161"/>
  <c r="J175"/>
  <c r="J146"/>
  <c r="J150"/>
  <c r="BK132"/>
  <c r="J140"/>
  <c i="18" r="J126"/>
  <c r="BK155"/>
  <c r="BK183"/>
  <c r="BK141"/>
  <c r="BK127"/>
  <c r="BK137"/>
  <c i="19" r="J135"/>
  <c r="BK159"/>
  <c r="BK128"/>
  <c r="J153"/>
  <c r="J146"/>
  <c i="20" r="BK145"/>
  <c r="J145"/>
  <c r="BK144"/>
  <c r="BK134"/>
  <c r="J141"/>
  <c r="BK133"/>
  <c i="21" r="BK163"/>
  <c r="J161"/>
  <c r="J160"/>
  <c i="22" r="BK149"/>
  <c r="BK190"/>
  <c r="BK143"/>
  <c r="J175"/>
  <c r="BK159"/>
  <c r="BK132"/>
  <c r="J206"/>
  <c r="BK206"/>
  <c r="J143"/>
  <c i="23" r="BK149"/>
  <c i="24" r="J127"/>
  <c i="25" r="BK135"/>
  <c i="26" r="J142"/>
  <c r="BK137"/>
  <c r="J141"/>
  <c i="27" r="J127"/>
  <c r="BK124"/>
  <c i="28" r="J177"/>
  <c r="J168"/>
  <c r="J130"/>
  <c r="J174"/>
  <c i="29" r="BK149"/>
  <c r="J131"/>
  <c r="BK157"/>
  <c r="J132"/>
  <c r="J143"/>
  <c r="BK151"/>
  <c i="30" r="BK161"/>
  <c r="J140"/>
  <c i="2" r="F37"/>
  <c i="7" r="J217"/>
  <c i="8" r="BK233"/>
  <c r="BK190"/>
  <c r="J152"/>
  <c i="9" r="J140"/>
  <c r="BK155"/>
  <c r="J159"/>
  <c r="BK129"/>
  <c r="J175"/>
  <c r="J143"/>
  <c r="J174"/>
  <c i="10" r="J158"/>
  <c r="BK126"/>
  <c r="BK141"/>
  <c r="J129"/>
  <c r="J153"/>
  <c i="11" r="J142"/>
  <c r="BK132"/>
  <c r="J132"/>
  <c r="BK127"/>
  <c r="J125"/>
  <c i="12" r="BK239"/>
  <c r="J211"/>
  <c r="J178"/>
  <c r="J146"/>
  <c r="J232"/>
  <c r="J223"/>
  <c r="BK209"/>
  <c r="BK174"/>
  <c i="13" r="BK376"/>
  <c r="J314"/>
  <c r="J199"/>
  <c r="J361"/>
  <c r="BK280"/>
  <c r="BK151"/>
  <c r="BK307"/>
  <c r="BK214"/>
  <c r="BK148"/>
  <c r="BK197"/>
  <c r="BK152"/>
  <c r="J204"/>
  <c r="BK332"/>
  <c r="BK368"/>
  <c r="BK310"/>
  <c r="J214"/>
  <c r="J153"/>
  <c i="14" r="BK200"/>
  <c r="BK153"/>
  <c r="J143"/>
  <c r="BK211"/>
  <c r="BK140"/>
  <c r="BK224"/>
  <c r="J133"/>
  <c r="BK194"/>
  <c r="BK226"/>
  <c r="BK192"/>
  <c r="BK134"/>
  <c r="J192"/>
  <c r="BK136"/>
  <c r="J181"/>
  <c r="J161"/>
  <c r="BK225"/>
  <c i="15" r="J145"/>
  <c r="J144"/>
  <c r="BK137"/>
  <c i="16" r="BK147"/>
  <c r="BK173"/>
  <c r="BK188"/>
  <c r="J139"/>
  <c i="19" r="BK158"/>
  <c r="BK144"/>
  <c r="J147"/>
  <c r="J130"/>
  <c i="20" r="J130"/>
  <c r="BK137"/>
  <c r="BK138"/>
  <c i="21" r="BK167"/>
  <c r="J162"/>
  <c r="BK125"/>
  <c r="J144"/>
  <c r="BK153"/>
  <c r="BK162"/>
  <c r="J169"/>
  <c i="22" r="J201"/>
  <c r="BK172"/>
  <c r="BK185"/>
  <c r="J131"/>
  <c r="J174"/>
  <c r="J205"/>
  <c i="23" r="BK167"/>
  <c r="J141"/>
  <c r="BK138"/>
  <c r="J153"/>
  <c r="J167"/>
  <c i="24" r="J128"/>
  <c r="BK119"/>
  <c i="25" r="BK136"/>
  <c r="BK128"/>
  <c i="26" r="J138"/>
  <c r="J131"/>
  <c i="28" r="BK168"/>
  <c r="J149"/>
  <c i="29" r="J135"/>
  <c r="BK158"/>
  <c r="J142"/>
  <c r="BK141"/>
  <c r="BK134"/>
  <c i="8" r="BK142"/>
  <c r="J332"/>
  <c r="J316"/>
  <c r="J301"/>
  <c r="BK269"/>
  <c r="BK248"/>
  <c r="J214"/>
  <c r="BK199"/>
  <c r="J171"/>
  <c r="J141"/>
  <c r="J338"/>
  <c r="BK277"/>
  <c r="J229"/>
  <c r="BK201"/>
  <c r="BK162"/>
  <c r="J144"/>
  <c r="J304"/>
  <c r="J278"/>
  <c r="BK246"/>
  <c r="J215"/>
  <c r="J165"/>
  <c r="BK301"/>
  <c r="J266"/>
  <c r="J190"/>
  <c r="BK336"/>
  <c r="J327"/>
  <c r="J204"/>
  <c r="BK307"/>
  <c r="BK213"/>
  <c r="J298"/>
  <c r="BK189"/>
  <c i="9" r="J166"/>
  <c r="BK171"/>
  <c r="BK165"/>
  <c r="J170"/>
  <c r="J145"/>
  <c r="J127"/>
  <c i="10" r="BK151"/>
  <c i="12" r="J215"/>
  <c i="13" r="BK351"/>
  <c r="J270"/>
  <c r="J151"/>
  <c i="14" r="J142"/>
  <c r="J169"/>
  <c r="J240"/>
  <c i="15" r="BK154"/>
  <c r="BK172"/>
  <c r="BK180"/>
  <c r="BK164"/>
  <c r="BK131"/>
  <c r="BK166"/>
  <c r="BK183"/>
  <c r="J179"/>
  <c r="BK140"/>
  <c r="J140"/>
  <c r="J148"/>
  <c i="16" r="J166"/>
  <c r="BK193"/>
  <c r="BK130"/>
  <c r="BK165"/>
  <c r="J134"/>
  <c r="BK186"/>
  <c r="BK125"/>
  <c r="J173"/>
  <c r="J147"/>
  <c i="17" r="BK166"/>
  <c r="J243"/>
  <c r="BK199"/>
  <c i="18" r="J141"/>
  <c r="BK169"/>
  <c r="BK174"/>
  <c r="BK170"/>
  <c r="J182"/>
  <c r="J170"/>
  <c i="19" r="BK151"/>
  <c r="J137"/>
  <c r="J150"/>
  <c r="BK138"/>
  <c r="J129"/>
  <c r="BK131"/>
  <c i="20" r="J134"/>
  <c r="J167"/>
  <c r="J138"/>
  <c r="J169"/>
  <c r="J160"/>
  <c r="BK136"/>
  <c i="21" r="BK136"/>
  <c r="J127"/>
  <c r="J164"/>
  <c r="J126"/>
  <c r="J130"/>
  <c r="J143"/>
  <c r="BK155"/>
  <c i="22" r="J172"/>
  <c r="BK196"/>
  <c r="BK154"/>
  <c r="BK148"/>
  <c i="23" r="J165"/>
  <c r="J161"/>
  <c r="J140"/>
  <c r="J149"/>
  <c r="J136"/>
  <c i="24" r="J130"/>
  <c r="J124"/>
  <c i="25" r="BK131"/>
  <c r="J128"/>
  <c i="26" r="J135"/>
  <c r="BK150"/>
  <c i="27" r="BK133"/>
  <c r="J131"/>
  <c i="28" r="J129"/>
  <c r="J144"/>
  <c r="BK165"/>
  <c r="J157"/>
  <c r="BK129"/>
  <c i="29" r="J129"/>
  <c i="30" r="J152"/>
  <c r="J136"/>
  <c i="9" l="1" r="BK157"/>
  <c r="J157"/>
  <c r="J101"/>
  <c i="10" r="R139"/>
  <c i="12" r="BK152"/>
  <c r="J152"/>
  <c r="J101"/>
  <c r="R181"/>
  <c r="BK196"/>
  <c r="J196"/>
  <c r="J107"/>
  <c r="T212"/>
  <c r="R240"/>
  <c i="13" r="T143"/>
  <c r="P180"/>
  <c r="R190"/>
  <c r="T216"/>
  <c r="P240"/>
  <c r="R256"/>
  <c r="T262"/>
  <c r="T289"/>
  <c r="BK341"/>
  <c r="J341"/>
  <c r="J119"/>
  <c r="BK370"/>
  <c r="J370"/>
  <c r="J122"/>
  <c i="14" r="BK154"/>
  <c r="J154"/>
  <c r="J100"/>
  <c r="R168"/>
  <c r="P189"/>
  <c r="T210"/>
  <c r="R239"/>
  <c i="15" r="BK132"/>
  <c r="J132"/>
  <c r="J100"/>
  <c i="17" r="P135"/>
  <c r="P138"/>
  <c r="BK214"/>
  <c r="J214"/>
  <c r="J104"/>
  <c r="P246"/>
  <c i="18" r="P124"/>
  <c r="P171"/>
  <c i="19" r="R132"/>
  <c i="20" r="R132"/>
  <c i="21" r="T133"/>
  <c r="P156"/>
  <c i="22" r="BK152"/>
  <c r="J152"/>
  <c r="J99"/>
  <c r="BK177"/>
  <c r="J177"/>
  <c r="J100"/>
  <c r="P186"/>
  <c r="R199"/>
  <c i="23" r="BK133"/>
  <c r="J133"/>
  <c r="J99"/>
  <c r="BK155"/>
  <c r="J155"/>
  <c r="J103"/>
  <c r="P158"/>
  <c i="24" r="T118"/>
  <c r="T117"/>
  <c i="25" r="T123"/>
  <c r="R129"/>
  <c i="26" r="R140"/>
  <c i="27" r="R122"/>
  <c r="T128"/>
  <c r="T125"/>
  <c i="28" r="R159"/>
  <c r="T163"/>
  <c r="R171"/>
  <c i="29" r="BK128"/>
  <c r="J128"/>
  <c r="J100"/>
  <c r="T137"/>
  <c r="R144"/>
  <c r="T155"/>
  <c i="2" r="T206"/>
  <c r="R771"/>
  <c r="R1515"/>
  <c r="R1879"/>
  <c r="T2083"/>
  <c r="T3809"/>
  <c r="P5568"/>
  <c r="BK6003"/>
  <c r="J6003"/>
  <c r="J131"/>
  <c r="P6003"/>
  <c r="BK6031"/>
  <c i="3" r="BK135"/>
  <c r="R173"/>
  <c r="P228"/>
  <c r="P261"/>
  <c r="P318"/>
  <c i="4" r="BK147"/>
  <c r="J147"/>
  <c r="J101"/>
  <c r="T173"/>
  <c r="R177"/>
  <c r="P198"/>
  <c r="BK225"/>
  <c r="J225"/>
  <c r="J108"/>
  <c i="5" r="BK198"/>
  <c r="J198"/>
  <c r="J101"/>
  <c r="BK226"/>
  <c r="J226"/>
  <c r="J103"/>
  <c r="R230"/>
  <c r="T243"/>
  <c i="6" r="R137"/>
  <c r="P149"/>
  <c i="7" r="BK149"/>
  <c r="J149"/>
  <c r="J102"/>
  <c r="P165"/>
  <c r="R173"/>
  <c r="BK184"/>
  <c r="BK190"/>
  <c r="J190"/>
  <c r="J108"/>
  <c r="T198"/>
  <c r="T223"/>
  <c r="BK236"/>
  <c r="J236"/>
  <c r="J114"/>
  <c r="BK256"/>
  <c r="J256"/>
  <c r="J118"/>
  <c r="T277"/>
  <c i="8" r="P126"/>
  <c r="R227"/>
  <c r="P320"/>
  <c i="9" r="BK148"/>
  <c r="J148"/>
  <c r="J100"/>
  <c r="P167"/>
  <c i="10" r="BK125"/>
  <c r="J125"/>
  <c r="J99"/>
  <c r="R145"/>
  <c i="12" r="R152"/>
  <c r="BK181"/>
  <c r="J181"/>
  <c r="J105"/>
  <c r="BK200"/>
  <c r="J200"/>
  <c r="J109"/>
  <c r="T230"/>
  <c r="P236"/>
  <c i="13" r="BK159"/>
  <c r="J159"/>
  <c r="J98"/>
  <c r="R180"/>
  <c r="T190"/>
  <c r="BK209"/>
  <c r="J209"/>
  <c r="J105"/>
  <c r="T225"/>
  <c r="BK248"/>
  <c r="J248"/>
  <c r="J110"/>
  <c r="T256"/>
  <c r="P301"/>
  <c r="T341"/>
  <c r="P370"/>
  <c i="14" r="T146"/>
  <c r="T175"/>
  <c r="BK217"/>
  <c r="J217"/>
  <c r="J106"/>
  <c r="BK232"/>
  <c r="J232"/>
  <c r="J107"/>
  <c i="15" r="R123"/>
  <c i="16" r="P167"/>
  <c r="P192"/>
  <c i="17" r="BK135"/>
  <c r="J135"/>
  <c r="J99"/>
  <c r="R144"/>
  <c i="18" r="T157"/>
  <c r="T171"/>
  <c i="19" r="T132"/>
  <c i="20" r="T129"/>
  <c r="BK139"/>
  <c r="J139"/>
  <c r="J102"/>
  <c r="BK154"/>
  <c r="J154"/>
  <c r="J104"/>
  <c i="21" r="BK142"/>
  <c r="J142"/>
  <c r="J100"/>
  <c r="P146"/>
  <c r="R149"/>
  <c i="22" r="P152"/>
  <c r="P177"/>
  <c r="R186"/>
  <c r="T194"/>
  <c i="23" r="T129"/>
  <c r="P155"/>
  <c r="R158"/>
  <c i="25" r="R123"/>
  <c r="P129"/>
  <c r="P126"/>
  <c i="26" r="BK132"/>
  <c r="J132"/>
  <c r="J100"/>
  <c r="BK145"/>
  <c r="J145"/>
  <c r="J104"/>
  <c i="27" r="P132"/>
  <c i="28" r="P159"/>
  <c r="P163"/>
  <c r="T171"/>
  <c i="2" r="P206"/>
  <c r="BK636"/>
  <c r="J636"/>
  <c r="J103"/>
  <c r="T636"/>
  <c r="T750"/>
  <c r="T1244"/>
  <c r="R1500"/>
  <c r="P1703"/>
  <c r="BK2033"/>
  <c r="J2033"/>
  <c r="J113"/>
  <c r="P2083"/>
  <c r="R3809"/>
  <c r="T5568"/>
  <c r="R6010"/>
  <c i="3" r="BK173"/>
  <c r="J173"/>
  <c r="J102"/>
  <c r="T228"/>
  <c r="R261"/>
  <c r="R318"/>
  <c i="4" r="R147"/>
  <c r="R173"/>
  <c r="T177"/>
  <c r="T198"/>
  <c r="T225"/>
  <c i="5" r="BK188"/>
  <c r="J188"/>
  <c r="J100"/>
  <c r="P188"/>
  <c r="BK221"/>
  <c r="J221"/>
  <c r="J102"/>
  <c r="T226"/>
  <c r="P243"/>
  <c i="6" r="P137"/>
  <c r="BK149"/>
  <c r="J149"/>
  <c r="J105"/>
  <c i="7" r="P149"/>
  <c r="BK176"/>
  <c r="J176"/>
  <c r="J105"/>
  <c r="R190"/>
  <c r="BK223"/>
  <c r="J223"/>
  <c r="J112"/>
  <c r="T231"/>
  <c r="T256"/>
  <c i="8" r="T126"/>
  <c r="BK284"/>
  <c r="J284"/>
  <c r="J102"/>
  <c i="9" r="T125"/>
  <c i="10" r="T139"/>
  <c i="16" r="T133"/>
  <c i="17" r="P153"/>
  <c r="R233"/>
  <c i="18" r="BK167"/>
  <c r="J167"/>
  <c r="J100"/>
  <c i="19" r="BK127"/>
  <c r="J127"/>
  <c r="J100"/>
  <c r="T143"/>
  <c i="20" r="R129"/>
  <c r="T139"/>
  <c r="R154"/>
  <c i="21" r="R124"/>
  <c r="R156"/>
  <c i="22" r="R127"/>
  <c r="R180"/>
  <c r="BK199"/>
  <c r="J199"/>
  <c r="J105"/>
  <c i="23" r="P133"/>
  <c r="P132"/>
  <c r="R146"/>
  <c r="R143"/>
  <c r="BK163"/>
  <c r="J163"/>
  <c r="J106"/>
  <c i="25" r="R134"/>
  <c i="26" r="T129"/>
  <c r="P145"/>
  <c r="P144"/>
  <c r="P143"/>
  <c i="28" r="BK159"/>
  <c r="J159"/>
  <c r="J101"/>
  <c r="T166"/>
  <c i="2" r="P159"/>
  <c r="T401"/>
  <c r="P636"/>
  <c r="BK750"/>
  <c r="J750"/>
  <c r="J104"/>
  <c r="R750"/>
  <c r="R1244"/>
  <c r="P1500"/>
  <c r="T1703"/>
  <c r="T2033"/>
  <c r="R2083"/>
  <c r="P3809"/>
  <c r="R5568"/>
  <c r="R6003"/>
  <c r="T6031"/>
  <c r="T6030"/>
  <c i="3" r="T173"/>
  <c r="BK228"/>
  <c r="J228"/>
  <c r="J106"/>
  <c r="R286"/>
  <c r="R325"/>
  <c i="4" r="R132"/>
  <c r="T168"/>
  <c r="P181"/>
  <c r="P213"/>
  <c i="5" r="T129"/>
  <c r="R188"/>
  <c r="T221"/>
  <c r="P230"/>
  <c r="R234"/>
  <c i="6" r="P133"/>
  <c r="P130"/>
  <c r="P129"/>
  <c r="P128"/>
  <c r="P127"/>
  <c i="1" r="AU100"/>
  <c i="6" r="P142"/>
  <c i="7" r="T149"/>
  <c r="T173"/>
  <c r="R184"/>
  <c r="R183"/>
  <c r="P198"/>
  <c r="P223"/>
  <c r="T236"/>
  <c r="P256"/>
  <c i="8" r="R126"/>
  <c r="T227"/>
  <c i="9" r="BK125"/>
  <c r="R157"/>
  <c i="10" r="BK139"/>
  <c r="J139"/>
  <c r="J100"/>
  <c r="P154"/>
  <c i="11" r="BK122"/>
  <c r="J122"/>
  <c r="J99"/>
  <c i="12" r="T137"/>
  <c r="P170"/>
  <c r="BK192"/>
  <c r="J192"/>
  <c r="J106"/>
  <c r="R196"/>
  <c r="P200"/>
  <c r="BK230"/>
  <c r="J230"/>
  <c r="J111"/>
  <c r="T236"/>
  <c i="13" r="P143"/>
  <c r="BK168"/>
  <c r="J168"/>
  <c r="J99"/>
  <c r="P185"/>
  <c r="R200"/>
  <c r="R209"/>
  <c r="R225"/>
  <c r="T240"/>
  <c r="T267"/>
  <c r="BK315"/>
  <c r="J315"/>
  <c r="J117"/>
  <c r="BK336"/>
  <c r="J336"/>
  <c r="J118"/>
  <c r="R336"/>
  <c r="T360"/>
  <c i="14" r="P130"/>
  <c r="P154"/>
  <c r="R175"/>
  <c r="R196"/>
  <c r="R217"/>
  <c r="T239"/>
  <c i="16" r="P133"/>
  <c r="T181"/>
  <c i="17" r="BK128"/>
  <c r="J128"/>
  <c r="J98"/>
  <c r="R135"/>
  <c r="BK144"/>
  <c r="J144"/>
  <c r="J101"/>
  <c r="R214"/>
  <c r="BK246"/>
  <c r="J246"/>
  <c r="J106"/>
  <c i="18" r="T124"/>
  <c r="BK171"/>
  <c r="J171"/>
  <c r="J101"/>
  <c r="R176"/>
  <c i="19" r="P132"/>
  <c r="P152"/>
  <c i="20" r="BK129"/>
  <c r="R143"/>
  <c r="BK163"/>
  <c r="J163"/>
  <c r="J105"/>
  <c i="21" r="BK124"/>
  <c r="J124"/>
  <c r="J97"/>
  <c r="R142"/>
  <c r="T146"/>
  <c i="25" r="BK123"/>
  <c r="J123"/>
  <c r="J97"/>
  <c r="P134"/>
  <c i="26" r="R145"/>
  <c r="R144"/>
  <c r="R143"/>
  <c i="27" r="P128"/>
  <c r="P125"/>
  <c i="8" r="BK182"/>
  <c r="J182"/>
  <c r="J100"/>
  <c r="T284"/>
  <c i="9" r="P148"/>
  <c r="T167"/>
  <c i="10" r="P145"/>
  <c i="11" r="R122"/>
  <c r="R121"/>
  <c i="12" r="P152"/>
  <c r="T170"/>
  <c r="P196"/>
  <c r="P212"/>
  <c r="T240"/>
  <c i="13" r="T159"/>
  <c r="T185"/>
  <c r="T200"/>
  <c r="P232"/>
  <c r="BK256"/>
  <c r="J256"/>
  <c r="J111"/>
  <c r="R262"/>
  <c r="R315"/>
  <c r="BK360"/>
  <c r="J360"/>
  <c r="J121"/>
  <c i="14" r="R146"/>
  <c r="BK168"/>
  <c r="J168"/>
  <c r="J101"/>
  <c r="BK189"/>
  <c r="J189"/>
  <c r="J103"/>
  <c r="P217"/>
  <c r="R232"/>
  <c i="15" r="P123"/>
  <c i="16" r="R133"/>
  <c r="BK192"/>
  <c r="J192"/>
  <c r="J103"/>
  <c i="17" r="R128"/>
  <c r="T138"/>
  <c r="P214"/>
  <c r="R246"/>
  <c i="19" r="R127"/>
  <c r="BK152"/>
  <c r="J152"/>
  <c r="J103"/>
  <c i="20" r="BK132"/>
  <c r="J132"/>
  <c r="J101"/>
  <c r="R139"/>
  <c r="P154"/>
  <c i="21" r="R133"/>
  <c r="T156"/>
  <c i="22" r="P127"/>
  <c r="BK180"/>
  <c r="J180"/>
  <c r="J101"/>
  <c r="P194"/>
  <c i="23" r="BK146"/>
  <c r="J146"/>
  <c r="J102"/>
  <c r="T163"/>
  <c r="T162"/>
  <c i="25" r="BK134"/>
  <c r="J134"/>
  <c r="J101"/>
  <c i="26" r="P132"/>
  <c i="28" r="T128"/>
  <c i="2" r="BK206"/>
  <c r="J206"/>
  <c r="J101"/>
  <c r="BK401"/>
  <c r="J401"/>
  <c r="J102"/>
  <c r="BK771"/>
  <c r="J771"/>
  <c r="J105"/>
  <c r="P1244"/>
  <c r="BK1515"/>
  <c r="J1515"/>
  <c r="J110"/>
  <c r="BK1703"/>
  <c r="J1703"/>
  <c r="J111"/>
  <c r="P1879"/>
  <c r="BK2061"/>
  <c r="J2061"/>
  <c r="J114"/>
  <c r="T2061"/>
  <c r="BK2100"/>
  <c r="J2100"/>
  <c r="J116"/>
  <c r="P2100"/>
  <c r="T2100"/>
  <c r="R2106"/>
  <c r="BK2216"/>
  <c r="J2216"/>
  <c r="J119"/>
  <c r="T2216"/>
  <c r="BK2229"/>
  <c r="J2229"/>
  <c r="J120"/>
  <c r="P2229"/>
  <c r="R2229"/>
  <c r="T2229"/>
  <c r="BK2277"/>
  <c r="J2277"/>
  <c r="J122"/>
  <c r="P2277"/>
  <c r="BK2479"/>
  <c r="J2479"/>
  <c r="J123"/>
  <c r="BK2563"/>
  <c r="J2563"/>
  <c r="J124"/>
  <c r="BK3003"/>
  <c r="J3003"/>
  <c r="J125"/>
  <c r="P3003"/>
  <c r="BK5248"/>
  <c r="J5248"/>
  <c r="J127"/>
  <c r="BK5568"/>
  <c r="J5568"/>
  <c r="J129"/>
  <c r="R5963"/>
  <c r="BK6010"/>
  <c r="J6010"/>
  <c r="J132"/>
  <c r="P6031"/>
  <c r="P6030"/>
  <c i="3" r="P135"/>
  <c r="P173"/>
  <c r="P185"/>
  <c r="BK217"/>
  <c r="J217"/>
  <c r="J104"/>
  <c r="P217"/>
  <c r="BK261"/>
  <c r="J261"/>
  <c r="J107"/>
  <c r="BK286"/>
  <c r="J286"/>
  <c r="J108"/>
  <c r="BK318"/>
  <c r="J318"/>
  <c r="J109"/>
  <c r="P325"/>
  <c i="4" r="BK132"/>
  <c r="J132"/>
  <c r="J100"/>
  <c r="P132"/>
  <c r="BK168"/>
  <c r="J168"/>
  <c r="J102"/>
  <c r="P168"/>
  <c r="BK177"/>
  <c r="J177"/>
  <c r="J104"/>
  <c r="BK181"/>
  <c r="J181"/>
  <c r="J105"/>
  <c r="BK198"/>
  <c r="J198"/>
  <c r="J106"/>
  <c r="BK213"/>
  <c r="J213"/>
  <c r="J107"/>
  <c r="P225"/>
  <c i="5" r="P129"/>
  <c r="P198"/>
  <c r="P221"/>
  <c r="BK234"/>
  <c r="J234"/>
  <c r="J105"/>
  <c r="R243"/>
  <c i="6" r="BK133"/>
  <c r="BK130"/>
  <c r="R133"/>
  <c r="R130"/>
  <c r="BK142"/>
  <c r="J142"/>
  <c r="J104"/>
  <c r="R149"/>
  <c i="7" r="R143"/>
  <c r="T165"/>
  <c r="P184"/>
  <c r="T190"/>
  <c r="P209"/>
  <c r="R236"/>
  <c r="R256"/>
  <c i="8" r="BK126"/>
  <c r="P227"/>
  <c r="T320"/>
  <c i="9" r="BK167"/>
  <c r="J167"/>
  <c r="J102"/>
  <c i="10" r="P125"/>
  <c r="BK154"/>
  <c r="J154"/>
  <c r="J102"/>
  <c i="12" r="BK137"/>
  <c r="J137"/>
  <c r="J100"/>
  <c r="BK170"/>
  <c r="BK169"/>
  <c r="J169"/>
  <c r="J103"/>
  <c r="R192"/>
  <c r="BK212"/>
  <c r="J212"/>
  <c r="J110"/>
  <c r="P240"/>
  <c i="13" r="P159"/>
  <c r="P190"/>
  <c r="P216"/>
  <c r="BK240"/>
  <c r="J240"/>
  <c r="J109"/>
  <c r="P256"/>
  <c r="P262"/>
  <c r="R301"/>
  <c r="P336"/>
  <c r="P360"/>
  <c i="14" r="R154"/>
  <c r="T168"/>
  <c r="T189"/>
  <c r="R210"/>
  <c r="P239"/>
  <c i="15" r="T132"/>
  <c i="16" r="R167"/>
  <c r="T192"/>
  <c i="17" r="BK138"/>
  <c r="J138"/>
  <c r="J100"/>
  <c r="P144"/>
  <c r="T233"/>
  <c i="18" r="R167"/>
  <c i="22" r="T180"/>
  <c r="T199"/>
  <c i="23" r="P129"/>
  <c i="24" r="P118"/>
  <c r="P117"/>
  <c i="1" r="AU119"/>
  <c i="25" r="BK129"/>
  <c r="J129"/>
  <c r="J100"/>
  <c i="29" r="P137"/>
  <c r="P144"/>
  <c r="P155"/>
  <c i="30" r="BK125"/>
  <c i="9" r="R148"/>
  <c i="10" r="P139"/>
  <c i="11" r="P122"/>
  <c r="P121"/>
  <c i="1" r="AU105"/>
  <c i="12" r="P137"/>
  <c r="P136"/>
  <c r="P181"/>
  <c r="T192"/>
  <c r="T200"/>
  <c r="T199"/>
  <c r="P230"/>
  <c r="R236"/>
  <c i="13" r="R143"/>
  <c r="R159"/>
  <c r="BK180"/>
  <c r="J180"/>
  <c r="J101"/>
  <c r="BK185"/>
  <c r="J185"/>
  <c r="J102"/>
  <c r="P200"/>
  <c r="P209"/>
  <c r="BK225"/>
  <c r="J225"/>
  <c r="J107"/>
  <c r="R232"/>
  <c r="R248"/>
  <c r="R267"/>
  <c r="P289"/>
  <c r="P315"/>
  <c r="R360"/>
  <c i="14" r="T130"/>
  <c r="T154"/>
  <c r="BK196"/>
  <c r="J196"/>
  <c r="J104"/>
  <c r="P210"/>
  <c r="P232"/>
  <c i="15" r="P132"/>
  <c r="P122"/>
  <c r="P121"/>
  <c i="1" r="AU109"/>
  <c i="16" r="R124"/>
  <c r="BK181"/>
  <c r="J181"/>
  <c r="J101"/>
  <c i="17" r="P128"/>
  <c r="P127"/>
  <c r="T135"/>
  <c r="T144"/>
  <c i="18" r="P157"/>
  <c r="BK176"/>
  <c r="J176"/>
  <c r="J102"/>
  <c i="19" r="BK143"/>
  <c r="J143"/>
  <c r="J102"/>
  <c i="20" r="BK143"/>
  <c r="J143"/>
  <c r="J103"/>
  <c r="R163"/>
  <c i="23" r="R129"/>
  <c r="BK158"/>
  <c r="J158"/>
  <c r="J104"/>
  <c i="25" r="P123"/>
  <c r="T134"/>
  <c i="26" r="P140"/>
  <c i="27" r="P122"/>
  <c r="R132"/>
  <c i="28" r="BK166"/>
  <c r="J166"/>
  <c r="J103"/>
  <c i="2" r="R159"/>
  <c r="P401"/>
  <c r="T771"/>
  <c r="T1515"/>
  <c r="T1879"/>
  <c r="R2061"/>
  <c r="BK2106"/>
  <c r="J2106"/>
  <c r="J117"/>
  <c r="BK3809"/>
  <c r="J3809"/>
  <c r="J126"/>
  <c r="P5248"/>
  <c r="BK5525"/>
  <c r="J5525"/>
  <c r="J128"/>
  <c r="R5525"/>
  <c r="T5963"/>
  <c r="T6003"/>
  <c r="R6031"/>
  <c r="R6030"/>
  <c i="3" r="R135"/>
  <c r="T185"/>
  <c r="T217"/>
  <c r="T261"/>
  <c r="T318"/>
  <c i="4" r="T147"/>
  <c r="P173"/>
  <c r="P177"/>
  <c r="R198"/>
  <c r="R225"/>
  <c i="5" r="R129"/>
  <c r="T188"/>
  <c r="R221"/>
  <c r="BK230"/>
  <c r="J230"/>
  <c r="J104"/>
  <c r="P234"/>
  <c i="6" r="T133"/>
  <c r="T130"/>
  <c r="T129"/>
  <c r="T128"/>
  <c r="T127"/>
  <c r="T142"/>
  <c i="7" r="R149"/>
  <c r="BK173"/>
  <c r="J173"/>
  <c r="J104"/>
  <c r="R176"/>
  <c r="T184"/>
  <c r="T183"/>
  <c r="BK209"/>
  <c r="R223"/>
  <c r="R231"/>
  <c r="BK244"/>
  <c r="J244"/>
  <c r="J116"/>
  <c r="R244"/>
  <c r="R250"/>
  <c r="BK277"/>
  <c r="J277"/>
  <c r="J119"/>
  <c i="8" r="R182"/>
  <c r="P284"/>
  <c i="9" r="R125"/>
  <c r="T157"/>
  <c i="10" r="BK145"/>
  <c r="J145"/>
  <c r="J101"/>
  <c r="R154"/>
  <c i="11" r="T122"/>
  <c r="T121"/>
  <c i="16" r="P124"/>
  <c r="T167"/>
  <c i="17" r="T128"/>
  <c r="T127"/>
  <c r="R138"/>
  <c r="T214"/>
  <c r="T246"/>
  <c i="18" r="R157"/>
  <c r="R171"/>
  <c i="19" r="BK132"/>
  <c r="J132"/>
  <c r="J101"/>
  <c r="R152"/>
  <c i="20" r="P129"/>
  <c r="T132"/>
  <c r="T154"/>
  <c i="21" r="P133"/>
  <c r="R146"/>
  <c i="22" r="R152"/>
  <c r="T177"/>
  <c r="BK194"/>
  <c r="J194"/>
  <c r="J104"/>
  <c i="23" r="R133"/>
  <c r="R132"/>
  <c r="T155"/>
  <c i="26" r="BK129"/>
  <c r="T140"/>
  <c i="27" r="BK122"/>
  <c r="BK128"/>
  <c r="J128"/>
  <c r="J100"/>
  <c i="28" r="P128"/>
  <c r="P127"/>
  <c r="P166"/>
  <c i="29" r="R128"/>
  <c r="T147"/>
  <c i="30" r="P125"/>
  <c i="8" r="P182"/>
  <c r="R284"/>
  <c i="9" r="P125"/>
  <c r="R167"/>
  <c i="10" r="T125"/>
  <c r="T154"/>
  <c i="12" r="R137"/>
  <c r="R136"/>
  <c r="R170"/>
  <c r="R169"/>
  <c r="P192"/>
  <c r="T196"/>
  <c r="R212"/>
  <c r="BK240"/>
  <c r="J240"/>
  <c r="J113"/>
  <c i="13" r="BK143"/>
  <c r="J143"/>
  <c r="J97"/>
  <c r="T168"/>
  <c r="T180"/>
  <c r="BK200"/>
  <c r="J200"/>
  <c r="J104"/>
  <c r="T209"/>
  <c r="P225"/>
  <c r="T232"/>
  <c r="T248"/>
  <c r="P267"/>
  <c r="R289"/>
  <c r="T301"/>
  <c r="R341"/>
  <c r="R370"/>
  <c i="14" r="BK130"/>
  <c r="J130"/>
  <c r="J98"/>
  <c r="BK146"/>
  <c r="J146"/>
  <c r="J99"/>
  <c r="P175"/>
  <c r="P196"/>
  <c r="T217"/>
  <c i="15" r="R132"/>
  <c r="R122"/>
  <c r="R121"/>
  <c i="16" r="BK133"/>
  <c r="R181"/>
  <c r="R192"/>
  <c i="17" r="T153"/>
  <c r="T152"/>
  <c r="P233"/>
  <c i="18" r="R124"/>
  <c r="R123"/>
  <c r="R122"/>
  <c r="T167"/>
  <c r="P176"/>
  <c i="19" r="P127"/>
  <c r="R143"/>
  <c i="20" r="P132"/>
  <c r="P139"/>
  <c r="P163"/>
  <c i="21" r="T124"/>
  <c r="T142"/>
  <c r="BK149"/>
  <c r="J149"/>
  <c r="J102"/>
  <c i="22" r="T152"/>
  <c r="T186"/>
  <c r="R194"/>
  <c i="23" r="T133"/>
  <c r="T132"/>
  <c r="T146"/>
  <c r="T143"/>
  <c r="T158"/>
  <c i="25" r="T129"/>
  <c r="T126"/>
  <c i="26" r="P129"/>
  <c r="BK140"/>
  <c r="J140"/>
  <c r="J101"/>
  <c i="27" r="T122"/>
  <c r="BK132"/>
  <c r="J132"/>
  <c r="J101"/>
  <c i="28" r="T159"/>
  <c r="R163"/>
  <c r="P171"/>
  <c i="29" r="P128"/>
  <c r="BK144"/>
  <c r="J144"/>
  <c r="J102"/>
  <c r="BK147"/>
  <c r="J147"/>
  <c r="J103"/>
  <c r="BK155"/>
  <c r="J155"/>
  <c r="J104"/>
  <c i="30" r="T125"/>
  <c i="2" r="T159"/>
  <c r="R401"/>
  <c r="R636"/>
  <c r="P750"/>
  <c r="BK1244"/>
  <c r="J1244"/>
  <c r="J106"/>
  <c r="P1515"/>
  <c r="BK1879"/>
  <c r="J1879"/>
  <c r="J112"/>
  <c r="R2033"/>
  <c r="P2061"/>
  <c r="T2106"/>
  <c r="R2216"/>
  <c r="P2239"/>
  <c r="T2239"/>
  <c r="R2277"/>
  <c r="P2563"/>
  <c r="T2563"/>
  <c r="R3003"/>
  <c r="R5248"/>
  <c r="T5525"/>
  <c r="P5963"/>
  <c r="P6010"/>
  <c i="3" r="BK185"/>
  <c r="J185"/>
  <c r="J103"/>
  <c r="R228"/>
  <c r="R227"/>
  <c r="P286"/>
  <c r="BK325"/>
  <c r="J325"/>
  <c r="J110"/>
  <c i="4" r="T132"/>
  <c r="R168"/>
  <c r="T181"/>
  <c r="T213"/>
  <c i="5" r="BK129"/>
  <c r="J129"/>
  <c r="J99"/>
  <c r="R198"/>
  <c r="P226"/>
  <c r="T230"/>
  <c r="T234"/>
  <c i="6" r="BK137"/>
  <c r="J137"/>
  <c r="J103"/>
  <c r="R142"/>
  <c i="7" r="BK143"/>
  <c r="J143"/>
  <c r="J100"/>
  <c r="P143"/>
  <c r="BK165"/>
  <c r="J165"/>
  <c r="J103"/>
  <c r="P173"/>
  <c r="P176"/>
  <c r="P190"/>
  <c r="R198"/>
  <c r="T209"/>
  <c r="T208"/>
  <c r="BK231"/>
  <c r="J231"/>
  <c r="J113"/>
  <c r="P236"/>
  <c r="P244"/>
  <c r="BK250"/>
  <c r="J250"/>
  <c r="J117"/>
  <c r="P250"/>
  <c r="P277"/>
  <c i="8" r="BK227"/>
  <c r="J227"/>
  <c r="J101"/>
  <c r="BK320"/>
  <c r="J320"/>
  <c r="J103"/>
  <c i="9" r="T148"/>
  <c i="10" r="T145"/>
  <c i="12" r="T152"/>
  <c r="T181"/>
  <c r="R200"/>
  <c r="R199"/>
  <c r="R230"/>
  <c r="BK236"/>
  <c r="J236"/>
  <c r="J112"/>
  <c i="13" r="P168"/>
  <c r="BK190"/>
  <c r="J190"/>
  <c r="J103"/>
  <c r="R216"/>
  <c r="R240"/>
  <c r="BK267"/>
  <c r="J267"/>
  <c r="J113"/>
  <c r="BK301"/>
  <c r="J301"/>
  <c r="J116"/>
  <c r="P341"/>
  <c i="14" r="R130"/>
  <c r="BK175"/>
  <c r="J175"/>
  <c r="J102"/>
  <c r="T196"/>
  <c r="BK239"/>
  <c r="J239"/>
  <c r="J108"/>
  <c i="15" r="T123"/>
  <c i="16" r="T124"/>
  <c r="P181"/>
  <c i="17" r="BK153"/>
  <c r="BK152"/>
  <c r="BK233"/>
  <c r="J233"/>
  <c r="J105"/>
  <c i="18" r="BK157"/>
  <c r="J157"/>
  <c r="J99"/>
  <c i="19" r="P143"/>
  <c i="20" r="P143"/>
  <c r="T163"/>
  <c i="21" r="P124"/>
  <c r="BK146"/>
  <c r="J146"/>
  <c r="J101"/>
  <c r="T149"/>
  <c i="22" r="BK127"/>
  <c r="J127"/>
  <c r="J98"/>
  <c r="R177"/>
  <c i="23" r="P146"/>
  <c r="P143"/>
  <c r="R163"/>
  <c r="R162"/>
  <c i="26" r="R132"/>
  <c i="27" r="T132"/>
  <c i="29" r="R137"/>
  <c r="T144"/>
  <c r="R155"/>
  <c i="2" r="BK159"/>
  <c r="J159"/>
  <c r="J100"/>
  <c r="R206"/>
  <c r="P771"/>
  <c r="BK1500"/>
  <c r="J1500"/>
  <c r="J107"/>
  <c r="T1500"/>
  <c r="R1703"/>
  <c r="P2033"/>
  <c r="BK2083"/>
  <c r="J2083"/>
  <c r="J115"/>
  <c r="R2100"/>
  <c r="P2106"/>
  <c r="P2216"/>
  <c r="BK2239"/>
  <c r="J2239"/>
  <c r="J121"/>
  <c r="R2239"/>
  <c r="T2277"/>
  <c r="P2479"/>
  <c r="R2479"/>
  <c r="T2479"/>
  <c r="R2563"/>
  <c r="T3003"/>
  <c r="T5248"/>
  <c r="P5525"/>
  <c r="BK5963"/>
  <c r="J5963"/>
  <c r="J130"/>
  <c r="T6010"/>
  <c i="3" r="T135"/>
  <c r="R185"/>
  <c r="R217"/>
  <c r="T286"/>
  <c r="T325"/>
  <c i="4" r="P147"/>
  <c r="BK173"/>
  <c r="J173"/>
  <c r="J103"/>
  <c r="R181"/>
  <c r="R213"/>
  <c i="5" r="T198"/>
  <c r="R226"/>
  <c r="BK243"/>
  <c r="J243"/>
  <c r="J106"/>
  <c i="6" r="T137"/>
  <c r="T149"/>
  <c i="7" r="T143"/>
  <c r="R165"/>
  <c r="T176"/>
  <c r="BK198"/>
  <c r="J198"/>
  <c r="J109"/>
  <c r="R209"/>
  <c r="R208"/>
  <c r="P231"/>
  <c r="T244"/>
  <c r="T250"/>
  <c r="R277"/>
  <c i="8" r="T182"/>
  <c r="R320"/>
  <c i="9" r="P157"/>
  <c i="10" r="R125"/>
  <c r="R124"/>
  <c i="13" r="R168"/>
  <c r="R185"/>
  <c r="BK216"/>
  <c r="J216"/>
  <c r="J106"/>
  <c r="BK232"/>
  <c r="J232"/>
  <c r="J108"/>
  <c r="P248"/>
  <c r="BK262"/>
  <c r="J262"/>
  <c r="J112"/>
  <c r="BK289"/>
  <c r="J289"/>
  <c r="J115"/>
  <c r="T315"/>
  <c r="T336"/>
  <c r="T370"/>
  <c i="14" r="P146"/>
  <c r="P168"/>
  <c r="R189"/>
  <c r="BK210"/>
  <c r="J210"/>
  <c r="J105"/>
  <c r="T232"/>
  <c i="15" r="BK123"/>
  <c i="16" r="BK124"/>
  <c r="BK167"/>
  <c r="J167"/>
  <c r="J100"/>
  <c i="17" r="R153"/>
  <c r="R152"/>
  <c i="18" r="BK124"/>
  <c r="J124"/>
  <c r="J98"/>
  <c r="P167"/>
  <c r="T176"/>
  <c i="19" r="T127"/>
  <c r="T152"/>
  <c i="20" r="T143"/>
  <c i="21" r="P142"/>
  <c r="P149"/>
  <c i="22" r="T127"/>
  <c r="T126"/>
  <c r="T125"/>
  <c r="P180"/>
  <c r="P199"/>
  <c i="23" r="R155"/>
  <c i="24" r="BK118"/>
  <c r="J118"/>
  <c r="J97"/>
  <c i="26" r="R129"/>
  <c r="R128"/>
  <c r="R127"/>
  <c r="R126"/>
  <c r="T145"/>
  <c r="T144"/>
  <c r="T143"/>
  <c i="27" r="R128"/>
  <c r="R125"/>
  <c i="28" r="BK128"/>
  <c r="J128"/>
  <c r="J100"/>
  <c r="BK163"/>
  <c r="J163"/>
  <c r="J102"/>
  <c r="BK171"/>
  <c r="J171"/>
  <c r="J104"/>
  <c i="29" r="T128"/>
  <c r="T127"/>
  <c r="T126"/>
  <c r="R147"/>
  <c i="30" r="R125"/>
  <c r="R148"/>
  <c i="21" r="BK133"/>
  <c r="J133"/>
  <c r="J99"/>
  <c r="BK156"/>
  <c r="J156"/>
  <c r="J103"/>
  <c i="22" r="BK186"/>
  <c r="J186"/>
  <c r="J102"/>
  <c i="23" r="BK129"/>
  <c r="J129"/>
  <c r="J97"/>
  <c r="P163"/>
  <c r="P162"/>
  <c i="24" r="R118"/>
  <c r="R117"/>
  <c i="26" r="T132"/>
  <c i="28" r="R128"/>
  <c r="R127"/>
  <c r="R126"/>
  <c r="R166"/>
  <c i="29" r="BK137"/>
  <c r="J137"/>
  <c r="J101"/>
  <c r="P147"/>
  <c i="30" r="BK148"/>
  <c r="J148"/>
  <c r="J100"/>
  <c r="P148"/>
  <c r="T148"/>
  <c r="BK164"/>
  <c r="J164"/>
  <c r="J103"/>
  <c r="P164"/>
  <c r="R164"/>
  <c r="T164"/>
  <c i="23" r="BK170"/>
  <c r="J170"/>
  <c r="J108"/>
  <c i="12" r="BK167"/>
  <c r="J167"/>
  <c r="J102"/>
  <c i="13" r="BK286"/>
  <c r="J286"/>
  <c r="J114"/>
  <c i="15" r="BK192"/>
  <c r="J192"/>
  <c r="J101"/>
  <c i="25" r="BK137"/>
  <c r="J137"/>
  <c r="J102"/>
  <c i="27" r="BK126"/>
  <c r="J126"/>
  <c r="J99"/>
  <c i="2" r="BK1511"/>
  <c r="J1511"/>
  <c r="J108"/>
  <c i="15" r="BK130"/>
  <c r="J130"/>
  <c r="J99"/>
  <c i="26" r="BK149"/>
  <c r="BK148"/>
  <c r="J148"/>
  <c r="J105"/>
  <c i="2" r="BK2211"/>
  <c r="J2211"/>
  <c r="J118"/>
  <c r="BK6039"/>
  <c r="J6039"/>
  <c r="J135"/>
  <c i="13" r="BK178"/>
  <c r="J178"/>
  <c r="J100"/>
  <c i="25" r="BK127"/>
  <c r="J127"/>
  <c r="J99"/>
  <c i="22" r="BK192"/>
  <c r="J192"/>
  <c r="J103"/>
  <c i="13" r="BK358"/>
  <c r="J358"/>
  <c r="J120"/>
  <c i="16" r="BK190"/>
  <c r="J190"/>
  <c r="J102"/>
  <c i="23" r="BK144"/>
  <c r="BK143"/>
  <c r="J143"/>
  <c r="J100"/>
  <c i="30" r="BK143"/>
  <c r="J143"/>
  <c r="J99"/>
  <c r="BK156"/>
  <c r="J156"/>
  <c r="J101"/>
  <c r="BK160"/>
  <c r="J160"/>
  <c r="J102"/>
  <c i="29" r="BK127"/>
  <c r="J127"/>
  <c r="J99"/>
  <c i="30" r="J92"/>
  <c r="BE136"/>
  <c r="BE161"/>
  <c r="F92"/>
  <c r="BE129"/>
  <c r="BE133"/>
  <c r="BE144"/>
  <c r="BE152"/>
  <c r="E85"/>
  <c r="BE126"/>
  <c r="BE157"/>
  <c r="BE165"/>
  <c r="J89"/>
  <c r="BE140"/>
  <c r="BE149"/>
  <c r="BE168"/>
  <c i="28" r="BK127"/>
  <c r="J127"/>
  <c r="J99"/>
  <c i="29" r="E114"/>
  <c r="J123"/>
  <c r="BE136"/>
  <c r="BE158"/>
  <c r="BE152"/>
  <c r="BE160"/>
  <c r="BE145"/>
  <c r="BE140"/>
  <c r="BE148"/>
  <c r="F93"/>
  <c r="BE129"/>
  <c r="BE132"/>
  <c r="BE139"/>
  <c r="BE142"/>
  <c r="BE149"/>
  <c r="BE156"/>
  <c r="J120"/>
  <c r="BE134"/>
  <c r="BE151"/>
  <c r="BE143"/>
  <c r="BE153"/>
  <c r="BE159"/>
  <c r="J93"/>
  <c r="BE157"/>
  <c r="F94"/>
  <c r="BE150"/>
  <c r="BE130"/>
  <c r="BE135"/>
  <c r="BE146"/>
  <c r="BE131"/>
  <c r="BE133"/>
  <c r="BE138"/>
  <c r="BE141"/>
  <c i="28" r="BE138"/>
  <c r="BE169"/>
  <c i="27" r="J122"/>
  <c r="J97"/>
  <c i="28" r="F94"/>
  <c r="BE173"/>
  <c r="BE131"/>
  <c r="BE133"/>
  <c r="BE144"/>
  <c r="BE175"/>
  <c r="J93"/>
  <c r="BE132"/>
  <c r="BE141"/>
  <c r="BE157"/>
  <c r="BE161"/>
  <c r="BE165"/>
  <c r="E85"/>
  <c r="F122"/>
  <c r="BE160"/>
  <c r="BE177"/>
  <c r="BE168"/>
  <c r="BE172"/>
  <c r="J91"/>
  <c r="J123"/>
  <c r="BE130"/>
  <c r="BE164"/>
  <c r="BE167"/>
  <c r="BE178"/>
  <c r="BE129"/>
  <c r="BE158"/>
  <c r="BE162"/>
  <c r="BE170"/>
  <c r="BE174"/>
  <c r="BE176"/>
  <c r="BE149"/>
  <c r="BE152"/>
  <c i="27" r="BE124"/>
  <c r="J89"/>
  <c r="J91"/>
  <c r="BE131"/>
  <c r="E85"/>
  <c r="J92"/>
  <c i="26" r="J129"/>
  <c r="J99"/>
  <c i="27" r="F118"/>
  <c r="F117"/>
  <c r="BE133"/>
  <c r="BE134"/>
  <c i="26" r="BK144"/>
  <c r="J144"/>
  <c r="J103"/>
  <c i="27" r="BE129"/>
  <c r="BE130"/>
  <c r="BE123"/>
  <c r="BE127"/>
  <c i="26" r="J91"/>
  <c r="F92"/>
  <c r="J123"/>
  <c r="BE150"/>
  <c r="BE133"/>
  <c r="BE131"/>
  <c r="BE142"/>
  <c r="F91"/>
  <c r="BE141"/>
  <c r="E85"/>
  <c r="J89"/>
  <c r="BE134"/>
  <c r="BE135"/>
  <c r="BE138"/>
  <c r="BE146"/>
  <c r="BE136"/>
  <c r="BE130"/>
  <c r="BE137"/>
  <c r="BE139"/>
  <c r="BE147"/>
  <c i="24" r="BK117"/>
  <c r="J117"/>
  <c i="25" r="J89"/>
  <c r="J92"/>
  <c r="J118"/>
  <c r="BE132"/>
  <c r="F92"/>
  <c r="BE124"/>
  <c r="BE133"/>
  <c r="F118"/>
  <c r="BE128"/>
  <c r="BE135"/>
  <c r="E85"/>
  <c r="BE125"/>
  <c r="BE130"/>
  <c r="BE131"/>
  <c r="BE138"/>
  <c r="BE136"/>
  <c i="23" r="BK162"/>
  <c r="J162"/>
  <c r="J105"/>
  <c r="BK132"/>
  <c r="J132"/>
  <c r="J98"/>
  <c i="24" r="J89"/>
  <c r="J113"/>
  <c r="J92"/>
  <c r="BE130"/>
  <c r="BE129"/>
  <c r="E85"/>
  <c r="BE120"/>
  <c r="BE122"/>
  <c r="BE128"/>
  <c r="BE131"/>
  <c r="F92"/>
  <c r="F113"/>
  <c r="BE119"/>
  <c r="BE124"/>
  <c r="BE127"/>
  <c i="22" r="BK126"/>
  <c r="J126"/>
  <c r="J97"/>
  <c i="23" r="J124"/>
  <c r="F91"/>
  <c r="BE136"/>
  <c r="BE141"/>
  <c r="J89"/>
  <c r="BE140"/>
  <c r="BE154"/>
  <c r="BE160"/>
  <c r="BE171"/>
  <c r="F92"/>
  <c r="BE142"/>
  <c r="BE145"/>
  <c r="BE168"/>
  <c r="J125"/>
  <c r="BE150"/>
  <c r="BE153"/>
  <c r="BE159"/>
  <c r="BE167"/>
  <c r="BE131"/>
  <c r="BE137"/>
  <c r="BE149"/>
  <c r="BE165"/>
  <c r="BE166"/>
  <c r="E85"/>
  <c r="BE135"/>
  <c r="BE152"/>
  <c r="BE157"/>
  <c r="BE164"/>
  <c r="BE134"/>
  <c r="BE139"/>
  <c r="BE147"/>
  <c r="BE148"/>
  <c r="BE151"/>
  <c r="BE156"/>
  <c r="BE130"/>
  <c r="BE138"/>
  <c r="BE161"/>
  <c i="22" r="E85"/>
  <c r="F92"/>
  <c r="BE129"/>
  <c r="BE130"/>
  <c r="BE135"/>
  <c r="BE149"/>
  <c r="BE153"/>
  <c r="BE174"/>
  <c r="BE188"/>
  <c r="BE191"/>
  <c r="BE203"/>
  <c r="BE206"/>
  <c r="F91"/>
  <c r="J122"/>
  <c r="BE131"/>
  <c r="BE132"/>
  <c r="BE150"/>
  <c r="BE200"/>
  <c r="BE205"/>
  <c i="21" r="BK132"/>
  <c r="BK123"/>
  <c r="J123"/>
  <c r="J96"/>
  <c i="22" r="BE154"/>
  <c r="BE178"/>
  <c r="BE201"/>
  <c r="BE159"/>
  <c r="BE173"/>
  <c r="BE175"/>
  <c r="BE187"/>
  <c r="BE195"/>
  <c r="BE189"/>
  <c r="J91"/>
  <c r="BE128"/>
  <c r="BE167"/>
  <c r="BE182"/>
  <c r="BE190"/>
  <c r="BE196"/>
  <c r="BE181"/>
  <c r="BE193"/>
  <c r="BE198"/>
  <c r="BE202"/>
  <c r="BE162"/>
  <c r="BE176"/>
  <c r="BE204"/>
  <c r="J89"/>
  <c r="BE138"/>
  <c r="BE151"/>
  <c r="BE156"/>
  <c r="BE172"/>
  <c r="BE185"/>
  <c r="BE143"/>
  <c r="BE148"/>
  <c r="BE155"/>
  <c r="BE179"/>
  <c r="BE184"/>
  <c r="BE197"/>
  <c i="20" r="J129"/>
  <c r="J100"/>
  <c i="21" r="J89"/>
  <c r="E113"/>
  <c r="J119"/>
  <c r="BE131"/>
  <c r="BE134"/>
  <c r="BE155"/>
  <c r="BE162"/>
  <c r="F120"/>
  <c r="BE136"/>
  <c r="BE139"/>
  <c r="BE158"/>
  <c r="BE166"/>
  <c r="F91"/>
  <c r="BE141"/>
  <c r="BE148"/>
  <c r="BE161"/>
  <c r="BE145"/>
  <c r="BE169"/>
  <c r="BE126"/>
  <c r="BE143"/>
  <c r="BE147"/>
  <c r="BE152"/>
  <c r="BE159"/>
  <c r="BE163"/>
  <c r="BE128"/>
  <c r="BE144"/>
  <c r="BE164"/>
  <c r="BE127"/>
  <c r="BE137"/>
  <c r="BE151"/>
  <c r="BE154"/>
  <c r="BE160"/>
  <c r="BE140"/>
  <c r="BE167"/>
  <c r="BE125"/>
  <c r="BE130"/>
  <c r="BE135"/>
  <c r="BE170"/>
  <c r="BE138"/>
  <c r="BE150"/>
  <c r="BE153"/>
  <c r="BE168"/>
  <c r="J92"/>
  <c r="BE129"/>
  <c r="BE157"/>
  <c r="BE165"/>
  <c i="20" r="BE138"/>
  <c r="BE151"/>
  <c r="BE164"/>
  <c r="F93"/>
  <c r="J94"/>
  <c r="BE142"/>
  <c r="J91"/>
  <c r="BE130"/>
  <c r="BE147"/>
  <c r="BE148"/>
  <c r="BE150"/>
  <c r="BE167"/>
  <c r="BE145"/>
  <c r="BE149"/>
  <c r="E115"/>
  <c r="BE161"/>
  <c r="BE166"/>
  <c r="F94"/>
  <c r="BE131"/>
  <c r="BE140"/>
  <c r="BE162"/>
  <c r="J123"/>
  <c r="BE134"/>
  <c r="BE152"/>
  <c r="BE155"/>
  <c r="BE141"/>
  <c r="BE157"/>
  <c r="BE165"/>
  <c r="BE135"/>
  <c r="BE136"/>
  <c r="BE144"/>
  <c r="BE146"/>
  <c i="19" r="BK126"/>
  <c r="J126"/>
  <c r="J99"/>
  <c i="20" r="BE156"/>
  <c r="BE169"/>
  <c r="BE133"/>
  <c r="BE137"/>
  <c r="BE153"/>
  <c r="BE158"/>
  <c r="BE159"/>
  <c r="BE160"/>
  <c r="BE168"/>
  <c r="BE170"/>
  <c i="18" r="BK123"/>
  <c r="J123"/>
  <c r="J97"/>
  <c i="19" r="J119"/>
  <c r="BE130"/>
  <c r="BE146"/>
  <c r="J94"/>
  <c r="BE139"/>
  <c r="BE133"/>
  <c r="F94"/>
  <c r="BE134"/>
  <c r="BE141"/>
  <c r="BE145"/>
  <c r="BE158"/>
  <c r="BE159"/>
  <c r="BE131"/>
  <c r="BE148"/>
  <c r="BE149"/>
  <c r="BE151"/>
  <c r="E85"/>
  <c r="BE128"/>
  <c r="BE129"/>
  <c r="BE136"/>
  <c r="BE142"/>
  <c r="BE144"/>
  <c r="BE156"/>
  <c r="BE135"/>
  <c r="BE153"/>
  <c r="BE155"/>
  <c r="BE157"/>
  <c r="F93"/>
  <c r="BE137"/>
  <c r="BE138"/>
  <c r="BE150"/>
  <c r="J121"/>
  <c r="BE154"/>
  <c r="BE140"/>
  <c r="BE147"/>
  <c i="18" r="J116"/>
  <c r="BE128"/>
  <c r="BE129"/>
  <c r="BE158"/>
  <c r="BE164"/>
  <c r="BE166"/>
  <c r="BE174"/>
  <c i="17" r="J152"/>
  <c r="J102"/>
  <c r="J153"/>
  <c r="J103"/>
  <c i="18" r="J92"/>
  <c r="F119"/>
  <c r="BE138"/>
  <c r="BE146"/>
  <c r="BE154"/>
  <c r="BE159"/>
  <c r="BE172"/>
  <c r="BE173"/>
  <c r="BE181"/>
  <c r="BE175"/>
  <c r="BE180"/>
  <c r="BE183"/>
  <c r="BE156"/>
  <c r="BE162"/>
  <c r="J91"/>
  <c r="BE126"/>
  <c r="BE125"/>
  <c r="F118"/>
  <c r="BE149"/>
  <c r="BE155"/>
  <c r="BE169"/>
  <c r="E85"/>
  <c r="BE141"/>
  <c r="BE168"/>
  <c r="BE170"/>
  <c r="BE160"/>
  <c r="BE163"/>
  <c r="BE177"/>
  <c r="BE161"/>
  <c r="BE165"/>
  <c r="BE179"/>
  <c r="BE182"/>
  <c r="BE127"/>
  <c r="BE137"/>
  <c r="BE178"/>
  <c i="17" r="J89"/>
  <c r="F123"/>
  <c r="BE134"/>
  <c r="BE151"/>
  <c r="BE129"/>
  <c r="BE130"/>
  <c r="BE141"/>
  <c r="BE161"/>
  <c r="BE181"/>
  <c r="BE204"/>
  <c i="16" r="J133"/>
  <c r="J99"/>
  <c i="17" r="E85"/>
  <c r="F122"/>
  <c r="BE139"/>
  <c r="BE222"/>
  <c r="BE249"/>
  <c r="BE147"/>
  <c r="BE150"/>
  <c r="BE157"/>
  <c r="BE166"/>
  <c r="BE240"/>
  <c r="BE243"/>
  <c i="16" r="J124"/>
  <c r="J97"/>
  <c i="17" r="J122"/>
  <c r="BE148"/>
  <c r="BE170"/>
  <c r="BE184"/>
  <c r="BE234"/>
  <c r="BE178"/>
  <c r="BE218"/>
  <c r="J92"/>
  <c r="BE131"/>
  <c r="BE133"/>
  <c r="BE137"/>
  <c r="BE140"/>
  <c r="BE145"/>
  <c r="BE149"/>
  <c r="BE187"/>
  <c r="BE192"/>
  <c r="BE211"/>
  <c r="BE237"/>
  <c r="BE136"/>
  <c r="BE146"/>
  <c r="BE154"/>
  <c r="BE199"/>
  <c r="BE215"/>
  <c r="BE228"/>
  <c r="BE132"/>
  <c r="BE142"/>
  <c r="BE175"/>
  <c r="BE247"/>
  <c i="15" r="J123"/>
  <c r="J98"/>
  <c i="16" r="BE128"/>
  <c r="BE130"/>
  <c r="BE148"/>
  <c r="BE196"/>
  <c r="BE125"/>
  <c r="BE159"/>
  <c r="BE185"/>
  <c r="J92"/>
  <c r="BE169"/>
  <c r="BE172"/>
  <c r="BE174"/>
  <c r="BE178"/>
  <c r="BE188"/>
  <c r="BE189"/>
  <c r="BE193"/>
  <c r="F92"/>
  <c r="BE134"/>
  <c r="BE175"/>
  <c r="BE179"/>
  <c r="BE184"/>
  <c r="BE126"/>
  <c r="BE129"/>
  <c r="BE183"/>
  <c r="BE187"/>
  <c r="J117"/>
  <c r="BE131"/>
  <c r="BE137"/>
  <c r="BE164"/>
  <c r="F119"/>
  <c r="BE127"/>
  <c r="BE135"/>
  <c r="BE147"/>
  <c r="BE165"/>
  <c r="BE166"/>
  <c r="BE194"/>
  <c r="BE195"/>
  <c r="E85"/>
  <c r="J119"/>
  <c r="BE151"/>
  <c r="BE173"/>
  <c r="BE182"/>
  <c r="BE139"/>
  <c r="BE168"/>
  <c r="BE170"/>
  <c r="BE171"/>
  <c r="BE177"/>
  <c r="BE136"/>
  <c r="BE138"/>
  <c r="BE156"/>
  <c r="BE176"/>
  <c r="BE180"/>
  <c r="BE186"/>
  <c r="BE191"/>
  <c i="15" r="F117"/>
  <c r="BE126"/>
  <c r="BE133"/>
  <c r="BE136"/>
  <c r="BE140"/>
  <c r="BE149"/>
  <c r="BE154"/>
  <c r="BE156"/>
  <c r="BE167"/>
  <c r="BE175"/>
  <c r="BE193"/>
  <c r="J89"/>
  <c r="BE170"/>
  <c r="BE183"/>
  <c r="BE134"/>
  <c r="BE172"/>
  <c r="BE187"/>
  <c r="J117"/>
  <c r="BE141"/>
  <c r="BE143"/>
  <c r="BE147"/>
  <c r="BE168"/>
  <c r="BE179"/>
  <c r="BE184"/>
  <c r="BE190"/>
  <c r="BE128"/>
  <c r="BE142"/>
  <c r="BE146"/>
  <c r="BE161"/>
  <c r="BE164"/>
  <c r="BE173"/>
  <c r="BE148"/>
  <c r="BE162"/>
  <c r="BE176"/>
  <c r="BE186"/>
  <c r="F92"/>
  <c r="BE139"/>
  <c r="BE144"/>
  <c r="BE169"/>
  <c r="BE191"/>
  <c r="BE151"/>
  <c r="BE177"/>
  <c r="BE181"/>
  <c i="14" r="BK129"/>
  <c r="J129"/>
  <c r="J97"/>
  <c i="15" r="E111"/>
  <c r="BE166"/>
  <c r="BE180"/>
  <c r="BE182"/>
  <c r="BE188"/>
  <c r="J118"/>
  <c r="BE124"/>
  <c r="BE127"/>
  <c r="BE145"/>
  <c r="BE150"/>
  <c r="BE157"/>
  <c r="BE158"/>
  <c r="BE159"/>
  <c r="BE165"/>
  <c r="BE171"/>
  <c r="BE174"/>
  <c r="BE178"/>
  <c r="BE129"/>
  <c r="BE131"/>
  <c r="BE135"/>
  <c r="BE137"/>
  <c r="BE138"/>
  <c r="BE152"/>
  <c r="BE153"/>
  <c r="BE155"/>
  <c r="BE160"/>
  <c r="BE163"/>
  <c r="BE189"/>
  <c r="BE125"/>
  <c r="BE185"/>
  <c i="14" r="E118"/>
  <c r="J124"/>
  <c r="BE133"/>
  <c r="BE159"/>
  <c r="BE164"/>
  <c r="BE167"/>
  <c r="BE187"/>
  <c r="BE192"/>
  <c r="BE204"/>
  <c r="BE220"/>
  <c r="BE226"/>
  <c r="BE134"/>
  <c r="BE142"/>
  <c r="BE162"/>
  <c r="BE186"/>
  <c r="BE231"/>
  <c r="BE237"/>
  <c r="BE240"/>
  <c r="BE242"/>
  <c r="BE244"/>
  <c r="BE245"/>
  <c r="J89"/>
  <c r="J125"/>
  <c r="BE150"/>
  <c r="BE160"/>
  <c r="BE161"/>
  <c r="BE171"/>
  <c r="BE182"/>
  <c r="BE207"/>
  <c r="BE223"/>
  <c r="BE229"/>
  <c r="BE131"/>
  <c r="BE132"/>
  <c r="BE155"/>
  <c r="BE157"/>
  <c r="BE165"/>
  <c r="BE197"/>
  <c r="BE143"/>
  <c r="BE145"/>
  <c r="BE181"/>
  <c r="BE201"/>
  <c r="BE213"/>
  <c r="BE249"/>
  <c r="BE202"/>
  <c r="F91"/>
  <c r="BE136"/>
  <c r="BE149"/>
  <c r="BE178"/>
  <c r="BE188"/>
  <c r="BE194"/>
  <c r="BE200"/>
  <c r="BE222"/>
  <c r="BE137"/>
  <c r="BE139"/>
  <c r="BE144"/>
  <c r="BE147"/>
  <c r="BE173"/>
  <c r="BE218"/>
  <c i="13" r="BK142"/>
  <c r="J142"/>
  <c r="J96"/>
  <c i="14" r="BE141"/>
  <c r="BE153"/>
  <c r="BE158"/>
  <c r="BE166"/>
  <c r="BE169"/>
  <c r="BE209"/>
  <c r="BE211"/>
  <c r="F125"/>
  <c r="BE179"/>
  <c r="BE180"/>
  <c r="BE183"/>
  <c r="BE190"/>
  <c r="BE221"/>
  <c r="BE233"/>
  <c r="BE140"/>
  <c r="BE151"/>
  <c r="BE152"/>
  <c r="BE185"/>
  <c r="BE199"/>
  <c r="BE208"/>
  <c r="BE215"/>
  <c r="BE224"/>
  <c r="BE225"/>
  <c r="BE227"/>
  <c r="BE235"/>
  <c r="BE243"/>
  <c r="BE247"/>
  <c r="BE138"/>
  <c r="BE176"/>
  <c r="BE203"/>
  <c r="BE206"/>
  <c i="12" r="BK136"/>
  <c r="BK135"/>
  <c r="J135"/>
  <c r="BK199"/>
  <c r="J199"/>
  <c r="J108"/>
  <c i="13" r="BE145"/>
  <c r="BE146"/>
  <c r="BE166"/>
  <c r="BE217"/>
  <c r="BE221"/>
  <c r="BE223"/>
  <c r="BE236"/>
  <c r="BE251"/>
  <c r="BE259"/>
  <c r="BE274"/>
  <c r="BE282"/>
  <c r="BE296"/>
  <c r="BE297"/>
  <c r="BE300"/>
  <c r="BE302"/>
  <c r="BE314"/>
  <c r="BE321"/>
  <c r="BE332"/>
  <c r="BE365"/>
  <c r="BE369"/>
  <c r="BE293"/>
  <c r="BE307"/>
  <c r="BE356"/>
  <c r="BE357"/>
  <c r="BE361"/>
  <c r="BE367"/>
  <c r="BE373"/>
  <c r="J89"/>
  <c r="BE186"/>
  <c r="BE189"/>
  <c r="BE193"/>
  <c r="BE206"/>
  <c r="BE220"/>
  <c r="BE239"/>
  <c r="BE276"/>
  <c r="BE311"/>
  <c r="BE312"/>
  <c r="BE319"/>
  <c r="BE320"/>
  <c r="BE325"/>
  <c r="BE337"/>
  <c r="BE349"/>
  <c r="BE342"/>
  <c r="BE359"/>
  <c r="BE364"/>
  <c r="BE377"/>
  <c r="BE378"/>
  <c r="BE380"/>
  <c i="12" r="J170"/>
  <c r="J104"/>
  <c i="13" r="BE144"/>
  <c r="BE152"/>
  <c r="BE163"/>
  <c r="BE182"/>
  <c r="BE188"/>
  <c r="BE194"/>
  <c r="BE198"/>
  <c r="BE208"/>
  <c r="BE210"/>
  <c r="BE230"/>
  <c r="BE252"/>
  <c r="BE254"/>
  <c r="BE255"/>
  <c r="BE295"/>
  <c r="BE306"/>
  <c r="BE376"/>
  <c r="BE379"/>
  <c r="BE381"/>
  <c r="J139"/>
  <c r="BE157"/>
  <c r="BE212"/>
  <c r="BE214"/>
  <c r="BE237"/>
  <c r="BE261"/>
  <c r="BE265"/>
  <c r="BE291"/>
  <c r="BE304"/>
  <c r="BE324"/>
  <c r="BE328"/>
  <c r="BE330"/>
  <c r="BE334"/>
  <c r="BE339"/>
  <c r="BE158"/>
  <c r="BE162"/>
  <c r="BE169"/>
  <c r="BE183"/>
  <c r="BE197"/>
  <c r="BE205"/>
  <c r="BE263"/>
  <c r="BE363"/>
  <c r="BE368"/>
  <c r="BE371"/>
  <c r="E85"/>
  <c r="BE160"/>
  <c r="BE171"/>
  <c r="BE175"/>
  <c r="BE184"/>
  <c r="BE228"/>
  <c r="BE257"/>
  <c r="BE292"/>
  <c r="BE317"/>
  <c r="BE326"/>
  <c r="BE351"/>
  <c r="BE191"/>
  <c r="BE196"/>
  <c r="BE199"/>
  <c r="BE213"/>
  <c r="BE219"/>
  <c r="BE233"/>
  <c r="BE241"/>
  <c r="BE243"/>
  <c r="BE246"/>
  <c r="BE272"/>
  <c r="BE308"/>
  <c r="BE313"/>
  <c r="BE318"/>
  <c r="BE323"/>
  <c r="BE348"/>
  <c r="BE350"/>
  <c r="BE352"/>
  <c r="BE353"/>
  <c r="BE362"/>
  <c r="BE374"/>
  <c r="F139"/>
  <c r="BE147"/>
  <c r="BE149"/>
  <c r="BE150"/>
  <c r="BE155"/>
  <c r="BE165"/>
  <c r="BE176"/>
  <c r="BE179"/>
  <c r="BE187"/>
  <c r="BE204"/>
  <c r="BE235"/>
  <c r="BE244"/>
  <c r="BE268"/>
  <c r="BE270"/>
  <c r="BE284"/>
  <c r="BE287"/>
  <c r="BE298"/>
  <c r="BE316"/>
  <c r="BE354"/>
  <c r="BE148"/>
  <c r="BE173"/>
  <c r="BE181"/>
  <c r="BE195"/>
  <c r="BE201"/>
  <c r="BE249"/>
  <c r="BE264"/>
  <c r="BE278"/>
  <c r="BE310"/>
  <c r="BE366"/>
  <c r="BE375"/>
  <c r="BE151"/>
  <c r="BE153"/>
  <c r="BE203"/>
  <c r="BE226"/>
  <c r="BE229"/>
  <c r="BE247"/>
  <c r="BE280"/>
  <c r="BE290"/>
  <c r="BE305"/>
  <c r="BE309"/>
  <c r="BE322"/>
  <c r="BE355"/>
  <c i="12" r="BE208"/>
  <c r="BE158"/>
  <c r="BE162"/>
  <c r="BE166"/>
  <c r="BE178"/>
  <c r="BE183"/>
  <c r="BE193"/>
  <c r="BE198"/>
  <c r="J131"/>
  <c r="BE147"/>
  <c r="BE164"/>
  <c r="BE184"/>
  <c r="BE194"/>
  <c r="BE203"/>
  <c r="BE207"/>
  <c r="BE216"/>
  <c r="BE235"/>
  <c r="E123"/>
  <c r="BE150"/>
  <c r="BE190"/>
  <c r="BE217"/>
  <c r="BE219"/>
  <c r="F94"/>
  <c r="BE142"/>
  <c r="BE154"/>
  <c r="BE176"/>
  <c r="BE191"/>
  <c r="BE204"/>
  <c r="BE226"/>
  <c r="BE238"/>
  <c r="BE248"/>
  <c r="J91"/>
  <c r="J132"/>
  <c r="BE141"/>
  <c r="BE155"/>
  <c r="BE174"/>
  <c r="BE179"/>
  <c r="BE214"/>
  <c r="F93"/>
  <c r="BE140"/>
  <c r="BE151"/>
  <c r="BE153"/>
  <c r="BE157"/>
  <c r="BE159"/>
  <c r="BE180"/>
  <c r="BE186"/>
  <c r="BE189"/>
  <c r="BE195"/>
  <c r="BE197"/>
  <c r="BE205"/>
  <c r="BE223"/>
  <c r="BE227"/>
  <c r="BE232"/>
  <c r="BE244"/>
  <c r="BE144"/>
  <c r="BE145"/>
  <c r="BE149"/>
  <c r="BE160"/>
  <c r="BE161"/>
  <c r="BE163"/>
  <c r="BE182"/>
  <c r="BE187"/>
  <c r="BE188"/>
  <c r="BE201"/>
  <c r="BE209"/>
  <c r="BE222"/>
  <c r="BE225"/>
  <c r="BE228"/>
  <c r="BE231"/>
  <c r="BE241"/>
  <c r="BE143"/>
  <c r="BE146"/>
  <c r="BE148"/>
  <c r="BE172"/>
  <c r="BE206"/>
  <c r="BE213"/>
  <c r="BE215"/>
  <c r="BE220"/>
  <c r="BE221"/>
  <c r="BE224"/>
  <c r="BE229"/>
  <c r="BE237"/>
  <c r="BE247"/>
  <c r="BE165"/>
  <c r="BE171"/>
  <c r="BE175"/>
  <c r="BE177"/>
  <c r="BE185"/>
  <c r="BE202"/>
  <c r="BE210"/>
  <c r="BE211"/>
  <c r="BE233"/>
  <c r="BE234"/>
  <c r="BE239"/>
  <c r="BE242"/>
  <c r="BE245"/>
  <c i="11" r="BK121"/>
  <c r="J121"/>
  <c i="12" r="BE138"/>
  <c r="BE139"/>
  <c r="BE156"/>
  <c r="BE168"/>
  <c r="BE173"/>
  <c r="BE218"/>
  <c r="BE243"/>
  <c r="BE246"/>
  <c i="11" r="J94"/>
  <c r="BE130"/>
  <c r="BE137"/>
  <c r="BE139"/>
  <c r="J93"/>
  <c r="F118"/>
  <c r="BE131"/>
  <c r="BE142"/>
  <c r="F93"/>
  <c r="BE124"/>
  <c r="BE127"/>
  <c r="BE133"/>
  <c r="BE134"/>
  <c r="BE138"/>
  <c r="BE145"/>
  <c r="BE153"/>
  <c r="BE123"/>
  <c r="BE140"/>
  <c r="BE125"/>
  <c r="BE144"/>
  <c r="BE147"/>
  <c r="BE148"/>
  <c r="J91"/>
  <c r="E109"/>
  <c r="BE128"/>
  <c r="BE129"/>
  <c r="BE132"/>
  <c r="BE136"/>
  <c r="BE146"/>
  <c r="BE151"/>
  <c i="10" r="BK124"/>
  <c r="J124"/>
  <c r="J98"/>
  <c i="11" r="BE135"/>
  <c r="BE152"/>
  <c r="BE126"/>
  <c r="BE141"/>
  <c r="BE149"/>
  <c r="BE143"/>
  <c r="BE150"/>
  <c i="10" r="BE151"/>
  <c r="J94"/>
  <c r="F121"/>
  <c r="BE143"/>
  <c r="BE152"/>
  <c r="BE155"/>
  <c r="E112"/>
  <c r="BE157"/>
  <c r="BE131"/>
  <c r="BE141"/>
  <c r="BE142"/>
  <c r="BE144"/>
  <c r="BE147"/>
  <c r="BE159"/>
  <c r="J118"/>
  <c r="BE130"/>
  <c r="BE140"/>
  <c r="BE146"/>
  <c r="BE156"/>
  <c r="F120"/>
  <c r="BE129"/>
  <c r="BE136"/>
  <c r="BE126"/>
  <c r="BE127"/>
  <c r="BE132"/>
  <c r="BE137"/>
  <c r="BE133"/>
  <c r="BE158"/>
  <c r="J93"/>
  <c r="BE148"/>
  <c r="BE128"/>
  <c r="BE134"/>
  <c r="BE150"/>
  <c r="BE153"/>
  <c i="9" r="BE140"/>
  <c r="BE145"/>
  <c r="BE155"/>
  <c r="BE164"/>
  <c r="BE172"/>
  <c r="J91"/>
  <c r="F120"/>
  <c r="BE136"/>
  <c r="BE141"/>
  <c r="BE142"/>
  <c i="8" r="J126"/>
  <c r="J99"/>
  <c i="9" r="E112"/>
  <c r="F121"/>
  <c r="BE129"/>
  <c r="BE130"/>
  <c r="BE152"/>
  <c r="BE158"/>
  <c r="BE166"/>
  <c r="J94"/>
  <c r="BE146"/>
  <c r="BE159"/>
  <c r="BE160"/>
  <c r="BE161"/>
  <c r="BE163"/>
  <c r="BE174"/>
  <c r="J120"/>
  <c r="BE138"/>
  <c r="BE153"/>
  <c r="BE175"/>
  <c r="BE165"/>
  <c r="BE128"/>
  <c r="BE135"/>
  <c r="BE171"/>
  <c r="BE134"/>
  <c r="BE149"/>
  <c r="BE151"/>
  <c r="BE170"/>
  <c r="BE173"/>
  <c r="BE169"/>
  <c r="BE126"/>
  <c r="BE127"/>
  <c r="BE131"/>
  <c r="BE132"/>
  <c r="BE133"/>
  <c r="BE147"/>
  <c r="BE150"/>
  <c r="BE154"/>
  <c r="BE156"/>
  <c r="BE162"/>
  <c r="BE137"/>
  <c r="BE139"/>
  <c r="BE144"/>
  <c r="BE168"/>
  <c r="BE143"/>
  <c i="7" r="J209"/>
  <c r="J111"/>
  <c i="8" r="BE127"/>
  <c r="BE135"/>
  <c r="BE139"/>
  <c r="BE144"/>
  <c r="BE161"/>
  <c r="BE170"/>
  <c r="BE175"/>
  <c r="BE195"/>
  <c r="BE197"/>
  <c r="BE226"/>
  <c r="BE229"/>
  <c r="BE236"/>
  <c r="BE243"/>
  <c r="BE246"/>
  <c r="BE247"/>
  <c r="BE248"/>
  <c r="BE250"/>
  <c r="BE264"/>
  <c r="BE286"/>
  <c r="BE291"/>
  <c r="BE293"/>
  <c r="BE301"/>
  <c r="BE303"/>
  <c r="BE307"/>
  <c i="7" r="J184"/>
  <c r="J107"/>
  <c i="8" r="BE129"/>
  <c r="BE131"/>
  <c r="BE134"/>
  <c r="BE145"/>
  <c r="BE146"/>
  <c r="BE153"/>
  <c r="BE165"/>
  <c r="BE181"/>
  <c r="BE193"/>
  <c r="BE214"/>
  <c r="BE230"/>
  <c r="BE269"/>
  <c r="BE278"/>
  <c r="BE279"/>
  <c r="BE299"/>
  <c r="BE169"/>
  <c r="BE183"/>
  <c r="BE185"/>
  <c r="BE208"/>
  <c r="BE290"/>
  <c r="BE295"/>
  <c r="BE296"/>
  <c r="BE323"/>
  <c r="BE324"/>
  <c r="BE327"/>
  <c r="BE329"/>
  <c r="BE331"/>
  <c r="BE332"/>
  <c r="BE333"/>
  <c r="BE335"/>
  <c r="J121"/>
  <c r="BE128"/>
  <c r="BE132"/>
  <c r="BE154"/>
  <c r="BE171"/>
  <c r="BE174"/>
  <c r="BE187"/>
  <c r="BE209"/>
  <c r="BE224"/>
  <c r="BE258"/>
  <c r="BE265"/>
  <c r="BE268"/>
  <c r="BE271"/>
  <c r="BE302"/>
  <c r="E113"/>
  <c r="J119"/>
  <c r="BE136"/>
  <c r="BE147"/>
  <c r="BE156"/>
  <c r="BE167"/>
  <c r="BE176"/>
  <c r="BE184"/>
  <c r="BE203"/>
  <c r="BE204"/>
  <c r="BE216"/>
  <c r="BE217"/>
  <c r="BE222"/>
  <c r="BE233"/>
  <c r="BE244"/>
  <c r="BE245"/>
  <c r="BE260"/>
  <c r="BE275"/>
  <c r="BE277"/>
  <c r="BE289"/>
  <c r="BE300"/>
  <c r="BE305"/>
  <c r="BE312"/>
  <c r="BE319"/>
  <c r="BE325"/>
  <c i="7" r="BK148"/>
  <c i="8" r="F122"/>
  <c r="BE141"/>
  <c r="BE143"/>
  <c r="BE150"/>
  <c r="BE151"/>
  <c r="BE158"/>
  <c r="BE159"/>
  <c r="BE164"/>
  <c r="BE168"/>
  <c r="BE173"/>
  <c r="BE177"/>
  <c r="BE200"/>
  <c r="BE207"/>
  <c r="BE218"/>
  <c r="BE225"/>
  <c r="BE228"/>
  <c r="BE232"/>
  <c r="BE249"/>
  <c r="BE251"/>
  <c r="BE252"/>
  <c r="BE255"/>
  <c r="BE261"/>
  <c r="BE263"/>
  <c r="BE280"/>
  <c r="BE285"/>
  <c r="BE294"/>
  <c r="BE317"/>
  <c r="BE330"/>
  <c r="BE340"/>
  <c r="BE162"/>
  <c r="BE178"/>
  <c r="BE189"/>
  <c r="BE190"/>
  <c r="BE198"/>
  <c r="BE205"/>
  <c r="BE211"/>
  <c r="BE212"/>
  <c r="BE220"/>
  <c r="BE221"/>
  <c r="BE223"/>
  <c r="BE231"/>
  <c r="BE238"/>
  <c r="BE241"/>
  <c r="BE242"/>
  <c r="BE276"/>
  <c r="BE287"/>
  <c r="BE304"/>
  <c r="BE308"/>
  <c r="BE309"/>
  <c r="BE315"/>
  <c r="BE334"/>
  <c r="BE336"/>
  <c r="BE337"/>
  <c r="BE338"/>
  <c r="BE339"/>
  <c r="BE341"/>
  <c r="BE342"/>
  <c r="BE343"/>
  <c i="7" r="BK243"/>
  <c r="J243"/>
  <c r="J115"/>
  <c i="8" r="J94"/>
  <c r="F121"/>
  <c r="BE130"/>
  <c r="BE137"/>
  <c r="BE140"/>
  <c r="BE148"/>
  <c r="BE157"/>
  <c r="BE163"/>
  <c r="BE186"/>
  <c r="BE191"/>
  <c r="BE196"/>
  <c r="BE202"/>
  <c r="BE210"/>
  <c r="BE215"/>
  <c r="BE235"/>
  <c r="BE237"/>
  <c r="BE239"/>
  <c r="BE256"/>
  <c r="BE266"/>
  <c r="BE281"/>
  <c r="BE283"/>
  <c r="BE292"/>
  <c r="BE321"/>
  <c r="BE155"/>
  <c r="BE166"/>
  <c r="BE201"/>
  <c r="BE206"/>
  <c r="BE219"/>
  <c r="BE179"/>
  <c r="BE188"/>
  <c r="BE199"/>
  <c r="BE253"/>
  <c r="BE259"/>
  <c r="BE262"/>
  <c r="BE311"/>
  <c r="BE313"/>
  <c r="BE328"/>
  <c r="BE133"/>
  <c r="BE138"/>
  <c r="BE142"/>
  <c r="BE149"/>
  <c r="BE152"/>
  <c r="BE160"/>
  <c r="BE172"/>
  <c r="BE180"/>
  <c r="BE192"/>
  <c r="BE213"/>
  <c r="BE234"/>
  <c r="BE240"/>
  <c r="BE254"/>
  <c r="BE257"/>
  <c r="BE267"/>
  <c r="BE270"/>
  <c r="BE273"/>
  <c r="BE282"/>
  <c r="BE288"/>
  <c r="BE297"/>
  <c r="BE310"/>
  <c r="BE318"/>
  <c r="BE322"/>
  <c r="BE272"/>
  <c r="BE274"/>
  <c r="BE298"/>
  <c r="BE306"/>
  <c r="BE314"/>
  <c r="BE316"/>
  <c r="BE326"/>
  <c i="7" r="BE172"/>
  <c r="BE205"/>
  <c r="BE220"/>
  <c r="BE235"/>
  <c r="BE242"/>
  <c r="BE269"/>
  <c r="J91"/>
  <c r="J94"/>
  <c r="BE150"/>
  <c r="BE161"/>
  <c r="BE169"/>
  <c r="BE185"/>
  <c r="BE191"/>
  <c r="BE221"/>
  <c r="BE233"/>
  <c r="BE265"/>
  <c r="BE266"/>
  <c r="BE267"/>
  <c i="6" r="J133"/>
  <c r="J102"/>
  <c i="7" r="BE146"/>
  <c r="BE159"/>
  <c r="BE177"/>
  <c r="BE182"/>
  <c r="BE229"/>
  <c r="BE234"/>
  <c r="BE245"/>
  <c r="BE251"/>
  <c r="BE252"/>
  <c r="BE258"/>
  <c r="BE262"/>
  <c r="BE276"/>
  <c r="BE278"/>
  <c r="BE279"/>
  <c i="6" r="J130"/>
  <c r="J101"/>
  <c i="7" r="BE164"/>
  <c r="BE187"/>
  <c r="BE249"/>
  <c r="BE280"/>
  <c r="BE282"/>
  <c r="F137"/>
  <c r="BE144"/>
  <c r="BE147"/>
  <c r="BE154"/>
  <c r="BE156"/>
  <c r="BE157"/>
  <c r="BE178"/>
  <c r="BE179"/>
  <c r="BE186"/>
  <c r="BE195"/>
  <c r="BE196"/>
  <c r="BE199"/>
  <c r="BE201"/>
  <c r="BE210"/>
  <c r="BE214"/>
  <c r="BE217"/>
  <c r="BE218"/>
  <c r="BE219"/>
  <c r="BE225"/>
  <c r="BE239"/>
  <c r="BE247"/>
  <c r="BE263"/>
  <c r="BE272"/>
  <c r="BE281"/>
  <c r="BE283"/>
  <c r="BE153"/>
  <c r="BE174"/>
  <c r="BE194"/>
  <c r="BE203"/>
  <c r="BE241"/>
  <c r="BE246"/>
  <c r="BE257"/>
  <c r="BE264"/>
  <c r="E129"/>
  <c r="BE163"/>
  <c r="BE166"/>
  <c r="BE181"/>
  <c r="BE226"/>
  <c r="BE238"/>
  <c r="BE260"/>
  <c r="BE168"/>
  <c r="BE175"/>
  <c r="BE204"/>
  <c r="BE206"/>
  <c r="BE211"/>
  <c r="BE212"/>
  <c r="BE213"/>
  <c r="BE215"/>
  <c r="BE216"/>
  <c r="BE224"/>
  <c r="BE232"/>
  <c r="BE273"/>
  <c r="BE162"/>
  <c r="BE171"/>
  <c r="BE189"/>
  <c r="BE200"/>
  <c r="BE202"/>
  <c r="BE222"/>
  <c r="BE227"/>
  <c r="BE240"/>
  <c r="BE253"/>
  <c r="BE254"/>
  <c r="BE261"/>
  <c r="BE268"/>
  <c r="BE270"/>
  <c r="BE274"/>
  <c r="BE275"/>
  <c r="F94"/>
  <c r="BE145"/>
  <c r="BE151"/>
  <c r="BE152"/>
  <c r="BE155"/>
  <c r="BE160"/>
  <c r="BE167"/>
  <c r="BE170"/>
  <c r="BE192"/>
  <c r="BE193"/>
  <c r="BE197"/>
  <c r="BE207"/>
  <c r="BE228"/>
  <c r="BE230"/>
  <c r="BE255"/>
  <c r="J93"/>
  <c r="BE158"/>
  <c r="BE180"/>
  <c r="BE188"/>
  <c r="BE237"/>
  <c r="BE248"/>
  <c r="BE259"/>
  <c r="BE271"/>
  <c i="5" r="BK128"/>
  <c r="J128"/>
  <c i="6" r="J123"/>
  <c r="J94"/>
  <c r="BE134"/>
  <c r="BE138"/>
  <c r="BE140"/>
  <c r="BE152"/>
  <c r="BE144"/>
  <c r="BE150"/>
  <c r="F123"/>
  <c r="BE139"/>
  <c r="BE146"/>
  <c r="BE153"/>
  <c r="E85"/>
  <c r="F124"/>
  <c r="BE135"/>
  <c r="BE147"/>
  <c r="BE154"/>
  <c r="J121"/>
  <c r="BE145"/>
  <c r="BE156"/>
  <c r="BE136"/>
  <c r="BE141"/>
  <c r="BE151"/>
  <c r="BE131"/>
  <c r="BE132"/>
  <c r="BE143"/>
  <c r="BE148"/>
  <c r="BE155"/>
  <c i="5" r="J93"/>
  <c r="J125"/>
  <c r="BE158"/>
  <c r="BE159"/>
  <c r="BE160"/>
  <c r="BE190"/>
  <c r="BE192"/>
  <c r="BE199"/>
  <c r="BE210"/>
  <c r="BE220"/>
  <c r="BE231"/>
  <c i="4" r="BK131"/>
  <c r="BK130"/>
  <c r="J130"/>
  <c i="5" r="J122"/>
  <c r="BE162"/>
  <c r="BE168"/>
  <c r="BE185"/>
  <c r="BE193"/>
  <c r="BE202"/>
  <c r="BE241"/>
  <c r="BE253"/>
  <c r="BE173"/>
  <c r="BE207"/>
  <c r="BE224"/>
  <c r="E85"/>
  <c r="F125"/>
  <c r="BE187"/>
  <c r="BE245"/>
  <c r="BE248"/>
  <c r="BE249"/>
  <c r="BE255"/>
  <c r="BE256"/>
  <c r="BE130"/>
  <c r="BE138"/>
  <c r="BE148"/>
  <c r="BE149"/>
  <c r="BE150"/>
  <c r="BE152"/>
  <c r="BE157"/>
  <c r="BE178"/>
  <c r="BE181"/>
  <c r="BE200"/>
  <c r="BE204"/>
  <c r="BE217"/>
  <c r="BE228"/>
  <c r="BE237"/>
  <c r="BE242"/>
  <c r="BE142"/>
  <c r="BE144"/>
  <c r="BE164"/>
  <c r="BE177"/>
  <c r="BE208"/>
  <c r="BE209"/>
  <c r="BE212"/>
  <c r="BE232"/>
  <c r="BE236"/>
  <c r="BE244"/>
  <c r="BE137"/>
  <c r="BE140"/>
  <c r="BE154"/>
  <c r="BE180"/>
  <c r="BE197"/>
  <c r="BE203"/>
  <c r="BE219"/>
  <c r="BE222"/>
  <c r="BE238"/>
  <c r="BE134"/>
  <c r="BE135"/>
  <c r="BE146"/>
  <c r="BE169"/>
  <c r="BE184"/>
  <c r="BE189"/>
  <c r="BE194"/>
  <c r="BE201"/>
  <c r="BE205"/>
  <c r="BE218"/>
  <c r="BE225"/>
  <c r="BE239"/>
  <c r="BE240"/>
  <c r="BE246"/>
  <c r="BE247"/>
  <c r="BE252"/>
  <c r="BE163"/>
  <c r="BE167"/>
  <c r="BE182"/>
  <c r="BE211"/>
  <c r="BE214"/>
  <c r="BE216"/>
  <c r="BE191"/>
  <c r="BE195"/>
  <c r="BE206"/>
  <c r="BE213"/>
  <c r="BE215"/>
  <c r="BE223"/>
  <c r="BE227"/>
  <c r="BE229"/>
  <c r="BE235"/>
  <c r="BE251"/>
  <c r="BE254"/>
  <c r="F93"/>
  <c r="BE131"/>
  <c r="BE132"/>
  <c r="BE155"/>
  <c r="BE161"/>
  <c r="BE166"/>
  <c r="BE170"/>
  <c r="BE171"/>
  <c r="BE175"/>
  <c r="BE183"/>
  <c r="BE186"/>
  <c r="BE196"/>
  <c r="BE233"/>
  <c r="BE250"/>
  <c i="4" r="BE148"/>
  <c r="BE152"/>
  <c r="BE153"/>
  <c r="BE165"/>
  <c r="BE193"/>
  <c r="BE200"/>
  <c r="BE205"/>
  <c r="BE208"/>
  <c i="3" r="J135"/>
  <c r="J101"/>
  <c i="4" r="BE172"/>
  <c r="BE188"/>
  <c r="BE196"/>
  <c r="BE204"/>
  <c r="BE141"/>
  <c r="BE145"/>
  <c r="BE146"/>
  <c r="BE157"/>
  <c r="BE161"/>
  <c r="BE191"/>
  <c r="BE210"/>
  <c r="BE217"/>
  <c r="BE218"/>
  <c r="BE220"/>
  <c r="BE226"/>
  <c r="J94"/>
  <c r="BE180"/>
  <c r="BE187"/>
  <c r="J91"/>
  <c r="F126"/>
  <c r="BE136"/>
  <c r="BE139"/>
  <c r="BE140"/>
  <c r="BE189"/>
  <c r="BE201"/>
  <c r="BE202"/>
  <c r="BE207"/>
  <c r="BE222"/>
  <c r="BE224"/>
  <c r="BE230"/>
  <c r="J93"/>
  <c r="F127"/>
  <c r="BE156"/>
  <c r="BE163"/>
  <c r="BE169"/>
  <c r="BE170"/>
  <c r="BE178"/>
  <c r="BE179"/>
  <c r="BE182"/>
  <c i="3" r="BK227"/>
  <c r="J227"/>
  <c r="J105"/>
  <c i="4" r="BE166"/>
  <c r="BE199"/>
  <c r="BE219"/>
  <c r="BE223"/>
  <c r="E118"/>
  <c r="BE133"/>
  <c r="BE135"/>
  <c r="BE142"/>
  <c r="BE150"/>
  <c r="BE159"/>
  <c r="BE164"/>
  <c r="BE184"/>
  <c r="BE143"/>
  <c r="BE185"/>
  <c r="BE190"/>
  <c r="BE195"/>
  <c r="BE206"/>
  <c r="BE209"/>
  <c r="BE221"/>
  <c r="BE227"/>
  <c r="BE228"/>
  <c r="BE154"/>
  <c r="BE171"/>
  <c r="BE203"/>
  <c r="BE216"/>
  <c r="BE137"/>
  <c r="BE158"/>
  <c r="BE160"/>
  <c r="BE167"/>
  <c r="BE174"/>
  <c r="BE175"/>
  <c r="BE176"/>
  <c r="BE186"/>
  <c r="BE192"/>
  <c r="BE194"/>
  <c r="BE211"/>
  <c r="BE214"/>
  <c r="BE138"/>
  <c r="BE144"/>
  <c r="BE155"/>
  <c r="BE162"/>
  <c r="BE197"/>
  <c r="BE212"/>
  <c r="BE215"/>
  <c r="BE229"/>
  <c i="3" r="J93"/>
  <c r="BE144"/>
  <c r="BE158"/>
  <c r="BE171"/>
  <c r="BE188"/>
  <c r="BE218"/>
  <c r="BE235"/>
  <c r="BE245"/>
  <c r="BE248"/>
  <c r="BE272"/>
  <c i="2" r="BK158"/>
  <c r="J158"/>
  <c r="J99"/>
  <c i="3" r="F93"/>
  <c r="J94"/>
  <c r="J126"/>
  <c r="BE149"/>
  <c r="BE166"/>
  <c r="BE172"/>
  <c r="BE186"/>
  <c r="BE205"/>
  <c r="BE222"/>
  <c r="BE226"/>
  <c r="BE233"/>
  <c r="BE234"/>
  <c r="BE247"/>
  <c r="BE254"/>
  <c r="BE255"/>
  <c r="BE257"/>
  <c r="BE269"/>
  <c r="BE271"/>
  <c r="BE278"/>
  <c r="BE284"/>
  <c r="BE178"/>
  <c r="BE196"/>
  <c r="BE214"/>
  <c r="BE237"/>
  <c r="BE241"/>
  <c r="BE242"/>
  <c r="BE251"/>
  <c r="BE253"/>
  <c r="BE265"/>
  <c r="BE290"/>
  <c r="BE298"/>
  <c r="BE138"/>
  <c r="BE139"/>
  <c r="BE141"/>
  <c r="BE146"/>
  <c r="BE153"/>
  <c r="BE161"/>
  <c r="BE162"/>
  <c r="BE163"/>
  <c r="BE169"/>
  <c r="BE170"/>
  <c r="BE177"/>
  <c r="BE184"/>
  <c r="BE192"/>
  <c r="BE212"/>
  <c r="BE246"/>
  <c r="BE266"/>
  <c r="BE309"/>
  <c r="BE147"/>
  <c r="BE159"/>
  <c r="BE160"/>
  <c r="BE167"/>
  <c r="BE168"/>
  <c r="BE199"/>
  <c r="BE201"/>
  <c r="BE203"/>
  <c r="BE208"/>
  <c r="BE243"/>
  <c r="BE244"/>
  <c r="BE260"/>
  <c r="BE273"/>
  <c r="BE289"/>
  <c r="BE302"/>
  <c r="BE312"/>
  <c r="BE320"/>
  <c r="BE324"/>
  <c r="BE326"/>
  <c r="BE179"/>
  <c r="BE194"/>
  <c r="BE206"/>
  <c r="BE210"/>
  <c r="BE215"/>
  <c r="BE236"/>
  <c r="BE267"/>
  <c r="BE274"/>
  <c r="BE277"/>
  <c r="BE297"/>
  <c r="BE305"/>
  <c r="BE317"/>
  <c i="2" r="J6031"/>
  <c r="J134"/>
  <c i="3" r="F129"/>
  <c r="BE136"/>
  <c r="BE140"/>
  <c r="BE145"/>
  <c r="BE165"/>
  <c r="BE175"/>
  <c r="BE187"/>
  <c r="BE198"/>
  <c r="BE276"/>
  <c r="BE291"/>
  <c r="BE293"/>
  <c r="BE294"/>
  <c r="BE300"/>
  <c r="BE307"/>
  <c r="BE315"/>
  <c r="BE137"/>
  <c r="BE143"/>
  <c r="BE148"/>
  <c r="BE182"/>
  <c r="BE211"/>
  <c r="BE216"/>
  <c r="BE239"/>
  <c r="BE279"/>
  <c r="BE281"/>
  <c r="BE292"/>
  <c r="BE295"/>
  <c r="BE176"/>
  <c r="BE183"/>
  <c r="BE213"/>
  <c r="BE225"/>
  <c r="BE230"/>
  <c r="BE256"/>
  <c r="BE263"/>
  <c r="BE268"/>
  <c r="BE282"/>
  <c r="BE285"/>
  <c r="BE308"/>
  <c r="BE310"/>
  <c r="BE327"/>
  <c r="E85"/>
  <c r="BE142"/>
  <c r="BE219"/>
  <c r="BE224"/>
  <c r="BE229"/>
  <c r="BE240"/>
  <c r="BE250"/>
  <c r="BE252"/>
  <c r="BE259"/>
  <c r="BE264"/>
  <c r="BE280"/>
  <c r="BE299"/>
  <c r="BE301"/>
  <c r="BE303"/>
  <c i="2" r="BK1514"/>
  <c r="J1514"/>
  <c r="J109"/>
  <c i="3" r="BE174"/>
  <c r="BE238"/>
  <c r="BE275"/>
  <c r="BE287"/>
  <c r="BE296"/>
  <c r="BE304"/>
  <c r="BE306"/>
  <c r="BE313"/>
  <c r="BE319"/>
  <c r="BE321"/>
  <c r="BE164"/>
  <c r="BE180"/>
  <c r="BE181"/>
  <c r="BE189"/>
  <c r="BE209"/>
  <c r="BE231"/>
  <c r="BE232"/>
  <c r="BE249"/>
  <c r="BE258"/>
  <c r="BE262"/>
  <c r="BE270"/>
  <c r="BE283"/>
  <c r="BE288"/>
  <c r="BE311"/>
  <c r="BE314"/>
  <c r="BE316"/>
  <c r="BE322"/>
  <c r="BE323"/>
  <c r="BE328"/>
  <c r="BE329"/>
  <c r="BE330"/>
  <c r="BE331"/>
  <c r="BE332"/>
  <c i="2" r="E145"/>
  <c r="BE164"/>
  <c r="BE207"/>
  <c r="BE233"/>
  <c r="BE264"/>
  <c r="BE291"/>
  <c r="BE311"/>
  <c r="BE349"/>
  <c r="BE448"/>
  <c r="BE517"/>
  <c r="BE540"/>
  <c r="BE571"/>
  <c r="BE623"/>
  <c r="BE684"/>
  <c r="BE695"/>
  <c r="BE739"/>
  <c r="BE751"/>
  <c r="BE764"/>
  <c r="BE772"/>
  <c r="BE781"/>
  <c r="BE790"/>
  <c r="BE839"/>
  <c r="BE864"/>
  <c r="BE880"/>
  <c r="BE904"/>
  <c r="BE919"/>
  <c r="BE940"/>
  <c r="BE958"/>
  <c r="BE973"/>
  <c r="BE984"/>
  <c r="BE1202"/>
  <c r="BE1226"/>
  <c r="BE1236"/>
  <c r="BE1322"/>
  <c r="BE1355"/>
  <c r="BE1434"/>
  <c r="BE1474"/>
  <c r="BE1477"/>
  <c r="BE1548"/>
  <c r="BE1614"/>
  <c r="BE1634"/>
  <c r="BE1714"/>
  <c r="BE1727"/>
  <c r="BE1735"/>
  <c r="BE1743"/>
  <c r="BE1761"/>
  <c r="BE1781"/>
  <c r="BE1803"/>
  <c r="BE1854"/>
  <c r="BE1924"/>
  <c r="BE1931"/>
  <c r="BE1946"/>
  <c r="BE1971"/>
  <c r="BE2000"/>
  <c r="BE2034"/>
  <c r="BE2043"/>
  <c r="BE2069"/>
  <c r="BE2081"/>
  <c r="BE2107"/>
  <c r="BE2135"/>
  <c r="BE2165"/>
  <c r="BE2176"/>
  <c r="BE2195"/>
  <c r="BE2201"/>
  <c r="BE2203"/>
  <c r="BE2209"/>
  <c r="BE2212"/>
  <c r="BE2221"/>
  <c r="BE2272"/>
  <c r="BE2291"/>
  <c r="BE2332"/>
  <c r="BE2337"/>
  <c r="BE2375"/>
  <c r="BE2378"/>
  <c r="BE2384"/>
  <c r="BE2468"/>
  <c r="BE2508"/>
  <c r="BE2511"/>
  <c r="BE2519"/>
  <c r="BE2523"/>
  <c r="BE2540"/>
  <c r="BE2546"/>
  <c r="BE2549"/>
  <c r="BE2579"/>
  <c r="BE2586"/>
  <c r="BE2593"/>
  <c r="BE2605"/>
  <c r="BE2617"/>
  <c r="BE2676"/>
  <c r="BE2722"/>
  <c r="BE2745"/>
  <c r="BE2816"/>
  <c r="BE2870"/>
  <c r="BE2943"/>
  <c r="BE3004"/>
  <c r="BE3053"/>
  <c r="BE3058"/>
  <c r="BE3062"/>
  <c r="BE3105"/>
  <c r="BE3109"/>
  <c r="BE3117"/>
  <c r="BE3130"/>
  <c r="BE3134"/>
  <c r="BE3160"/>
  <c r="BE3172"/>
  <c r="BE3182"/>
  <c r="BE3227"/>
  <c r="BE3247"/>
  <c r="BE3255"/>
  <c r="BE3274"/>
  <c r="BE3285"/>
  <c r="BE3303"/>
  <c r="BE3354"/>
  <c r="BE3398"/>
  <c r="BE3445"/>
  <c r="BE3448"/>
  <c r="BE3474"/>
  <c r="BE3512"/>
  <c r="BE3516"/>
  <c r="BE3631"/>
  <c r="BE3682"/>
  <c r="BE3765"/>
  <c r="BE3810"/>
  <c r="BE4215"/>
  <c r="BE4263"/>
  <c r="BE4588"/>
  <c r="BE4703"/>
  <c r="BE4823"/>
  <c r="BE5114"/>
  <c r="BE5269"/>
  <c r="BE5284"/>
  <c r="BE5523"/>
  <c r="BE5538"/>
  <c r="BE5551"/>
  <c r="BE5841"/>
  <c r="BE6040"/>
  <c r="BE181"/>
  <c r="BE220"/>
  <c r="BE385"/>
  <c r="BE488"/>
  <c r="BE520"/>
  <c r="BE557"/>
  <c r="BE606"/>
  <c r="BE728"/>
  <c r="BE737"/>
  <c r="BE741"/>
  <c r="BE855"/>
  <c r="BE1024"/>
  <c r="BE1179"/>
  <c r="BE1238"/>
  <c r="BE1266"/>
  <c r="BE1385"/>
  <c r="BE1407"/>
  <c r="BE1438"/>
  <c r="BE1489"/>
  <c r="BE1509"/>
  <c r="BE1527"/>
  <c r="BE1566"/>
  <c r="BE1623"/>
  <c r="BE1645"/>
  <c r="BE1647"/>
  <c r="BE1701"/>
  <c r="BE1755"/>
  <c r="BE1821"/>
  <c r="BE1845"/>
  <c r="BE2024"/>
  <c r="BE2078"/>
  <c r="BE2104"/>
  <c r="BE2275"/>
  <c r="BE2304"/>
  <c r="BE2367"/>
  <c r="BE2441"/>
  <c r="BE2458"/>
  <c r="BE2561"/>
  <c r="BE2861"/>
  <c r="BE2912"/>
  <c r="BE2951"/>
  <c r="BE2959"/>
  <c r="BE3089"/>
  <c r="BE3098"/>
  <c r="BE3121"/>
  <c r="BE3164"/>
  <c r="BE3201"/>
  <c r="BE3295"/>
  <c r="BE3299"/>
  <c r="BE3311"/>
  <c r="BE3318"/>
  <c r="BE3332"/>
  <c r="BE3655"/>
  <c r="BE3712"/>
  <c r="BE4474"/>
  <c r="BE5246"/>
  <c r="BE5249"/>
  <c r="BE5276"/>
  <c r="BE5281"/>
  <c r="BE5562"/>
  <c r="BE6004"/>
  <c r="BE6011"/>
  <c r="BE6019"/>
  <c i="1" r="AW96"/>
  <c i="2" r="J94"/>
  <c r="F154"/>
  <c r="BE173"/>
  <c r="BE184"/>
  <c r="BE188"/>
  <c r="BE191"/>
  <c r="BE268"/>
  <c r="BE324"/>
  <c r="BE344"/>
  <c r="BE358"/>
  <c r="BE380"/>
  <c r="BE402"/>
  <c r="BE505"/>
  <c r="BE535"/>
  <c r="BE542"/>
  <c r="BE674"/>
  <c r="BE713"/>
  <c r="BE717"/>
  <c r="BE726"/>
  <c r="BE746"/>
  <c r="BE758"/>
  <c r="BE761"/>
  <c r="BE768"/>
  <c r="BE792"/>
  <c r="BE862"/>
  <c r="BE885"/>
  <c r="BE888"/>
  <c r="BE937"/>
  <c r="BE949"/>
  <c r="BE1001"/>
  <c r="BE1008"/>
  <c r="BE1021"/>
  <c r="BE1174"/>
  <c r="BE1183"/>
  <c r="BE1222"/>
  <c r="BE1229"/>
  <c r="BE1249"/>
  <c r="BE1252"/>
  <c r="BE1256"/>
  <c r="BE1260"/>
  <c r="BE1263"/>
  <c r="BE1301"/>
  <c r="BE1331"/>
  <c r="BE1348"/>
  <c r="BE1380"/>
  <c r="BE1389"/>
  <c r="BE1448"/>
  <c r="BE1457"/>
  <c r="BE1465"/>
  <c r="BE1468"/>
  <c r="BE1471"/>
  <c r="BE1501"/>
  <c r="BE1505"/>
  <c r="BE1512"/>
  <c r="BE1516"/>
  <c r="BE1600"/>
  <c r="BE1704"/>
  <c r="BE1746"/>
  <c r="BE1752"/>
  <c r="BE1758"/>
  <c r="BE1764"/>
  <c r="BE1856"/>
  <c r="BE1859"/>
  <c r="BE1862"/>
  <c r="BE1908"/>
  <c r="BE1933"/>
  <c r="BE1949"/>
  <c r="BE2031"/>
  <c r="BE2037"/>
  <c r="BE2053"/>
  <c r="BE2084"/>
  <c r="BE2095"/>
  <c r="BE2098"/>
  <c r="BE2128"/>
  <c r="BE2141"/>
  <c r="BE2148"/>
  <c r="BE2159"/>
  <c r="BE2174"/>
  <c r="BE2205"/>
  <c r="BE2207"/>
  <c r="BE2217"/>
  <c r="BE2227"/>
  <c r="BE2248"/>
  <c r="BE2260"/>
  <c r="BE2321"/>
  <c r="BE2327"/>
  <c r="BE2372"/>
  <c r="BE2381"/>
  <c r="BE2423"/>
  <c r="BE2480"/>
  <c r="BE2488"/>
  <c r="BE2496"/>
  <c r="BE2504"/>
  <c r="BE2531"/>
  <c r="BE2534"/>
  <c r="BE2543"/>
  <c r="BE2552"/>
  <c r="BE2555"/>
  <c r="BE2564"/>
  <c r="BE2640"/>
  <c r="BE2663"/>
  <c r="BE2685"/>
  <c r="BE2739"/>
  <c r="BE2825"/>
  <c r="BE2852"/>
  <c r="BE2939"/>
  <c r="BE2983"/>
  <c r="BE3007"/>
  <c r="BE3025"/>
  <c r="BE3150"/>
  <c r="BE3208"/>
  <c r="BE3218"/>
  <c r="BE3231"/>
  <c r="BE3259"/>
  <c r="BE3307"/>
  <c r="BE3341"/>
  <c r="BE3350"/>
  <c r="BE3363"/>
  <c r="BE3385"/>
  <c r="BE3391"/>
  <c r="BE3402"/>
  <c r="BE3406"/>
  <c r="BE3410"/>
  <c r="BE3478"/>
  <c r="BE3537"/>
  <c r="BE3567"/>
  <c r="BE3597"/>
  <c r="BE3640"/>
  <c r="BE3659"/>
  <c r="BE3696"/>
  <c r="BE3700"/>
  <c r="BE3716"/>
  <c r="BE3734"/>
  <c r="BE3746"/>
  <c r="BE3750"/>
  <c r="BE3761"/>
  <c r="BE3773"/>
  <c r="BE3777"/>
  <c r="BE3781"/>
  <c r="BE3785"/>
  <c r="BE3797"/>
  <c r="BE4170"/>
  <c r="BE4179"/>
  <c r="BE4188"/>
  <c r="BE4201"/>
  <c r="BE4209"/>
  <c r="BE4273"/>
  <c r="BE4330"/>
  <c r="BE4390"/>
  <c r="BE4443"/>
  <c r="BE5254"/>
  <c r="BE5264"/>
  <c r="BE5543"/>
  <c r="BE5557"/>
  <c r="BE5566"/>
  <c r="BE5619"/>
  <c r="BE5669"/>
  <c r="BE5835"/>
  <c r="BE5846"/>
  <c r="BE5878"/>
  <c r="BE5911"/>
  <c r="BE5961"/>
  <c r="BE5964"/>
  <c r="BE5993"/>
  <c r="BE6022"/>
  <c r="J151"/>
  <c r="BE160"/>
  <c r="BE177"/>
  <c r="BE195"/>
  <c r="BE301"/>
  <c r="BE375"/>
  <c r="BE388"/>
  <c r="BE397"/>
  <c r="BE573"/>
  <c r="BE648"/>
  <c r="BE670"/>
  <c r="BE672"/>
  <c r="BE755"/>
  <c r="BE837"/>
  <c r="BE1003"/>
  <c r="BE1170"/>
  <c r="BE1275"/>
  <c r="BE1277"/>
  <c r="BE1285"/>
  <c r="BE1375"/>
  <c r="BE1540"/>
  <c r="BE1557"/>
  <c r="BE1576"/>
  <c r="BE1587"/>
  <c r="BE1681"/>
  <c r="BE1689"/>
  <c r="BE1717"/>
  <c r="BE1749"/>
  <c r="BE1771"/>
  <c r="BE1778"/>
  <c r="BE1831"/>
  <c r="BE1870"/>
  <c r="BE1877"/>
  <c r="BE1974"/>
  <c r="BE2072"/>
  <c r="BE2075"/>
  <c r="BE2101"/>
  <c r="BE2115"/>
  <c r="BE2122"/>
  <c r="BE2157"/>
  <c r="BE2230"/>
  <c r="BE2234"/>
  <c r="BE2237"/>
  <c r="BE2308"/>
  <c r="BE2609"/>
  <c r="BE2613"/>
  <c r="BE2921"/>
  <c r="BE2930"/>
  <c r="BE3001"/>
  <c r="BE3154"/>
  <c r="BE3243"/>
  <c r="BE3495"/>
  <c r="BE3499"/>
  <c r="BE3503"/>
  <c r="BE3533"/>
  <c r="BE3552"/>
  <c r="BE3626"/>
  <c r="BE3638"/>
  <c r="BE3675"/>
  <c r="BE3708"/>
  <c r="BE3754"/>
  <c r="BE3757"/>
  <c r="BE3991"/>
  <c r="BE4192"/>
  <c r="BE5233"/>
  <c r="BE5259"/>
  <c r="BE5569"/>
  <c r="BE5702"/>
  <c r="BE5734"/>
  <c r="BE5784"/>
  <c r="BE248"/>
  <c r="BE279"/>
  <c r="BE336"/>
  <c r="BE367"/>
  <c r="BE370"/>
  <c r="BE490"/>
  <c r="BE507"/>
  <c r="BE593"/>
  <c r="BE637"/>
  <c r="BE659"/>
  <c r="BE704"/>
  <c r="BE743"/>
  <c r="BE794"/>
  <c r="BE857"/>
  <c r="BE914"/>
  <c r="BE917"/>
  <c r="BE921"/>
  <c r="BE924"/>
  <c r="BE992"/>
  <c r="BE1153"/>
  <c r="BE1157"/>
  <c r="BE1186"/>
  <c r="BE1197"/>
  <c r="BE1211"/>
  <c r="BE1232"/>
  <c r="BE1245"/>
  <c r="BE1271"/>
  <c r="BE1280"/>
  <c r="BE1283"/>
  <c r="BE1293"/>
  <c r="BE1311"/>
  <c r="BE1341"/>
  <c r="BE1395"/>
  <c r="BE1417"/>
  <c r="BE1424"/>
  <c r="BE1481"/>
  <c r="BE1485"/>
  <c r="BE1494"/>
  <c r="BE1503"/>
  <c r="BE1569"/>
  <c r="BE1658"/>
  <c r="BE1671"/>
  <c r="BE1730"/>
  <c r="BE1741"/>
  <c r="BE1784"/>
  <c r="BE1787"/>
  <c r="BE1792"/>
  <c r="BE1795"/>
  <c r="BE1806"/>
  <c r="BE1818"/>
  <c r="BE1837"/>
  <c r="BE1851"/>
  <c r="BE1880"/>
  <c r="BE1894"/>
  <c r="BE1906"/>
  <c r="BE1919"/>
  <c r="BE1935"/>
  <c r="BE1943"/>
  <c r="BE1953"/>
  <c r="BE1963"/>
  <c r="BE1977"/>
  <c r="BE2027"/>
  <c r="BE2040"/>
  <c r="BE2046"/>
  <c r="BE2059"/>
  <c r="BE2062"/>
  <c r="BE2066"/>
  <c r="BE2092"/>
  <c r="BE2154"/>
  <c r="BE2171"/>
  <c r="BE2179"/>
  <c r="BE2181"/>
  <c r="BE2188"/>
  <c r="BE2198"/>
  <c r="BE2224"/>
  <c r="BE2240"/>
  <c r="BE2244"/>
  <c r="BE2252"/>
  <c r="BE2256"/>
  <c r="BE2264"/>
  <c r="BE2268"/>
  <c r="BE2278"/>
  <c r="BE2312"/>
  <c r="BE2344"/>
  <c r="BE2353"/>
  <c r="BE2362"/>
  <c r="BE2477"/>
  <c r="BE2492"/>
  <c r="BE2500"/>
  <c r="BE2537"/>
  <c r="BE2558"/>
  <c r="BE2645"/>
  <c r="BE2695"/>
  <c r="BE2704"/>
  <c r="BE2742"/>
  <c r="BE2786"/>
  <c r="BE2803"/>
  <c r="BE2834"/>
  <c r="BE2895"/>
  <c r="BE2967"/>
  <c r="BE2975"/>
  <c r="BE2991"/>
  <c r="BE2998"/>
  <c r="BE3029"/>
  <c r="BE3038"/>
  <c r="BE3044"/>
  <c r="BE3113"/>
  <c r="BE3142"/>
  <c r="BE3168"/>
  <c r="BE3235"/>
  <c r="BE3239"/>
  <c r="BE3251"/>
  <c r="BE3268"/>
  <c r="BE3282"/>
  <c r="BE3291"/>
  <c r="BE3325"/>
  <c r="BE3482"/>
  <c r="BE3491"/>
  <c r="BE3520"/>
  <c r="BE3529"/>
  <c r="BE3635"/>
  <c r="BE3643"/>
  <c r="BE3647"/>
  <c r="BE3651"/>
  <c r="BE3663"/>
  <c r="BE3667"/>
  <c r="BE3671"/>
  <c r="BE3689"/>
  <c r="BE3704"/>
  <c r="BE3723"/>
  <c r="BE3730"/>
  <c r="BE3738"/>
  <c r="BE3742"/>
  <c r="BE3769"/>
  <c r="BE3789"/>
  <c r="BE3793"/>
  <c r="BE3801"/>
  <c r="BE3804"/>
  <c r="BE3807"/>
  <c r="BE3981"/>
  <c r="BE4463"/>
  <c r="BE4994"/>
  <c r="BE5403"/>
  <c r="BE5526"/>
  <c r="BE5530"/>
  <c r="BE5548"/>
  <c r="BE5997"/>
  <c r="BE6001"/>
  <c r="BE6008"/>
  <c r="BE6016"/>
  <c r="BE6025"/>
  <c r="BE6028"/>
  <c r="BE6032"/>
  <c r="BE6036"/>
  <c i="1" r="BB96"/>
  <c r="BA96"/>
  <c r="BC96"/>
  <c r="BD96"/>
  <c i="3" r="F38"/>
  <c i="1" r="BC97"/>
  <c i="6" r="F36"/>
  <c i="1" r="BA100"/>
  <c i="8" r="F38"/>
  <c i="1" r="BC102"/>
  <c i="10" r="F37"/>
  <c i="1" r="BB104"/>
  <c i="12" r="F37"/>
  <c i="1" r="BB106"/>
  <c i="14" r="F37"/>
  <c i="1" r="BD108"/>
  <c i="16" r="F37"/>
  <c i="1" r="BD110"/>
  <c i="18" r="F34"/>
  <c i="1" r="BA112"/>
  <c i="19" r="J36"/>
  <c i="1" r="AW114"/>
  <c i="21" r="F36"/>
  <c i="1" r="BC116"/>
  <c i="23" r="F36"/>
  <c i="1" r="BC118"/>
  <c i="26" r="F37"/>
  <c i="1" r="BD121"/>
  <c i="29" r="F37"/>
  <c i="1" r="BB125"/>
  <c i="4" r="F37"/>
  <c i="1" r="BB98"/>
  <c i="5" r="F39"/>
  <c i="1" r="BD99"/>
  <c i="7" r="F37"/>
  <c i="1" r="BB101"/>
  <c i="11" r="F37"/>
  <c i="1" r="BB105"/>
  <c i="12" r="J32"/>
  <c i="13" r="F37"/>
  <c i="1" r="BD107"/>
  <c i="16" r="F35"/>
  <c i="1" r="BB110"/>
  <c i="18" r="F35"/>
  <c i="1" r="BB112"/>
  <c i="19" r="F37"/>
  <c i="1" r="BB114"/>
  <c i="21" r="F37"/>
  <c i="1" r="BD116"/>
  <c i="23" r="F34"/>
  <c i="1" r="BA118"/>
  <c i="25" r="F34"/>
  <c i="1" r="BA120"/>
  <c i="27" r="F35"/>
  <c i="1" r="BB122"/>
  <c i="28" r="F37"/>
  <c i="1" r="BB124"/>
  <c i="30" r="J34"/>
  <c i="1" r="AW126"/>
  <c i="3" r="F37"/>
  <c i="1" r="BB97"/>
  <c i="6" r="F37"/>
  <c i="1" r="BB100"/>
  <c i="8" r="F39"/>
  <c i="1" r="BD102"/>
  <c i="10" r="F39"/>
  <c i="1" r="BD104"/>
  <c i="12" r="F38"/>
  <c i="1" r="BC106"/>
  <c i="14" r="F35"/>
  <c i="1" r="BB108"/>
  <c i="16" r="F36"/>
  <c i="1" r="BC110"/>
  <c i="18" r="J34"/>
  <c i="1" r="AW112"/>
  <c i="19" r="F38"/>
  <c i="1" r="BC114"/>
  <c i="21" r="F34"/>
  <c i="1" r="BA116"/>
  <c i="23" r="F37"/>
  <c i="1" r="BD118"/>
  <c i="25" r="J34"/>
  <c i="1" r="AW120"/>
  <c i="28" r="F38"/>
  <c i="1" r="BC124"/>
  <c i="30" r="F36"/>
  <c i="1" r="BC126"/>
  <c i="3" r="F36"/>
  <c i="1" r="BA97"/>
  <c i="6" r="F39"/>
  <c i="1" r="BD100"/>
  <c i="8" r="F37"/>
  <c i="1" r="BB102"/>
  <c i="10" r="F38"/>
  <c i="1" r="BC104"/>
  <c i="12" r="F36"/>
  <c i="1" r="BA106"/>
  <c i="14" r="J34"/>
  <c i="1" r="AW108"/>
  <c i="16" r="J34"/>
  <c i="1" r="AW110"/>
  <c i="18" r="F36"/>
  <c i="1" r="BC112"/>
  <c i="19" r="F36"/>
  <c i="1" r="BA114"/>
  <c i="21" r="J34"/>
  <c i="1" r="AW116"/>
  <c i="23" r="J34"/>
  <c i="1" r="AW118"/>
  <c i="24" r="J30"/>
  <c i="26" r="F34"/>
  <c i="1" r="BA121"/>
  <c i="28" r="F39"/>
  <c i="1" r="BD124"/>
  <c i="30" r="F35"/>
  <c i="1" r="BB126"/>
  <c i="3" r="F39"/>
  <c i="1" r="BD97"/>
  <c i="6" r="F38"/>
  <c i="1" r="BC100"/>
  <c i="8" r="F36"/>
  <c i="1" r="BA102"/>
  <c i="9" r="F36"/>
  <c i="1" r="BA103"/>
  <c i="10" r="J36"/>
  <c i="1" r="AW104"/>
  <c i="12" r="F39"/>
  <c i="1" r="BD106"/>
  <c i="14" r="F36"/>
  <c i="1" r="BC108"/>
  <c i="16" r="F34"/>
  <c i="1" r="BA110"/>
  <c i="18" r="F37"/>
  <c i="1" r="BD112"/>
  <c i="19" r="F39"/>
  <c i="1" r="BD114"/>
  <c i="21" r="F35"/>
  <c i="1" r="BB116"/>
  <c i="23" r="F35"/>
  <c i="1" r="BB118"/>
  <c i="25" r="F36"/>
  <c i="1" r="BC120"/>
  <c i="27" r="J34"/>
  <c i="1" r="AW122"/>
  <c i="29" r="J36"/>
  <c i="1" r="AW125"/>
  <c i="4" r="J36"/>
  <c i="1" r="AW98"/>
  <c i="5" r="F38"/>
  <c i="1" r="BC99"/>
  <c i="5" r="J32"/>
  <c i="7" r="F38"/>
  <c i="1" r="BC101"/>
  <c i="11" r="J32"/>
  <c i="13" r="F36"/>
  <c i="1" r="BC107"/>
  <c i="15" r="F37"/>
  <c i="1" r="BD109"/>
  <c i="17" r="F37"/>
  <c i="1" r="BD111"/>
  <c i="20" r="F38"/>
  <c i="1" r="BC115"/>
  <c i="22" r="F37"/>
  <c i="1" r="BD117"/>
  <c i="24" r="J34"/>
  <c i="1" r="AW119"/>
  <c i="26" r="J34"/>
  <c i="1" r="AW121"/>
  <c i="29" r="F36"/>
  <c i="1" r="BA125"/>
  <c i="3" r="J36"/>
  <c i="1" r="AW97"/>
  <c i="6" r="J36"/>
  <c i="1" r="AW100"/>
  <c i="8" r="J36"/>
  <c i="1" r="AW102"/>
  <c i="9" r="F37"/>
  <c i="1" r="BB103"/>
  <c i="9" r="F39"/>
  <c i="1" r="BD103"/>
  <c i="11" r="F38"/>
  <c i="1" r="BC105"/>
  <c i="12" r="J36"/>
  <c i="1" r="AW106"/>
  <c i="14" r="F34"/>
  <c i="1" r="BA108"/>
  <c i="15" r="J34"/>
  <c i="1" r="AW109"/>
  <c i="17" r="J34"/>
  <c i="1" r="AW111"/>
  <c i="20" r="F39"/>
  <c i="1" r="BD115"/>
  <c i="22" r="F34"/>
  <c i="1" r="BA117"/>
  <c i="24" r="F35"/>
  <c i="1" r="BB119"/>
  <c i="25" r="F35"/>
  <c i="1" r="BB120"/>
  <c i="27" r="F36"/>
  <c i="1" r="BC122"/>
  <c i="27" r="F37"/>
  <c i="1" r="BD122"/>
  <c i="28" r="J36"/>
  <c i="1" r="AW124"/>
  <c i="30" r="F37"/>
  <c i="1" r="BD126"/>
  <c r="AS94"/>
  <c i="4" r="F39"/>
  <c i="1" r="BD98"/>
  <c i="5" r="F36"/>
  <c i="1" r="BA99"/>
  <c i="7" r="J36"/>
  <c i="1" r="AW101"/>
  <c i="11" r="J36"/>
  <c i="1" r="AW105"/>
  <c i="13" r="F35"/>
  <c i="1" r="BB107"/>
  <c i="15" r="F36"/>
  <c i="1" r="BC109"/>
  <c i="17" r="F36"/>
  <c i="1" r="BC111"/>
  <c i="20" r="F37"/>
  <c i="1" r="BB115"/>
  <c i="22" r="J34"/>
  <c i="1" r="AW117"/>
  <c i="24" r="F36"/>
  <c i="1" r="BC119"/>
  <c i="26" r="F35"/>
  <c i="1" r="BB121"/>
  <c i="29" r="F38"/>
  <c i="1" r="BC125"/>
  <c i="4" r="F38"/>
  <c i="1" r="BC98"/>
  <c i="5" r="J36"/>
  <c i="1" r="AW99"/>
  <c i="7" r="F39"/>
  <c i="1" r="BD101"/>
  <c i="10" r="F36"/>
  <c i="1" r="BA104"/>
  <c i="11" r="F39"/>
  <c i="1" r="BD105"/>
  <c i="13" r="F34"/>
  <c i="1" r="BA107"/>
  <c i="15" r="F34"/>
  <c i="1" r="BA109"/>
  <c i="17" r="F34"/>
  <c i="1" r="BA111"/>
  <c i="20" r="F36"/>
  <c i="1" r="BA115"/>
  <c i="22" r="F36"/>
  <c i="1" r="BC117"/>
  <c i="24" r="F34"/>
  <c i="1" r="BA119"/>
  <c i="25" r="F37"/>
  <c i="1" r="BD120"/>
  <c i="27" r="F34"/>
  <c i="1" r="BA122"/>
  <c i="28" r="F36"/>
  <c i="1" r="BA124"/>
  <c i="30" r="F34"/>
  <c i="1" r="BA126"/>
  <c i="4" r="F36"/>
  <c i="1" r="BA98"/>
  <c i="4" r="J32"/>
  <c i="5" r="F37"/>
  <c i="1" r="BB99"/>
  <c i="7" r="F36"/>
  <c i="1" r="BA101"/>
  <c i="9" r="J36"/>
  <c i="1" r="AW103"/>
  <c i="9" r="F38"/>
  <c i="1" r="BC103"/>
  <c i="11" r="F36"/>
  <c i="1" r="BA105"/>
  <c i="13" r="J34"/>
  <c i="1" r="AW107"/>
  <c i="15" r="F35"/>
  <c i="1" r="BB109"/>
  <c i="17" r="F35"/>
  <c i="1" r="BB111"/>
  <c i="20" r="J36"/>
  <c i="1" r="AW115"/>
  <c i="22" r="F35"/>
  <c i="1" r="BB117"/>
  <c i="24" r="F37"/>
  <c i="1" r="BD119"/>
  <c i="26" r="F36"/>
  <c i="1" r="BC121"/>
  <c i="29" r="F39"/>
  <c i="1" r="BD125"/>
  <c i="28" l="1" r="P126"/>
  <c i="1" r="AU124"/>
  <c i="5" r="R128"/>
  <c i="25" r="P122"/>
  <c i="1" r="AU120"/>
  <c i="25" r="T122"/>
  <c i="29" r="R127"/>
  <c r="R126"/>
  <c i="21" r="P132"/>
  <c r="P123"/>
  <c i="1" r="AU116"/>
  <c i="17" r="T126"/>
  <c i="8" r="BK125"/>
  <c r="J125"/>
  <c r="J98"/>
  <c i="5" r="T128"/>
  <c i="2" r="BK6030"/>
  <c r="J6030"/>
  <c r="J133"/>
  <c r="T158"/>
  <c i="19" r="P126"/>
  <c r="P125"/>
  <c i="1" r="AU114"/>
  <c i="10" r="P124"/>
  <c i="1" r="AU104"/>
  <c i="5" r="P128"/>
  <c i="1" r="AU99"/>
  <c i="28" r="T127"/>
  <c r="T126"/>
  <c i="19" r="R126"/>
  <c r="R125"/>
  <c i="12" r="T169"/>
  <c i="13" r="P142"/>
  <c i="1" r="AU107"/>
  <c i="18" r="P123"/>
  <c r="P122"/>
  <c i="1" r="AU112"/>
  <c i="2" r="P1514"/>
  <c r="R158"/>
  <c i="7" r="P183"/>
  <c i="20" r="R128"/>
  <c r="R127"/>
  <c i="14" r="R129"/>
  <c r="R128"/>
  <c i="12" r="R135"/>
  <c i="23" r="R128"/>
  <c i="7" r="BK208"/>
  <c r="J208"/>
  <c r="J110"/>
  <c i="14" r="T129"/>
  <c r="T128"/>
  <c i="26" r="P128"/>
  <c r="P127"/>
  <c r="P126"/>
  <c i="1" r="AU121"/>
  <c i="12" r="P199"/>
  <c i="23" r="T128"/>
  <c i="19" r="T126"/>
  <c r="T125"/>
  <c i="3" r="P227"/>
  <c r="P134"/>
  <c r="P133"/>
  <c r="P132"/>
  <c i="1" r="AU97"/>
  <c i="4" r="T131"/>
  <c r="T130"/>
  <c i="10" r="T124"/>
  <c i="14" r="P129"/>
  <c r="P128"/>
  <c i="1" r="AU108"/>
  <c i="12" r="T136"/>
  <c r="T135"/>
  <c i="4" r="R131"/>
  <c r="R130"/>
  <c i="17" r="P152"/>
  <c r="P126"/>
  <c i="1" r="AU111"/>
  <c i="7" r="P148"/>
  <c i="20" r="T128"/>
  <c r="T127"/>
  <c i="2" r="R1514"/>
  <c i="25" r="R126"/>
  <c r="R122"/>
  <c i="7" r="P243"/>
  <c i="9" r="P124"/>
  <c i="1" r="AU103"/>
  <c i="9" r="R124"/>
  <c i="3" r="R134"/>
  <c r="R133"/>
  <c r="R132"/>
  <c i="13" r="R142"/>
  <c i="6" r="BK129"/>
  <c r="BK128"/>
  <c r="J128"/>
  <c r="J99"/>
  <c i="22" r="P126"/>
  <c r="P125"/>
  <c i="1" r="AU117"/>
  <c i="16" r="R132"/>
  <c r="R123"/>
  <c r="P132"/>
  <c r="P123"/>
  <c i="1" r="AU110"/>
  <c i="9" r="BK124"/>
  <c r="J124"/>
  <c r="J98"/>
  <c i="2" r="P158"/>
  <c r="P157"/>
  <c i="1" r="AU96"/>
  <c i="9" r="T124"/>
  <c i="7" r="T243"/>
  <c i="29" r="P127"/>
  <c r="P126"/>
  <c i="1" r="AU125"/>
  <c i="30" r="BK124"/>
  <c r="J124"/>
  <c r="J97"/>
  <c i="27" r="R121"/>
  <c i="21" r="R132"/>
  <c r="R123"/>
  <c i="17" r="R127"/>
  <c r="R126"/>
  <c i="18" r="T123"/>
  <c r="T122"/>
  <c i="7" r="T148"/>
  <c r="T141"/>
  <c i="16" r="T132"/>
  <c r="T123"/>
  <c i="27" r="T121"/>
  <c i="16" r="BK132"/>
  <c r="J132"/>
  <c r="J98"/>
  <c i="7" r="R243"/>
  <c i="2" r="T1514"/>
  <c i="15" r="T122"/>
  <c r="T121"/>
  <c i="23" r="P128"/>
  <c i="1" r="AU118"/>
  <c i="3" r="T227"/>
  <c r="T134"/>
  <c r="T133"/>
  <c r="T132"/>
  <c i="21" r="T132"/>
  <c r="T123"/>
  <c i="30" r="T124"/>
  <c r="T123"/>
  <c i="26" r="BK128"/>
  <c r="J128"/>
  <c r="J98"/>
  <c i="20" r="P128"/>
  <c r="P127"/>
  <c i="1" r="AU115"/>
  <c i="27" r="P121"/>
  <c i="1" r="AU122"/>
  <c i="7" r="P208"/>
  <c i="22" r="R126"/>
  <c r="R125"/>
  <c i="8" r="T125"/>
  <c r="P125"/>
  <c i="1" r="AU102"/>
  <c i="13" r="T142"/>
  <c i="30" r="R124"/>
  <c r="R123"/>
  <c i="15" r="BK122"/>
  <c r="BK121"/>
  <c r="J121"/>
  <c r="J96"/>
  <c i="30" r="P124"/>
  <c r="P123"/>
  <c i="1" r="AU126"/>
  <c i="7" r="R148"/>
  <c r="R141"/>
  <c i="6" r="R129"/>
  <c r="R128"/>
  <c r="R127"/>
  <c i="4" r="P131"/>
  <c r="P130"/>
  <c i="1" r="AU98"/>
  <c i="20" r="BK128"/>
  <c r="BK127"/>
  <c r="J127"/>
  <c r="J98"/>
  <c i="12" r="P169"/>
  <c r="P135"/>
  <c i="1" r="AU106"/>
  <c i="8" r="R125"/>
  <c i="26" r="T128"/>
  <c r="T127"/>
  <c r="T126"/>
  <c i="7" r="BK183"/>
  <c r="J183"/>
  <c r="J106"/>
  <c i="23" r="J144"/>
  <c r="J101"/>
  <c r="BK169"/>
  <c r="J169"/>
  <c r="J107"/>
  <c i="26" r="J149"/>
  <c r="J106"/>
  <c i="27" r="BK125"/>
  <c r="J125"/>
  <c r="J98"/>
  <c i="25" r="BK126"/>
  <c r="J126"/>
  <c r="J98"/>
  <c i="9" r="J125"/>
  <c r="J99"/>
  <c i="17" r="BK127"/>
  <c r="J127"/>
  <c r="J97"/>
  <c i="25" r="BK122"/>
  <c r="J122"/>
  <c r="J96"/>
  <c i="30" r="J125"/>
  <c r="J98"/>
  <c i="29" r="BK126"/>
  <c r="J126"/>
  <c i="28" r="BK126"/>
  <c r="J126"/>
  <c r="J98"/>
  <c i="26" r="BK143"/>
  <c r="J143"/>
  <c r="J102"/>
  <c i="1" r="AG119"/>
  <c i="24" r="J96"/>
  <c i="23" r="BK128"/>
  <c r="J128"/>
  <c i="22" r="BK125"/>
  <c r="J125"/>
  <c i="21" r="J132"/>
  <c r="J98"/>
  <c i="19" r="BK125"/>
  <c r="J125"/>
  <c r="J98"/>
  <c i="18" r="BK122"/>
  <c r="J122"/>
  <c r="J96"/>
  <c i="14" r="BK128"/>
  <c r="J128"/>
  <c r="J96"/>
  <c i="1" r="AG106"/>
  <c i="12" r="J98"/>
  <c r="J136"/>
  <c r="J99"/>
  <c i="1" r="AG105"/>
  <c i="11" r="J98"/>
  <c i="7" r="BK141"/>
  <c r="J141"/>
  <c r="J148"/>
  <c r="J101"/>
  <c i="1" r="AG99"/>
  <c i="5" r="J98"/>
  <c i="1" r="AG98"/>
  <c i="4" r="J98"/>
  <c r="J131"/>
  <c r="J99"/>
  <c i="3" r="BK134"/>
  <c r="J134"/>
  <c r="J100"/>
  <c i="2" r="BK157"/>
  <c r="J157"/>
  <c r="J98"/>
  <c i="7" r="F35"/>
  <c i="1" r="AZ101"/>
  <c i="10" r="J32"/>
  <c i="1" r="AG104"/>
  <c i="11" r="J35"/>
  <c i="1" r="AV105"/>
  <c r="AT105"/>
  <c r="AN105"/>
  <c r="BA95"/>
  <c r="AW95"/>
  <c i="13" r="J30"/>
  <c i="1" r="AG107"/>
  <c i="15" r="F33"/>
  <c i="1" r="AZ109"/>
  <c i="18" r="J33"/>
  <c i="1" r="AV112"/>
  <c r="AT112"/>
  <c r="BA113"/>
  <c r="AW113"/>
  <c i="21" r="J33"/>
  <c i="1" r="AV116"/>
  <c r="AT116"/>
  <c i="26" r="F33"/>
  <c i="1" r="AZ121"/>
  <c r="BA123"/>
  <c r="AW123"/>
  <c i="4" r="J35"/>
  <c i="1" r="AV98"/>
  <c r="AT98"/>
  <c r="AN98"/>
  <c i="10" r="F35"/>
  <c i="1" r="AZ104"/>
  <c i="12" r="J35"/>
  <c i="1" r="AV106"/>
  <c r="AT106"/>
  <c r="AN106"/>
  <c i="16" r="J33"/>
  <c i="1" r="AV110"/>
  <c r="AT110"/>
  <c r="BB113"/>
  <c r="AX113"/>
  <c i="20" r="F35"/>
  <c i="1" r="AZ115"/>
  <c i="24" r="F33"/>
  <c i="1" r="AZ119"/>
  <c i="26" r="J33"/>
  <c i="1" r="AV121"/>
  <c r="AT121"/>
  <c i="29" r="F35"/>
  <c i="1" r="AZ125"/>
  <c i="5" r="F35"/>
  <c i="1" r="AZ99"/>
  <c i="9" r="J35"/>
  <c i="1" r="AV103"/>
  <c r="AT103"/>
  <c r="BB95"/>
  <c r="AX95"/>
  <c i="14" r="F33"/>
  <c i="1" r="AZ108"/>
  <c i="18" r="F33"/>
  <c i="1" r="AZ112"/>
  <c i="20" r="J35"/>
  <c i="1" r="AV115"/>
  <c r="AT115"/>
  <c i="23" r="J30"/>
  <c i="1" r="AG118"/>
  <c i="24" r="J33"/>
  <c i="1" r="AV119"/>
  <c r="AT119"/>
  <c r="AN119"/>
  <c i="27" r="F33"/>
  <c i="1" r="AZ122"/>
  <c r="BD123"/>
  <c i="30" r="F33"/>
  <c i="1" r="AZ126"/>
  <c i="2" r="F35"/>
  <c i="1" r="AZ96"/>
  <c i="5" r="J35"/>
  <c i="1" r="AV99"/>
  <c r="AT99"/>
  <c r="AN99"/>
  <c i="10" r="J35"/>
  <c i="1" r="AV104"/>
  <c r="AT104"/>
  <c i="12" r="F35"/>
  <c i="1" r="AZ106"/>
  <c i="16" r="F33"/>
  <c i="1" r="AZ110"/>
  <c r="BD113"/>
  <c r="BC113"/>
  <c r="AY113"/>
  <c i="21" r="F33"/>
  <c i="1" r="AZ116"/>
  <c i="27" r="J33"/>
  <c i="1" r="AV122"/>
  <c r="AT122"/>
  <c r="BB123"/>
  <c r="AX123"/>
  <c i="2" r="J35"/>
  <c i="1" r="AV96"/>
  <c r="AT96"/>
  <c i="6" r="F35"/>
  <c i="1" r="AZ100"/>
  <c i="8" r="J35"/>
  <c i="1" r="AV102"/>
  <c r="AT102"/>
  <c i="17" r="J33"/>
  <c i="1" r="AV111"/>
  <c r="AT111"/>
  <c i="22" r="J33"/>
  <c i="1" r="AV117"/>
  <c r="AT117"/>
  <c i="30" r="J33"/>
  <c i="1" r="AV126"/>
  <c r="AT126"/>
  <c i="4" r="F35"/>
  <c i="1" r="AZ98"/>
  <c i="9" r="F35"/>
  <c i="1" r="AZ103"/>
  <c r="BD95"/>
  <c i="14" r="J33"/>
  <c i="1" r="AV108"/>
  <c r="AT108"/>
  <c i="19" r="F35"/>
  <c i="1" r="AZ114"/>
  <c i="21" r="J30"/>
  <c i="1" r="AG116"/>
  <c i="23" r="F33"/>
  <c i="1" r="AZ118"/>
  <c i="28" r="F35"/>
  <c i="1" r="AZ124"/>
  <c i="3" r="F35"/>
  <c i="1" r="AZ97"/>
  <c i="13" r="J33"/>
  <c i="1" r="AV107"/>
  <c r="AT107"/>
  <c i="25" r="J33"/>
  <c i="1" r="AV120"/>
  <c r="AT120"/>
  <c i="29" r="J32"/>
  <c i="1" r="AG125"/>
  <c i="6" r="J35"/>
  <c i="1" r="AV100"/>
  <c r="AT100"/>
  <c i="7" r="J32"/>
  <c i="1" r="AG101"/>
  <c i="8" r="F35"/>
  <c i="1" r="AZ102"/>
  <c i="17" r="F33"/>
  <c i="1" r="AZ111"/>
  <c i="22" r="J30"/>
  <c i="1" r="AG117"/>
  <c i="23" r="J33"/>
  <c i="1" r="AV118"/>
  <c r="AT118"/>
  <c i="28" r="J35"/>
  <c i="1" r="AV124"/>
  <c r="AT124"/>
  <c i="7" r="J35"/>
  <c i="1" r="AV101"/>
  <c r="AT101"/>
  <c i="11" r="F35"/>
  <c i="1" r="AZ105"/>
  <c r="BC95"/>
  <c r="AY95"/>
  <c i="15" r="J33"/>
  <c i="1" r="AV109"/>
  <c r="AT109"/>
  <c i="19" r="J35"/>
  <c i="1" r="AV114"/>
  <c r="AT114"/>
  <c i="22" r="F33"/>
  <c i="1" r="AZ117"/>
  <c r="BC123"/>
  <c r="AY123"/>
  <c i="3" r="J35"/>
  <c i="1" r="AV97"/>
  <c r="AT97"/>
  <c i="13" r="F33"/>
  <c i="1" r="AZ107"/>
  <c i="25" r="F33"/>
  <c i="1" r="AZ120"/>
  <c i="29" r="J35"/>
  <c i="1" r="AV125"/>
  <c r="AT125"/>
  <c i="2" l="1" r="R157"/>
  <c r="T157"/>
  <c i="7" r="P141"/>
  <c i="1" r="AU101"/>
  <c i="6" r="J129"/>
  <c r="J100"/>
  <c r="BK127"/>
  <c r="J127"/>
  <c i="26" r="BK127"/>
  <c r="J127"/>
  <c r="J97"/>
  <c i="20" r="J128"/>
  <c r="J99"/>
  <c i="15" r="J122"/>
  <c r="J97"/>
  <c i="16" r="BK123"/>
  <c r="J123"/>
  <c i="17" r="BK126"/>
  <c r="J126"/>
  <c i="27" r="BK121"/>
  <c r="J121"/>
  <c i="30" r="BK123"/>
  <c r="J123"/>
  <c r="J96"/>
  <c i="1" r="AN125"/>
  <c i="29" r="J98"/>
  <c r="J41"/>
  <c i="1" r="AN118"/>
  <c i="23" r="J96"/>
  <c i="24" r="J39"/>
  <c i="1" r="AN117"/>
  <c i="22" r="J96"/>
  <c i="23" r="J39"/>
  <c i="1" r="AN116"/>
  <c i="22" r="J39"/>
  <c i="21" r="J39"/>
  <c i="1" r="AN107"/>
  <c i="13" r="J39"/>
  <c i="12" r="J41"/>
  <c i="1" r="AN104"/>
  <c i="11" r="J41"/>
  <c i="10" r="J41"/>
  <c i="1" r="AN101"/>
  <c i="7" r="J98"/>
  <c r="J41"/>
  <c i="5" r="J41"/>
  <c i="4" r="J41"/>
  <c i="3" r="BK133"/>
  <c r="BK132"/>
  <c r="J132"/>
  <c i="1" r="AU95"/>
  <c r="AU113"/>
  <c i="20" r="J32"/>
  <c i="1" r="AG115"/>
  <c i="6" r="J32"/>
  <c i="1" r="AG100"/>
  <c i="9" r="J32"/>
  <c i="1" r="AG103"/>
  <c i="17" r="J30"/>
  <c i="1" r="AG111"/>
  <c i="15" r="J30"/>
  <c i="1" r="AG109"/>
  <c i="27" r="J30"/>
  <c i="1" r="AG122"/>
  <c r="AZ95"/>
  <c r="AV95"/>
  <c r="AT95"/>
  <c r="AU123"/>
  <c i="16" r="J30"/>
  <c i="1" r="AG110"/>
  <c i="25" r="J30"/>
  <c i="1" r="AG120"/>
  <c i="8" r="J32"/>
  <c i="1" r="AG102"/>
  <c r="BB94"/>
  <c r="AX94"/>
  <c i="18" r="J30"/>
  <c i="1" r="AG112"/>
  <c r="AN112"/>
  <c r="AZ113"/>
  <c r="AV113"/>
  <c r="AT113"/>
  <c r="BC94"/>
  <c r="W32"/>
  <c i="14" r="J30"/>
  <c i="1" r="AG108"/>
  <c r="AN108"/>
  <c i="19" r="J32"/>
  <c i="1" r="AG114"/>
  <c r="BD94"/>
  <c r="W33"/>
  <c i="2" r="J32"/>
  <c i="1" r="AG96"/>
  <c r="BA94"/>
  <c r="W30"/>
  <c i="28" r="J32"/>
  <c i="1" r="AG124"/>
  <c r="AG123"/>
  <c r="AZ123"/>
  <c r="AV123"/>
  <c r="AT123"/>
  <c i="3" r="J32"/>
  <c i="1" r="AG97"/>
  <c r="AN97"/>
  <c i="8" l="1" r="J41"/>
  <c i="20" r="J41"/>
  <c i="17" r="J39"/>
  <c i="6" r="J41"/>
  <c i="15" r="J39"/>
  <c i="9" r="J41"/>
  <c i="16" r="J39"/>
  <c i="27" r="J39"/>
  <c i="25" r="J39"/>
  <c i="16" r="J96"/>
  <c i="27" r="J96"/>
  <c i="17" r="J96"/>
  <c i="6" r="J98"/>
  <c i="26" r="BK126"/>
  <c r="J126"/>
  <c r="J96"/>
  <c i="28" r="J41"/>
  <c i="1" r="AN124"/>
  <c i="19" r="J41"/>
  <c i="1" r="AN114"/>
  <c i="18" r="J39"/>
  <c i="14" r="J39"/>
  <c i="3" r="J41"/>
  <c r="J98"/>
  <c r="J133"/>
  <c r="J99"/>
  <c i="2" r="J41"/>
  <c i="1" r="AN96"/>
  <c r="AN123"/>
  <c r="AN110"/>
  <c r="AN103"/>
  <c r="AN115"/>
  <c r="AN122"/>
  <c r="AN102"/>
  <c r="AN111"/>
  <c r="AN120"/>
  <c r="AN100"/>
  <c r="AN109"/>
  <c r="AU94"/>
  <c r="AG113"/>
  <c r="AZ94"/>
  <c r="W29"/>
  <c r="AG95"/>
  <c i="30" r="J30"/>
  <c i="1" r="AG126"/>
  <c r="W31"/>
  <c r="AW94"/>
  <c r="AK30"/>
  <c r="AY94"/>
  <c l="1" r="AN113"/>
  <c r="AN95"/>
  <c i="30" r="J39"/>
  <c i="1" r="AN126"/>
  <c i="26" r="J30"/>
  <c i="1" r="AG121"/>
  <c r="AN121"/>
  <c r="AV94"/>
  <c r="AK29"/>
  <c i="26" l="1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<sst xmlns="http://schemas.openxmlformats.org/spreadsheetml/2006/main">
  <si>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</si>
  <si>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</si>
  <si>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</si>
  <si>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</si>
  <si>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</si>
  <si>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{2a55adb2-70b7-4396-af89-a92d4212f943}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</si>
  <si>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</si>
  <si>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</si>
  <si>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</si>
  <si>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</si>
  <si>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</si>
  <si>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</si>
  <si>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</si>
  <si>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</si>
  <si>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202211-01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</si>
  <si>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</si>
  <si>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</si>
  <si>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STUDENTSKÉ KOLEJE VYSOKÉ ŠKOLY POLYTECHNICKÉ JIHLAVA</t>
  </si>
  <si>
    <t>KSO:</t>
  </si>
  <si>
    <t>801 72</t>
  </si>
  <si>
    <t>CC-CZ:</t>
  </si>
  <si>
    <t>12121</t>
  </si>
  <si>
    <t>Místo:</t>
  </si>
  <si>
    <t>Jihlava</t>
  </si>
  <si>
    <t>Datum:</t>
  </si>
  <si>
    <t>25. 11. 2022</t>
  </si>
  <si>
    <t>CZ-CPV:</t>
  </si>
  <si>
    <t>45000000-7</t>
  </si>
  <si>
    <t>CZ-CPA:</t>
  </si>
  <si>
    <t>41.00.29</t>
  </si>
  <si>
    <t>Zadavatel:</t>
  </si>
  <si>
    <t>IČ:</t>
  </si>
  <si>
    <t>Vysoká škola polytechnická Jihlava</t>
  </si>
  <si>
    <t>DIČ:</t>
  </si>
  <si>
    <t>Uchazeč:</t>
  </si>
  <si>
    <t>Vyplň údaj</t>
  </si>
  <si>
    <t>Projektant:</t>
  </si>
  <si>
    <t>251 556 28</t>
  </si>
  <si>
    <t>A32 spol. s r. o.</t>
  </si>
  <si>
    <t>CZ 251 556 28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</si>
  <si>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</si>
  <si>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</si>
  <si>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</si>
  <si>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</si>
  <si>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</si>
  <si>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</si>
  <si>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</si>
  <si>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</si>
  <si>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</si>
  <si>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</si>
  <si>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</si>
  <si>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</si>
  <si>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</si>
  <si>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</si>
  <si>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</si>
  <si>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</si>
  <si>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</si>
  <si>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</si>
  <si>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</si>
  <si>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</si>
  <si>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</si>
  <si>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</si>
  <si>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</si>
  <si>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</si>
  <si>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</si>
  <si>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</si>
  <si>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</si>
  <si>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</si>
  <si>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</si>
  <si>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</si>
  <si>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</si>
  <si>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</si>
  <si>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</si>
  <si>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</si>
  <si>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</si>
  <si>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</si>
  <si>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</si>
  <si>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</si>
  <si>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</si>
  <si>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</si>
  <si>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</si>
  <si>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</si>
  <si>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</si>
  <si>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</si>
  <si>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</si>
  <si>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</si>
  <si>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</si>
  <si>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</si>
  <si>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</si>
  <si>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Studentské koleje VŠPJ</t>
  </si>
  <si>
    <t>STA</t>
  </si>
  <si>
    <t>1</t>
  </si>
  <si>
    <t>{218d702b-8969-4b7b-a737-75de797716f4}</t>
  </si>
  <si>
    <t>2</t>
  </si>
  <si>
    <t>/</t>
  </si>
  <si>
    <t>SO 01_STA</t>
  </si>
  <si>
    <t>Stavební část</t>
  </si>
  <si>
    <t>Soupis</t>
  </si>
  <si>
    <t>{3a9a798b-1957-4476-8a3f-e2e30f656824}</t>
  </si>
  <si>
    <t>SO 01_ZTI</t>
  </si>
  <si>
    <t>Zdravotně technické instalace</t>
  </si>
  <si>
    <t>{e5778cf5-337d-45a1-9e36-e5998619a54b}</t>
  </si>
  <si>
    <t>SO 01_VZT</t>
  </si>
  <si>
    <t>Vzduchotechnika a chlazení</t>
  </si>
  <si>
    <t>{1e31859f-e3a6-48a4-b271-ef557c43ecbb}</t>
  </si>
  <si>
    <t>SO 01_ÚT</t>
  </si>
  <si>
    <t>Vytápění</t>
  </si>
  <si>
    <t>{1d59df18-d609-45b3-9fa9-2d82e06e913c}</t>
  </si>
  <si>
    <t>SO 01_PLYN</t>
  </si>
  <si>
    <t>Vnitřní plynovod</t>
  </si>
  <si>
    <t>{1f3d8aab-eaa5-45c3-9bfe-68e9aaa07586}</t>
  </si>
  <si>
    <t>SO 01_SIL</t>
  </si>
  <si>
    <t>Elektro silnoproud</t>
  </si>
  <si>
    <t>{de76cf30-41f2-4b9e-8234-6d70e3b0fa6c}</t>
  </si>
  <si>
    <t>SO 01_SLA</t>
  </si>
  <si>
    <t>Elektro slaboproud</t>
  </si>
  <si>
    <t>{60386db4-a323-4c28-87bf-423f055409f1}</t>
  </si>
  <si>
    <t>SO 01_EPS_ERO</t>
  </si>
  <si>
    <t>Požání signalizace, evakuační rozhlas</t>
  </si>
  <si>
    <t>{2800259b-1499-4a82-83be-132035283d77}</t>
  </si>
  <si>
    <t>SO 01_FOT</t>
  </si>
  <si>
    <t>Fotovoltaika</t>
  </si>
  <si>
    <t>{afaf1a1c-b509-42d6-b89a-5917b238cba0}</t>
  </si>
  <si>
    <t>SO 01_PCO</t>
  </si>
  <si>
    <t>Dálkový přenos</t>
  </si>
  <si>
    <t>{b108b26f-8abc-404c-84d9-a95e19355400}</t>
  </si>
  <si>
    <t>SO 01_MaR</t>
  </si>
  <si>
    <t>Měření a regulace</t>
  </si>
  <si>
    <t>{c4105d3e-f4c8-49c4-a3ef-658aeef15e5f}</t>
  </si>
  <si>
    <t>SO 02</t>
  </si>
  <si>
    <t>Komunikace a zpevněné plochy</t>
  </si>
  <si>
    <t>{5caf2eca-7d0d-428f-a613-72d3d7354c39}</t>
  </si>
  <si>
    <t>SO 03</t>
  </si>
  <si>
    <t>Sadové úpravy</t>
  </si>
  <si>
    <t>{56c5eec9-9a04-47ff-80fb-abffb125fbe3}</t>
  </si>
  <si>
    <t>SO 04</t>
  </si>
  <si>
    <t>Automatický závlahový systém</t>
  </si>
  <si>
    <t>{90d58f64-f1aa-4200-a3ad-9d94e3120840}</t>
  </si>
  <si>
    <t>SO 05</t>
  </si>
  <si>
    <t>Areálová kanalizace dešťová</t>
  </si>
  <si>
    <t>{3f9fcc6b-c43d-43e2-8543-bc44e0f4057b}</t>
  </si>
  <si>
    <t>SO 06</t>
  </si>
  <si>
    <t>Retenční nádrž</t>
  </si>
  <si>
    <t>{f0d8c9c5-354b-4fea-a96d-078b2afdd0f3}</t>
  </si>
  <si>
    <t>SO 07</t>
  </si>
  <si>
    <t>Areálová kanalizace splašková</t>
  </si>
  <si>
    <t>{e831cbf7-41c3-4c69-abc9-5d26e2d1254e}</t>
  </si>
  <si>
    <t>SO 08</t>
  </si>
  <si>
    <t>NTL plynovod</t>
  </si>
  <si>
    <t>{62fae322-990c-46a8-8bb0-c9a0183db133}</t>
  </si>
  <si>
    <t>SO 08.1</t>
  </si>
  <si>
    <t>NTL plynovod areálový</t>
  </si>
  <si>
    <t>{5aa41ae4-4570-496e-ad92-9b3f8934fbd9}</t>
  </si>
  <si>
    <t>SO 08.2</t>
  </si>
  <si>
    <t>Přeložka NTL plynovodu</t>
  </si>
  <si>
    <t>{49b86746-2ed9-4500-ba8a-4577fce0657c}</t>
  </si>
  <si>
    <t>SO 09</t>
  </si>
  <si>
    <t>Přípojka STL plynovodu a přeložka STL plynovodu</t>
  </si>
  <si>
    <t>{1684117c-8698-4d30-96d2-a50de7b68d7b}</t>
  </si>
  <si>
    <t>SO 10</t>
  </si>
  <si>
    <t>Úprava přípojek kanalizace a vodovodu</t>
  </si>
  <si>
    <t>{0ff6cd6a-d25d-4ab3-82d1-edbe7d492707}</t>
  </si>
  <si>
    <t>SO 11</t>
  </si>
  <si>
    <t>Areálové osvětlení a vedení NN</t>
  </si>
  <si>
    <t>{e8a972e2-3858-4b77-b392-d841783e58dc}</t>
  </si>
  <si>
    <t>SO 12</t>
  </si>
  <si>
    <t>Přípojka slaboproudu</t>
  </si>
  <si>
    <t>{47bf9db2-f429-4839-9795-6f94bbc6ec08}</t>
  </si>
  <si>
    <t>SO 13</t>
  </si>
  <si>
    <t>Přeložení veřejného osvětlení</t>
  </si>
  <si>
    <t>{41cc33d9-7374-48ad-bca3-cdc02aeb6347}</t>
  </si>
  <si>
    <t>SO 14</t>
  </si>
  <si>
    <t>Přeložení stávajících kabelů silnoproudu EGD, a.s.</t>
  </si>
  <si>
    <t>{e454731d-806e-4f11-848f-cdea1248372d}</t>
  </si>
  <si>
    <t>SO 15</t>
  </si>
  <si>
    <t>Přeložky areálových rozvodů silnoproudu</t>
  </si>
  <si>
    <t>{11fa1029-5d0f-4047-8a36-6ab46aec1862}</t>
  </si>
  <si>
    <t>SO 16</t>
  </si>
  <si>
    <t>Provizorní přepojení stávajícího objektu VŠPJ po dobu výstavby</t>
  </si>
  <si>
    <t>{2b7c9fd7-ab8a-49a0-ae66-d52e0b672480}</t>
  </si>
  <si>
    <t>SO 16.1</t>
  </si>
  <si>
    <t>Kanalizace</t>
  </si>
  <si>
    <t>{e7a76d7c-1d06-4a28-8a6b-a238a6536d1e}</t>
  </si>
  <si>
    <t>SO 16.2</t>
  </si>
  <si>
    <t>Plynovod</t>
  </si>
  <si>
    <t>{e9980df3-0792-49b1-9599-e75e3fd5cf39}</t>
  </si>
  <si>
    <t>VRN</t>
  </si>
  <si>
    <t>Vedlejší rozpočtové náklady</t>
  </si>
  <si>
    <t>{777554dc-ffcc-40f3-a083-7fde6ac730b9}</t>
  </si>
  <si>
    <t>KRYCÍ LIST SOUPISU PRACÍ</t>
  </si>
  <si>
    <t>Objekt:</t>
  </si>
  <si>
    <t>SO 01 - Studentské koleje VŠPJ</t>
  </si>
  <si>
    <t>Soupis:</t>
  </si>
  <si>
    <t>SO 01_STA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</si>
  <si>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</si>
  <si>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</si>
  <si>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</si>
  <si>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</si>
  <si>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</si>
  <si>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</si>
  <si>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</si>
  <si>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</si>
  <si>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</si>
  <si>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</si>
  <si>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</si>
  <si>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</si>
  <si>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</si>
  <si>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</si>
  <si>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</si>
  <si>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</si>
  <si>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</si>
  <si>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</si>
  <si>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</si>
  <si>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</si>
  <si>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</si>
  <si>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</si>
  <si>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</si>
  <si>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</si>
  <si>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727 - Požární ochrana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</si>
  <si>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</si>
  <si>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</si>
  <si>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</si>
  <si>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</si>
  <si>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</si>
  <si>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</si>
  <si>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</si>
  <si>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</si>
  <si>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</si>
  <si>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</si>
  <si>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</si>
  <si>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</si>
  <si>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</si>
  <si>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</si>
  <si>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</si>
  <si>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22-M - Montáže technologických zařízení pro dopravní stavby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</si>
  <si>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</si>
  <si>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</si>
  <si>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</si>
  <si>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</si>
  <si>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</si>
  <si>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</si>
  <si>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</si>
  <si>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</si>
  <si>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</si>
  <si>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</si>
  <si>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</si>
  <si>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</si>
  <si>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</si>
  <si>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</si>
  <si>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</si>
  <si>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</si>
  <si>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</si>
  <si>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</si>
  <si>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</si>
  <si>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</si>
  <si>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</si>
  <si>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</si>
  <si>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</si>
  <si>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Online PSC</t>
  </si>
  <si>
    <t>https://podminky.urs.cz/item/CS_URS_2022_02/115101201</t>
  </si>
  <si>
    <t>VV</t>
  </si>
  <si>
    <t>30 "předpoklad</t>
  </si>
  <si>
    <t>Součet</t>
  </si>
  <si>
    <t>131251107</t>
  </si>
  <si>
    <t>Hloubení jam nezapažených v hornině třídy těžitelnosti I skupiny 3 objem 5000 m3 strojně</t>
  </si>
  <si>
    <t>m3</t>
  </si>
  <si>
    <t>https://podminky.urs.cz/item/CS_URS_2022_02/131251107</t>
  </si>
  <si>
    <t>výkres Základy, Řezy</t>
  </si>
  <si>
    <t>893,55*(3,7-0,1) "výkop pro 1.PP z úrovně ÚT -0,1m na úroveň PB -3,7m, mezi osami A-Y včetně schodišťových šachet, vestibulu</t>
  </si>
  <si>
    <t>(239,24+1,02*5)*(1,02*(3,7-0,1)+3,6*3,6/2)-3,67*2,94*2 "výkop podél 1.PP se svahováním</t>
  </si>
  <si>
    <t>(2,56*3,71)*(4,65-3,7)+(2,56*2+3,71*2)*(0,78*0,95+0,95*0,95/2) "výtahová šachta</t>
  </si>
  <si>
    <t>((128,5-24,69*(1,02+3,6))*(0,63-0,1))*2 "jižní a východní roh budovy deska</t>
  </si>
  <si>
    <t xml:space="preserve"> ((27,05-1,02*2-3,6*2)*1*(1,2-0,1))*2 "jižní a východní roh budovy pasy</t>
  </si>
  <si>
    <t>3</t>
  </si>
  <si>
    <t>162351103</t>
  </si>
  <si>
    <t>Vodorovné přemístění přes 50 do 500 m výkopku/sypaniny z horniny třídy těžitelnosti I skupiny 1 až 3</t>
  </si>
  <si>
    <t>6</t>
  </si>
  <si>
    <t>https://podminky.urs.cz/item/CS_URS_2022_02/162351103</t>
  </si>
  <si>
    <t>2617,649 "přemísťování zeminy na staveništi pro zpětný zásyp</t>
  </si>
  <si>
    <t>162751117</t>
  </si>
  <si>
    <t>Vodorovné přemístění přes 9 000 do 10000 m výkopku/sypaniny z horniny třídy těžitelnosti I skupiny 1 až 3</t>
  </si>
  <si>
    <t>8</t>
  </si>
  <si>
    <t>https://podminky.urs.cz/item/CS_URS_2022_02/162751117</t>
  </si>
  <si>
    <t>5754,194-2617,649 "výkop - zásyp</t>
  </si>
  <si>
    <t>5</t>
  </si>
  <si>
    <t>162751119</t>
  </si>
  <si>
    <t>Příplatek k vodorovnému přemístění výkopku/sypaniny z horniny třídy těžitelnosti I skupiny 1 až 3 ZKD 1000 m přes 10000 m</t>
  </si>
  <si>
    <t>10</t>
  </si>
  <si>
    <t>https://podminky.urs.cz/item/CS_URS_2022_02/162751119</t>
  </si>
  <si>
    <t>P</t>
  </si>
  <si>
    <t>Poznámka k položce:_x000d_
Poznámka k položce: do 25km</t>
  </si>
  <si>
    <t>167151111</t>
  </si>
  <si>
    <t>Nakládání výkopku z hornin třídy těžitelnosti I skupiny 1 až 3 přes 100 m3</t>
  </si>
  <si>
    <t>https://podminky.urs.cz/item/CS_URS_2022_02/167151111</t>
  </si>
  <si>
    <t>2617,649 "zemina pro zpětný zásyp</t>
  </si>
  <si>
    <t>7</t>
  </si>
  <si>
    <t>171201231</t>
  </si>
  <si>
    <t>Poplatek za uložení zeminy a kamení na recyklační skládce (skládkovné) kód odpadu 17 05 04</t>
  </si>
  <si>
    <t>t</t>
  </si>
  <si>
    <t>14</t>
  </si>
  <si>
    <t>https://podminky.urs.cz/item/CS_URS_2022_02/171201231</t>
  </si>
  <si>
    <t>Poznámka k položce:_x000d_
Poznámka k položce: 1,7t/m3</t>
  </si>
  <si>
    <t>171251201</t>
  </si>
  <si>
    <t>Uložení sypaniny na skládky nebo meziskládky</t>
  </si>
  <si>
    <t>16</t>
  </si>
  <si>
    <t>https://podminky.urs.cz/item/CS_URS_2022_02/171251201</t>
  </si>
  <si>
    <t>9</t>
  </si>
  <si>
    <t>174151101</t>
  </si>
  <si>
    <t>Zásyp jam, šachet rýh nebo kolem objektů sypaninou se zhutněním</t>
  </si>
  <si>
    <t>18</t>
  </si>
  <si>
    <t>https://podminky.urs.cz/item/CS_URS_2022_02/174151101</t>
  </si>
  <si>
    <t xml:space="preserve">(239,24+1,02*5)*(1,02*(3,7-0,1)+3,6*3,6/2)-3,67*2,94*2 "svahování podél 1.PP </t>
  </si>
  <si>
    <t>(2,56*3,71)*(4,65-3,7)+(2,56*2+3,71*2)*(0,78*0,95+0,95*0,95/2) "podél výtahové šachty</t>
  </si>
  <si>
    <t xml:space="preserve"> "mezi základovými konstrukcemi  (schodiště 1.PP, SV a SZ roh, ztužující stěny a pásy pod vstupy do vestibulu)</t>
  </si>
  <si>
    <t>3,676*1,05*(3,7-0,63)*2+8,96*1,55*(3,7-0,6)*2+11,09*2,96*3,6-(2,65*0,69*3,12*2)-1,2*1,68*0,1*2-1,4*0,6*0,4*2-1,38*0,94*3,12-(2,33+2,2+2,3)*1,9</t>
  </si>
  <si>
    <t>10,35*3,52*3,6-3,52*0,9*0,1*2-3,22*0,3*0,4*2-3,52*0,69*2,67*2-1,88*1,2*0,1*2-1,59*0,94*2,67-(2*2+2,2)*1,67</t>
  </si>
  <si>
    <t>(-1,86*25,71-1,12*1*3,6*2-3,6*3,6/2*1*2)*2 "JV a JZ roh, úroveň -0,63m</t>
  </si>
  <si>
    <t>-0,7*0,7*0,8*10-(10,22+23,64+6,19+10,22)*0,6*0,8 "odpočet základových konstrukcí 1.NP (pasy, patky S a J fasády)</t>
  </si>
  <si>
    <t>Zakládání</t>
  </si>
  <si>
    <t>226113213</t>
  </si>
  <si>
    <t>Vrty velkoprofilové svislé nezapažené D přes 850 do 1050 mm hl přes 5 m hornina III</t>
  </si>
  <si>
    <t>m</t>
  </si>
  <si>
    <t>22</t>
  </si>
  <si>
    <t>https://podminky.urs.cz/item/CS_URS_2022_02/226113213</t>
  </si>
  <si>
    <t>piloty 900mm, odhad délky 8m</t>
  </si>
  <si>
    <t>1.PP</t>
  </si>
  <si>
    <t>8*26 "osy A-L</t>
  </si>
  <si>
    <t>8*14 "osy L-P včetně</t>
  </si>
  <si>
    <t>8*16 "osy P-Y</t>
  </si>
  <si>
    <t>Mezisoučet</t>
  </si>
  <si>
    <t>1.NP</t>
  </si>
  <si>
    <t>8*7 "osy A-F</t>
  </si>
  <si>
    <t>8*7 "osy T-Y</t>
  </si>
  <si>
    <t>11</t>
  </si>
  <si>
    <t>231112113</t>
  </si>
  <si>
    <t>Zřízení pilot svislých D přes 650 do 1250 mm hl od 0 do 10 m bez vytažení pažnic z betonu železového</t>
  </si>
  <si>
    <t>24</t>
  </si>
  <si>
    <t>https://podminky.urs.cz/item/CS_URS_2022_02/231112113</t>
  </si>
  <si>
    <t>M</t>
  </si>
  <si>
    <t>58932936.1</t>
  </si>
  <si>
    <t>beton C 25/30 XC2 XA1 kamenivo frakce 0/16</t>
  </si>
  <si>
    <t>26</t>
  </si>
  <si>
    <t>Poznámka k položce:_x000d_
Poznámka k položce: ztratné 10%</t>
  </si>
  <si>
    <t>8*PI*0,45*0,45*26 "osy A-L</t>
  </si>
  <si>
    <t>8*PI*0,45*0,45*14 "osy L-P včetně</t>
  </si>
  <si>
    <t>8*PI*0,45*0,45*16 "osy P-Y</t>
  </si>
  <si>
    <t>8*PI*0,45*0,45*7 "osy A-F</t>
  </si>
  <si>
    <t>8*PI*0,45*0,45*7 "osy T-Y</t>
  </si>
  <si>
    <t>356,257*1,1 "Přepočtené koeficientem množství</t>
  </si>
  <si>
    <t>13</t>
  </si>
  <si>
    <t>231611114</t>
  </si>
  <si>
    <t>Výztuž pilot betonovaných do země ocel z betonářské oceli 10 505</t>
  </si>
  <si>
    <t>28</t>
  </si>
  <si>
    <t>https://podminky.urs.cz/item/CS_URS_2022_02/231611114</t>
  </si>
  <si>
    <t>Poznámka k položce:_x000d_
Poznámka k položce: odhad 45kg/m3</t>
  </si>
  <si>
    <t>356,257*0,045 "Přepočtené koeficientem množství</t>
  </si>
  <si>
    <t>272313511</t>
  </si>
  <si>
    <t>Základové klenby z betonu tř. C 12/15</t>
  </si>
  <si>
    <t>30</t>
  </si>
  <si>
    <t>https://podminky.urs.cz/item/CS_URS_2022_02/272313511</t>
  </si>
  <si>
    <t xml:space="preserve">"P12"     35,04*(0,24+0,475)/2</t>
  </si>
  <si>
    <t>15</t>
  </si>
  <si>
    <t>273321511</t>
  </si>
  <si>
    <t>Základové desky ze ŽB bez zvýšených nároků na prostředí tř. C 25/30</t>
  </si>
  <si>
    <t>32</t>
  </si>
  <si>
    <t>https://podminky.urs.cz/item/CS_URS_2022_02/273321511</t>
  </si>
  <si>
    <t>podkladní beton, skladba F01, F02, F03, tl. 100mm</t>
  </si>
  <si>
    <t>((3,71+0,3)*(2,56+0,3))*0,1 "výtahová šachta, úroveň S.H. -4,650m</t>
  </si>
  <si>
    <t>(740,28-3,71*2,56)*0,1 "deska 1.PP, úroveň S.H. -3,700m</t>
  </si>
  <si>
    <t>32,77*0,1*2 "schodiště v severní části, úroveň S.H. -3,600m</t>
  </si>
  <si>
    <t>162,84*0,1*2 "desky 1.NP, JV a JZ roh, úroveň S.H. -0,630m</t>
  </si>
  <si>
    <t>3,676*1,35*0,1*2 "desky 1.NP, SV a SZ roh, úroveň S.H. -0,630m</t>
  </si>
  <si>
    <t>(2,12+2,8*0,38+2,87*0,38+2,65*0,58+2,8*0,58+2,65*0,58)*0,1 "pod zádveřím 1.NP, úroveň -0,630m až -0,530m</t>
  </si>
  <si>
    <t>273322511</t>
  </si>
  <si>
    <t>Základové desky ze ŽB se zvýšenými nároky na prostředí tř. C 25/30</t>
  </si>
  <si>
    <t>34</t>
  </si>
  <si>
    <t>https://podminky.urs.cz/item/CS_URS_2022_02/273322511</t>
  </si>
  <si>
    <t>Poznámka k položce:_x000d_
Poznámka k položce: XC3, XD1, XF2</t>
  </si>
  <si>
    <t>výkres Základy, řezy A-A, B-B, C-C</t>
  </si>
  <si>
    <t>skladby F01, F02, F03</t>
  </si>
  <si>
    <t>3,71*2,56*0,4 "výtahová šachta, úroveň S.H. -4,500m</t>
  </si>
  <si>
    <t>(667,42-2,65*1,6)*0,4 "1.PP, úroveň S.H. -3,550m</t>
  </si>
  <si>
    <t xml:space="preserve"> 24,38*0,3*2 "1.PP schodiště sever, úroveň S.H. -3,450m</t>
  </si>
  <si>
    <t>9,5*0,3*2 "1.NP roh SV, SZ, úroveň S.H. -0,480m</t>
  </si>
  <si>
    <t>154,63*0,3*2 "1.NP, JV a JZ roh mezi osami A-F a S-Y, 2-4, úroveň S.H. -0,480m</t>
  </si>
  <si>
    <t>(22,62+23,72)*0,3 "pod zádveřím 1.NP, úroveň -0,480m až -0,180m</t>
  </si>
  <si>
    <t>17</t>
  </si>
  <si>
    <t>273351121</t>
  </si>
  <si>
    <t>Zřízení bednění základových desek</t>
  </si>
  <si>
    <t>m2</t>
  </si>
  <si>
    <t>36</t>
  </si>
  <si>
    <t>https://podminky.urs.cz/item/CS_URS_2022_02/273351121</t>
  </si>
  <si>
    <t>(3,71*2+2,56*2)*0,4 "výtahová šachta, úroveň S.H. -4,500m</t>
  </si>
  <si>
    <t>(243,65+2,65*2+1,6*2)*0,4 "1.PP, úroveň S.H. -3,550m</t>
  </si>
  <si>
    <t>29,68*0,3*2 "1.PP schodiště sever, úroveň S.H. -3,450m</t>
  </si>
  <si>
    <t>13,65*0,3*2 "1.NP roh SV, SZ, úroveň S.H. -0,480m</t>
  </si>
  <si>
    <t>54,801*0,3*2 "1.NP, JV a JZ roh mezi osami A-F a S-Y, 2-4, úroveň S.H. -0,480m</t>
  </si>
  <si>
    <t>(26,31+25,96)*0,3 "pod zádveřím 1.NP, úroveň -0,480m až -0,180m</t>
  </si>
  <si>
    <t>273351122</t>
  </si>
  <si>
    <t>Odstranění bednění základových desek</t>
  </si>
  <si>
    <t>38</t>
  </si>
  <si>
    <t>https://podminky.urs.cz/item/CS_URS_2022_02/273351122</t>
  </si>
  <si>
    <t>19</t>
  </si>
  <si>
    <t>273361821</t>
  </si>
  <si>
    <t>Výztuž základových desek betonářskou ocelí 10 505 (R)</t>
  </si>
  <si>
    <t>40</t>
  </si>
  <si>
    <t>https://podminky.urs.cz/item/CS_URS_2022_02/273361821</t>
  </si>
  <si>
    <t>Poznámka k položce:_x000d_
Poznámka k položce: odhad 120kg/m3</t>
  </si>
  <si>
    <t>396,079*0,12 "Přepočtené koeficientem množství</t>
  </si>
  <si>
    <t>20</t>
  </si>
  <si>
    <t>273362021</t>
  </si>
  <si>
    <t>Výztuž základových desek svařovanými sítěmi Kari</t>
  </si>
  <si>
    <t>42</t>
  </si>
  <si>
    <t>https://podminky.urs.cz/item/CS_URS_2022_02/273362021</t>
  </si>
  <si>
    <t>podkladní beton, skladba F01, F02, F03</t>
  </si>
  <si>
    <t>KARI 8/100/100, 10kg/m2 včetně ztratného</t>
  </si>
  <si>
    <t>((3,71+0,3)*(2,56+0,3))*0,010 "výtahová šachta, úroveň S.H. -4,650m</t>
  </si>
  <si>
    <t>(740,28-3,71*2,56)*0,010 "deska 1.PP, úroveň S.H. -3,700m</t>
  </si>
  <si>
    <t>32,77*0,010*2 "schodiště v severní části, úroveň S.H. -3,600m</t>
  </si>
  <si>
    <t>162,84*0,010*2 "desky 1.NP, JV a JZ roh, úroveň S.H. -0,630m</t>
  </si>
  <si>
    <t>3,676*1,35*0,010*2 "desky 1.NP, SV a SZ roh, úroveň S.H. -0,630m</t>
  </si>
  <si>
    <t>(2,12+2,8*0,38+2,87*0,38+2,65*0,58+2,8*0,58+2,65*0,58)*0,010 "pod zádveřím 1.NP, úroveň -0,630m až -0,530m</t>
  </si>
  <si>
    <t>274313811</t>
  </si>
  <si>
    <t>Základové pásy z betonu tř. C 25/30</t>
  </si>
  <si>
    <t>44</t>
  </si>
  <si>
    <t>https://podminky.urs.cz/item/CS_URS_2022_02/274313811</t>
  </si>
  <si>
    <t>výkres Základy, půdorys 1.NP, řezy A,B,C</t>
  </si>
  <si>
    <t>(4,876+1,05*2)*0,6*3,07*2 "základový pás SV a SZ roh, úroveň -3,600m až -0,530m</t>
  </si>
  <si>
    <t>"základový pás JV a JZ roh, úroveň -3,600m až -0,530m</t>
  </si>
  <si>
    <t>(1,12*2)*1*3,07*2+(3,839+1+15,04)*1*0,67*2+(3,839+14,52)*0,67*0,67/2*2+(0,5*1*1,15+0,5*1*1,63+0,5*1*2,11+0,5*1*2,59)*2</t>
  </si>
  <si>
    <t>(2,89+2,8+2,87)*(1*0,67+0,57*0,57/2)+(2,65*2)*(1*0,67+0,57*0,57/2)+6,09*0,67+2,8*0,57*0,57/2 "zákl. pás pod zádveřím 1.NP, úroveň -1,200m až -0,530m</t>
  </si>
  <si>
    <t>274321511</t>
  </si>
  <si>
    <t>Základové pasy ze ŽB bez zvýšených nároků na prostředí tř. C 25/30</t>
  </si>
  <si>
    <t>46</t>
  </si>
  <si>
    <t>https://podminky.urs.cz/item/CS_URS_2022_02/274321511</t>
  </si>
  <si>
    <t>výkres půdorys 1.NP, řezy A,B,C</t>
  </si>
  <si>
    <t>(10,22+23,64+6,19+10,22)*0,6*0,8 "základový pás podél venkovní chodby sever, 1.NP</t>
  </si>
  <si>
    <t>23</t>
  </si>
  <si>
    <t>274351121</t>
  </si>
  <si>
    <t>Zřízení bednění základových pasů rovného</t>
  </si>
  <si>
    <t>48</t>
  </si>
  <si>
    <t>https://podminky.urs.cz/item/CS_URS_2022_02/274351121</t>
  </si>
  <si>
    <t>(4,876+1,05*2)*2*3,07*2 "základový pás SV a SZ roh, úroveň -3,600m až -0,530m</t>
  </si>
  <si>
    <t>(1,12*2)*2*3,07*2+(3,839+1+15,04)*2*0,67*2+(3,839+14,52)*0,95*2+(0,5*2*1,15+0,5*2*1,63+0,5*2*2,11+0,5*2*2,59)*2</t>
  </si>
  <si>
    <t>(2,89+2,8+2,87)*(0,67+0,8)+(2,65*2+2,8)*(0,67+0,8)+(3,2+1,27*2)*0,67 "zákl. pás pod zádveřím 1.NP, úroveň -1,200m až -0,530m</t>
  </si>
  <si>
    <t>(10,22+23,64+6,19+10,22)*0,8*2+0,6*0,8*8 "základový pás podél venkovní chodby sever, 1.NP</t>
  </si>
  <si>
    <t>274351122</t>
  </si>
  <si>
    <t>Odstranění bednění základových pasů rovného</t>
  </si>
  <si>
    <t>50</t>
  </si>
  <si>
    <t>https://podminky.urs.cz/item/CS_URS_2022_02/274351122</t>
  </si>
  <si>
    <t>25</t>
  </si>
  <si>
    <t>274361821</t>
  </si>
  <si>
    <t>Výztuž základových pasů betonářskou ocelí 10 505 (R)</t>
  </si>
  <si>
    <t>52</t>
  </si>
  <si>
    <t>https://podminky.urs.cz/item/CS_URS_2022_02/274361821</t>
  </si>
  <si>
    <t>Poznámka k položce:_x000d_
Poznámka k položce: odhad 100kg/m3</t>
  </si>
  <si>
    <t>275321511</t>
  </si>
  <si>
    <t>Základové patky ze ŽB bez zvýšených nároků na prostředí tř. C 25/30</t>
  </si>
  <si>
    <t>54</t>
  </si>
  <si>
    <t>https://podminky.urs.cz/item/CS_URS_2022_02/275321511</t>
  </si>
  <si>
    <t>výkres půdorys 1.NP, řez B-B</t>
  </si>
  <si>
    <t>0,7*0,7*0,8*20 "terasa, jižní fasáda</t>
  </si>
  <si>
    <t>27</t>
  </si>
  <si>
    <t>275351121</t>
  </si>
  <si>
    <t>Zřízení bednění základových patek</t>
  </si>
  <si>
    <t>56</t>
  </si>
  <si>
    <t>https://podminky.urs.cz/item/CS_URS_2022_02/275351121</t>
  </si>
  <si>
    <t>0,7*4*0,8*20 "terasa, jižní fasáda</t>
  </si>
  <si>
    <t>275351122</t>
  </si>
  <si>
    <t>Odstranění bednění základových patek</t>
  </si>
  <si>
    <t>58</t>
  </si>
  <si>
    <t>https://podminky.urs.cz/item/CS_URS_2022_02/275351122</t>
  </si>
  <si>
    <t>29</t>
  </si>
  <si>
    <t>275361821</t>
  </si>
  <si>
    <t>Výztuž základových patek betonářskou ocelí 10 505 (R)</t>
  </si>
  <si>
    <t>60</t>
  </si>
  <si>
    <t>https://podminky.urs.cz/item/CS_URS_2022_02/275361821</t>
  </si>
  <si>
    <t>Poznámka k položce:_x000d_
Poznámka k položce: odhad 150kg/m3</t>
  </si>
  <si>
    <t>279113151</t>
  </si>
  <si>
    <t>Základová zeď tl 150 mm z tvárnic ztraceného bednění včetně výplně z betonu tř. C 25/30</t>
  </si>
  <si>
    <t>62</t>
  </si>
  <si>
    <t>https://podminky.urs.cz/item/CS_URS_2022_02/279113151</t>
  </si>
  <si>
    <t>0,53*(8,189*2+17,962+33,289+6,749+2,463+0,925+3,957*2+2,8+2,865)</t>
  </si>
  <si>
    <t>0,53*(6,204+3,90+2,957+24,237+2,85+27,735+11,51+3,956*2+2,653*2)</t>
  </si>
  <si>
    <t>0,53*(2,80+28,05+27,735)</t>
  </si>
  <si>
    <t>0,73*(27,041+27,049)</t>
  </si>
  <si>
    <t>0,665*+(3,595*2+11,27+8,96)*2</t>
  </si>
  <si>
    <t>0,80*10,28</t>
  </si>
  <si>
    <t>31</t>
  </si>
  <si>
    <t>279361821</t>
  </si>
  <si>
    <t>Výztuž základových zdí nosných betonářskou ocelí 10 505</t>
  </si>
  <si>
    <t>64</t>
  </si>
  <si>
    <t>https://podminky.urs.cz/item/CS_URS_2022_02/279361821</t>
  </si>
  <si>
    <t>212,726*0,01 "Přepočtené koeficientem množství</t>
  </si>
  <si>
    <t>Svislé a kompletní konstrukce</t>
  </si>
  <si>
    <t>311321611</t>
  </si>
  <si>
    <t>Nosná zeď ze ŽB tř. C 30/37 bez výztuže</t>
  </si>
  <si>
    <t>66</t>
  </si>
  <si>
    <t>https://podminky.urs.cz/item/CS_URS_2022_02/311321611</t>
  </si>
  <si>
    <t>1PP</t>
  </si>
  <si>
    <t xml:space="preserve">"obvod"     2,86*0,30*(18,00+27,40*2+32,36+3,51*2+1,523*2+1,96+14,38)</t>
  </si>
  <si>
    <t>2,86*0,30*(23,47+2,25+19,78+7,965++7,95+49,47+19,78+3,715*2+1,925*2)</t>
  </si>
  <si>
    <t xml:space="preserve">"vnitřní"      2,86*0,30*(1,81*2+0,93)</t>
  </si>
  <si>
    <t>2,86*0,25*(26,90+3,449+7,699*2+3,906*2+4,32*2+7,70*2+16,71+3,449)</t>
  </si>
  <si>
    <t xml:space="preserve">"výtah"     3,03*0,20*(2,00*2+2,65*2)-0,20*(1,12*2,00)</t>
  </si>
  <si>
    <t>1NP</t>
  </si>
  <si>
    <t xml:space="preserve">"obvod"     2,87*0,25*(12,449+4,288+1,65+45,146+1,65*2+27,806+1,65+12,45)-0,25*(0,90*2,10*22)</t>
  </si>
  <si>
    <t>2,87*0,25*(47,166+1,85*2+30,627)-0,25*(2,925*2,50*19-4,15*2,50)</t>
  </si>
  <si>
    <t xml:space="preserve">"vnitřní"     2,87*0,25*(2,127+5,30*10+10,30*10)</t>
  </si>
  <si>
    <t xml:space="preserve">"výtah"     3,07*0,20*(2,00+2,65*2)-0,20*1,12*2,00+3,07*0,25*2,00-0,25*1,12*2,00</t>
  </si>
  <si>
    <t xml:space="preserve">"schodišťová"     2,87*(1,80*2+1,56*2)*2</t>
  </si>
  <si>
    <t>2NP</t>
  </si>
  <si>
    <t xml:space="preserve">"obvod"     2,77*0,25*(12,449+4,288+1,65+45,146+1,65*2+27,806+1,65+12,45)-0,25*(0,90*2,10*22)</t>
  </si>
  <si>
    <t>2,77*0,25*(47,166+1,85*2+30,627)-0,25*(2,925*2,50*19-4,15*2,50)</t>
  </si>
  <si>
    <t xml:space="preserve">"vnitřní"     2,77*0,25*(2,127+5,30*9+5,20+10,30*10)</t>
  </si>
  <si>
    <t xml:space="preserve">"výtah"     2,97*0,20*(2,00+2,65*2)-0,20*1,12*2,00+2,77*0,25*4,30</t>
  </si>
  <si>
    <t xml:space="preserve">"schodišťová"     2,77*(1,80*2+1,56*2)*2</t>
  </si>
  <si>
    <t>3NP</t>
  </si>
  <si>
    <t xml:space="preserve">"schodišťová"     2,77*0,25*(1,80*2+1,56*2)*2</t>
  </si>
  <si>
    <t>4NP</t>
  </si>
  <si>
    <t>5NP</t>
  </si>
  <si>
    <t xml:space="preserve">"střecha"     2,72*0,25*(6,40*2+3,60*2+2,358*2+5,45*2)</t>
  </si>
  <si>
    <t>33</t>
  </si>
  <si>
    <t>311351121</t>
  </si>
  <si>
    <t>Zřízení oboustranného bednění nosných nadzákladových zdí</t>
  </si>
  <si>
    <t>68</t>
  </si>
  <si>
    <t>https://podminky.urs.cz/item/CS_URS_2022_02/311351121</t>
  </si>
  <si>
    <t xml:space="preserve">"obvod"     2,86*2*(18,00+27,40*2+32,36+3,51*2+1,523*2+1,96+14,38)</t>
  </si>
  <si>
    <t>2,86*2*(23,47+2,25+19,78+7,965+7,95+49,47+19,78+3,715*2+1,925*2)</t>
  </si>
  <si>
    <t xml:space="preserve">"vnitřní"      2,86*2*(1,81*2+0,93)</t>
  </si>
  <si>
    <t>2,86*2*(26,90+3,449+7,699*2+3,906*2+4,32*2+7,70*2+16,71+3,449)</t>
  </si>
  <si>
    <t xml:space="preserve">"obvod"     2,87*2*(12,449+4,288+1,65+45,146+1,65*2+27,806+1,65+12,45)-2*(0,90*2,10*22)</t>
  </si>
  <si>
    <t>2,87*2*(47,166+1,85*2+30,627)-2*(2,925*2,50*19-4,15*2,50)</t>
  </si>
  <si>
    <t xml:space="preserve">"vnitřní"     2,87*2*(2,127+5,30*10+10,30*10)</t>
  </si>
  <si>
    <t xml:space="preserve">"výtah"     3,07*2*(2,00+2,65*2)-2*1,12*2,00+3,07*2*2,00-2*1,12*2,00</t>
  </si>
  <si>
    <t xml:space="preserve">"schodišťová"     2,87*2*(1,80*2+1,56*2)*2</t>
  </si>
  <si>
    <t xml:space="preserve">"obvod"     2,77*2*(12,449+4,288+1,65+45,146+1,65*2+27,806+1,65+12,45)-2*(0,90*2,10*22)</t>
  </si>
  <si>
    <t>2,77*2*(47,166+1,85*2+30,627)-2*(2,925*2,50*19-4,15*2,50)</t>
  </si>
  <si>
    <t xml:space="preserve">"vnitřní"     2,77*2*(2,127+5,30*9+5,20+10,30*10)</t>
  </si>
  <si>
    <t xml:space="preserve">"výtah"     2,97*2*(2,00+2,65*2)-2*1,12*2,00+2,77*2*4,30</t>
  </si>
  <si>
    <t xml:space="preserve">"schodišťová"     2,77*2*(1,80*2+1,56*2)*2</t>
  </si>
  <si>
    <t xml:space="preserve">"střecha"     2,72*2*(6,40*2+3,60*2+2,358*2+5,45*2)</t>
  </si>
  <si>
    <t>311351122</t>
  </si>
  <si>
    <t>Odstranění oboustranného bednění nosných nadzákladových zdí</t>
  </si>
  <si>
    <t>70</t>
  </si>
  <si>
    <t>https://podminky.urs.cz/item/CS_URS_2022_02/311351122</t>
  </si>
  <si>
    <t>35</t>
  </si>
  <si>
    <t>311351311</t>
  </si>
  <si>
    <t>Zřízení jednostranného bednění nosných nadzákladových zdí</t>
  </si>
  <si>
    <t>72</t>
  </si>
  <si>
    <t>https://podminky.urs.cz/item/CS_URS_2022_02/311351311</t>
  </si>
  <si>
    <t xml:space="preserve">"výtah"     3,00*(2,00*2+2,65*2-1,12*2,00)</t>
  </si>
  <si>
    <t xml:space="preserve">"výtah"     2,97*(2,00+2,65*2-1,12*2,00)</t>
  </si>
  <si>
    <t>311351312</t>
  </si>
  <si>
    <t>Odstranění jednostranného bednění nosných nadzákladových zdí</t>
  </si>
  <si>
    <t>74</t>
  </si>
  <si>
    <t>https://podminky.urs.cz/item/CS_URS_2022_02/311351312</t>
  </si>
  <si>
    <t>37</t>
  </si>
  <si>
    <t>311361821</t>
  </si>
  <si>
    <t>Výztuž nosných zdí betonářskou ocelí 10 505</t>
  </si>
  <si>
    <t>76</t>
  </si>
  <si>
    <t>https://podminky.urs.cz/item/CS_URS_2022_02/311361821</t>
  </si>
  <si>
    <t xml:space="preserve">"1PP"     312,71*0,12</t>
  </si>
  <si>
    <t xml:space="preserve">"1NP"     250,994*0,12</t>
  </si>
  <si>
    <t xml:space="preserve">"2NP"     242,729*0,12</t>
  </si>
  <si>
    <t xml:space="preserve">"3NP"     214,807*0,12</t>
  </si>
  <si>
    <t xml:space="preserve">"4NP"     214,807*0,12</t>
  </si>
  <si>
    <t xml:space="preserve">"5NP"     214,807*0,12</t>
  </si>
  <si>
    <t xml:space="preserve">"střecha"     24,219*0,12</t>
  </si>
  <si>
    <t>3271R01</t>
  </si>
  <si>
    <t>Opěrná stěna tl. 220 mm se štěrbinovým odvodňovacím žlabem a severní venkovní schodiště ozn. 112.3</t>
  </si>
  <si>
    <t>kus</t>
  </si>
  <si>
    <t>78</t>
  </si>
  <si>
    <t>Poznámka k položce:_x000d_
Beton C 30/37 XC4 XF4 XA1 krytí 40mm_x000d_
Svislá výztuž R10 po 150mm, vodorovná též._x000d_
Výztuž desek při horním i spodním povrchu._x000d_
_x000d_
Třída pohledovosti PB2 (severní venkovní schodiště PB3).</t>
  </si>
  <si>
    <t>1 "severovýchod, u parkovacích stání</t>
  </si>
  <si>
    <t>39</t>
  </si>
  <si>
    <t>330321610</t>
  </si>
  <si>
    <t>Sloupy nebo pilíře ze ŽB tř. C 30/37 bez výztuže</t>
  </si>
  <si>
    <t>80</t>
  </si>
  <si>
    <t>https://podminky.urs.cz/item/CS_URS_2022_02/330321610</t>
  </si>
  <si>
    <t>2,86*(0,30*1,00*3+3,14*0,15*0,15*4+3,14*0,175*0,175*2)</t>
  </si>
  <si>
    <t>2,87*3,14*0,15*0,15*10</t>
  </si>
  <si>
    <t>2,77*3,14*0,15*0,15*10</t>
  </si>
  <si>
    <t>331351125</t>
  </si>
  <si>
    <t>Zřízení bednění čtyřúhelníkových sloupů v do 4 m průřezu přes 0,16 do 0,36 m2</t>
  </si>
  <si>
    <t>82</t>
  </si>
  <si>
    <t>https://podminky.urs.cz/item/CS_URS_2022_02/331351125</t>
  </si>
  <si>
    <t>2,86*(0,30*2+2*1,00)*3</t>
  </si>
  <si>
    <t>41</t>
  </si>
  <si>
    <t>331351126</t>
  </si>
  <si>
    <t>Odstranění bednění čtyřúhelníkových sloupů v do 4 m průřezu přes 0,16 do 0,36 m2</t>
  </si>
  <si>
    <t>84</t>
  </si>
  <si>
    <t>https://podminky.urs.cz/item/CS_URS_2022_02/331351126</t>
  </si>
  <si>
    <t>331361821</t>
  </si>
  <si>
    <t>Výztuž sloupů hranatých betonářskou ocelí 10 505</t>
  </si>
  <si>
    <t>86</t>
  </si>
  <si>
    <t>https://podminky.urs.cz/item/CS_URS_2022_02/331361821</t>
  </si>
  <si>
    <t>2,86*(0,30*1,00*3+3,14*0,15*0,15*4+3,14*0,175*0,175*2)*0,18</t>
  </si>
  <si>
    <t>2,87*3,14*0,15*0,15*10*0,18</t>
  </si>
  <si>
    <t>2,77*3,14*0,15*0,15*10*0,18</t>
  </si>
  <si>
    <t>43</t>
  </si>
  <si>
    <t>332351115</t>
  </si>
  <si>
    <t>Zřízení bednění kruhových sloupů v do 4 m D přes 0,25 do 0,40 m</t>
  </si>
  <si>
    <t>88</t>
  </si>
  <si>
    <t>https://podminky.urs.cz/item/CS_URS_2022_02/332351115</t>
  </si>
  <si>
    <t xml:space="preserve">"1PP"     2,86*(0,942*4+1,1*2)</t>
  </si>
  <si>
    <t>2,87*2*3,14*0,15*10</t>
  </si>
  <si>
    <t>2,77*2*3,14*0,15*10</t>
  </si>
  <si>
    <t>332351116</t>
  </si>
  <si>
    <t>Odstranění bednění kruhových sloupů v do 4 m D přes 0,25 do 0,40 m</t>
  </si>
  <si>
    <t>90</t>
  </si>
  <si>
    <t>https://podminky.urs.cz/item/CS_URS_2022_02/332351116</t>
  </si>
  <si>
    <t>45</t>
  </si>
  <si>
    <t>342244111</t>
  </si>
  <si>
    <t>Příčka z cihel děrovaných do P10 na maltu M5 tloušťky 115 mm</t>
  </si>
  <si>
    <t>1541983575</t>
  </si>
  <si>
    <t>https://podminky.urs.cz/item/CS_URS_2022_02/342244111</t>
  </si>
  <si>
    <t xml:space="preserve">"šachty vnitřní"     2,87*(0,65+2,824)*10</t>
  </si>
  <si>
    <t xml:space="preserve">"stoupačky"     2,87*(0,275*4+0,15*2)</t>
  </si>
  <si>
    <t xml:space="preserve">"šachty vnitřní"     2,77*(0,65*10+2,824*9+2,95)</t>
  </si>
  <si>
    <t xml:space="preserve">"stoupačky"     2,77*(0,275*4+0,15*2)</t>
  </si>
  <si>
    <t>střecha</t>
  </si>
  <si>
    <t xml:space="preserve">"šachty"     2,72*(0,65*10+2,824*9+2,95)</t>
  </si>
  <si>
    <t>342244301</t>
  </si>
  <si>
    <t>Příčka zvukově izolační z cihel děrovaných do na maltu M10 tloušťky 115 mm</t>
  </si>
  <si>
    <t>-1787460438</t>
  </si>
  <si>
    <t>https://podminky.urs.cz/item/CS_URS_2022_02/342244301</t>
  </si>
  <si>
    <t xml:space="preserve">"stoupačky"     2,87*(0,624+0,845+0,375*2+0,50+0,65+0,845)</t>
  </si>
  <si>
    <t>2.NP</t>
  </si>
  <si>
    <t xml:space="preserve">"stoupačky"     2,77*(0,624+0,845+0,375*2+0,50+0,65+0,845)</t>
  </si>
  <si>
    <t>3.NP</t>
  </si>
  <si>
    <t>4.NP</t>
  </si>
  <si>
    <t>5.NP</t>
  </si>
  <si>
    <t>47</t>
  </si>
  <si>
    <t>342273111</t>
  </si>
  <si>
    <t>Příčka tl 115 mm z bloků z lehkého keramického betonu tl 115 mm</t>
  </si>
  <si>
    <t>47419302</t>
  </si>
  <si>
    <t>https://podminky.urs.cz/item/CS_URS_2022_02/342273111</t>
  </si>
  <si>
    <t xml:space="preserve">"k SDK"     2,86*(3,713+3,08)</t>
  </si>
  <si>
    <t xml:space="preserve">"volně"     2,86*(1,998+2,225+3,467+1,50+5,96+2,05+1,82+7,70)</t>
  </si>
  <si>
    <t>2,86*(4,663+3,65+1,323+2,25+1,315+1,20+3,713+0,25*2)</t>
  </si>
  <si>
    <t xml:space="preserve">"příčka"     2,87*0,25*2</t>
  </si>
  <si>
    <t xml:space="preserve">"příčka"     2,77*0,25*2</t>
  </si>
  <si>
    <t>49</t>
  </si>
  <si>
    <t>3811.01</t>
  </si>
  <si>
    <t>Montáž a dodávka fasádních perforovaných betonových panelů se skleněnými vlákny tl. 13mm, barva bílá, včetně hliníkových lišt, fasádních kotev a úchytek, spojovacího nerez materiálu, statického výpočtu, dílenské dokumentace ozn. OS02</t>
  </si>
  <si>
    <t>-1850850330</t>
  </si>
  <si>
    <t>viz tabulka ostatních výrobků, severní fasáda s pavlačemi</t>
  </si>
  <si>
    <t>2,71*1,2*13 "ozn. OS02A.1</t>
  </si>
  <si>
    <t>2,71*1,2*11 "ozn. OS02A.2</t>
  </si>
  <si>
    <t>2,68*1,2*6 "ozn. OS02B</t>
  </si>
  <si>
    <t>2,95*1,2*40 "ozn. OS02C.1</t>
  </si>
  <si>
    <t>2,95*1,2*38 "ozn. OS02C.2</t>
  </si>
  <si>
    <t>2,55*1,2*18 "ozn. OS02D</t>
  </si>
  <si>
    <t>2,68*1,2*4 "ozn. OS02E</t>
  </si>
  <si>
    <t>2,825*1,2*12 "ozn. OS02F.1</t>
  </si>
  <si>
    <t>2,825*1,2*13 "ozn. OS02F.2</t>
  </si>
  <si>
    <t>2,425*1,2*6 "ozn. OS02G</t>
  </si>
  <si>
    <t>Vodorovné konstrukce</t>
  </si>
  <si>
    <t>411321616</t>
  </si>
  <si>
    <t>Stropy deskové ze ŽB tř. C 30/37</t>
  </si>
  <si>
    <t>102</t>
  </si>
  <si>
    <t>https://podminky.urs.cz/item/CS_URS_2022_02/411321616</t>
  </si>
  <si>
    <t xml:space="preserve">"1PP"     0,20*(662,872-1,60*2,65-2,64*4,095-0,40*2,80*10)</t>
  </si>
  <si>
    <t xml:space="preserve">"1NP"     0,20*(1019,67+74,97+46,36-1,60*2,65-2,64*4,095-0,40*2,80*10)</t>
  </si>
  <si>
    <t xml:space="preserve">"2NP"     0,20*(1019,67+74,97+46,36-1,60*2,65-2,64*4,095-0,40*2,80*10+94,381+61,518)</t>
  </si>
  <si>
    <t xml:space="preserve">"3NP"     0,20*(1019,67+74,97+46,36-1,60*2,65-2,64*4,095-0,40*2,80*10+(46,85+10,218+30,356)*1,90)</t>
  </si>
  <si>
    <t xml:space="preserve">"4NP"     0,20*(1019,67+74,97+46,36-1,60*2,65-2,64*4,095-0,40*2,80*10+(46,85+10,218+30,356)*1,70)</t>
  </si>
  <si>
    <t xml:space="preserve">"5NP"     0,20*(1019,67+74,97+46,36-2,64*4,095-0,40*2,80*10+(46,85+10,218+30,356)*1,70)</t>
  </si>
  <si>
    <t xml:space="preserve">                 0,25*(1,60*2,65)</t>
  </si>
  <si>
    <t xml:space="preserve">"střecha"     0,20*(2,64*4,095+0,40*2,80*10+26,65*2)</t>
  </si>
  <si>
    <t>51</t>
  </si>
  <si>
    <t>411351011</t>
  </si>
  <si>
    <t>Zřízení bednění stropů deskových tl přes 5 do 25 cm bez podpěrné kce</t>
  </si>
  <si>
    <t>104</t>
  </si>
  <si>
    <t>https://podminky.urs.cz/item/CS_URS_2022_02/411351011</t>
  </si>
  <si>
    <t xml:space="preserve">"1PP"     (662,872-1,60*2,65-2,64*4,095-0,40*2,80*10)</t>
  </si>
  <si>
    <t xml:space="preserve">"1NP"     (1019,67+74,97+46,36-1,60*2,65-2,64*4,095-0,40*2,80*10)</t>
  </si>
  <si>
    <t xml:space="preserve">"2NP"     (1019,67+74,97+46,36-1,60*2,65-2,64*4,095-0,40*2,80*10+94,381+61,518)</t>
  </si>
  <si>
    <t xml:space="preserve">"3NP"     (1019,67+74,97+46,36-1,60*2,65-2,64*4,095-0,40*2,80*10+(46,85+10,218+30,356)*1,90)</t>
  </si>
  <si>
    <t xml:space="preserve">"4NP"     (1019,67+74,97+46,36-1,60*2,65-2,64*4,095-0,40*2,80*10+(46,85+10,218+30,356)*1,70)</t>
  </si>
  <si>
    <t xml:space="preserve">"5NP"     (1019,67+74,97+46,36-2,64*4,095-0,40*2,80*10+(46,85+10,218+30,356)*1,70)</t>
  </si>
  <si>
    <t xml:space="preserve">                 (1,60*2,65)</t>
  </si>
  <si>
    <t xml:space="preserve">"střecha"     (2,64*4,095+0,40*2,80*10+26,65*2)</t>
  </si>
  <si>
    <t>546</t>
  </si>
  <si>
    <t>411351012</t>
  </si>
  <si>
    <t>Odstranění bednění stropů deskových tl přes 5 do 25 cm bez podpěrné kce</t>
  </si>
  <si>
    <t>-1704621583</t>
  </si>
  <si>
    <t>https://podminky.urs.cz/item/CS_URS_2024_01/411351012</t>
  </si>
  <si>
    <t>411354313</t>
  </si>
  <si>
    <t>Zřízení podpěrné konstrukce stropů výšky do 4 m tl přes 15 do 25 cm</t>
  </si>
  <si>
    <t>106</t>
  </si>
  <si>
    <t>https://podminky.urs.cz/item/CS_URS_2022_02/411354313</t>
  </si>
  <si>
    <t>53</t>
  </si>
  <si>
    <t>411354314</t>
  </si>
  <si>
    <t>Odstranění podpěrné konstrukce stropů výšky do 4 m tl přes 15 do 25 cm</t>
  </si>
  <si>
    <t>108</t>
  </si>
  <si>
    <t>https://podminky.urs.cz/item/CS_URS_2022_02/411354314</t>
  </si>
  <si>
    <t>576</t>
  </si>
  <si>
    <t>411359111</t>
  </si>
  <si>
    <t>Příplatek k cenám bednění stropů za pohledový beton</t>
  </si>
  <si>
    <t>-1546743943</t>
  </si>
  <si>
    <t>https://podminky.urs.cz/item/CS_URS_2024_01/411359111</t>
  </si>
  <si>
    <t>Poznámka k položce:_x000d_
třída pohledovosti betonu PB3</t>
  </si>
  <si>
    <t>strop ve středové části viz TZ 3.12.5 včetně schodišť, balkonů, pavlačí</t>
  </si>
  <si>
    <t>106,93+71,04+43,62+5,2+14,3*2+13,72*7+15,33 "1.NP, povrch U1+bez povrchu (včetně atria do 2.NP)</t>
  </si>
  <si>
    <t>88,85+70,78+43,12+13,84+13,72*7+15,33+13,84 "2.NP, povrch U1+ bez povrchu</t>
  </si>
  <si>
    <t>88,27+140,27+17,76+13,51*2+12,96*7+15,08 "3.NP, povrch U1 + bez povrchu</t>
  </si>
  <si>
    <t>88,72+139,2+14,18+11,92+11,44*7+13,27+11,92 "4.NP, povrch U1 + bez povrchu</t>
  </si>
  <si>
    <t>87,49+138,5+11,3+9,55+9,16*7+10,62+9,55 "5.NP, povrch U1 + bez povrchu</t>
  </si>
  <si>
    <t>411361821</t>
  </si>
  <si>
    <t>Výztuž stropů betonářskou ocelí 10 505</t>
  </si>
  <si>
    <t>110</t>
  </si>
  <si>
    <t>https://podminky.urs.cz/item/CS_URS_2022_02/411361821</t>
  </si>
  <si>
    <t xml:space="preserve">"1PP"     0,20*(662,872-1,60*2,65-2,64*4,095-0,40*2,80*10)*0,115</t>
  </si>
  <si>
    <t xml:space="preserve">"1NP"     0,20*(1019,67+74,97+46,36-1,60*2,65-2,64*4,095-0,40*2,80*10)*0,115</t>
  </si>
  <si>
    <t xml:space="preserve">"2NP"     0,20*(1019,67+74,97+46,36-1,60*2,65-2,64*4,095-0,40*2,80*10+94,381+61,518)*0,115</t>
  </si>
  <si>
    <t xml:space="preserve">"3NP"     0,20*(1019,67+74,97+46,36-1,60*2,65-2,64*4,095-0,40*2,80*10+(46,85+10,218+30,356)*1,90)*0,115</t>
  </si>
  <si>
    <t xml:space="preserve">"4NP"     0,20*(1019,67+74,97+46,36-1,60*2,65-2,64*4,095-0,40*2,80*10+(46,85+10,218+30,356)*1,70)*0,115</t>
  </si>
  <si>
    <t xml:space="preserve">"5NP"     0,20*(1019,67+74,97+46,36-2,64*4,095-0,40*2,80*10+(46,85+10,218+30,356)*1,70)*0,115</t>
  </si>
  <si>
    <t xml:space="preserve">                 0,25*(1,60*2,65)*0,115</t>
  </si>
  <si>
    <t xml:space="preserve">"střecha"     0,20*(2,64*4,095+0,40*2,80*10+26,65*2)*0,115</t>
  </si>
  <si>
    <t>582</t>
  </si>
  <si>
    <t>4289921R1</t>
  </si>
  <si>
    <t>Ložisko elastomerové 100x200x20 mm zatížení do 400 kN</t>
  </si>
  <si>
    <t>773646588</t>
  </si>
  <si>
    <t>uložení trámu na ozub ke stěně</t>
  </si>
  <si>
    <t>2 "stropní deska 1.PP</t>
  </si>
  <si>
    <t>2 "stropní deska 1.NP</t>
  </si>
  <si>
    <t>2 "stropní deska 2.NP</t>
  </si>
  <si>
    <t>2 "stropní deska 3.NP</t>
  </si>
  <si>
    <t>2 "stropní deska 4.NP</t>
  </si>
  <si>
    <t>2 "stropní deska 5.NP</t>
  </si>
  <si>
    <t>55</t>
  </si>
  <si>
    <t>430321616</t>
  </si>
  <si>
    <t>Schodišťová konstrukce a rampa ze ŽB tř. C 30/37</t>
  </si>
  <si>
    <t>112</t>
  </si>
  <si>
    <t>https://podminky.urs.cz/item/CS_URS_2022_02/430321616</t>
  </si>
  <si>
    <t xml:space="preserve">"1PP"     0,25*(2,64*3,95)</t>
  </si>
  <si>
    <t xml:space="preserve">"1NP"     0,25*(2,64*5,00)</t>
  </si>
  <si>
    <t xml:space="preserve">"2NP"     0,25*(2,64*5,00)</t>
  </si>
  <si>
    <t xml:space="preserve">"3NP"     0,25*(2,64*5,00)</t>
  </si>
  <si>
    <t xml:space="preserve">"4NP"     0,25*(2,64*5,00)</t>
  </si>
  <si>
    <t xml:space="preserve">"5NP"     0,25*(2,64*5,00)</t>
  </si>
  <si>
    <t>430361821</t>
  </si>
  <si>
    <t>Výztuž schodišťové konstrukce a rampy betonářskou ocelí 10 505</t>
  </si>
  <si>
    <t>114</t>
  </si>
  <si>
    <t>https://podminky.urs.cz/item/CS_URS_2022_02/430361821</t>
  </si>
  <si>
    <t>19,107*0,10</t>
  </si>
  <si>
    <t>57</t>
  </si>
  <si>
    <t>431351121</t>
  </si>
  <si>
    <t>Zřízení bednění podest schodišť a ramp přímočarých v do 4 m</t>
  </si>
  <si>
    <t>116</t>
  </si>
  <si>
    <t>https://podminky.urs.cz/item/CS_URS_2022_02/431351121</t>
  </si>
  <si>
    <t xml:space="preserve">"1PP"     (2,64*3,95)</t>
  </si>
  <si>
    <t xml:space="preserve">"1NP"     (2,64*5,00)</t>
  </si>
  <si>
    <t xml:space="preserve">"2NP"     (2,64*5,00)</t>
  </si>
  <si>
    <t xml:space="preserve">"3NP"     (2,64*5,00)</t>
  </si>
  <si>
    <t xml:space="preserve">"4NP"     (2,64*5,00)</t>
  </si>
  <si>
    <t xml:space="preserve">"5NP"     (2,64*5,00)</t>
  </si>
  <si>
    <t>431351122</t>
  </si>
  <si>
    <t>Odstranění bednění podest schodišť a ramp přímočarých v do 4 m</t>
  </si>
  <si>
    <t>118</t>
  </si>
  <si>
    <t>https://podminky.urs.cz/item/CS_URS_2022_02/431351122</t>
  </si>
  <si>
    <t>59</t>
  </si>
  <si>
    <t>433351131</t>
  </si>
  <si>
    <t>Zřízení bednění schodnic přímočarých schodišť v do 4 m</t>
  </si>
  <si>
    <t>120</t>
  </si>
  <si>
    <t>https://podminky.urs.cz/item/CS_URS_2022_02/433351131</t>
  </si>
  <si>
    <t xml:space="preserve">"1PP"     2,64*2,86</t>
  </si>
  <si>
    <t xml:space="preserve">"1NP"     2,64*2,87</t>
  </si>
  <si>
    <t xml:space="preserve">"2NP"     2,64*2,77</t>
  </si>
  <si>
    <t xml:space="preserve">"3NP"     2,64*2,77</t>
  </si>
  <si>
    <t xml:space="preserve">"4NP"     2,64*2,77</t>
  </si>
  <si>
    <t xml:space="preserve">"5NP"     2,64*2,77</t>
  </si>
  <si>
    <t>433351132</t>
  </si>
  <si>
    <t>Odstranění bednění schodnic přímočarých schodišť v do 4 m</t>
  </si>
  <si>
    <t>122</t>
  </si>
  <si>
    <t>https://podminky.urs.cz/item/CS_URS_2022_02/433351132</t>
  </si>
  <si>
    <t>61</t>
  </si>
  <si>
    <t>433351138</t>
  </si>
  <si>
    <t>Příplatek ke zřízení bednění schodnic křivočarých schodišť za podpěrnou konstrukci přes 4 do 6 m</t>
  </si>
  <si>
    <t>124</t>
  </si>
  <si>
    <t>https://podminky.urs.cz/item/CS_URS_2022_02/433351138</t>
  </si>
  <si>
    <t>433351139</t>
  </si>
  <si>
    <t>Příplatek k odstranění bednění schodnic křivočarých schodišť za podpěrnou konstrukci přes 4 do 6 m</t>
  </si>
  <si>
    <t>126</t>
  </si>
  <si>
    <t>https://podminky.urs.cz/item/CS_URS_2022_02/433351139</t>
  </si>
  <si>
    <t>63</t>
  </si>
  <si>
    <t>434313R01</t>
  </si>
  <si>
    <t>Oplocení z žb tvaru L tl. 250mm, v. 1,8-2,0m, niky pro přípojky ozn. 112.1</t>
  </si>
  <si>
    <t>128</t>
  </si>
  <si>
    <t>Poznámka k položce:_x000d_
Beton C 30/37 XC4 XF4 XA1 krytí 40mm_x000d_
Svislá výztuž R10 po 150mm, vodorovná též._x000d_
Výztuž desek při horním i spodním povrchu._x000d_
_x000d_
Třída pohledovosti PB2.</t>
  </si>
  <si>
    <t>1 "severovýchodní část fasády</t>
  </si>
  <si>
    <t>434313R02</t>
  </si>
  <si>
    <t>Schodiště v zahradě za budovou SO 01, 16,11 x 4,20 m, s kamennými stupni, z jedné strany zábradlí, ozn. 112.2</t>
  </si>
  <si>
    <t>130</t>
  </si>
  <si>
    <t>1 "před jižním vstupem</t>
  </si>
  <si>
    <t>Komunikace pozemní</t>
  </si>
  <si>
    <t>65</t>
  </si>
  <si>
    <t>564750111</t>
  </si>
  <si>
    <t>Podklad z kameniva hrubého drceného vel. 16-32 mm plochy přes 100 m2 tl 150 mm</t>
  </si>
  <si>
    <t>633277696</t>
  </si>
  <si>
    <t>https://podminky.urs.cz/item/CS_URS_2022_02/564750111</t>
  </si>
  <si>
    <t xml:space="preserve">"P14"     139,97</t>
  </si>
  <si>
    <t>564771111.R1</t>
  </si>
  <si>
    <t>Podklad z kameniva hrubého drceného vel. 32-64 mm plochy přes 100 m2 tl 250 mm</t>
  </si>
  <si>
    <t>-172908434</t>
  </si>
  <si>
    <t>67</t>
  </si>
  <si>
    <t>564801011.R1</t>
  </si>
  <si>
    <t>Podklad z kameniva drobného drceného vel. 0-4mm plochy přes 100 m2 tl 30 mm</t>
  </si>
  <si>
    <t>1038653718</t>
  </si>
  <si>
    <t xml:space="preserve">"P15"     114,66</t>
  </si>
  <si>
    <t>564751111.R2</t>
  </si>
  <si>
    <t>Podklad ze štěrkodrti vel. 0-32 mm plochy přes 100 m2 tl 150 mm</t>
  </si>
  <si>
    <t>-165947582</t>
  </si>
  <si>
    <t>596211112</t>
  </si>
  <si>
    <t>Kladení zámkové dlažby komunikací pro pěší ručně tl 60 mm skupiny A pl přes 100 do 300 m2</t>
  </si>
  <si>
    <t>138</t>
  </si>
  <si>
    <t>https://podminky.urs.cz/item/CS_URS_2022_02/596211112</t>
  </si>
  <si>
    <t>71</t>
  </si>
  <si>
    <t>59245015</t>
  </si>
  <si>
    <t>dlažba zámková tvaru I 200x165x60mm přírodní</t>
  </si>
  <si>
    <t>140</t>
  </si>
  <si>
    <t>114,66*1,02 "Přepočtené koeficientem množství</t>
  </si>
  <si>
    <t>Úpravy povrchů, podlahy a osazování výplní</t>
  </si>
  <si>
    <t>611131300</t>
  </si>
  <si>
    <t>Vápenný postřik vnitřních stropů nanášený strojně</t>
  </si>
  <si>
    <t>142</t>
  </si>
  <si>
    <t>https://podminky.urs.cz/item/CS_URS_2022_02/611131300</t>
  </si>
  <si>
    <t xml:space="preserve">"1PP"     515,44</t>
  </si>
  <si>
    <t xml:space="preserve">"1NP"     503,96</t>
  </si>
  <si>
    <t xml:space="preserve">"2NP"     484,97</t>
  </si>
  <si>
    <t xml:space="preserve">"3NP"     481,57</t>
  </si>
  <si>
    <t xml:space="preserve">"4NP"     481,57</t>
  </si>
  <si>
    <t xml:space="preserve">"5NP"     481,57</t>
  </si>
  <si>
    <t>73</t>
  </si>
  <si>
    <t>611131303</t>
  </si>
  <si>
    <t>Vápenný postřik vnitřních schodišťových konstrukcí nanášený strojně</t>
  </si>
  <si>
    <t>144</t>
  </si>
  <si>
    <t>https://podminky.urs.cz/item/CS_URS_2022_02/611131303</t>
  </si>
  <si>
    <t>611181001</t>
  </si>
  <si>
    <t>Sádrová stěrka tl.do 3 mm vnitřních rovných stropů</t>
  </si>
  <si>
    <t>146</t>
  </si>
  <si>
    <t>https://podminky.urs.cz/item/CS_URS_2022_02/611181001</t>
  </si>
  <si>
    <t>75</t>
  </si>
  <si>
    <t>611181005</t>
  </si>
  <si>
    <t>Sádrová stěrka tl.do 3 mm vnitřních schodišťových konstrukcí</t>
  </si>
  <si>
    <t>148</t>
  </si>
  <si>
    <t>https://podminky.urs.cz/item/CS_URS_2022_02/611181005</t>
  </si>
  <si>
    <t>612131300</t>
  </si>
  <si>
    <t>Vápenný postřik vnitřních stěn nanášený strojně</t>
  </si>
  <si>
    <t>150</t>
  </si>
  <si>
    <t>https://podminky.urs.cz/item/CS_URS_2022_02/612131300</t>
  </si>
  <si>
    <t xml:space="preserve">"obvod"     2,86*(18,00+27,40*2+32,36+3,51*2+1,523*2+1,96+14,38)</t>
  </si>
  <si>
    <t>2,86*(23,47+2,25+19,78+7,965++7,95+49,47+19,78+3,715*2+1,925*2)</t>
  </si>
  <si>
    <t xml:space="preserve">"vnitřní"      2,86*(1,81*2+0,93)*2</t>
  </si>
  <si>
    <t>2,86*(26,90+3,449+7,699*2+3,906*2+4,32*2+7,70*2+16,71+3,449)*2</t>
  </si>
  <si>
    <t xml:space="preserve">"výtah"     3,86*2,00-1,12*2,00</t>
  </si>
  <si>
    <t xml:space="preserve">"volně"     2,86*(1,998+2,225+3,467+1,50+5,96+2,05+1,82+7,70)*2</t>
  </si>
  <si>
    <t xml:space="preserve">"obvod"     2,87*(12,449+4,288+1,65+45,146+1,65*2+27,806+1,65+12,45)-(0,90*2,10*22)</t>
  </si>
  <si>
    <t>2,87*(47,166+1,85*2+30,627)-(2,925*2,50*19-4,15*2,50)</t>
  </si>
  <si>
    <t xml:space="preserve">"vnitřní"     2,87*(2,127+5,30*10+10,30*10)*2</t>
  </si>
  <si>
    <t xml:space="preserve">"výtah"     3,07*2,06-1,12*2,00</t>
  </si>
  <si>
    <t xml:space="preserve">"obvod"     2,77*(12,449+4,288+1,65+45,146+1,65*2+27,806+1,65+12,45)-(0,90*2,10*22)</t>
  </si>
  <si>
    <t>2,77*(47,166+1,85*2+30,627)-0,25*(2,925*2,50*19-4,15*2,50)</t>
  </si>
  <si>
    <t xml:space="preserve">"vnitřní"     2,77*(2,127+5,30*9+5,20+10,30*10)*2</t>
  </si>
  <si>
    <t xml:space="preserve">"výtah"     2,97*2,00-1,12*2,00</t>
  </si>
  <si>
    <t>2,77*(47,166+1,85*2+30,627)-(2,925*2,50*19+4,15*2,50)</t>
  </si>
  <si>
    <t xml:space="preserve">"vnitřní"     2,77*(2,127+5,30*9+5,20+10,30*10)</t>
  </si>
  <si>
    <t>2,77*(47,166+1,85*2+30,627)-(2,925*2,50*19-4,15*2,50)</t>
  </si>
  <si>
    <t xml:space="preserve">"střecha"     2,72*(6,40*2+3,60*2+2,358*2+5,45*2)</t>
  </si>
  <si>
    <t>77</t>
  </si>
  <si>
    <t>612181001</t>
  </si>
  <si>
    <t>Sádrová stěrka tl.do 3 mm vnitřních stěn</t>
  </si>
  <si>
    <t>152</t>
  </si>
  <si>
    <t>https://podminky.urs.cz/item/CS_URS_2022_02/612181001</t>
  </si>
  <si>
    <t>613131300</t>
  </si>
  <si>
    <t>Vápenný postřik vnitřních pilířů nebo sloupů nanášený strojně</t>
  </si>
  <si>
    <t>154</t>
  </si>
  <si>
    <t>https://podminky.urs.cz/item/CS_URS_2022_02/613131300</t>
  </si>
  <si>
    <t>2,86*(0,942*4+1,1*2)</t>
  </si>
  <si>
    <t>79</t>
  </si>
  <si>
    <t>613181001</t>
  </si>
  <si>
    <t>Sádrová stěrka tl.do 3 mm vnitřních pilířů nebo sloupů</t>
  </si>
  <si>
    <t>156</t>
  </si>
  <si>
    <t>https://podminky.urs.cz/item/CS_URS_2022_02/613181001</t>
  </si>
  <si>
    <t>621131321</t>
  </si>
  <si>
    <t>Penetrační nátěr vnějších podhledů nanášený strojně</t>
  </si>
  <si>
    <t>158</t>
  </si>
  <si>
    <t>https://podminky.urs.cz/item/CS_URS_2022_02/621131321</t>
  </si>
  <si>
    <t>351,00+420,76</t>
  </si>
  <si>
    <t>1,285*1,56*4</t>
  </si>
  <si>
    <t>81</t>
  </si>
  <si>
    <t>621531002</t>
  </si>
  <si>
    <t>Tenkovrstvá silikonová zrnitá omítka zrnitost 1,0 mm vnějších podhledů</t>
  </si>
  <si>
    <t>160</t>
  </si>
  <si>
    <t>https://podminky.urs.cz/item/CS_URS_2022_02/621531002</t>
  </si>
  <si>
    <t>622131321</t>
  </si>
  <si>
    <t>Penetrační nátěr vnějších stěn nanášený strojně</t>
  </si>
  <si>
    <t>162</t>
  </si>
  <si>
    <t>https://podminky.urs.cz/item/CS_URS_2022_02/622131321</t>
  </si>
  <si>
    <t>(207,00+1,80*4)*15,345</t>
  </si>
  <si>
    <t>2,50*((6,90*2+4,50*2)*2+3,858*2+6,404*2)</t>
  </si>
  <si>
    <t>(1,80*2+0,25*2)*12,00*4*2</t>
  </si>
  <si>
    <t>odpočet otvorů</t>
  </si>
  <si>
    <t>-(0,90*2,10*22+2,925*2,50*19+4,15*2,50)*2</t>
  </si>
  <si>
    <t>-(0,90*2,10*20+2,925*2,50*19+4,15*2,50)*3</t>
  </si>
  <si>
    <t>-(9,925+9,127+9,813+9,173+7,495+8,75)*3,03</t>
  </si>
  <si>
    <t>-2,05*(0,90+1,00*2)</t>
  </si>
  <si>
    <t>ostění a nadpraží otvorů</t>
  </si>
  <si>
    <t>((0,90+2,10*2)*22+(2,925+2,50*2)*19+(4,15+2,50*2))*0,2*2</t>
  </si>
  <si>
    <t>((0,90+2,10*2)*20+(2,925+2,50*2)*19+(4,15+2,50*2))*0,2*3</t>
  </si>
  <si>
    <t>((9,925+9,127+9,813+9,173+7,495+8,75)+3,03*2*6)*0,2</t>
  </si>
  <si>
    <t>(2,05*2*3+(0,90+1,00*2))*0,2</t>
  </si>
  <si>
    <t>83</t>
  </si>
  <si>
    <t>622143003</t>
  </si>
  <si>
    <t>Montáž omítkových plastových nebo pozinkovaných rohových profilů s tkaninou</t>
  </si>
  <si>
    <t>164</t>
  </si>
  <si>
    <t>https://podminky.urs.cz/item/CS_URS_2022_02/622143003</t>
  </si>
  <si>
    <t>12,00*4*4*2</t>
  </si>
  <si>
    <t>(45,079+27,643+1,80+46,753+30,356+1,80)*5</t>
  </si>
  <si>
    <t>55343026</t>
  </si>
  <si>
    <t>profil rohový Pz+PVC pro vnější omítky tl 15mm</t>
  </si>
  <si>
    <t>166</t>
  </si>
  <si>
    <t>1151,155*1,05 "Přepočtené koeficientem množství</t>
  </si>
  <si>
    <t>599</t>
  </si>
  <si>
    <t>622151031</t>
  </si>
  <si>
    <t>Penetrační silikonový nátěr vnějších pastovitých tenkovrstvých omítek stěn</t>
  </si>
  <si>
    <t>1136774725</t>
  </si>
  <si>
    <t>https://podminky.urs.cz/item/CS_URS_2024_01/622151031</t>
  </si>
  <si>
    <t>85</t>
  </si>
  <si>
    <t>622221041</t>
  </si>
  <si>
    <t>Montáž kontaktního zateplení vnějších stěn lepením a mechanickým kotvením desek z minerální vlny s podélnou orientací do zdiva a betonu tl přes 160 do 200mm</t>
  </si>
  <si>
    <t>168</t>
  </si>
  <si>
    <t>https://podminky.urs.cz/item/CS_URS_2022_02/622221041</t>
  </si>
  <si>
    <t>63141473</t>
  </si>
  <si>
    <t>deska tepelně izolační minerální kontaktních fasád podélné vlákno λ=0,037 tl 200mm</t>
  </si>
  <si>
    <t>425039291</t>
  </si>
  <si>
    <t>2338,664*1,05 "Přepočtené koeficientem množství</t>
  </si>
  <si>
    <t>87</t>
  </si>
  <si>
    <t>622251105</t>
  </si>
  <si>
    <t>Příplatek k cenám kontaktního zateplení vnějších stěn za zápustnou montáž a použití použití tepelněizolačních zátek z minerální vlny</t>
  </si>
  <si>
    <t>172</t>
  </si>
  <si>
    <t>https://podminky.urs.cz/item/CS_URS_2022_02/622251105</t>
  </si>
  <si>
    <t>622252001</t>
  </si>
  <si>
    <t>Montáž profilů kontaktního zateplení připevněných mechanicky</t>
  </si>
  <si>
    <t>174</t>
  </si>
  <si>
    <t>https://podminky.urs.cz/item/CS_URS_2022_02/622252001</t>
  </si>
  <si>
    <t>89</t>
  </si>
  <si>
    <t>28342213</t>
  </si>
  <si>
    <t>profil zakládací sada upevňovacího a nasouvacího profilu pro ETICS pro izolant tl 180-220mm</t>
  </si>
  <si>
    <t>176</t>
  </si>
  <si>
    <t>207*1,05 "Přepočtené koeficientem množství</t>
  </si>
  <si>
    <t>622252002</t>
  </si>
  <si>
    <t>Montáž profilů kontaktního zateplení lepených</t>
  </si>
  <si>
    <t>178</t>
  </si>
  <si>
    <t>https://podminky.urs.cz/item/CS_URS_2022_02/622252002</t>
  </si>
  <si>
    <t>rohový profil</t>
  </si>
  <si>
    <t>15,345*8</t>
  </si>
  <si>
    <t>2,50*4*3</t>
  </si>
  <si>
    <t>(0,90+2,10*2)*(22*2+20*3)</t>
  </si>
  <si>
    <t>(2,925+2,50*2)*19+(4,15+2,50*2)</t>
  </si>
  <si>
    <t>((2,925+2,50*2)*19+(4,15+2,50*2))*4</t>
  </si>
  <si>
    <t>0,90+2,05*2+(1,00+2,05*2)*2</t>
  </si>
  <si>
    <t>1434,868 "začišťovací profil</t>
  </si>
  <si>
    <t>449,408 "profil nadpraží</t>
  </si>
  <si>
    <t>91</t>
  </si>
  <si>
    <t>63127464</t>
  </si>
  <si>
    <t>profil rohový Al 15x15mm s výztužnou tkaninou š 100mm pro ETICS</t>
  </si>
  <si>
    <t>180</t>
  </si>
  <si>
    <t>1496,985*1,05 "Přepočtené koeficientem množství</t>
  </si>
  <si>
    <t>538</t>
  </si>
  <si>
    <t>28342205</t>
  </si>
  <si>
    <t>profil začišťovací PVC 6mm s výztužnou tkaninou pro ostění ETICS</t>
  </si>
  <si>
    <t>449426006</t>
  </si>
  <si>
    <t>Poznámka k položce:_x000d_
ztratné 5%</t>
  </si>
  <si>
    <t>((0,90+2,10*2)*22+(2,925+2,50*2)*19+(4,15+2,50*2))*2</t>
  </si>
  <si>
    <t>((0,90+2,10*2)*20+(2,925+2,50*2)*19+(4,15+2,50*2))*3</t>
  </si>
  <si>
    <t>((9,925+9,127+9,813+9,173+7,495+8,75)+3,03*2*6)</t>
  </si>
  <si>
    <t>(2,05*2*3+(0,90+1,00*2))</t>
  </si>
  <si>
    <t>1434,868*1,05 'Přepočtené koeficientem množství</t>
  </si>
  <si>
    <t>539</t>
  </si>
  <si>
    <t>59051510</t>
  </si>
  <si>
    <t>profil začišťovací s okapnicí PVC s výztužnou tkaninou pro nadpraží ETICS</t>
  </si>
  <si>
    <t>-1548625234</t>
  </si>
  <si>
    <t>nadpraží otvorů</t>
  </si>
  <si>
    <t>((0,90)*22+(2,925)*19+(4,15))*2</t>
  </si>
  <si>
    <t>((0,90)*20+(2,925)*19+(4,15))*3</t>
  </si>
  <si>
    <t>(9,925+9,127+9,813+9,173+7,495+8,75)</t>
  </si>
  <si>
    <t>(0,90+1,00*2)</t>
  </si>
  <si>
    <t>449,408*1,05 'Přepočtené koeficientem množství</t>
  </si>
  <si>
    <t>92</t>
  </si>
  <si>
    <t>622252002.1</t>
  </si>
  <si>
    <t>151760600</t>
  </si>
  <si>
    <t>https://podminky.urs.cz/item/CS_URS_2022_02/622252002.1</t>
  </si>
  <si>
    <t>viz tabulka ostatních výrobků, OS08</t>
  </si>
  <si>
    <t>ozn. OS08a</t>
  </si>
  <si>
    <t>7,5 "1.NP</t>
  </si>
  <si>
    <t>7,5 "2.NP</t>
  </si>
  <si>
    <t>12,5 "3.NP</t>
  </si>
  <si>
    <t>12,5 "4.NP</t>
  </si>
  <si>
    <t>17,5 "5.NP</t>
  </si>
  <si>
    <t>ozn. OS08b</t>
  </si>
  <si>
    <t>93</t>
  </si>
  <si>
    <t>59051500</t>
  </si>
  <si>
    <t>profil dilatační stěnový PVC s výztužnou tkaninou pro ETICS</t>
  </si>
  <si>
    <t>511808836</t>
  </si>
  <si>
    <t>57,5*1,05 'Přepočtené koeficientem množství</t>
  </si>
  <si>
    <t>94</t>
  </si>
  <si>
    <t>59051502</t>
  </si>
  <si>
    <t>profil dilatační rohový PVC s výztužnou tkaninou pro ETICS</t>
  </si>
  <si>
    <t>-1081168546</t>
  </si>
  <si>
    <t>15*1,05 'Přepočtené koeficientem množství</t>
  </si>
  <si>
    <t>95</t>
  </si>
  <si>
    <t>622331111</t>
  </si>
  <si>
    <t>Cementová omítka hrubá jednovrstvá zatřená vnějších stěn nanášená ručně</t>
  </si>
  <si>
    <t>182</t>
  </si>
  <si>
    <t>https://podminky.urs.cz/item/CS_URS_2022_02/622331111</t>
  </si>
  <si>
    <t>3,45*(8,189*2+17,962+33,289+6,749+2,463+0,925+3,957*2+2,8+2,865)</t>
  </si>
  <si>
    <t>3,45*(6,204+3,90+2,957+24,237+2,85+27,735+11,51+3,956*2+2,653*2)</t>
  </si>
  <si>
    <t>3,45*(2,80+28,05+27,735)</t>
  </si>
  <si>
    <t>0,73*(27,041+27,049)*2</t>
  </si>
  <si>
    <t>3,65*(3,595*2+11,27+8,96)*2</t>
  </si>
  <si>
    <t>96</t>
  </si>
  <si>
    <t>622531002</t>
  </si>
  <si>
    <t>Tenkovrstvá silikonová zrnitá omítka zrnitost 1,0 mm vnějších stěn</t>
  </si>
  <si>
    <t>184</t>
  </si>
  <si>
    <t>https://podminky.urs.cz/item/CS_URS_2022_02/622531002</t>
  </si>
  <si>
    <t>97</t>
  </si>
  <si>
    <t>632441225</t>
  </si>
  <si>
    <t>Potěr anhydritový samonivelační litý C30 tl přes 45 do 50 mm</t>
  </si>
  <si>
    <t>1693978635</t>
  </si>
  <si>
    <t>https://podminky.urs.cz/item/CS_URS_2022_02/632441225</t>
  </si>
  <si>
    <t xml:space="preserve">"P5"     3343,51</t>
  </si>
  <si>
    <t xml:space="preserve">"P6"     342,29</t>
  </si>
  <si>
    <t>98</t>
  </si>
  <si>
    <t>632451254</t>
  </si>
  <si>
    <t>Potěr cementový samonivelační litý C30 tl přes 45 do 50 mm</t>
  </si>
  <si>
    <t>-1995785310</t>
  </si>
  <si>
    <t>https://podminky.urs.cz/item/CS_URS_2022_02/632451254</t>
  </si>
  <si>
    <t xml:space="preserve">"P1"     97,57</t>
  </si>
  <si>
    <t xml:space="preserve">"P2"     354,79</t>
  </si>
  <si>
    <t xml:space="preserve">"P3"     25,18</t>
  </si>
  <si>
    <t xml:space="preserve">"P4"     39,76</t>
  </si>
  <si>
    <t xml:space="preserve">"P7"     104,81</t>
  </si>
  <si>
    <t xml:space="preserve">"P8"     89,78</t>
  </si>
  <si>
    <t xml:space="preserve">"P9"     13,71</t>
  </si>
  <si>
    <t xml:space="preserve">"P10"     446,07</t>
  </si>
  <si>
    <t xml:space="preserve">"P13"     4,0</t>
  </si>
  <si>
    <t xml:space="preserve">"P16_tl 92-95mm_vyztužený polymer. vlákny"     43,80</t>
  </si>
  <si>
    <t>99</t>
  </si>
  <si>
    <t>632451293</t>
  </si>
  <si>
    <t>Příplatek k cementovému samonivelačnímu litému potěru C30 ZKD 5 mm tl přes 50 mm</t>
  </si>
  <si>
    <t>127415499</t>
  </si>
  <si>
    <t>https://podminky.urs.cz/item/CS_URS_2022_02/632451293</t>
  </si>
  <si>
    <t xml:space="preserve">"P16_tl 92-95mm"     43,80*((92-50)/5)</t>
  </si>
  <si>
    <t>600</t>
  </si>
  <si>
    <t>634112123</t>
  </si>
  <si>
    <t>Obvodová dilatace podlahovým páskem z pěnového PE s fólií mezi stěnou a mazaninou nebo potěrem v 80 mm</t>
  </si>
  <si>
    <t>722217237</t>
  </si>
  <si>
    <t>https://podminky.urs.cz/item/CS_URS_2024_01/634112123</t>
  </si>
  <si>
    <t>skladba P5, P6 - anhydrity</t>
  </si>
  <si>
    <t>buňka 1</t>
  </si>
  <si>
    <t>3,783*2+1,4*2+0,3*2+0,25*2+0,1+4,96*2+1,897+5,206*2+3,669*2+0,375*2+3,5*2+2*2+5,191*2+3,669*2+0,375*2+4,96*2+1,897*2+0,3*2-(0,9*2+0,7*2+0,8*8)+0,15*12</t>
  </si>
  <si>
    <t>buňka 2</t>
  </si>
  <si>
    <t>4,96*2+1,981+1,897+0,3*2+5,187*2+3,669*2+0,375*2+3,5*2+2*2+5,206*2+3,669*2+0,375*2+4,96*2+1,98+1,897-(0,9*2+0,8*8+0,7*2)+0,15*12</t>
  </si>
  <si>
    <t>buňka 3</t>
  </si>
  <si>
    <t>buňka 4</t>
  </si>
  <si>
    <t>buňka 5</t>
  </si>
  <si>
    <t>buňka 6</t>
  </si>
  <si>
    <t>5,057*2+2,145+1,903+0,3*2+5,111*2+3,675*2+0,375*2+4,5*2+2,1*2+5,076*2+4,914*2+0,375*2+5,047*2+2,246+2,142+0,973-(0,9*7+0,8*4+0,7)+0,15*12</t>
  </si>
  <si>
    <t>buňka 7</t>
  </si>
  <si>
    <t>4,96*2+1,342+0,969+1,904+0,3*2+5,206*2+3,675*2+0,375*2+3,5*2+2*2+5,206*2+3,669*2+0,375*2+4,959+1,981+1,897+4,96*2+0,3*2-(0,9*2+0,8*8+0,7*2)+0,15*12</t>
  </si>
  <si>
    <t>buňka 8</t>
  </si>
  <si>
    <t>4,96*2+1,981+1,897+0,3*2+5,187*2+3,669*2+0,375*2+3,5*2+2*2+5,206*2+3,669*2+0,375*2+4,96*2+1,98+1,897+0,3*2-(0,9*2+0,8*8+0,7*2)+0,15*12</t>
  </si>
  <si>
    <t>buňka 9</t>
  </si>
  <si>
    <t>buňka 10</t>
  </si>
  <si>
    <t>4,96*2+1,981+1,897+0,3*2+5,176*2+3,669*2+0,375*2+3,5*2+2*2+5,206*2+3,669*2+0,375*2+4,96*2+1,897+0,1+0,25+3,633+1,4*2+1,877+0,3*2</t>
  </si>
  <si>
    <t>-(0,9*2+0,8*8+0,7*2)+0,15*12</t>
  </si>
  <si>
    <t>buňka 11</t>
  </si>
  <si>
    <t>3,783*2+1,4*2+0,3*2+0,25*2+0,1+4,96*2+1,897+5,156*2+3,669*2+0,375*2+3,5*2+2*2+5,141*2+3,669*2+0,375*2+4,96*2+1,897*2+0,3*2-(0,9*2+0,7*2+0,8*8)+0,15*12</t>
  </si>
  <si>
    <t>buňka 12</t>
  </si>
  <si>
    <t>4,96*2+1,981+1,897+0,3*2+5,137*2+3,669*2+0,375*2+3,5*2+2*2+5,156*2+3,669*2+0,375*2+4,96*2+1,98+1,897-(0,9*2+0,8*8+0,7*2)+0,15*12</t>
  </si>
  <si>
    <t>buňka 13</t>
  </si>
  <si>
    <t>buňka 14</t>
  </si>
  <si>
    <t>buňka 15</t>
  </si>
  <si>
    <t>buňka 16</t>
  </si>
  <si>
    <t>5,057*2+2,145+1,903+0,3*2+5,061*2+3,675*2+0,375*2+4,5*2+2,1*2+5,026*2+4,914*2+0,375*2+5,047*2+2,246+2,142+0,973-(0,9*7+0,8*4+0,7)+0,15*12</t>
  </si>
  <si>
    <t>buňka 17</t>
  </si>
  <si>
    <t>4,96*2+1,342+0,969+1,904+0,3*2+5,156*2+3,675*2+0,375*2+3,5*2+2*2+5,156*2+3,669*2+0,375*2+4,959+1,981+1,897+4,96*2+0,3*2-(0,9*2+0,8*8+0,7*2)+0,15*12</t>
  </si>
  <si>
    <t>buňka 18</t>
  </si>
  <si>
    <t>4,96*2+1,981+1,897+0,3*2+5,137*2+3,675*2+0,375*2+3,5*2+2*2+5,156*2+3,669*2+0,375*2+4,96*2+1,98+1,897+0,3*2-(0,9*2+0,8*8+0,7*2)+0,15*12</t>
  </si>
  <si>
    <t>buňka 19</t>
  </si>
  <si>
    <t>4,96*2+1,981+1,897+0,3*2+5,137*2+3,669*2+0,375*2+3,5*2+2*2+5,156*2+3,669*2+0,375*2+4,96*2+1,98+1,897+0,3*2-(0,9*2+0,8*8+0,7*2)+0,15*12</t>
  </si>
  <si>
    <t>buňka 20</t>
  </si>
  <si>
    <t>4,96*2+1,981+1,897+0,3*2+5,156*2+3,669*2+0,375*2+3,5*2+2*2+5,126*2+3,669*2+0,375*2+4,96*2+1,897+0,1+0,25+3,783+1,4*2+1,877+0,3*2</t>
  </si>
  <si>
    <t>buňka 21</t>
  </si>
  <si>
    <t>buňka 22</t>
  </si>
  <si>
    <t>buňka 23</t>
  </si>
  <si>
    <t>buňka 24</t>
  </si>
  <si>
    <t>buňka 25</t>
  </si>
  <si>
    <t>buňka 26</t>
  </si>
  <si>
    <t>buňka 27</t>
  </si>
  <si>
    <t>buňka 28</t>
  </si>
  <si>
    <t>buňka 29</t>
  </si>
  <si>
    <t>buňka 30</t>
  </si>
  <si>
    <t>buňka 31</t>
  </si>
  <si>
    <t>buňka 32</t>
  </si>
  <si>
    <t>buňka 33</t>
  </si>
  <si>
    <t>buňka 34</t>
  </si>
  <si>
    <t>buňka 35</t>
  </si>
  <si>
    <t>buňka 36</t>
  </si>
  <si>
    <t>buňka 37</t>
  </si>
  <si>
    <t>buňka 38</t>
  </si>
  <si>
    <t>buňka 39</t>
  </si>
  <si>
    <t>buňka 40</t>
  </si>
  <si>
    <t>-(0,9*2+0,8*8+0,7*2+0,15*12)</t>
  </si>
  <si>
    <t>buňka 41</t>
  </si>
  <si>
    <t>buňka 42</t>
  </si>
  <si>
    <t>buňka 43</t>
  </si>
  <si>
    <t>4,96*2+1,981+1,897+0,3*2+5,137*2+3,669*2+0,375*2+3,5*2+2*2+5,156*2+3,669*2+0,375*2+4,96*2+1,98+1,897-(0,9*2+0,8*8+0,7*2+0,15*12)</t>
  </si>
  <si>
    <t>buňka 44</t>
  </si>
  <si>
    <t>buňka 45</t>
  </si>
  <si>
    <t>buňka 46</t>
  </si>
  <si>
    <t>buňka 47</t>
  </si>
  <si>
    <t>buňka 48</t>
  </si>
  <si>
    <t>buňka 49</t>
  </si>
  <si>
    <t>buňka 50</t>
  </si>
  <si>
    <t>cementový potěr</t>
  </si>
  <si>
    <t xml:space="preserve">"P1"     98</t>
  </si>
  <si>
    <t xml:space="preserve">"P2"     885</t>
  </si>
  <si>
    <t xml:space="preserve">"P3"     39,5</t>
  </si>
  <si>
    <t xml:space="preserve">"P4"     120</t>
  </si>
  <si>
    <t xml:space="preserve">"P8"     90</t>
  </si>
  <si>
    <t xml:space="preserve">"P9"     39</t>
  </si>
  <si>
    <t xml:space="preserve">"P10"     669</t>
  </si>
  <si>
    <t xml:space="preserve">"P13"     8</t>
  </si>
  <si>
    <t>601</t>
  </si>
  <si>
    <t>634112126</t>
  </si>
  <si>
    <t>Obvodová dilatace podlahovým páskem z pěnového PE s fólií mezi stěnou a mazaninou nebo potěrem v 100 mm</t>
  </si>
  <si>
    <t>-1171980891</t>
  </si>
  <si>
    <t>https://podminky.urs.cz/item/CS_URS_2024_01/634112126</t>
  </si>
  <si>
    <t>P16</t>
  </si>
  <si>
    <t>19,2*2</t>
  </si>
  <si>
    <t>100</t>
  </si>
  <si>
    <t>642942611</t>
  </si>
  <si>
    <t>Osazování zárubní nebo rámů dveřních kovových do 2,5 m2 na montážní pěnu</t>
  </si>
  <si>
    <t>-1766265137</t>
  </si>
  <si>
    <t>https://podminky.urs.cz/item/CS_URS_2022_02/642942611</t>
  </si>
  <si>
    <t>tabulka vnitřních dveří D1.1.118.1</t>
  </si>
  <si>
    <t>D08</t>
  </si>
  <si>
    <t>3 "1.PP</t>
  </si>
  <si>
    <t>D09</t>
  </si>
  <si>
    <t>9 "1.PP</t>
  </si>
  <si>
    <t>D10</t>
  </si>
  <si>
    <t>2 "1.PP</t>
  </si>
  <si>
    <t>101</t>
  </si>
  <si>
    <t>55331486.1</t>
  </si>
  <si>
    <t>zárubeň jednokřídlá ocelová pro zdění tl stěny 110-150mm rozměru 700/1970, 2100mm včetně dvojnásobného nátěru</t>
  </si>
  <si>
    <t>-1356415994</t>
  </si>
  <si>
    <t>55331487.1</t>
  </si>
  <si>
    <t>zárubeň jednokřídlá ocelová pro zdění tl stěny 110-150mm rozměru 800/1970, 2100mm včetně dvojnásobného nátěru</t>
  </si>
  <si>
    <t>302892239</t>
  </si>
  <si>
    <t>103</t>
  </si>
  <si>
    <t>55331488.1</t>
  </si>
  <si>
    <t>zárubeň jednokřídlá ocelová pro zdění tl stěny 110-150mm rozměru 900/1970, 2100mm včetně dvojnásobného nátěru</t>
  </si>
  <si>
    <t>584646857</t>
  </si>
  <si>
    <t>985563211</t>
  </si>
  <si>
    <t>Příplatek ke stříkaným betonům za vyztužení polymerovými vlákny objemové vyztužení do 2,5 kg/m3</t>
  </si>
  <si>
    <t>1302993694</t>
  </si>
  <si>
    <t>https://podminky.urs.cz/item/CS_URS_2022_02/985563211</t>
  </si>
  <si>
    <t xml:space="preserve">"P16_tl 92-95mm_vyztužený polymer. vlákny"     43,80*0,092</t>
  </si>
  <si>
    <t>105</t>
  </si>
  <si>
    <t>632451031</t>
  </si>
  <si>
    <t>Vyrovnávací potěr tl od 10 do 20 mm z MC 15 provedený v ploše</t>
  </si>
  <si>
    <t>190</t>
  </si>
  <si>
    <t>https://podminky.urs.cz/item/CS_URS_2022_02/632451031</t>
  </si>
  <si>
    <t>3,71*2,56 "výtahová šachta, úroveň S.H. -4,500m desky</t>
  </si>
  <si>
    <t>667,42-2,65*1,6 "1.PP, úroveň S.H. -3,550m desky</t>
  </si>
  <si>
    <t xml:space="preserve"> 24,38*2 "1.PP schodiště sever, úroveň S.H. -3,450m desky</t>
  </si>
  <si>
    <t>9,5*2 "1.NP roh SV, SZ, úroveň S.H. -0,480m desky</t>
  </si>
  <si>
    <t>154,63*2 "1.NP, JV a JZ roh mezi osami A-F a S-Y, 2-4, úroveň S.H. -0,480m desky</t>
  </si>
  <si>
    <t>22,62+23,72 "pod zádveřím 1.NP, úroveň -0,480m až -0,180m desky</t>
  </si>
  <si>
    <t>63245103R</t>
  </si>
  <si>
    <t>Ochranný potěr cementový tl přes 30 do 40 mm nevyztužený provedený v ploše</t>
  </si>
  <si>
    <t>192</t>
  </si>
  <si>
    <t>skladby F03</t>
  </si>
  <si>
    <t>107</t>
  </si>
  <si>
    <t>63245143R</t>
  </si>
  <si>
    <t>Potěr betonový tl přes 20 do 30 mm tř. C16/20 X0</t>
  </si>
  <si>
    <t>200</t>
  </si>
  <si>
    <t>skladby F01, F02</t>
  </si>
  <si>
    <t>632481213</t>
  </si>
  <si>
    <t>Separační vrstva z PE fólie</t>
  </si>
  <si>
    <t>202</t>
  </si>
  <si>
    <t>https://podminky.urs.cz/item/CS_URS_2022_02/632481213</t>
  </si>
  <si>
    <t>109</t>
  </si>
  <si>
    <t>633811111</t>
  </si>
  <si>
    <t>Broušení nerovností betonových podlah do 2 mm - stržení šlemu</t>
  </si>
  <si>
    <t>204</t>
  </si>
  <si>
    <t>https://podminky.urs.cz/item/CS_URS_2022_02/633811111</t>
  </si>
  <si>
    <t xml:space="preserve">"P16"     43,80</t>
  </si>
  <si>
    <t>636311111.1</t>
  </si>
  <si>
    <t xml:space="preserve">Kladení dlažby keramické  na sucho na terče z umělé hmoty do výšky do 25 mm</t>
  </si>
  <si>
    <t>206</t>
  </si>
  <si>
    <t>111</t>
  </si>
  <si>
    <t>RMAT0001</t>
  </si>
  <si>
    <t>keramická dlažba na terče</t>
  </si>
  <si>
    <t>208</t>
  </si>
  <si>
    <t>139,97*1,02 "Přepočtené koeficientem množství</t>
  </si>
  <si>
    <t>636311113.1</t>
  </si>
  <si>
    <t>Kladení dlažby keramické na sucho na terče z umělé hmoty do výšky přes 70 do 100 mm</t>
  </si>
  <si>
    <t>210</t>
  </si>
  <si>
    <t xml:space="preserve">"R03"     483,32</t>
  </si>
  <si>
    <t xml:space="preserve">"R08"     260,00</t>
  </si>
  <si>
    <t>540</t>
  </si>
  <si>
    <t>636311114.1</t>
  </si>
  <si>
    <t>Kladení dlažby keramické na sucho na terče z umělé hmoty do výšky přes 100 do 155 mm</t>
  </si>
  <si>
    <t>1544328867</t>
  </si>
  <si>
    <t xml:space="preserve">"R04"     578,79</t>
  </si>
  <si>
    <t>113</t>
  </si>
  <si>
    <t>212</t>
  </si>
  <si>
    <t>Poznámka k položce:_x000d_
ztratné 2%</t>
  </si>
  <si>
    <t>"R03, R08" 743,32</t>
  </si>
  <si>
    <t>1322,11*1,02 'Přepočtené koeficientem množství</t>
  </si>
  <si>
    <t>Ostatní konstrukce a práce, bourání</t>
  </si>
  <si>
    <t>916231213</t>
  </si>
  <si>
    <t>Osazení chodníkového obrubníku betonového stojatého s boční opěrou do lože z betonu prostého</t>
  </si>
  <si>
    <t>230</t>
  </si>
  <si>
    <t>https://podminky.urs.cz/item/CS_URS_2022_02/916231213</t>
  </si>
  <si>
    <t xml:space="preserve">"P15"     10,216*2+11,27*2+23,642+6,16</t>
  </si>
  <si>
    <t>115</t>
  </si>
  <si>
    <t>59217018</t>
  </si>
  <si>
    <t>obrubník betonový chodníkový 1000x80x200mm</t>
  </si>
  <si>
    <t>232</t>
  </si>
  <si>
    <t>72,774*1,02 "Přepočtené koeficientem množství</t>
  </si>
  <si>
    <t>919726122</t>
  </si>
  <si>
    <t>Geotextilie pro ochranu, separaci a filtraci netkaná měrná hm přes 200 do 300 g/m2</t>
  </si>
  <si>
    <t>234</t>
  </si>
  <si>
    <t>https://podminky.urs.cz/item/CS_URS_2022_02/919726122</t>
  </si>
  <si>
    <t>117</t>
  </si>
  <si>
    <t>93610421.1</t>
  </si>
  <si>
    <t>Montáž odpadkového koše do betonové patky</t>
  </si>
  <si>
    <t>444024252</t>
  </si>
  <si>
    <t>Poznámka k položce:_x000d_
součástí sestavy košů je základová deska v zádlažbě 1000x500x100mm</t>
  </si>
  <si>
    <t>viz tabulka ostatních výrobků</t>
  </si>
  <si>
    <t>5*2 "ozn. OS15, exteriér</t>
  </si>
  <si>
    <t>749101.01</t>
  </si>
  <si>
    <t xml:space="preserve">koš odpadkový kovový kotvený 260 x 430 x 985 mm, žárové zinkování, práškový lak  RAL 7043 včetně nerez zhášeče cigaret, uzamykatelná dopředu otvíravá dvířka ozn. OS15</t>
  </si>
  <si>
    <t>-802630008</t>
  </si>
  <si>
    <t>5 "exteriér</t>
  </si>
  <si>
    <t>119</t>
  </si>
  <si>
    <t>749101.02</t>
  </si>
  <si>
    <t>koš na psí exkrementy kovový kotvený 260 x 260 x 985 mm, žárové zinkování, práškový lak RAL 7043, uzamykatelná dopředu otvíravá dvířka ozn. OS15</t>
  </si>
  <si>
    <t>1476461838</t>
  </si>
  <si>
    <t>941111131</t>
  </si>
  <si>
    <t>Montáž lešení řadového trubkového lehkého s podlahami zatížení do 200 kg/m2 š přes 1,2 do 1,5 m v do 10 m</t>
  </si>
  <si>
    <t>236</t>
  </si>
  <si>
    <t>https://podminky.urs.cz/item/CS_URS_2022_02/941111131</t>
  </si>
  <si>
    <t>121</t>
  </si>
  <si>
    <t>941111231</t>
  </si>
  <si>
    <t>Příplatek k lešení řadovému trubkovému lehkému s podlahami š 1,5 m v 10 m za první a ZKD den použití</t>
  </si>
  <si>
    <t>238</t>
  </si>
  <si>
    <t>https://podminky.urs.cz/item/CS_URS_2022_02/941111231</t>
  </si>
  <si>
    <t>3452,209*90 "Přepočtené koeficientem množství</t>
  </si>
  <si>
    <t>941111822</t>
  </si>
  <si>
    <t>Demontáž lešení řadového trubkového lehkého s podlahami zatížení do 200 kg/m2 š přes 0,9 do 1,2 m v přes 10 do 25 m</t>
  </si>
  <si>
    <t>240</t>
  </si>
  <si>
    <t>https://podminky.urs.cz/item/CS_URS_2022_02/941111822</t>
  </si>
  <si>
    <t>123</t>
  </si>
  <si>
    <t>94394.01</t>
  </si>
  <si>
    <t>Montáž a dodávka komunikačního sloupku pro umístění čtečky a komunikátoru v. 1600mm, broušený nerez včetně betonového základu 400x400x100mm, ozn. OS01a</t>
  </si>
  <si>
    <t>814986715</t>
  </si>
  <si>
    <t>2 "1.NP</t>
  </si>
  <si>
    <t>94394.02</t>
  </si>
  <si>
    <t>Montáž a dodávka komunikačního sloupku pro umístění ovládacích prvků závory v. 1400mm, broušený nerez včetně betonového základu 400x400x100mm, ozn. OS01b</t>
  </si>
  <si>
    <t>-69963723</t>
  </si>
  <si>
    <t>1 "1.NP</t>
  </si>
  <si>
    <t>125</t>
  </si>
  <si>
    <t>952901111</t>
  </si>
  <si>
    <t>Vyčištění budov bytové a občanské výstavby při výšce podlaží do 4 m</t>
  </si>
  <si>
    <t>242</t>
  </si>
  <si>
    <t>https://podminky.urs.cz/item/CS_URS_2022_02/952901111</t>
  </si>
  <si>
    <t>586</t>
  </si>
  <si>
    <t>953241111</t>
  </si>
  <si>
    <t>Osazení smykových dilatačních trnů D 20 mm pro nižší zatížení nerez nebo pozink bez pouzdra</t>
  </si>
  <si>
    <t>1207082840</t>
  </si>
  <si>
    <t>https://podminky.urs.cz/item/CS_URS_2024_01/953241111</t>
  </si>
  <si>
    <t>dilatace pavlačí, balkonů</t>
  </si>
  <si>
    <t>8 "stropní deska 1.NP</t>
  </si>
  <si>
    <t>8 "stropní deska 2.NP</t>
  </si>
  <si>
    <t>8+10 "stropní deska 3.NP</t>
  </si>
  <si>
    <t>8+10 "stropní deska 4.NP</t>
  </si>
  <si>
    <t>587</t>
  </si>
  <si>
    <t>54879302</t>
  </si>
  <si>
    <t>trn pro přenos smykové síly u dilatačních spár pro nižší zatížení nerez bez pouzdra D 20mm</t>
  </si>
  <si>
    <t>-1948137187</t>
  </si>
  <si>
    <t>Poznámka k položce:_x000d_
refereční výrobek Schöck LD-20-S-A4</t>
  </si>
  <si>
    <t>577</t>
  </si>
  <si>
    <t>9532415R1</t>
  </si>
  <si>
    <t>Osazení smykových dilatačních trnů pro vysoká zatížení únosnost přes 65 do 79 kN</t>
  </si>
  <si>
    <t>-2112420151</t>
  </si>
  <si>
    <t>dilatační spáry</t>
  </si>
  <si>
    <t>(10,8/0,6+1)*2 "základová deska 1.PP (osa CH+P)</t>
  </si>
  <si>
    <t>22+19 "stropní deska 1.PP</t>
  </si>
  <si>
    <t>19*2 "stropní deska 1.NP</t>
  </si>
  <si>
    <t>19*2 "stropní deska 2.NP</t>
  </si>
  <si>
    <t>19*2+2 "stropní deska 3.NP</t>
  </si>
  <si>
    <t>19*2+2 "stropní deska 4.NP</t>
  </si>
  <si>
    <t>19*2 "stropní deska 5.NP</t>
  </si>
  <si>
    <t>578</t>
  </si>
  <si>
    <t>54879313</t>
  </si>
  <si>
    <t>trn pro přenos smykové síly u dilatačních spár pro zatížení 78,8 kN</t>
  </si>
  <si>
    <t>1079549830</t>
  </si>
  <si>
    <t>Poznámka k položce:_x000d_
referenční výrobek Schöck Dorn SLD 70</t>
  </si>
  <si>
    <t>581</t>
  </si>
  <si>
    <t>9532415R2</t>
  </si>
  <si>
    <t>Osazení smykových dilatačních trnů pro vysoká zatížení únosnost do 38 kN</t>
  </si>
  <si>
    <t>-135952720</t>
  </si>
  <si>
    <t>580</t>
  </si>
  <si>
    <t>54879310</t>
  </si>
  <si>
    <t>trn pro přenos smykové síly u dilatačních spár pro zatížení 37,6 kN</t>
  </si>
  <si>
    <t>1875990984</t>
  </si>
  <si>
    <t>Poznámka k položce:_x000d_
referenční výrobek Schöck SLD 40</t>
  </si>
  <si>
    <t>589</t>
  </si>
  <si>
    <t>953511112</t>
  </si>
  <si>
    <t>Nosný tepelně-izolační prvek pro volně vyložené balkónové desky 8xD8 prutů</t>
  </si>
  <si>
    <t>-1027518040</t>
  </si>
  <si>
    <t>https://podminky.urs.cz/item/CS_URS_2024_01/953511112</t>
  </si>
  <si>
    <t>Poznámka k položce:_x000d_
refereční výrobek Isokorb XT KL-M3-V1-REI120-CV1-H220-6.0</t>
  </si>
  <si>
    <t>vyložené balkóny</t>
  </si>
  <si>
    <t>8*7+6*2+9 "stropní deska 3.NP</t>
  </si>
  <si>
    <t>2*2 "stropní deska 4.NP</t>
  </si>
  <si>
    <t>588</t>
  </si>
  <si>
    <t>953511113</t>
  </si>
  <si>
    <t>Nosný tepelně-izolační prvek pro volně vyložené balkónové desky 10xD8 prutů</t>
  </si>
  <si>
    <t>-1321835532</t>
  </si>
  <si>
    <t>https://podminky.urs.cz/item/CS_URS_2024_01/953511113</t>
  </si>
  <si>
    <t>Poznámka k položce:_x000d_
referenční výrobek Isokorb XT KL-M4-V1-REI120-CV1-H220-6.0</t>
  </si>
  <si>
    <t>6+8*8+9 "stropní deska 2.NP</t>
  </si>
  <si>
    <t>2*2 "stropní deska 3.NP</t>
  </si>
  <si>
    <t>583</t>
  </si>
  <si>
    <t>953511114</t>
  </si>
  <si>
    <t>Nosný tepelně-izolační prvek pro volně vyložené balkónové desky 12xD8 prutů</t>
  </si>
  <si>
    <t>1213373400</t>
  </si>
  <si>
    <t>https://podminky.urs.cz/item/CS_URS_2024_01/953511114</t>
  </si>
  <si>
    <t>Poznámka k položce:_x000d_
referenční výrobek Isokorb XT KL-M5-V1-REI120-CV1-H220(240)-6.0</t>
  </si>
  <si>
    <t>H220</t>
  </si>
  <si>
    <t>stropní deska 1.NP</t>
  </si>
  <si>
    <t>8*9+9 "vyložené balkóny</t>
  </si>
  <si>
    <t>H240</t>
  </si>
  <si>
    <t>8*9+9 "vyložené pavlače</t>
  </si>
  <si>
    <t>stropní deska 2.NP</t>
  </si>
  <si>
    <t>2 "vyložené balkóny</t>
  </si>
  <si>
    <t>stropní deska 3.NP</t>
  </si>
  <si>
    <t>8*8+7*2 "vyložené pavlače</t>
  </si>
  <si>
    <t>590</t>
  </si>
  <si>
    <t>953511118</t>
  </si>
  <si>
    <t>Nosný tepelně-izolační prvek pro volně vyložené balkónové desky 10xD12 prutů</t>
  </si>
  <si>
    <t>1909003673</t>
  </si>
  <si>
    <t>https://podminky.urs.cz/item/CS_URS_2024_01/953511118</t>
  </si>
  <si>
    <t>Poznámka k položce:_x000d_
referenční výrobek Isokorb XT KL-M9-V2-REI120-CV1-H240-6.0</t>
  </si>
  <si>
    <t>vyložené pavlače</t>
  </si>
  <si>
    <t>1*2 "stropní deska 3.NP</t>
  </si>
  <si>
    <t>592</t>
  </si>
  <si>
    <t>953511119</t>
  </si>
  <si>
    <t>Nosný tepelně-izolační prvek pro volně vyložené balkónové desky 12xD12 prutů</t>
  </si>
  <si>
    <t>-1293680431</t>
  </si>
  <si>
    <t>https://podminky.urs.cz/item/CS_URS_2024_01/953511119</t>
  </si>
  <si>
    <t>Poznámka k položce:_x000d_
refereční výrobek Isokorb XT KL-M10-V2-REI120-CV1-H240-6.0</t>
  </si>
  <si>
    <t>1*2 "stropní deska 4.NP</t>
  </si>
  <si>
    <t>591</t>
  </si>
  <si>
    <t>95351111R</t>
  </si>
  <si>
    <t>Nosný tepelně-izolační prvek pro volně vyložené balkónové desky 6xD8 prutů</t>
  </si>
  <si>
    <t>-1285453098</t>
  </si>
  <si>
    <t>Poznámka k položce:_x000d_
referenční výrobek Isokorb XT KL-M2-V1-REI120-CV1-H220-6.0</t>
  </si>
  <si>
    <t>8*7+6*2+9 "stropní deska 4.NP</t>
  </si>
  <si>
    <t>593</t>
  </si>
  <si>
    <t>953511216</t>
  </si>
  <si>
    <t>Nosný tepelně-izolační prvek pro podepřené balkónové desky/lodžie 8xD12 prutů</t>
  </si>
  <si>
    <t>1020770476</t>
  </si>
  <si>
    <t>https://podminky.urs.cz/item/CS_URS_2024_01/953511216</t>
  </si>
  <si>
    <t>Poznámka k položce:_x000d_
refereční výrobek Isokorb XT QL-V6-REI120-H240-6.0</t>
  </si>
  <si>
    <t>9,5 "stropní deska 3.NP</t>
  </si>
  <si>
    <t>9,5 "stropní deska 4.NP</t>
  </si>
  <si>
    <t>584</t>
  </si>
  <si>
    <t>95351R1</t>
  </si>
  <si>
    <t>Doplňkový prvek k přerušení tepelného mostu tl. 120mm, výšky do 240mm</t>
  </si>
  <si>
    <t>1122536768</t>
  </si>
  <si>
    <t>Poznámka k položce:_x000d_
refereční výrobek Isokorb XT ZL-EI120-H240-5.0</t>
  </si>
  <si>
    <t>napojení vyložených desek</t>
  </si>
  <si>
    <t>0,1*9+0,4+(0,7)</t>
  </si>
  <si>
    <t>0,1*10</t>
  </si>
  <si>
    <t>stropní deska 4.NP</t>
  </si>
  <si>
    <t>595</t>
  </si>
  <si>
    <t>953611127</t>
  </si>
  <si>
    <t>Schodišťový nosný a zvukově-izolační prvek mezi podestou a ramenem 2 x 8 x D6</t>
  </si>
  <si>
    <t>1208592294</t>
  </si>
  <si>
    <t>https://podminky.urs.cz/item/CS_URS_2024_01/953611127</t>
  </si>
  <si>
    <t>Poznámka k položce:_x000d_
refereční výrobek Tronsole T-V8 H200 L1180</t>
  </si>
  <si>
    <t>4 "schodiště 1.PP</t>
  </si>
  <si>
    <t>4 "schodiště 1.NP</t>
  </si>
  <si>
    <t>4 "schodiště 2.NP</t>
  </si>
  <si>
    <t>4 "schodiště 3.NP</t>
  </si>
  <si>
    <t>4 "schodiště 4.NP</t>
  </si>
  <si>
    <t>4 "schodiště 5.NP</t>
  </si>
  <si>
    <t>585</t>
  </si>
  <si>
    <t>9536111R1</t>
  </si>
  <si>
    <t>Schodišťový nosný a zvukově-izolační prvek mezi podestou a stěnou výšky 200mm, délky 2000 mm</t>
  </si>
  <si>
    <t>-956394677</t>
  </si>
  <si>
    <t>Poznámka k položce:_x000d_
referenční výrobek Tronsole T-V4 H200 L2000</t>
  </si>
  <si>
    <t>výtahová šachta</t>
  </si>
  <si>
    <t>1 "stropní deska 1.NP</t>
  </si>
  <si>
    <t>1 "stropní deska 2.NP</t>
  </si>
  <si>
    <t>1 "stropní deska 5.NP</t>
  </si>
  <si>
    <t>594</t>
  </si>
  <si>
    <t>953611211</t>
  </si>
  <si>
    <t>Schodišťový zvukově-izolační prvek dilatační spárová deska mezi schody a stěnou</t>
  </si>
  <si>
    <t>-2006668711</t>
  </si>
  <si>
    <t>https://podminky.urs.cz/item/CS_URS_2024_01/953611211</t>
  </si>
  <si>
    <t>Poznámka k položce:_x000d_
referenční výrobek Tronsole L-420</t>
  </si>
  <si>
    <t>2,64+1,29+2,71+0,47+1,29+3,7 "schodiště 1.PP</t>
  </si>
  <si>
    <t>1,15+3,75+0,45*3 "schodiště 1.NP</t>
  </si>
  <si>
    <t>1,15+3,75+0,45*3 "schodiště 2.NP</t>
  </si>
  <si>
    <t>1,15+3,75+0,45*3 "schodiště 3.NP</t>
  </si>
  <si>
    <t>1,15+3,75+0,45*3 "schodiště 4.NP</t>
  </si>
  <si>
    <t>1,15+3,75+0,45*3 "schodiště 5.NP</t>
  </si>
  <si>
    <t>129</t>
  </si>
  <si>
    <t>9539.01</t>
  </si>
  <si>
    <t>Systém generálního klíče ozn. OS18</t>
  </si>
  <si>
    <t>kpl</t>
  </si>
  <si>
    <t>1224421297</t>
  </si>
  <si>
    <t xml:space="preserve">Poznámka k položce:_x000d_
Počet kusů vložek:_x000d_
-          Počet vložek je dán počtem dveří dle specifikace, která je součástí PD._x000d_
Typy vložek:_x000d_
-          Vnitřní dveře osadit oboustrannými mechanickými cylindrickými vložkami v bezpečnostní třídě minimálně RC 2 (dle ČSN EN 1627)_x000d_
-          Venkovní dveře osadit oboustrannými mechanickými cylindrickými vložkami v bezpečnostní třídě RC 4 (dle ČSN EN 1627)_x000d_
Klíče:_x000d_
-          Ke každé vložce 6 ks klíčů standardního provedení, které budou unikátní k dané vložce_x000d_
-          Generální klíč – 10 ks s barevným odlišením od ostatních klíčů_x000d_
</t>
  </si>
  <si>
    <t>1 "před předání stavby</t>
  </si>
  <si>
    <t>526</t>
  </si>
  <si>
    <t>953941516</t>
  </si>
  <si>
    <t>Osazování kovových konzol nebo kotev pro záclonové kryty, radiátorové držáky apod.</t>
  </si>
  <si>
    <t>907007126</t>
  </si>
  <si>
    <t>https://podminky.urs.cz/item/CS_URS_2024_01/953941516</t>
  </si>
  <si>
    <t>kolejnice pro záclony a závěsy</t>
  </si>
  <si>
    <t>2x kotvení/kolejnice</t>
  </si>
  <si>
    <t>20*2 "1.NP</t>
  </si>
  <si>
    <t>20*2 "2.NP</t>
  </si>
  <si>
    <t>20*2 "3.NP</t>
  </si>
  <si>
    <t>20*2 "4.NP</t>
  </si>
  <si>
    <t>20*2 "5.NP</t>
  </si>
  <si>
    <t>527</t>
  </si>
  <si>
    <t>611000R01</t>
  </si>
  <si>
    <t>dvojkolejnice pro záclony a závěsy</t>
  </si>
  <si>
    <t>-2097554611</t>
  </si>
  <si>
    <t>3*19+4,2 "1.NP</t>
  </si>
  <si>
    <t>3*19+4,2 "2.NP</t>
  </si>
  <si>
    <t>3*19+4,2 "3.NP</t>
  </si>
  <si>
    <t>3*19+4,2 "4.NP</t>
  </si>
  <si>
    <t>3*19+4,2 "5.NP</t>
  </si>
  <si>
    <t>953943211</t>
  </si>
  <si>
    <t>Osazování hasicího přístroje</t>
  </si>
  <si>
    <t>-17579957</t>
  </si>
  <si>
    <t>https://podminky.urs.cz/item/CS_URS_2022_02/953943211</t>
  </si>
  <si>
    <t>6 "ozn. OS13a</t>
  </si>
  <si>
    <t>53 "ozn. OS13b</t>
  </si>
  <si>
    <t>1 "ozn. OS13c</t>
  </si>
  <si>
    <t>2 "ozn. OS13d</t>
  </si>
  <si>
    <t>131</t>
  </si>
  <si>
    <t>4493211.1</t>
  </si>
  <si>
    <t>přístroj hasicí ruční práškový 34A, 6kg, včetně výchozí revize a držáku, ozn. OS13a</t>
  </si>
  <si>
    <t>-960702417</t>
  </si>
  <si>
    <t>6 "dle PBŘ</t>
  </si>
  <si>
    <t>132</t>
  </si>
  <si>
    <t>4493211.2</t>
  </si>
  <si>
    <t>přístroj hasicí ruční práškový 21A, 6kg, včetně výchozí revize a držáku, ozn. OS13b</t>
  </si>
  <si>
    <t>-471057679</t>
  </si>
  <si>
    <t>53 "dle PBŘ</t>
  </si>
  <si>
    <t>133</t>
  </si>
  <si>
    <t>4493211.3</t>
  </si>
  <si>
    <t>přístroj hasicí ruční práškový 21A, 6kg, pro hlavní domovní rozvaděč, včetně výchozí revize a držáku, ozn. OS13c</t>
  </si>
  <si>
    <t>-1504327651</t>
  </si>
  <si>
    <t>1 "dle PBŘ</t>
  </si>
  <si>
    <t>134</t>
  </si>
  <si>
    <t>4493211.4</t>
  </si>
  <si>
    <t>přístroj hasicí ruční sněhový S5B 113B, 5kg, včetně výchozí revize a držáku, ozn. OS13d</t>
  </si>
  <si>
    <t>-1822951934</t>
  </si>
  <si>
    <t>2 "dle PBŘ</t>
  </si>
  <si>
    <t>135</t>
  </si>
  <si>
    <t>9539933.01</t>
  </si>
  <si>
    <t>Kontrastní označení prosklených stěn a dveřních křídel při prosklení pod 800mm nad pochozí plochou ozn. OS16</t>
  </si>
  <si>
    <t>416756609</t>
  </si>
  <si>
    <t>Poznámka k položce:_x000d_
Jedná o značky 50x50 mm z pískované fólie ve dvou výškových úrovních. Celkový rozsah/délka dle PD (uvedeno vždy v pohledech na výplň otvoru (dveře, prosklené příčky)</t>
  </si>
  <si>
    <t>1 "dle požadavků vyhl. 398/2009 Sb.</t>
  </si>
  <si>
    <t>137</t>
  </si>
  <si>
    <t>9539933.03</t>
  </si>
  <si>
    <t>Fotoluminiscenční úniková značení ozn. OS20</t>
  </si>
  <si>
    <t>-1432239644</t>
  </si>
  <si>
    <t>Poznámka k položce:_x000d_
informační značky pro únik a evakuaci osob a značky překážek na únikových cestách</t>
  </si>
  <si>
    <t>1 "dle požadavků Nařízení vlády č. 11/2002</t>
  </si>
  <si>
    <t>9539933.04</t>
  </si>
  <si>
    <t>Orientační systém budovy ozn. OS21</t>
  </si>
  <si>
    <t>1963572531</t>
  </si>
  <si>
    <t xml:space="preserve">Poznámka k položce:_x000d_
Materiál hliník s povrchovou úpravou eloxováním s potiskem sítotiskem nebo samolepicí fólií_x000d_
Z venkovního označení budovy s účelem využití objektu _x000d_
Z vnitřního označení budovy – v prostoru recepce _x000d_
Z vnitřního orientačního systému_x000d_
- Ve vstupní hale s recepcí ve vstupu do objektu bude hlavní směrová tabule_x000d_
- Patrových halách navazujících na vertikální komunikace budou patrové orientační tabule _x000d_
- Informační tabule budou instalovány podle potřeby_x000d_
- Označení dveří místností s vyznačením využití místnosti, případně jmény a funkcemi_x000d_
- Piktogramy výrazně a jednoduše označující směry, sociálky, čajové kuchyňky _x000d_
_x000d_
</t>
  </si>
  <si>
    <t>1 "dle Manuálnu Vysoké školy polytechnické Jihlava</t>
  </si>
  <si>
    <t>536</t>
  </si>
  <si>
    <t>993111111</t>
  </si>
  <si>
    <t>Dovoz a odvoz lešení řadového do 10 km včetně naložení a složení</t>
  </si>
  <si>
    <t>-1369296084</t>
  </si>
  <si>
    <t>https://podminky.urs.cz/item/CS_URS_2023_01/993111111</t>
  </si>
  <si>
    <t>537</t>
  </si>
  <si>
    <t>993111119</t>
  </si>
  <si>
    <t>Příplatek k ceně dovozu a odvozu lešení řadového ZKD 10 km přes 10 km</t>
  </si>
  <si>
    <t>-1973193663</t>
  </si>
  <si>
    <t>https://podminky.urs.cz/item/CS_URS_2023_01/993111119</t>
  </si>
  <si>
    <t>Poznámka k položce:_x000d_
do 20km</t>
  </si>
  <si>
    <t>997</t>
  </si>
  <si>
    <t>Přesun sutě</t>
  </si>
  <si>
    <t>532</t>
  </si>
  <si>
    <t>997013115</t>
  </si>
  <si>
    <t>Vnitrostaveništní doprava suti a vybouraných hmot pro budovy v přes 15 do 18 m</t>
  </si>
  <si>
    <t>-234959796</t>
  </si>
  <si>
    <t>https://podminky.urs.cz/item/CS_URS_2024_01/997013115</t>
  </si>
  <si>
    <t>533</t>
  </si>
  <si>
    <t>997013501</t>
  </si>
  <si>
    <t>Odvoz suti a vybouraných hmot na skládku nebo meziskládku do 1 km se složením</t>
  </si>
  <si>
    <t>-1610678823</t>
  </si>
  <si>
    <t>https://podminky.urs.cz/item/CS_URS_2024_01/997013501</t>
  </si>
  <si>
    <t>534</t>
  </si>
  <si>
    <t>997013509</t>
  </si>
  <si>
    <t>Příplatek k odvozu suti a vybouraných hmot na skládku ZKD 1 km přes 1 km</t>
  </si>
  <si>
    <t>1999586402</t>
  </si>
  <si>
    <t>https://podminky.urs.cz/item/CS_URS_2024_01/997013509</t>
  </si>
  <si>
    <t>Poznámka k položce:_x000d_
do 25km</t>
  </si>
  <si>
    <t>3,824*24 'Přepočtené koeficientem množství</t>
  </si>
  <si>
    <t>535</t>
  </si>
  <si>
    <t>997013871</t>
  </si>
  <si>
    <t>Poplatek za uložení stavebního odpadu na recyklační skládce (skládkovné) směsného stavebního a demoličního kód odpadu 17 09 04</t>
  </si>
  <si>
    <t>-687455795</t>
  </si>
  <si>
    <t>https://podminky.urs.cz/item/CS_URS_2024_01/997013871</t>
  </si>
  <si>
    <t>998</t>
  </si>
  <si>
    <t>Přesun hmot</t>
  </si>
  <si>
    <t>139</t>
  </si>
  <si>
    <t>998012023</t>
  </si>
  <si>
    <t>Přesun hmot pro budovy monolitické v přes 12 do 24 m</t>
  </si>
  <si>
    <t>260</t>
  </si>
  <si>
    <t>https://podminky.urs.cz/item/CS_URS_2022_02/998012023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</si>
  <si>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</si>
  <si>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</si>
  <si>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</si>
  <si>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</si>
  <si>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</si>
  <si>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</si>
  <si>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262</t>
  </si>
  <si>
    <t>https://podminky.urs.cz/item/CS_URS_2022_02/711111001</t>
  </si>
  <si>
    <t>141</t>
  </si>
  <si>
    <t>11163150</t>
  </si>
  <si>
    <t>lak penetrační asfaltový</t>
  </si>
  <si>
    <t>264</t>
  </si>
  <si>
    <t>Poznámka k položce:_x000d_
Poznámka k položce: 0,35kg/m2</t>
  </si>
  <si>
    <t>1096,038*0,00035 "Přepočtené koeficientem množství</t>
  </si>
  <si>
    <t>711111051</t>
  </si>
  <si>
    <t>Provedení izolace proti zemní vlhkosti vodorovné za studena 2x nátěr tekutou elastickou hydroizolací</t>
  </si>
  <si>
    <t>-1685141525</t>
  </si>
  <si>
    <t>https://podminky.urs.cz/item/CS_URS_2022_02/711111051</t>
  </si>
  <si>
    <t>viz tabulka zámečnických prvků</t>
  </si>
  <si>
    <t>2,8*2,35 "ozn. Z10A, čistící zóna, 1.NP, m.č. 108</t>
  </si>
  <si>
    <t>2,6*2,5 "ozn. Z10B, čistící zóna, 1.NP, m.č. 110</t>
  </si>
  <si>
    <t>1,96*1,5 "ozn. Z10C, čistící zóna, 1.NP, před m.č. 108 (exteriér)</t>
  </si>
  <si>
    <t>1,95*1,23 "ozn. Z10D, čistící zóna, 1.NP, před m.č. 110 (exteriér)</t>
  </si>
  <si>
    <t>143</t>
  </si>
  <si>
    <t>24551274</t>
  </si>
  <si>
    <t>stěrka hydroizolační cementová jednosložková</t>
  </si>
  <si>
    <t>kg</t>
  </si>
  <si>
    <t>-1398508676</t>
  </si>
  <si>
    <t>Poznámka k položce:_x000d_
1,1kg/m2/mm</t>
  </si>
  <si>
    <t>2,8*2,35 "ozn. Z10A, čistící zóna, 1.NP, m.č. 108, 2 vrstvy</t>
  </si>
  <si>
    <t>18,419*2,2 'Přepočtené koeficientem množství</t>
  </si>
  <si>
    <t>711112001</t>
  </si>
  <si>
    <t>Provedení izolace proti zemní vlhkosti svislé za studena nátěrem penetračním</t>
  </si>
  <si>
    <t>266</t>
  </si>
  <si>
    <t>https://podminky.urs.cz/item/CS_URS_2022_02/711112001</t>
  </si>
  <si>
    <t>145</t>
  </si>
  <si>
    <t>268</t>
  </si>
  <si>
    <t>1124,127*0,00034 "Přepočtené koeficientem množství</t>
  </si>
  <si>
    <t>711113117</t>
  </si>
  <si>
    <t>Izolace proti vlhkosti vodorovná za studena těsnicí stěrkou jednosložkovou na bázi cementu</t>
  </si>
  <si>
    <t>270</t>
  </si>
  <si>
    <t>https://podminky.urs.cz/item/CS_URS_2022_02/711113117</t>
  </si>
  <si>
    <t>147</t>
  </si>
  <si>
    <t>711141559</t>
  </si>
  <si>
    <t>Provedení izolace proti zemní vlhkosti pásy přitavením vodorovné NAIP</t>
  </si>
  <si>
    <t>272</t>
  </si>
  <si>
    <t>https://podminky.urs.cz/item/CS_URS_2022_02/711141559</t>
  </si>
  <si>
    <t>výkres Základy, řezy A-A, B-B, C-C, 3x pás</t>
  </si>
  <si>
    <t>3,71*2,56*3 "výtahová šachta, úroveň S.H. -4,500m desky</t>
  </si>
  <si>
    <t>(667,42-2,65*1,6)*3 "1.PP, úroveň S.H. -3,550m desky</t>
  </si>
  <si>
    <t xml:space="preserve"> 24,38*2*3 "1.PP schodiště sever, úroveň S.H. -3,450m desky</t>
  </si>
  <si>
    <t>9,5*2*3 "1.NP roh SV, SZ, úroveň S.H. -0,480m desky</t>
  </si>
  <si>
    <t>154,63*2*3 "1.NP, JV a JZ roh mezi osami A-F a S-Y, 2-4, úroveň S.H. -0,480m desky</t>
  </si>
  <si>
    <t>(22,62+23,72)*3 "pod zádveřím 1.NP, úroveň -0,480m až -0,180m desky</t>
  </si>
  <si>
    <t>62853004</t>
  </si>
  <si>
    <t>pás asfaltový natavitelný modifikovaný SBS tl 4,0mm s vložkou ze skleněné tkaniny a spalitelnou PE fólií nebo jemnozrnným minerálním posypem na horním povrchu</t>
  </si>
  <si>
    <t>274</t>
  </si>
  <si>
    <t>1096,038*1,1 "Přepočtené koeficientem množství</t>
  </si>
  <si>
    <t>149</t>
  </si>
  <si>
    <t>62855001</t>
  </si>
  <si>
    <t>pás asfaltový natavitelný modifikovaný SBS tl 4,0mm s vložkou z polyesterové rohože a spalitelnou PE fólií nebo jemnozrnným minerálním posypem na horním povrchu</t>
  </si>
  <si>
    <t>276</t>
  </si>
  <si>
    <t>výkres Základy, řezy A-A, B-B, C-C, pás 2x</t>
  </si>
  <si>
    <t>2x vrstva</t>
  </si>
  <si>
    <t>3,71*2,56*2 "výtahová šachta, úroveň S.H. -4,500m desky</t>
  </si>
  <si>
    <t>(667,42-2,65*1,6)*2 "1.PP, úroveň S.H. -3,550m desky</t>
  </si>
  <si>
    <t xml:space="preserve"> 24,38*2*2 "1.PP schodiště sever, úroveň S.H. -3,450m desky</t>
  </si>
  <si>
    <t>9,5*2*2 "1.NP roh SV, SZ, úroveň S.H. -0,480m desky</t>
  </si>
  <si>
    <t>154,63*2*2 "1.NP, JV a JZ roh mezi osami A-F a S-Y, 2-4, úroveň S.H. -0,480m desky</t>
  </si>
  <si>
    <t>(22,62+23,72)*2 "pod zádveřím 1.NP, úroveň -0,480m až -0,180m desky</t>
  </si>
  <si>
    <t>2192,075*1,1 "Přepočtené koeficientem množství</t>
  </si>
  <si>
    <t>711142559</t>
  </si>
  <si>
    <t>Provedení izolace proti zemní vlhkosti pásy přitavením svislé NAIP</t>
  </si>
  <si>
    <t>278</t>
  </si>
  <si>
    <t>https://podminky.urs.cz/item/CS_URS_2022_02/711142559</t>
  </si>
  <si>
    <t>3,45*(8,189*2+17,962+33,289+6,749+2,463+0,925+3,957*2+2,8+2,865)*3</t>
  </si>
  <si>
    <t>3,45*(6,204+3,90+2,957+24,237+2,85+27,735+11,51+3,956*2+2,653*2)*3</t>
  </si>
  <si>
    <t>3,45*(2,80+28,05+27,735)*3</t>
  </si>
  <si>
    <t>3,65*(3,595*2+11,27+8,96)*2*3</t>
  </si>
  <si>
    <t>0,80*10,28*3</t>
  </si>
  <si>
    <t>151</t>
  </si>
  <si>
    <t>280</t>
  </si>
  <si>
    <t>3,65*(3,595*2+11,27+8,96)</t>
  </si>
  <si>
    <t>984,559*1,1 "Přepočtené koeficientem množství</t>
  </si>
  <si>
    <t>282</t>
  </si>
  <si>
    <t>3,45*(8,189*2+17,962+33,289+6,749+2,463+0,925+3,957*2+2,8+2,865)*2</t>
  </si>
  <si>
    <t>3,45*(6,204+3,90+2,957+24,237+2,85+27,735+11,51+3,956*2+2,653*2)*2</t>
  </si>
  <si>
    <t>3,45*(2,80+28,05+27,735)*2</t>
  </si>
  <si>
    <t>3,65*(3,595*2+11,27+8,96)*2*2</t>
  </si>
  <si>
    <t>0,80*10,28*2</t>
  </si>
  <si>
    <t>2129,8*1,1 "Přepočtené koeficientem množství</t>
  </si>
  <si>
    <t>153</t>
  </si>
  <si>
    <t>711161215</t>
  </si>
  <si>
    <t>Izolace proti zemní vlhkosti nopovou fólií svislá, nopek v 20,0 mm, tl do 1,0 mm</t>
  </si>
  <si>
    <t>284</t>
  </si>
  <si>
    <t>https://podminky.urs.cz/item/CS_URS_2022_02/711161215</t>
  </si>
  <si>
    <t>711491172</t>
  </si>
  <si>
    <t>Provedení doplňků izolace proti vodě na vodorovné ploše z textilií vrstva ochranná</t>
  </si>
  <si>
    <t>286</t>
  </si>
  <si>
    <t>https://podminky.urs.cz/item/CS_URS_2022_02/711491172</t>
  </si>
  <si>
    <t>155</t>
  </si>
  <si>
    <t>69311082</t>
  </si>
  <si>
    <t>geotextilie netkaná separační, ochranná, filtrační, drenážní PP 500g/m2</t>
  </si>
  <si>
    <t>288</t>
  </si>
  <si>
    <t>Poznámka k položce:_x000d_
Poznámka k položce: ztratné 20%</t>
  </si>
  <si>
    <t>1096,038*1,2 "Přepočtené koeficientem množství</t>
  </si>
  <si>
    <t>711491272</t>
  </si>
  <si>
    <t>Provedení doplňků izolace proti vodě na ploše svislé z textilií vrstva ochranná</t>
  </si>
  <si>
    <t>290</t>
  </si>
  <si>
    <t>https://podminky.urs.cz/item/CS_URS_2022_02/711491272</t>
  </si>
  <si>
    <t>0,73*(27,041+27,049)*2*2</t>
  </si>
  <si>
    <t>-212,726</t>
  </si>
  <si>
    <t>157</t>
  </si>
  <si>
    <t>69311068</t>
  </si>
  <si>
    <t>geotextilie netkaná separační, ochranná, filtrační, drenážní PP 300g/m2</t>
  </si>
  <si>
    <t>292</t>
  </si>
  <si>
    <t>294</t>
  </si>
  <si>
    <t>-212,726*2</t>
  </si>
  <si>
    <t>1822,805*1,2 "Přepočtené koeficientem množství</t>
  </si>
  <si>
    <t>159</t>
  </si>
  <si>
    <t>998711203</t>
  </si>
  <si>
    <t>Přesun hmot procentní pro izolace proti vodě, vlhkosti a plynům v objektech v přes 12 do 60 m</t>
  </si>
  <si>
    <t>%</t>
  </si>
  <si>
    <t>1476961783</t>
  </si>
  <si>
    <t>https://podminky.urs.cz/item/CS_URS_2022_02/998711203</t>
  </si>
  <si>
    <t>712</t>
  </si>
  <si>
    <t>Povlakové krytiny</t>
  </si>
  <si>
    <t>712311101</t>
  </si>
  <si>
    <t>Provedení povlakové krytiny střech do 10° za studena lakem penetračním nebo asfaltovým</t>
  </si>
  <si>
    <t>298</t>
  </si>
  <si>
    <t>https://podminky.urs.cz/item/CS_URS_2022_02/712311101</t>
  </si>
  <si>
    <t xml:space="preserve">"R01a"     871,00</t>
  </si>
  <si>
    <t xml:space="preserve">"R01b"     1,76</t>
  </si>
  <si>
    <t xml:space="preserve">"R01c"     140,71</t>
  </si>
  <si>
    <t xml:space="preserve">"R01d"     7,27</t>
  </si>
  <si>
    <t xml:space="preserve">"R01e"     33,36</t>
  </si>
  <si>
    <t xml:space="preserve">"R06"     24,70</t>
  </si>
  <si>
    <t>161</t>
  </si>
  <si>
    <t>300</t>
  </si>
  <si>
    <t>1338,8*0,00032 "Přepočtené koeficientem množství</t>
  </si>
  <si>
    <t>712341559</t>
  </si>
  <si>
    <t>Provedení povlakové krytiny střech do 10° pásy NAIP přitavením v plné ploše</t>
  </si>
  <si>
    <t>302</t>
  </si>
  <si>
    <t>https://podminky.urs.cz/item/CS_URS_2022_02/712341559</t>
  </si>
  <si>
    <t>163</t>
  </si>
  <si>
    <t>363231616</t>
  </si>
  <si>
    <t>1338,8*1,1655 "Přepočtené koeficientem množství</t>
  </si>
  <si>
    <t>712361701</t>
  </si>
  <si>
    <t>Provedení povlakové krytiny střech do 10° fólií položenou volně s přilepením spojů</t>
  </si>
  <si>
    <t>306</t>
  </si>
  <si>
    <t>https://podminky.urs.cz/item/CS_URS_2022_02/712361701</t>
  </si>
  <si>
    <t>165</t>
  </si>
  <si>
    <t>28343012</t>
  </si>
  <si>
    <t>fólie hydroizolační střešní mPVC určená ke stabilizaci přitížením a do vegetačních střech tl 1,5mm</t>
  </si>
  <si>
    <t>-1794517523</t>
  </si>
  <si>
    <t>Poznámka k položce:_x000d_
ztratné 16,5%</t>
  </si>
  <si>
    <t>1062,11*1,165 'Přepočtené koeficientem množství</t>
  </si>
  <si>
    <t>7123633.01</t>
  </si>
  <si>
    <t>Povlakové krytiny střech do 10° z tvarovaných poplastovaných lišt délky 2 m závětrná lišta rš 280 mm tl. 0,6mm, RAL 9004 včetně spojovacího materiálu ozn. K01</t>
  </si>
  <si>
    <t>960282015</t>
  </si>
  <si>
    <t>207,1 "střecha, viz tabulka klempířských prvků, detail horní stavby 121.01</t>
  </si>
  <si>
    <t>167</t>
  </si>
  <si>
    <t>7123633.02</t>
  </si>
  <si>
    <t>Povlakové krytiny střech do 10° z tvarovaných poplastovaných lišt délky 2 m rohová ukončovací lišta rš 205 mm tl. 0,6mm, RAL 9004 včetně spojovacího materiálu ozn. K03</t>
  </si>
  <si>
    <t>-557936144</t>
  </si>
  <si>
    <t>viz tabulka klempířských výrobků, detail horní stavba 121.04</t>
  </si>
  <si>
    <t>0,55 "3.NP, m.č. 306, nad portálem</t>
  </si>
  <si>
    <t>7123633.03</t>
  </si>
  <si>
    <t>Povlakové krytiny střech do 10° z tvarovaných poplastovaných lišt délky 2 m dilatační lišta rš 345-375 mm tl. 0,6mm, RAL 9004 včetně spojovacího materiálu ozn. K05</t>
  </si>
  <si>
    <t>986802580</t>
  </si>
  <si>
    <t>viz tabulka klempířských výrobků, detail horní stavba 121.05</t>
  </si>
  <si>
    <t>3,2 "3.NP, mezi pavlačemi a zastřešením m.č. 3.06</t>
  </si>
  <si>
    <t>169</t>
  </si>
  <si>
    <t>7123633.04</t>
  </si>
  <si>
    <t xml:space="preserve">Povlakové krytiny střech do 10° z tvarovaných poplastovaných lišt délky 2 m závětrná lišta  rš 150 mm, tl. 0,6mm, RAL 9004 včetně spojovacího materiálu, ozn. K08</t>
  </si>
  <si>
    <t>849761376</t>
  </si>
  <si>
    <t>viz tabulka klempířských výrobků, detail horní stavby 121.06</t>
  </si>
  <si>
    <t>21,7 "3.NP, odvodnění střech m.č. 3.06, 3.07</t>
  </si>
  <si>
    <t>170</t>
  </si>
  <si>
    <t>7123633.05</t>
  </si>
  <si>
    <t xml:space="preserve">Povlakové krytiny střech do 10° z tvarovaných poplastovaných lišt délky 2 m závětrná lišta  rš 160 mm, tl. 0,6mm, RAL 9004 včetně spojovacího materiálu, ozn. K09</t>
  </si>
  <si>
    <t>-1082779373</t>
  </si>
  <si>
    <t>21,1 "3.NP, odvodnění střech vstupních portálů</t>
  </si>
  <si>
    <t>171</t>
  </si>
  <si>
    <t>7123633.06</t>
  </si>
  <si>
    <t xml:space="preserve">Povlakové krytiny střech do 10° z tvarovaných poplastovaných lišt délky 2 m závětrná lišta  rš 155 mm, tl. 0,6mm, RAL 9004 včetně spojovacího materiálu, ozn. K10</t>
  </si>
  <si>
    <t>-404972301</t>
  </si>
  <si>
    <t>27,8 "3.NP, odvodnění střech vstupních portálů</t>
  </si>
  <si>
    <t>7123633.07</t>
  </si>
  <si>
    <t>Povlakové krytiny střech do 10° z tvarovaných poplastovaných lišt délky 2 m dilatační lišta rš 340 mm, tl. 0,6mm, RAL 9004 včetně spojovacího materiálu ozn. K14</t>
  </si>
  <si>
    <t>-1565581831</t>
  </si>
  <si>
    <t>viz tabulka klempířských výrobků</t>
  </si>
  <si>
    <t>3,8 "3.NP, m.č. 307</t>
  </si>
  <si>
    <t>173</t>
  </si>
  <si>
    <t>7123633.08</t>
  </si>
  <si>
    <t>Povlakové krytiny střech do 10° z tvarovaných poplastovaných lišt délky 2 m dilatační lišta rš 195 mm, tl. 0,6mm, RAL 9004 včetně spojovacího materiálu, ozn. K15</t>
  </si>
  <si>
    <t>765814380</t>
  </si>
  <si>
    <t>viz tabulka klempířských výrobků, detail horní stavby 121.08</t>
  </si>
  <si>
    <t>3,2 "2.NP, oplechování okraje pavlače, m.č. 201</t>
  </si>
  <si>
    <t>7123633.09</t>
  </si>
  <si>
    <t>Povlakové krytiny střech do 10° z tvarovaných poplastovaných lišt délky 2 m okapnice široká rš 150 mm, tl. 0,6 mm, RAL 9004 včetně spojovacího materiálu, ozn. K16</t>
  </si>
  <si>
    <t>-802128271</t>
  </si>
  <si>
    <t>viz tabulka klempířských výrobků, oplechování okraje balkónů</t>
  </si>
  <si>
    <t>76,8 "2.NP</t>
  </si>
  <si>
    <t>76,8 "3.NP</t>
  </si>
  <si>
    <t>87 "4.NP</t>
  </si>
  <si>
    <t>87,1 "5.NP</t>
  </si>
  <si>
    <t>175</t>
  </si>
  <si>
    <t>7123633.10</t>
  </si>
  <si>
    <t>Povlakové krytiny střech do 10° z tvarovaných poplastovaných lišt délky 2 m závětrná lišta rš 300 mm, tl. 0,6 mm, RAL 9004 včetně spojovacího materiálu, ozn. K17</t>
  </si>
  <si>
    <t>2087234083</t>
  </si>
  <si>
    <t>viz tabulka klempířských výrobků, oplechování bočních okrajů balkónů</t>
  </si>
  <si>
    <t>3,6 "2.NP</t>
  </si>
  <si>
    <t>3,4 "3.NP</t>
  </si>
  <si>
    <t>3 "4.NP</t>
  </si>
  <si>
    <t>2,4 "5.NP</t>
  </si>
  <si>
    <t>7123633.11</t>
  </si>
  <si>
    <t>Povlakové krytiny střech do 10° z tvarovaných poplastovaných lišt délky 2 m závětrná lišta rš 300 mm, tl. 0,6 mm, RAL 9004 včetně spojovacího materiálu, ozn. K21</t>
  </si>
  <si>
    <t>-335649085</t>
  </si>
  <si>
    <t>17,8 "střecha</t>
  </si>
  <si>
    <t>177</t>
  </si>
  <si>
    <t>7123633.12</t>
  </si>
  <si>
    <t>Povlakové krytiny střech do 10° z tvarovaných poplastovaných lišt délky 2 m okapnice široká rš 200 mm, tl. 0,6 mm, RAL 9004, ozn. K22C</t>
  </si>
  <si>
    <t>-152153097</t>
  </si>
  <si>
    <t>4 "střecha, schodiště</t>
  </si>
  <si>
    <t>7123633.13</t>
  </si>
  <si>
    <t>Povlakové krytiny střech do 10° z tvarovaných poplastovaných lišt délky 2 m závětrná lišta rš 280 mm, tl. 0,6m, RAL 9004 včetně příponek, ozn. K24</t>
  </si>
  <si>
    <t>1181899312</t>
  </si>
  <si>
    <t>5,8 "střecha, výdech VZT</t>
  </si>
  <si>
    <t>179</t>
  </si>
  <si>
    <t>712363544</t>
  </si>
  <si>
    <t>Provedení povlak krytiny mechanicky kotvenou do betonu TI tl přes 200 do 240 mm vnitřní pole, budova v do 18 m</t>
  </si>
  <si>
    <t>310</t>
  </si>
  <si>
    <t>https://podminky.urs.cz/item/CS_URS_2022_02/712363544</t>
  </si>
  <si>
    <t>28342411</t>
  </si>
  <si>
    <t>fólie hydroizolační střešní mPVC s nakašírovaným PES rounem určená k lepení tl 1,5mm (účinná tloušťka)</t>
  </si>
  <si>
    <t>-1267770835</t>
  </si>
  <si>
    <t>293,36*1,1655 "Přepočtené koeficientem množství</t>
  </si>
  <si>
    <t>181</t>
  </si>
  <si>
    <t>712363604</t>
  </si>
  <si>
    <t>Provedení povlak krytiny mechanicky kotvenou do betonu TI tl přes 240 mm vnitřní pole, budova v do 18 m</t>
  </si>
  <si>
    <t>314</t>
  </si>
  <si>
    <t>https://podminky.urs.cz/item/CS_URS_2022_02/712363604</t>
  </si>
  <si>
    <t>-1016326600</t>
  </si>
  <si>
    <t>1045,44*1,1655 "Přepočtené koeficientem množství</t>
  </si>
  <si>
    <t>183</t>
  </si>
  <si>
    <t>712391171</t>
  </si>
  <si>
    <t>Provedení povlakové krytiny střech do 10° podkladní textilní vrstvy</t>
  </si>
  <si>
    <t>318</t>
  </si>
  <si>
    <t>https://podminky.urs.cz/item/CS_URS_2022_02/712391171</t>
  </si>
  <si>
    <t>69311172</t>
  </si>
  <si>
    <t>geotextilie PP s ÚV stabilizací 300g/m2</t>
  </si>
  <si>
    <t>320</t>
  </si>
  <si>
    <t>2400,910*1,155 "Přepočtené koeficientem množství</t>
  </si>
  <si>
    <t>185</t>
  </si>
  <si>
    <t>712391172</t>
  </si>
  <si>
    <t>Provedení povlakové krytiny střech do 10° ochranné textilní vrstvy</t>
  </si>
  <si>
    <t>322</t>
  </si>
  <si>
    <t>https://podminky.urs.cz/item/CS_URS_2022_02/712391172</t>
  </si>
  <si>
    <t>186</t>
  </si>
  <si>
    <t>324</t>
  </si>
  <si>
    <t>1062,11*1,155 "Přepočtené koeficientem množství</t>
  </si>
  <si>
    <t>187</t>
  </si>
  <si>
    <t>69311175</t>
  </si>
  <si>
    <t>geotextilie PP s ÚV stabilizací 500g/m2</t>
  </si>
  <si>
    <t>326</t>
  </si>
  <si>
    <t>1020,74*1,155 "Přepočtené koeficientem množství</t>
  </si>
  <si>
    <t>188</t>
  </si>
  <si>
    <t>712391382</t>
  </si>
  <si>
    <t>Provedení povlakové krytiny střech do 10° násypem z hrubého kameniva tl 50 mm</t>
  </si>
  <si>
    <t>328</t>
  </si>
  <si>
    <t>https://podminky.urs.cz/item/CS_URS_2022_02/712391382</t>
  </si>
  <si>
    <t>189</t>
  </si>
  <si>
    <t>2615261464</t>
  </si>
  <si>
    <t>Stavební kamenivo frakce 16-22 mm (kačírek)</t>
  </si>
  <si>
    <t>330</t>
  </si>
  <si>
    <t>1018,98*140 "Přepočtené koeficientem množství</t>
  </si>
  <si>
    <t>712771611</t>
  </si>
  <si>
    <t>Osazení ochranné kačírkové lišty přitížením konstrukcí</t>
  </si>
  <si>
    <t>332</t>
  </si>
  <si>
    <t>https://podminky.urs.cz/item/CS_URS_2022_02/712771611</t>
  </si>
  <si>
    <t>191</t>
  </si>
  <si>
    <t>69334020</t>
  </si>
  <si>
    <t>lišta kačírková výška 40-50mm Al</t>
  </si>
  <si>
    <t>334</t>
  </si>
  <si>
    <t>110*1,02 "Přepočtené koeficientem množství</t>
  </si>
  <si>
    <t>71299411R</t>
  </si>
  <si>
    <t>Pochozí plochy plochých střech z desek PVC tl. 7,3 mm, 500 mm x 500 mm</t>
  </si>
  <si>
    <t>336</t>
  </si>
  <si>
    <t>25,06 "střecha, pochůzí úprava</t>
  </si>
  <si>
    <t>193</t>
  </si>
  <si>
    <t>712998001</t>
  </si>
  <si>
    <t>Montáž atikového chrliče z PVC DN 50</t>
  </si>
  <si>
    <t>-119030012</t>
  </si>
  <si>
    <t>https://podminky.urs.cz/item/CS_URS_2022_02/712998001</t>
  </si>
  <si>
    <t>viz tabulka ostatních výrobků, odvodnění pavlačí 2.NP-5.NP, ozn. OS09D</t>
  </si>
  <si>
    <t>18 "2.NP</t>
  </si>
  <si>
    <t>18 "3.NP</t>
  </si>
  <si>
    <t>20 "4.NP</t>
  </si>
  <si>
    <t>20 "5.NP</t>
  </si>
  <si>
    <t>194</t>
  </si>
  <si>
    <t>2834247.1</t>
  </si>
  <si>
    <t>chrlič kulatý DN 50 s manžetou pro hydroizolaci z PVC, d. 250mm, ozn. OS09D</t>
  </si>
  <si>
    <t>-954405732</t>
  </si>
  <si>
    <t>viz tabulka ostatních výrobků, odvodnění pavlačí 2.NP-5.NP</t>
  </si>
  <si>
    <t>195</t>
  </si>
  <si>
    <t>998712203</t>
  </si>
  <si>
    <t>Přesun hmot procentní pro krytiny povlakové v objektech v přes 12 do 24 m</t>
  </si>
  <si>
    <t>2008605220</t>
  </si>
  <si>
    <t>https://podminky.urs.cz/item/CS_URS_2022_02/998712203</t>
  </si>
  <si>
    <t>713</t>
  </si>
  <si>
    <t>Izolace tepelné</t>
  </si>
  <si>
    <t>196</t>
  </si>
  <si>
    <t>713121111</t>
  </si>
  <si>
    <t>Montáž izolace tepelné podlah volně kladenými rohožemi, pásy, dílci, deskami 1 vrstva</t>
  </si>
  <si>
    <t>1653859400</t>
  </si>
  <si>
    <t>https://podminky.urs.cz/item/CS_URS_2022_02/713121111</t>
  </si>
  <si>
    <t>"P1_tl 40mm + 20mm" 97,57*2</t>
  </si>
  <si>
    <t xml:space="preserve">"P2_tl 40mm + 20mm"     354,79*2</t>
  </si>
  <si>
    <t xml:space="preserve">"P3_tl 40mm + 20mm + 60mm"     25,18*3</t>
  </si>
  <si>
    <t xml:space="preserve">"P4_tl 40mm + 20mm + 60mm"    39,76*3</t>
  </si>
  <si>
    <t xml:space="preserve">"P5_tl 40mm+30mm"     3343,51*2</t>
  </si>
  <si>
    <t xml:space="preserve">"P6_tl 40mm+20mm + 60mm"     342,29*3</t>
  </si>
  <si>
    <t xml:space="preserve">"P8_tl 40mm+20mm + 30mm"    89,78*3</t>
  </si>
  <si>
    <t xml:space="preserve">"P9_tl 40mm+20mm + 30mm"     13,71*3</t>
  </si>
  <si>
    <t xml:space="preserve">"P10_tl 90mm"     446,07</t>
  </si>
  <si>
    <t xml:space="preserve">"P13_tl 40mm+20mm+60mm"     4,00*3</t>
  </si>
  <si>
    <t xml:space="preserve">"P16_tl 100mm"     43,80</t>
  </si>
  <si>
    <t>197</t>
  </si>
  <si>
    <t>28375920.R1</t>
  </si>
  <si>
    <t>deska EPS 4000 pro konstrukce s velmi vysokým zatížením λ=0,044 tl 40mm</t>
  </si>
  <si>
    <t>-459387876</t>
  </si>
  <si>
    <t xml:space="preserve">"P4"    39,76</t>
  </si>
  <si>
    <t xml:space="preserve">"P8"    89,78</t>
  </si>
  <si>
    <t xml:space="preserve">"P13"     4,00</t>
  </si>
  <si>
    <t>4310,59*1,02 'Přepočtené koeficientem množství</t>
  </si>
  <si>
    <t>198</t>
  </si>
  <si>
    <t>28375919.R1</t>
  </si>
  <si>
    <t>deska EPS 4000 pro konstrukce s velmi vysokým zatížením λ=0,044 tl 30mm</t>
  </si>
  <si>
    <t>-1643403155</t>
  </si>
  <si>
    <t>199</t>
  </si>
  <si>
    <t>28375918.R1</t>
  </si>
  <si>
    <t>deska EPS 4000 pro konstrukce s velmi vysokým zatížením λ=0,034 tl 20mm</t>
  </si>
  <si>
    <t>-1953442876</t>
  </si>
  <si>
    <t>967,08*1,02 'Přepočtené koeficientem množství</t>
  </si>
  <si>
    <t>28375907</t>
  </si>
  <si>
    <t>deska EPS 150 pro konstrukce s vysokým zatížením λ=0,035 tl 30mm</t>
  </si>
  <si>
    <t>1781576561</t>
  </si>
  <si>
    <t>103,49*1,02 'Přepočtené koeficientem množství</t>
  </si>
  <si>
    <t>201</t>
  </si>
  <si>
    <t>28375910</t>
  </si>
  <si>
    <t>deska EPS 150 pro konstrukce s vysokým zatížením λ=0,035 tl 60mm</t>
  </si>
  <si>
    <t>-1355598343</t>
  </si>
  <si>
    <t>411,23*1,02 'Přepočtené koeficientem množství</t>
  </si>
  <si>
    <t>28375030</t>
  </si>
  <si>
    <t>deska EPS 150 pro konstrukce s vysokým zatížením λ=0,035 tl 90mm</t>
  </si>
  <si>
    <t>-714490418</t>
  </si>
  <si>
    <t>203</t>
  </si>
  <si>
    <t>28375914</t>
  </si>
  <si>
    <t>deska EPS 150 pro konstrukce s vysokým zatížením λ=0,035 tl 100mm</t>
  </si>
  <si>
    <t>-1047348492</t>
  </si>
  <si>
    <t>713131141</t>
  </si>
  <si>
    <t>Montáž izolace tepelné stěn a základů lepením celoplošně rohoží, pásů, dílců, desek</t>
  </si>
  <si>
    <t>356</t>
  </si>
  <si>
    <t>https://podminky.urs.cz/item/CS_URS_2022_02/713131141</t>
  </si>
  <si>
    <t>205</t>
  </si>
  <si>
    <t>28376023</t>
  </si>
  <si>
    <t>deska perimetrická fasádní soklová 150kPa λ=0,035 tl 200mm</t>
  </si>
  <si>
    <t>-102832574</t>
  </si>
  <si>
    <t>923,961*1,02 "Přepočtené koeficientem množství</t>
  </si>
  <si>
    <t>544</t>
  </si>
  <si>
    <t>713131145</t>
  </si>
  <si>
    <t>Montáž izolace tepelné stěn lepením bodově rohoží, pásů, dílců, desek</t>
  </si>
  <si>
    <t>670699102</t>
  </si>
  <si>
    <t>https://podminky.urs.cz/item/CS_URS_2024_01/713131145</t>
  </si>
  <si>
    <t>8,26*4,1+6,375*15,13+1,855*0,75 "protiotřesová izolace výtahové šachty</t>
  </si>
  <si>
    <t>545</t>
  </si>
  <si>
    <t>631403R1</t>
  </si>
  <si>
    <t>deska tepelně izolační minerální tuhá akustická tl 30mm</t>
  </si>
  <si>
    <t>-1599160866</t>
  </si>
  <si>
    <t>131,711*1,05 'Přepočtené koeficientem množství</t>
  </si>
  <si>
    <t>713141131</t>
  </si>
  <si>
    <t>Montáž izolace tepelné střech plochých lepené za studena plně 1 vrstva rohoží, pásů, dílců, desek</t>
  </si>
  <si>
    <t>360</t>
  </si>
  <si>
    <t>https://podminky.urs.cz/item/CS_URS_2022_02/713141131</t>
  </si>
  <si>
    <t xml:space="preserve">"R01b"     1,76*2</t>
  </si>
  <si>
    <t>207</t>
  </si>
  <si>
    <t>28372326</t>
  </si>
  <si>
    <t>deska EPS 150 pro konstrukce s vysokým zatížením λ=0,035</t>
  </si>
  <si>
    <t>362</t>
  </si>
  <si>
    <t xml:space="preserve">"R01a"     871,00*0,25*1,02</t>
  </si>
  <si>
    <t xml:space="preserve">"R01c"     140,71*0,25*1,02</t>
  </si>
  <si>
    <t xml:space="preserve">"R01d"     7,27*0,25*1,02</t>
  </si>
  <si>
    <t xml:space="preserve">"R01e"     33,36*0,215*1,02</t>
  </si>
  <si>
    <t xml:space="preserve">"R06"     24,70*0,25*1,02</t>
  </si>
  <si>
    <t xml:space="preserve">"R08"     260,00*0,23*1,02</t>
  </si>
  <si>
    <t>28375912</t>
  </si>
  <si>
    <t>deska EPS 150 pro konstrukce s vysokým zatížením λ=0,035 tl 80mm</t>
  </si>
  <si>
    <t>-1689622153</t>
  </si>
  <si>
    <t xml:space="preserve">"R01b"     1,76*1,02</t>
  </si>
  <si>
    <t>209</t>
  </si>
  <si>
    <t>28376422</t>
  </si>
  <si>
    <t>deska z polystyrénu XPS, hrana polodrážková a hladký povrch 300kPA tl 100mm</t>
  </si>
  <si>
    <t>366</t>
  </si>
  <si>
    <t>713191132</t>
  </si>
  <si>
    <t>Montáž izolace tepelné podlah, stropů vrchem nebo střech překrytí separační fólií z PE</t>
  </si>
  <si>
    <t>368</t>
  </si>
  <si>
    <t>https://podminky.urs.cz/item/CS_URS_2022_02/713191132</t>
  </si>
  <si>
    <t>skladba 7b, mezipodesty</t>
  </si>
  <si>
    <t>2,64*0,944+1,32*0,31 "1.PP, m.č. 001</t>
  </si>
  <si>
    <t>2,64*1,15+1,32*0,315 "1.NP, m.č. 104</t>
  </si>
  <si>
    <t>2,64*1,15+1,32*0,315 "2.NP, m.č. 204</t>
  </si>
  <si>
    <t>2,64*1,065+1,32*0,315 "3.NP, m.č. 304</t>
  </si>
  <si>
    <t>2,64*1,065+1,32*0,315 "4.NP, m.č. 404</t>
  </si>
  <si>
    <t>2,64*1,19+1,32*0,315 "5.NP, m.č. 504</t>
  </si>
  <si>
    <t>211</t>
  </si>
  <si>
    <t>28329042</t>
  </si>
  <si>
    <t>fólie PE separační či ochranná tl 0,2mm</t>
  </si>
  <si>
    <t>370</t>
  </si>
  <si>
    <t>Poznámka k položce:_x000d_
ztraté 16,55%</t>
  </si>
  <si>
    <t>4820,276*1,1655 'Přepočtené koeficientem množství</t>
  </si>
  <si>
    <t>542</t>
  </si>
  <si>
    <t>713191232</t>
  </si>
  <si>
    <t>Montáž izolace tepelné stěn a sloupů překrytí separační fólií z PE</t>
  </si>
  <si>
    <t>-208831848</t>
  </si>
  <si>
    <t>https://podminky.urs.cz/item/CS_URS_2024_01/713191232</t>
  </si>
  <si>
    <t>543</t>
  </si>
  <si>
    <t>-1636117174</t>
  </si>
  <si>
    <t>Poznámka k položce:_x000d_
ztratné 16,55%</t>
  </si>
  <si>
    <t>131,711*1,1655 'Přepočtené koeficientem množství</t>
  </si>
  <si>
    <t>998713203</t>
  </si>
  <si>
    <t>Přesun hmot procentní pro izolace tepelné v objektech v přes 12 do 24 m</t>
  </si>
  <si>
    <t>-1879592659</t>
  </si>
  <si>
    <t>https://podminky.urs.cz/item/CS_URS_2022_02/998713203</t>
  </si>
  <si>
    <t>714</t>
  </si>
  <si>
    <t>Akustická a protiotřesová opatření</t>
  </si>
  <si>
    <t>213</t>
  </si>
  <si>
    <t>71412200.1</t>
  </si>
  <si>
    <t>Montáž akustických volně zavěšených prvků velikosti pr. 1200mm</t>
  </si>
  <si>
    <t>-804452800</t>
  </si>
  <si>
    <t>viz tabulka ostatních výrobků, výkres D.1.1.123.5-6</t>
  </si>
  <si>
    <t>15 "ozn. OS05A, 2.NP, m.č. 103,203,205</t>
  </si>
  <si>
    <t>214</t>
  </si>
  <si>
    <t>5903641.1</t>
  </si>
  <si>
    <t>panel akustický volně plovoucí prvek tl 40mm pr. 1200mm ozn. OS05A</t>
  </si>
  <si>
    <t>-759021203</t>
  </si>
  <si>
    <t>15 "2.NP, m.č. 103,203,205</t>
  </si>
  <si>
    <t>215</t>
  </si>
  <si>
    <t>71412200.2</t>
  </si>
  <si>
    <t>Montáž akustických volně zavěšených prvků velikosti pr. 1600mm</t>
  </si>
  <si>
    <t>-1385213271</t>
  </si>
  <si>
    <t>11 "ozn. OS05B, 2.NP, m.č. 103,203,205</t>
  </si>
  <si>
    <t>216</t>
  </si>
  <si>
    <t>5903641.2</t>
  </si>
  <si>
    <t>panel akustický velkoformátový volně plovoucí prvek tl 40mm pr. 1600mm ozn. OS05B</t>
  </si>
  <si>
    <t>-496898951</t>
  </si>
  <si>
    <t>11 "2.NP, m.č. 103,203,205</t>
  </si>
  <si>
    <t>217</t>
  </si>
  <si>
    <t>71412200.3</t>
  </si>
  <si>
    <t>Montáž akustických volně zavěšených prvků velikosti 1800x600 mm</t>
  </si>
  <si>
    <t>-1858381733</t>
  </si>
  <si>
    <t>viz tabulka ostatních výrobků, výkresy podhledů</t>
  </si>
  <si>
    <t>ozn. OS05C</t>
  </si>
  <si>
    <t>14 "3.NP, m.č. 305a, 305b</t>
  </si>
  <si>
    <t>14 "4.NP, m.č. 405a, 405b</t>
  </si>
  <si>
    <t>14 "5.NP, m.č. 505a, 505b</t>
  </si>
  <si>
    <t>218</t>
  </si>
  <si>
    <t>5903641.3</t>
  </si>
  <si>
    <t>panel akustický volně plovoucí prvek tl 40mm vel. 1800 x 600 mm, ozn. OS05C</t>
  </si>
  <si>
    <t>306788448</t>
  </si>
  <si>
    <t>219</t>
  </si>
  <si>
    <t>998714203</t>
  </si>
  <si>
    <t>Přesun hmot procentní pro akustická a protiotřesová opatření v objektech v do 24 m</t>
  </si>
  <si>
    <t>-1207870779</t>
  </si>
  <si>
    <t>https://podminky.urs.cz/item/CS_URS_2022_02/998714203</t>
  </si>
  <si>
    <t>721</t>
  </si>
  <si>
    <t>Zdravotechnika - vnitřní kanalizace</t>
  </si>
  <si>
    <t>220</t>
  </si>
  <si>
    <t>7212331.01</t>
  </si>
  <si>
    <t>Střešní vtok pro ploché střechy svislý odtok DN dle ZTI, s integrovanou PVC manžetou, vyhříváním, ochranným košem, nástavcem ozn. OS09 A</t>
  </si>
  <si>
    <t>2088852796</t>
  </si>
  <si>
    <t>https://podminky.urs.cz/item/CS_URS_2022_02/7212331.01</t>
  </si>
  <si>
    <t>11 "střecha</t>
  </si>
  <si>
    <t>221</t>
  </si>
  <si>
    <t>7212331.02</t>
  </si>
  <si>
    <t>Střešní vtok pro ploché střechy vodorovný odtok DN dle ZTI, s integrovanou PVC manžetou, vyhříváním, ochranným košem, nástavcem, ozn. OS09B</t>
  </si>
  <si>
    <t>-708406273</t>
  </si>
  <si>
    <t>10 "střecha</t>
  </si>
  <si>
    <t>222</t>
  </si>
  <si>
    <t>7212331.03</t>
  </si>
  <si>
    <t>Prostup dešťového potrubí parozábranou s integrovanou manžetou pro asfaltové pásy, DN dle ZTI, délka 250mm, ozn. OS09C</t>
  </si>
  <si>
    <t>960757449</t>
  </si>
  <si>
    <t>223</t>
  </si>
  <si>
    <t>7212331.04</t>
  </si>
  <si>
    <t>Střešní vtok pro ploché střechy vodorovný odtok DN dle ZTI, integrovanou bitumenovou manžetou s vyhříváním, ochranným košem, ozn. OS10</t>
  </si>
  <si>
    <t>-149210328</t>
  </si>
  <si>
    <t>224</t>
  </si>
  <si>
    <t>7219.01</t>
  </si>
  <si>
    <t>Průchodka pro potrubí kanalizace pr. 160mm stěnou tl. 300mm, hydroizolace z asfaltových pásů, vnější TI 140mm, pažnice pr. 200mm s bentonitovým těsněním, systémovým límcem a pevnou přírubou 450mm, těsnění pro tlakovou vodu 200/160mm, ozn. ZP01</t>
  </si>
  <si>
    <t>1109433464</t>
  </si>
  <si>
    <t>viz tabulka zámečnických výrobků</t>
  </si>
  <si>
    <t>225</t>
  </si>
  <si>
    <t>7219.02</t>
  </si>
  <si>
    <t>Průchodka pro potrubí kanalizace pr. 200mm stěnou tl. 300mm, hydroizolace z asfaltových pásů, vnější TI 140mm, pažnice pr. 250mm s bentonitovým těsněním, systémovým límcem a pevnou přírubou 500mm, těsnění pro tlakovou vodu 250/200mm, ozn. ZP05</t>
  </si>
  <si>
    <t>-1875030248</t>
  </si>
  <si>
    <t>226</t>
  </si>
  <si>
    <t>998721203</t>
  </si>
  <si>
    <t>Přesun hmot procentní pro vnitřní kanalizace v objektech v přes 12 do 24 m</t>
  </si>
  <si>
    <t>-617384637</t>
  </si>
  <si>
    <t>https://podminky.urs.cz/item/CS_URS_2022_02/998721203</t>
  </si>
  <si>
    <t>722</t>
  </si>
  <si>
    <t>Zdravotechnika - vnitřní vodovod</t>
  </si>
  <si>
    <t>227</t>
  </si>
  <si>
    <t>72225013R</t>
  </si>
  <si>
    <t>Hydrantový systém s tvarově stálou hadicí D 19 x 30 m celoplechový</t>
  </si>
  <si>
    <t>soubor</t>
  </si>
  <si>
    <t>374</t>
  </si>
  <si>
    <t>3 "1.PP (zavodněný)</t>
  </si>
  <si>
    <t>3 "1.NP (nezavodněný)</t>
  </si>
  <si>
    <t>3 "2.NP (nezavodněný)</t>
  </si>
  <si>
    <t>3 "3.NP (nezavodněný)</t>
  </si>
  <si>
    <t>3 "4.NP (nezavodněný)</t>
  </si>
  <si>
    <t>3 "5.NP (nezavodněný)</t>
  </si>
  <si>
    <t>228</t>
  </si>
  <si>
    <t>7229.01</t>
  </si>
  <si>
    <t>Průchodka pro potrubí vodovodu pr. 75mm stěnou tl. 300mm, hydroizolace z asfaltových pásů, přizdívka 125mm,vnější TI 140mm, pažnice pr. 125mm s bentonitovým těsněním, systémovým límcem a pevnou přírubou 375mm, těsnění pro tlakovou vodu 125/75mm, ozn. ZP02</t>
  </si>
  <si>
    <t>1656072535</t>
  </si>
  <si>
    <t>1 "1.PP</t>
  </si>
  <si>
    <t>229</t>
  </si>
  <si>
    <t>7229.02</t>
  </si>
  <si>
    <t>Průchodka pro potrubí vodovodu pr. 32mm stěnou tl. 300mm, hydroizolace z asfaltových pásů, přizdívka 125mm,vnější TI 140mm, pažnice pr. 100mm s bentonitovým těsněním, systémovým límcem a pevnou přírubou 350mm, těsnění pro tlakovou vodu 100/32mm, ozn. ZP06</t>
  </si>
  <si>
    <t>-1879129164</t>
  </si>
  <si>
    <t>998722203</t>
  </si>
  <si>
    <t>Přesun hmot procentní pro vnitřní vodovod v objektech v přes 12 do 24 m</t>
  </si>
  <si>
    <t>975240285</t>
  </si>
  <si>
    <t>https://podminky.urs.cz/item/CS_URS_2022_02/998722203</t>
  </si>
  <si>
    <t>723</t>
  </si>
  <si>
    <t>Zdravotechnika - vnitřní plynovod</t>
  </si>
  <si>
    <t>231</t>
  </si>
  <si>
    <t>7239.01</t>
  </si>
  <si>
    <t>Průchodka pro potrubí plynovodu pr. 63mm stěnou tl. 300mm, hydroizolace z asfaltových pásů,vnější TI 140mm, pažnice pr. 100mm s bentonitovým těsněním, systémovým límcem a pevnou přírubou 350mm, těsnění pro tlakovou vodu 100/40mm, ozn. ZP03</t>
  </si>
  <si>
    <t>-603647102</t>
  </si>
  <si>
    <t>998723203</t>
  </si>
  <si>
    <t>Přesun hmot procentní pro vnitřní plynovod v objektech v přes 12 do 24 m</t>
  </si>
  <si>
    <t>-887085671</t>
  </si>
  <si>
    <t>https://podminky.urs.cz/item/CS_URS_2022_02/998723203</t>
  </si>
  <si>
    <t>725</t>
  </si>
  <si>
    <t>Zdravotechnika - zařizovací předměty</t>
  </si>
  <si>
    <t>233</t>
  </si>
  <si>
    <t>725291.01</t>
  </si>
  <si>
    <t>Doplňky zařízení koupelen a záchodů - souprava invalidní nerez - 1x sklopné madlo, 1x pevné madlo, 1x pevné madlo d. 500mm, oddálené pneumatické splachování, sklopné zrcadlo 60x40cm, ovladač signalizačního zařízení nouzového volání, háček, ozn. OS14</t>
  </si>
  <si>
    <t>1375724271</t>
  </si>
  <si>
    <t>1 "1.NP, m.č. 6.07</t>
  </si>
  <si>
    <t>1 "2.NP, m.č. 16.07</t>
  </si>
  <si>
    <t>1 "3.NP, m.č. 26.07</t>
  </si>
  <si>
    <t>1 "4.NP, m.č. 36.07</t>
  </si>
  <si>
    <t>1 "5.NP, m.č. 46.07</t>
  </si>
  <si>
    <t>725291652</t>
  </si>
  <si>
    <t>Montáž dávkovače tekutého mýdla</t>
  </si>
  <si>
    <t>-118002357</t>
  </si>
  <si>
    <t>https://podminky.urs.cz/item/CS_URS_2024_01/725291652</t>
  </si>
  <si>
    <t>viz koupelny a WC spárořezy</t>
  </si>
  <si>
    <t>1 "m.č. 106</t>
  </si>
  <si>
    <t>1 "m.č. 015</t>
  </si>
  <si>
    <t>1 "m.č. 016</t>
  </si>
  <si>
    <t>235</t>
  </si>
  <si>
    <t>554310R1</t>
  </si>
  <si>
    <t>dávkovač tekutého mýdla 400ml nerez</t>
  </si>
  <si>
    <t>1294432984</t>
  </si>
  <si>
    <t>725291654</t>
  </si>
  <si>
    <t>Montáž zásobníku papírových ručníků</t>
  </si>
  <si>
    <t>-1973654787</t>
  </si>
  <si>
    <t>https://podminky.urs.cz/item/CS_URS_2024_01/725291654</t>
  </si>
  <si>
    <t>237</t>
  </si>
  <si>
    <t>55431084</t>
  </si>
  <si>
    <t>zásobník papírových ručníků skládaných nerezové provedení</t>
  </si>
  <si>
    <t>1063614861</t>
  </si>
  <si>
    <t>72529165R</t>
  </si>
  <si>
    <t>Montáž držáku toaletních papírů</t>
  </si>
  <si>
    <t>820697073</t>
  </si>
  <si>
    <t>https://podminky.urs.cz/item/CS_URS_2024_01/72529165R</t>
  </si>
  <si>
    <t>239</t>
  </si>
  <si>
    <t>5543109R</t>
  </si>
  <si>
    <t>držák toaletních papírů matný nerez</t>
  </si>
  <si>
    <t>-1982443100</t>
  </si>
  <si>
    <t>574</t>
  </si>
  <si>
    <t>725291666</t>
  </si>
  <si>
    <t>Montáž háčku</t>
  </si>
  <si>
    <t>192587988</t>
  </si>
  <si>
    <t>https://podminky.urs.cz/item/CS_URS_2024_01/725291666</t>
  </si>
  <si>
    <t>100*2 "2ks na koupelnu</t>
  </si>
  <si>
    <t>575</t>
  </si>
  <si>
    <t>55441011</t>
  </si>
  <si>
    <t>háček koupelnový</t>
  </si>
  <si>
    <t>-1612380945</t>
  </si>
  <si>
    <t>72529166R</t>
  </si>
  <si>
    <t>Montáž WC soupravy nástěnné</t>
  </si>
  <si>
    <t>198296550</t>
  </si>
  <si>
    <t>241</t>
  </si>
  <si>
    <t>55779012</t>
  </si>
  <si>
    <t>štětka na WC závěsná nebo na podlahu kartáč nylon nerezové záchytné pouzdro mat</t>
  </si>
  <si>
    <t>-1943002993</t>
  </si>
  <si>
    <t>725291670</t>
  </si>
  <si>
    <t>Montáž madla invalidního krakorcového sklopného</t>
  </si>
  <si>
    <t>-1849383491</t>
  </si>
  <si>
    <t>https://podminky.urs.cz/item/CS_URS_2024_01/725291670</t>
  </si>
  <si>
    <t>5 "koupelna pro invalidy</t>
  </si>
  <si>
    <t>243</t>
  </si>
  <si>
    <t>55147114</t>
  </si>
  <si>
    <t>madlo invalidní krakorcové sklopné nerez</t>
  </si>
  <si>
    <t>-569869371</t>
  </si>
  <si>
    <t>244</t>
  </si>
  <si>
    <t>725291676</t>
  </si>
  <si>
    <t>Montáž madla sprchového invalidního</t>
  </si>
  <si>
    <t>717431097</t>
  </si>
  <si>
    <t>https://podminky.urs.cz/item/CS_URS_2024_01/725291676</t>
  </si>
  <si>
    <t>245</t>
  </si>
  <si>
    <t>551471R1</t>
  </si>
  <si>
    <t>madlo sprchové invalidní</t>
  </si>
  <si>
    <t>296376787</t>
  </si>
  <si>
    <t>246</t>
  </si>
  <si>
    <t>7252916R1</t>
  </si>
  <si>
    <t>Montáž odpadkového koše nástěnného</t>
  </si>
  <si>
    <t>1178178376</t>
  </si>
  <si>
    <t>247</t>
  </si>
  <si>
    <t>5543108R</t>
  </si>
  <si>
    <t>koš odpadkový závěsný nerezový</t>
  </si>
  <si>
    <t>-1502623996</t>
  </si>
  <si>
    <t>248</t>
  </si>
  <si>
    <t>7252916R2</t>
  </si>
  <si>
    <t>Montáž odpadkového hygienického koše nástěnného</t>
  </si>
  <si>
    <t>926036179</t>
  </si>
  <si>
    <t>249</t>
  </si>
  <si>
    <t>5543108R1</t>
  </si>
  <si>
    <t>koš hygienický závěsný nerezový</t>
  </si>
  <si>
    <t>520989777</t>
  </si>
  <si>
    <t>250</t>
  </si>
  <si>
    <t>7252916R3</t>
  </si>
  <si>
    <t>Montáž tyče na sprchový závěs se sprchovým závěsem</t>
  </si>
  <si>
    <t>-719833893</t>
  </si>
  <si>
    <t>251</t>
  </si>
  <si>
    <t>55147R01</t>
  </si>
  <si>
    <t>tyč na sprchový závěs včetně závěsu</t>
  </si>
  <si>
    <t>1100861762</t>
  </si>
  <si>
    <t>252</t>
  </si>
  <si>
    <t>7252916R4</t>
  </si>
  <si>
    <t>Montáž invalidního sklopného sedátka</t>
  </si>
  <si>
    <t>638321789</t>
  </si>
  <si>
    <t>253</t>
  </si>
  <si>
    <t>55147082</t>
  </si>
  <si>
    <t>sedátko sklopné do sprchy nerez 450x450mm</t>
  </si>
  <si>
    <t>1730130944</t>
  </si>
  <si>
    <t>256</t>
  </si>
  <si>
    <t>998725203</t>
  </si>
  <si>
    <t>Přesun hmot procentní pro zařizovací předměty v objektech v přes 12 do 24 m</t>
  </si>
  <si>
    <t>-1543820853</t>
  </si>
  <si>
    <t>https://podminky.urs.cz/item/CS_URS_2022_02/998725203</t>
  </si>
  <si>
    <t>727</t>
  </si>
  <si>
    <t>Požární ochrana</t>
  </si>
  <si>
    <t>257</t>
  </si>
  <si>
    <t>72711.01</t>
  </si>
  <si>
    <t>Atestované protipožární ucpávky a těsnění prostupů vedení profesí požárně dělících konstrukcí ozn. OS19</t>
  </si>
  <si>
    <t>13457141</t>
  </si>
  <si>
    <t>Poznámka k položce:_x000d_
Platí pro veškeré profese jako ZTI, ÚT, elektro, VZT, atd.</t>
  </si>
  <si>
    <t>1 "dle projektu profesí</t>
  </si>
  <si>
    <t>741</t>
  </si>
  <si>
    <t>Elektroinstalace - silnoproud</t>
  </si>
  <si>
    <t>258</t>
  </si>
  <si>
    <t>741711011</t>
  </si>
  <si>
    <t>Montáž nosné konstrukce fotovoltaických panelů na ploché střeše nosníky</t>
  </si>
  <si>
    <t>-1181134642</t>
  </si>
  <si>
    <t>https://podminky.urs.cz/item/CS_URS_2022_02/741711011</t>
  </si>
  <si>
    <t>viz tabulka ostatních výrobků, část PD D.1.4.9 Zařízení fotovoltaika</t>
  </si>
  <si>
    <t>164 "střecha, ozn. OS11</t>
  </si>
  <si>
    <t>259</t>
  </si>
  <si>
    <t>4241240.1</t>
  </si>
  <si>
    <t>konstrukce nosná na rovné až mírně skloněné střechy a volná prostranství pro panely 2094x1038x35 mm, standardní sklon 45°, pro vertikálně orientovaný panel, sety pro 1-8 kusů panelů, ozn. OS11</t>
  </si>
  <si>
    <t>-871678987</t>
  </si>
  <si>
    <t>164 "střecha, 1ks panelu, ozn. OS11</t>
  </si>
  <si>
    <t>7419.01</t>
  </si>
  <si>
    <t>Průchodka pro elektro SIL+SLA stěnou tl. 300mm, hydroizolace z asfaltových pásů,vnější TI 140mm, pažnice pr. 100mm s bentonitovým těsněním, systémovým límcem a pevnou přírubou 400mm, těsnící moduly pro tlakovou vodu do 16kabelů pr. až 11mm, ozn. ZP04</t>
  </si>
  <si>
    <t>-517731423</t>
  </si>
  <si>
    <t>261</t>
  </si>
  <si>
    <t>998741203</t>
  </si>
  <si>
    <t>Přesun hmot procentní pro silnoproud v objektech v přes 12 do 24 m</t>
  </si>
  <si>
    <t>-2897608</t>
  </si>
  <si>
    <t>https://podminky.urs.cz/item/CS_URS_2022_02/998741203</t>
  </si>
  <si>
    <t>742</t>
  </si>
  <si>
    <t>Elektroinstalace - slaboproud</t>
  </si>
  <si>
    <t>742210111</t>
  </si>
  <si>
    <t>Montáž klíčového trezoru se zámkovou vložkou</t>
  </si>
  <si>
    <t>1738119016</t>
  </si>
  <si>
    <t>https://podminky.urs.cz/item/CS_URS_2022_02/742210111</t>
  </si>
  <si>
    <t>viz tabulka ostatních výrobků, výkres D.1.1.114.2.1</t>
  </si>
  <si>
    <t>1 "ozn. OS06, 1.NP, v konstrukci vstupního portálu</t>
  </si>
  <si>
    <t>263</t>
  </si>
  <si>
    <t>5577900.1</t>
  </si>
  <si>
    <t>trezor požární ochrany včetně majáku, povrchová úprava RAL7021, ozn. OS06</t>
  </si>
  <si>
    <t>-912111494</t>
  </si>
  <si>
    <t>1 "1.NP, v konstrukci vstupního portálu</t>
  </si>
  <si>
    <t>998742203</t>
  </si>
  <si>
    <t>Přesun hmot procentní pro slaboproud v objektech v do 24 m</t>
  </si>
  <si>
    <t>-1583014229</t>
  </si>
  <si>
    <t>https://podminky.urs.cz/item/CS_URS_2022_02/998742203</t>
  </si>
  <si>
    <t>762</t>
  </si>
  <si>
    <t>Konstrukce tesařské</t>
  </si>
  <si>
    <t>265</t>
  </si>
  <si>
    <t>7623613.01</t>
  </si>
  <si>
    <t>Konstrukční a vyrovnávací vrstva pod klempířské prvky (atiky) z desek dřevoštěpkových OSB3 tl 25 mm š. 570mm včetně upevnění po 500mm přířezy z fošen tl. 40mm dl. 515mm, výšky 110-125mm kotvené ocelovými profily z pásoviny tvaru L 100/100mm, ozn. OS30</t>
  </si>
  <si>
    <t>1968776710</t>
  </si>
  <si>
    <t xml:space="preserve">Poznámka k položce:_x000d_
výplň mezi fošnami tepelnou izolací EPS 150 S ve spádu 110-125mm </t>
  </si>
  <si>
    <t>viz tabulka ostatních výrobků, výkres D.1.1.121.01</t>
  </si>
  <si>
    <t>208 "střecha</t>
  </si>
  <si>
    <t>7623613.02</t>
  </si>
  <si>
    <t>Pomocná vrstva pod klempířské prvky (atiky) z desek dřevoštěpkových OSB3 tl 25 mm š. 300mm včetně upevnění po 500mm přířezy z fošen tl. 40mm dl. 600mm, výšky 240-255mm kotvené ocelovými profily z pásoviny tvaru L 100/100mm, ozn. OS31a</t>
  </si>
  <si>
    <t>382528650</t>
  </si>
  <si>
    <t xml:space="preserve">Poznámka k položce:_x000d_
výplň mezi fošnami tepelnou izolací EPS 150 S ve spádu 240-255mm </t>
  </si>
  <si>
    <t>viz tabulka ostatních výrobků, výkres D.1.1.109</t>
  </si>
  <si>
    <t>4 "objekt výlezu na střechu</t>
  </si>
  <si>
    <t>267</t>
  </si>
  <si>
    <t>7623613.03</t>
  </si>
  <si>
    <t>Pomocná vrstva pod klempířské prvky (atiky) z desek dřevoštěpkových OSB3 tl 25 mm š. 300mm včetně upevnění po 500mm přířezy z fošen tl. 40mm dl. 600mm, výšky 145mm kotvené ocelovými profily z pásoviny tvaru L 100/100mm, ozn. OS31b</t>
  </si>
  <si>
    <t>-1550426241</t>
  </si>
  <si>
    <t xml:space="preserve">Poznámka k položce:_x000d_
výplň mezi fošnami tepelnou izolací EPS 150 S ve spádu 145mm </t>
  </si>
  <si>
    <t>10,05 "objekt výlezu na střechu</t>
  </si>
  <si>
    <t>7623613.04</t>
  </si>
  <si>
    <t>Pomocná vrstva pod klempířské prvky (atiky) z desek dřevoštěpkových OSB3 tl 25 mm š. 300mm včetně upevnění po 500mm přířezy z fošen tl. 40mm dl. 600mm, výšky 175-240mm kotvené ocelovými profily z pásoviny tvaru L 100/100mm, ozn. OS31c</t>
  </si>
  <si>
    <t>-1894283856</t>
  </si>
  <si>
    <t>6,05 "objekt výlezu na střechu</t>
  </si>
  <si>
    <t>269</t>
  </si>
  <si>
    <t>7623613.05</t>
  </si>
  <si>
    <t xml:space="preserve">Pomocná vrstva pod klempířské prvky (atiky) z desek dřevoštěpkových OSB3 tl 22 mm š. 260mm včetně upevnění po 500mm přířezy z fošen tl. 40mm, dl. 500mm, výšky 180-200mm kotvené ocelovými profily  z pásoviny tvaru L 100/100mm ozn. OS32</t>
  </si>
  <si>
    <t>-1683580404</t>
  </si>
  <si>
    <t xml:space="preserve">Poznámka k položce:_x000d_
výplň mezi fošnami tepelnou izolací EPS 150 S ve spádu 180-200mm </t>
  </si>
  <si>
    <t>viz tabulka ostatních výrobků, výkres D.1.1.121.06</t>
  </si>
  <si>
    <t>21,4 "2.NP, hlavní vstup</t>
  </si>
  <si>
    <t>7623613.06</t>
  </si>
  <si>
    <t xml:space="preserve">Pomocná vrstva pod klempířské prvky z desek dřevoštěpkových OSB3 tl 22 mm včetně izolace, upevnění po 500mm, podkladní konstrukce z fošen tl. 40mm, výšky 100mm kotvené ocelovými profily  z pásoviny 60/100/5mm přivařenými, ozn. OS33</t>
  </si>
  <si>
    <t>283663132</t>
  </si>
  <si>
    <t>Poznámka k položce:_x000d_
celková délka fošen 43,2 m</t>
  </si>
  <si>
    <t>16,2 "3.NP, přístřešek hlavního vstupu sever</t>
  </si>
  <si>
    <t>271</t>
  </si>
  <si>
    <t>7623613.07</t>
  </si>
  <si>
    <t xml:space="preserve">Pomocná vrstva pod klempířské prvky z desek dřevoštěpkových OSB3 tl 22 mm včetně izolace, upevnění po 500mm, podkladní konstrukce z fošen tl. 40mm, výšky 100mm kotvené ocelovými profily  z pásoviny 60/100/5mm přivařenými, ozn. OS34</t>
  </si>
  <si>
    <t>-1305557415</t>
  </si>
  <si>
    <t>Poznámka k položce:_x000d_
celková délka fošen 40,8 m</t>
  </si>
  <si>
    <t>18,5 "3.NP, přístřešek zadního vstupu jih</t>
  </si>
  <si>
    <t>7623613.08</t>
  </si>
  <si>
    <t>Pomocná vrstva pod klempířské prvky z desek dřevoštěpkových OSB3 tl 22 mm (0,81m2/m) včetně izolace 185mm, upevnění po 500mm, podkladní konstrukce z hranolů 2x 80x100mm, délky 1650 a 1450 mm, přířezy z hranolů 80x100mm dl. 300mm, výšky 80-150mm, ozn. OS35</t>
  </si>
  <si>
    <t>1439828962</t>
  </si>
  <si>
    <t>Poznámka k položce:_x000d_
přířezy hranolu přišroubované k ocelovým pomocným profilům z pásoviny šíře 80 mm, tl. 5 mm ve tvaru L 100/100 mm</t>
  </si>
  <si>
    <t>viz tabulka ostatních výrobků, výkres D.1.1.121.05</t>
  </si>
  <si>
    <t>28,5 "3.NP, rozhranní balkónové desky a stropní desky na osách L a P</t>
  </si>
  <si>
    <t>273</t>
  </si>
  <si>
    <t>7623613.09</t>
  </si>
  <si>
    <t>Pomocná vrstva pod klempířské prvky z desek dřevoštěpkových OSB3 tl 22 mm (0,81m2/m) včetně izolace tl. 70mm, včetně upevnění po 500mm šrouboráním k ocelové konstrukci, ozn. OS36</t>
  </si>
  <si>
    <t>1827410245</t>
  </si>
  <si>
    <t>viz tabulka ostatních výrobků, výkres D.1.1.121.08, D.1.1.1.114.1</t>
  </si>
  <si>
    <t>3,8 "3.NP</t>
  </si>
  <si>
    <t>998762203</t>
  </si>
  <si>
    <t>Přesun hmot procentní pro kce tesařské v objektech v přes 12 do 24 m</t>
  </si>
  <si>
    <t>-774595897</t>
  </si>
  <si>
    <t>https://podminky.urs.cz/item/CS_URS_2022_02/998762203</t>
  </si>
  <si>
    <t>763</t>
  </si>
  <si>
    <t>Konstrukce suché výstavby</t>
  </si>
  <si>
    <t>275</t>
  </si>
  <si>
    <t>763111417</t>
  </si>
  <si>
    <t>SDK příčka tl 150 mm profil CW+UW 100 desky 2xA 12,5 s izolací EI 60 Rw do 56 dB</t>
  </si>
  <si>
    <t>406</t>
  </si>
  <si>
    <t>https://podminky.urs.cz/item/CS_URS_2022_02/763111417</t>
  </si>
  <si>
    <t>2,87*(2,00*20+3,669*17+3,675+4,914+3,675)</t>
  </si>
  <si>
    <t>2,77*(2,00*19+2,10+3,669*17+3,675+4,914+3,675)</t>
  </si>
  <si>
    <t>763111437</t>
  </si>
  <si>
    <t>SDK příčka tl 150 mm profil CW+UW 100 desky 2xH2 12,5 s izolací EI 60 Rw do 56 dB</t>
  </si>
  <si>
    <t>408</t>
  </si>
  <si>
    <t>https://podminky.urs.cz/item/CS_URS_2022_02/763111437</t>
  </si>
  <si>
    <t>2,87*(2,96*20+1,425*19+2,25+3,337*2+1,40)</t>
  </si>
  <si>
    <t>2,77*(2,96*20+1,425*19+2,25+3,337*2+1,40)</t>
  </si>
  <si>
    <t>277</t>
  </si>
  <si>
    <t>763121424</t>
  </si>
  <si>
    <t>SDK stěna předsazená tl 87,5 mm profil CW+UW 75 deska 1xH2 12,5 bez izolace EI 15</t>
  </si>
  <si>
    <t>410</t>
  </si>
  <si>
    <t>https://podminky.urs.cz/item/CS_URS_2022_02/763121424</t>
  </si>
  <si>
    <t xml:space="preserve">"1PP"     2,86*2,875</t>
  </si>
  <si>
    <t>763121426</t>
  </si>
  <si>
    <t>SDK stěna předsazená tl 112,5 mm profil CW+UW 100 deska 1xH2 12,5 bez izolace EI 15</t>
  </si>
  <si>
    <t>412</t>
  </si>
  <si>
    <t>https://podminky.urs.cz/item/CS_URS_2022_02/763121426</t>
  </si>
  <si>
    <t xml:space="preserve">"1PP"     2,86*(3,713)</t>
  </si>
  <si>
    <t>279</t>
  </si>
  <si>
    <t>763121590</t>
  </si>
  <si>
    <t>SDK stěna předsazená pro osazení závěsného WC tl 150 - 250 mm profil CW+UW 50 desky 2xH2 12,5 bez TI</t>
  </si>
  <si>
    <t>414</t>
  </si>
  <si>
    <t>https://podminky.urs.cz/item/CS_URS_2022_02/763121590</t>
  </si>
  <si>
    <t xml:space="preserve">"1PP"     2,86*(3,342)</t>
  </si>
  <si>
    <t xml:space="preserve">"1NP"     2,87*(2,811*19+2,821+1,40)</t>
  </si>
  <si>
    <t xml:space="preserve">"2NP"     2,77*(2,811*19+2,821+1,40)</t>
  </si>
  <si>
    <t xml:space="preserve">"3NP"     2,77*(2,811*19+2,821+1,40)</t>
  </si>
  <si>
    <t xml:space="preserve">"4NP"     2,77*(2,811*19+2,821+1,40)</t>
  </si>
  <si>
    <t xml:space="preserve">"5NP"     2,77*(2,811*19+2,821+1,40)</t>
  </si>
  <si>
    <t>7631219.01</t>
  </si>
  <si>
    <t>Zhotovení otvoru vel. přes 0,1 do 0,25 m2 v SDK předsazené stěně, příčce nebo podhledu s vyztužením profily</t>
  </si>
  <si>
    <t>729150359</t>
  </si>
  <si>
    <t>50 "ozn. Z90a, revizní dvířka pro vodovod a topení</t>
  </si>
  <si>
    <t>8 "ozn. Z90c, revizní dvířka pro vodovod a kanalizaci</t>
  </si>
  <si>
    <t>46 "ozn. Z90f, revizní dvířka pro VZT k PPK</t>
  </si>
  <si>
    <t>281</t>
  </si>
  <si>
    <t>7631219.02</t>
  </si>
  <si>
    <t>Zhotovení otvoru vel. do 0,1 m2 v SDK předsazené stěně, příčce nebo podhledu s vyztužením profily</t>
  </si>
  <si>
    <t>1004323723</t>
  </si>
  <si>
    <t>20 "ozn. Z90a, revizní dvířka pro slaboproud</t>
  </si>
  <si>
    <t>30 "ozn. Z90b, pro vodovod a kanalizaci</t>
  </si>
  <si>
    <t>7631219.03</t>
  </si>
  <si>
    <t>Zhotovení otvoru vel. přes 0,25 do 0,5 m2 v SDK předsazené stěně, příčce nebo podhledu s vyztužením profily</t>
  </si>
  <si>
    <t>-358817505</t>
  </si>
  <si>
    <t>26 "ozn. Z90d, revizní dvířka pro VZT</t>
  </si>
  <si>
    <t>3 "ozn. Z90g, revizní dvířka pro slaboproud k trasám koax a ZZS</t>
  </si>
  <si>
    <t>283</t>
  </si>
  <si>
    <t>7631219.04</t>
  </si>
  <si>
    <t>Zhotovení otvoru vel. přes 0,5 do 1 m2 v SDK předsazené stěně, příčce nebo podhledu s vyztužením profily</t>
  </si>
  <si>
    <t>348654347</t>
  </si>
  <si>
    <t>19 "ozn. Z90e, revizní dvířka pro VZT</t>
  </si>
  <si>
    <t>12 "ozn. Z90h, revizní dvířka pro silnoproud</t>
  </si>
  <si>
    <t>24 "ozn. Z90i, revizní dvířka pro silnoproud</t>
  </si>
  <si>
    <t>36 "ozn. Z90j, revizní dvířka pro silnoproud</t>
  </si>
  <si>
    <t>763131411</t>
  </si>
  <si>
    <t>SDK podhled desky 1xA 12,5 bez izolace dvouvrstvá spodní kce profil CD+UD</t>
  </si>
  <si>
    <t>416</t>
  </si>
  <si>
    <t>https://podminky.urs.cz/item/CS_URS_2022_02/763131411</t>
  </si>
  <si>
    <t xml:space="preserve">"1PP"     12,09</t>
  </si>
  <si>
    <t xml:space="preserve">"1NP"     288,71</t>
  </si>
  <si>
    <t xml:space="preserve">"2NP"     286,9</t>
  </si>
  <si>
    <t xml:space="preserve">"3NP"     286,9</t>
  </si>
  <si>
    <t xml:space="preserve">"4NP"     286,9</t>
  </si>
  <si>
    <t xml:space="preserve">"5NP"     286,9</t>
  </si>
  <si>
    <t>285</t>
  </si>
  <si>
    <t>763131451</t>
  </si>
  <si>
    <t>SDK podhled deska 1xH2 12,5 bez izolace dvouvrstvá spodní kce profil CD+UD</t>
  </si>
  <si>
    <t>418</t>
  </si>
  <si>
    <t>https://podminky.urs.cz/item/CS_URS_2022_02/763131451</t>
  </si>
  <si>
    <t xml:space="preserve">"1PP"     22,03</t>
  </si>
  <si>
    <t xml:space="preserve">"1NP"     83,26</t>
  </si>
  <si>
    <t xml:space="preserve">"2NP"     78,91</t>
  </si>
  <si>
    <t xml:space="preserve">"3NP"     78,91</t>
  </si>
  <si>
    <t xml:space="preserve">"4NP"     78,91</t>
  </si>
  <si>
    <t xml:space="preserve">"5NP"     78,91</t>
  </si>
  <si>
    <t>763172382.1</t>
  </si>
  <si>
    <t>Montáž dvířek revizních dvouplášťových SDK kcí vel. 300 x 300 mm pro příčky, předsazené stěny a podhledy</t>
  </si>
  <si>
    <t>-1144558879</t>
  </si>
  <si>
    <t>20 "ozn. Z90c, revizní dvířka pro slaboproud</t>
  </si>
  <si>
    <t>30 "ozn. Z90d, pro vodovod a kanalizaci</t>
  </si>
  <si>
    <t>287</t>
  </si>
  <si>
    <t>59030755</t>
  </si>
  <si>
    <t>dvířka revizní jednokřídlá dvouplášťová s automatickým zámkem 300x300mm</t>
  </si>
  <si>
    <t>1474956256</t>
  </si>
  <si>
    <t>763172383.1</t>
  </si>
  <si>
    <t>Montáž dvířek revizních dvouplášťových SDK kcí vel. 400 x 400 mm pro příčky, předsazené stěny a podhledy</t>
  </si>
  <si>
    <t>357142801</t>
  </si>
  <si>
    <t>104 "ozn. Z90b, revizní dvířka pro EZS</t>
  </si>
  <si>
    <t>289</t>
  </si>
  <si>
    <t>59030756</t>
  </si>
  <si>
    <t>dvířka revizní jednokřídlá dvouplášťová s automatickým zámkem 400x400mm</t>
  </si>
  <si>
    <t>-104659633</t>
  </si>
  <si>
    <t>763172413.1</t>
  </si>
  <si>
    <t>Montáž dvířek revizních protipožárních SDK kcí vel. 400 x 400 mm pro příčky, předsazené stěny a podhledy</t>
  </si>
  <si>
    <t>340218047</t>
  </si>
  <si>
    <t>291</t>
  </si>
  <si>
    <t>562457.01</t>
  </si>
  <si>
    <t>dvířka revizní protipožární 400x400 mm PO EW 30 DP1</t>
  </si>
  <si>
    <t>-1925834428</t>
  </si>
  <si>
    <t>763181411.1</t>
  </si>
  <si>
    <t>Ztužující výplň otvoru pro dveře pro příčky do 2,75 m zátěž křídla do 25 kg</t>
  </si>
  <si>
    <t>-1802384952</t>
  </si>
  <si>
    <t>https://podminky.urs.cz/item/CS_URS_2022_02/763181411.1</t>
  </si>
  <si>
    <t>D01</t>
  </si>
  <si>
    <t>2 "2.NP</t>
  </si>
  <si>
    <t>2 "3.NP</t>
  </si>
  <si>
    <t>2 "4.NP</t>
  </si>
  <si>
    <t>2 "5.NP</t>
  </si>
  <si>
    <t>D02</t>
  </si>
  <si>
    <t>20 "1.NP</t>
  </si>
  <si>
    <t>19 "2.NP</t>
  </si>
  <si>
    <t>19 "3.NP</t>
  </si>
  <si>
    <t>19 "4.NP</t>
  </si>
  <si>
    <t>19 "5.NP</t>
  </si>
  <si>
    <t>D03</t>
  </si>
  <si>
    <t>19 "1.NP</t>
  </si>
  <si>
    <t>D04</t>
  </si>
  <si>
    <t>D05</t>
  </si>
  <si>
    <t>1 "2.NP</t>
  </si>
  <si>
    <t>1 "3.NP</t>
  </si>
  <si>
    <t>1 "4.NP</t>
  </si>
  <si>
    <t>1 "5.NP</t>
  </si>
  <si>
    <t>293</t>
  </si>
  <si>
    <t>763183112.1</t>
  </si>
  <si>
    <t>Montáž pouzdra posuvných dveří s jednou kapsou pro jedno křídlo š přes 800 do 1200 mm do SDK příčky</t>
  </si>
  <si>
    <t>-747947709</t>
  </si>
  <si>
    <t>https://podminky.urs.cz/item/CS_URS_2022_02/763183112.1</t>
  </si>
  <si>
    <t>55331613</t>
  </si>
  <si>
    <t>pouzdro stavební posuvných dveří jednopouzdrové 900mm standardní rozměr</t>
  </si>
  <si>
    <t>-1046097255</t>
  </si>
  <si>
    <t>295</t>
  </si>
  <si>
    <t>763183111</t>
  </si>
  <si>
    <t>Montáž pouzdra posuvných dveří s jednou kapsou pro jedno křídlo š do 800 mm do SDK příčky</t>
  </si>
  <si>
    <t>-1497889832</t>
  </si>
  <si>
    <t>https://podminky.urs.cz/item/CS_URS_2022_02/763183111</t>
  </si>
  <si>
    <t>296</t>
  </si>
  <si>
    <t>55331612</t>
  </si>
  <si>
    <t>pouzdro stavební posuvných dveří jednopouzdrové 800mm standardní rozměr</t>
  </si>
  <si>
    <t>-646236761</t>
  </si>
  <si>
    <t>998763403</t>
  </si>
  <si>
    <t>Přesun hmot procentní pro sádrokartonové konstrukce v objektech v přes 12 do 24 m</t>
  </si>
  <si>
    <t>434</t>
  </si>
  <si>
    <t>https://podminky.urs.cz/item/CS_URS_2022_02/998763403</t>
  </si>
  <si>
    <t>764</t>
  </si>
  <si>
    <t>Konstrukce klempířské</t>
  </si>
  <si>
    <t>299</t>
  </si>
  <si>
    <t>7640214.01</t>
  </si>
  <si>
    <t>Ukončovací lišta z lakovaného Al plechu pohledová výška 80 mm, RAL 9004 včetně kotvícího a spojovacího materiálu, ozn. K18</t>
  </si>
  <si>
    <t>108901372</t>
  </si>
  <si>
    <t>ukončovací lišta dlažby na balkónech</t>
  </si>
  <si>
    <t>7642224.01</t>
  </si>
  <si>
    <t>Oplechování štítu závětrnou lištou z lakovaného Al plechu rš 400 mm, tl. 0,8 mm, RAL 7021 včetně spojovacího materiálu, ozn. K19A</t>
  </si>
  <si>
    <t>-1254775776</t>
  </si>
  <si>
    <t>oplechování ukončení střechy</t>
  </si>
  <si>
    <t>6,9*2 "střecha</t>
  </si>
  <si>
    <t>301</t>
  </si>
  <si>
    <t>7642224.02</t>
  </si>
  <si>
    <t>Oplechování štítu závětrnou lištou z lakovaného Al plechu rš 400 mm, tl. 0,8 mm, RAL 7021 včetně spojovacího materiálu, ozn. K19B</t>
  </si>
  <si>
    <t>178103034</t>
  </si>
  <si>
    <t>oplechování boků střechy</t>
  </si>
  <si>
    <t>4,5*4 "střecha</t>
  </si>
  <si>
    <t>7642224.03</t>
  </si>
  <si>
    <t>Oplechování střešních panelů z lakovaného Al plechu rš 200 mm, tl. 0,8 mm, RAL 7021 včetně spojovacího a připevňovacího materiálu, ozn. K20D</t>
  </si>
  <si>
    <t>-647969363</t>
  </si>
  <si>
    <t>oplechování střešních panelů</t>
  </si>
  <si>
    <t>6,9*2 "střecha, technické místnosti</t>
  </si>
  <si>
    <t>303</t>
  </si>
  <si>
    <t>7642224.04</t>
  </si>
  <si>
    <t>Oplechování rovné okapové hrany z lakovaného Al plechu rš 150 mm, tl. 0,8 mm, RAL 7021 včetně spojovacího a připevňovacího materiálu, ozn. K20C</t>
  </si>
  <si>
    <t>-1772029410</t>
  </si>
  <si>
    <t>304</t>
  </si>
  <si>
    <t>7642224.05</t>
  </si>
  <si>
    <t>Oplechování rovné okapové hrany krycí lišta žlabu z lakovaného Al plechu rš 250 mm, tl. 0,8mm, RAL 7021 včetně spojovacího a připevňovacího materiálu, ozn. K20E</t>
  </si>
  <si>
    <t>364940648</t>
  </si>
  <si>
    <t>krycí lišta žlabu střešních panelů</t>
  </si>
  <si>
    <t>305</t>
  </si>
  <si>
    <t>7642244.01</t>
  </si>
  <si>
    <t>Oplechování horních ploch a nadezdívek (atik) bez rohů z lakovaného Al plechu rš 410mm, tl. 0,8mm, RAL7021 včetně příponek a spojovacího materiálu, ozn. K25</t>
  </si>
  <si>
    <t>2115809392</t>
  </si>
  <si>
    <t>15,8 "5.NP</t>
  </si>
  <si>
    <t>7642264.01</t>
  </si>
  <si>
    <t>Oplechování parapetů rovných mechanicky kotvené z lakovaného Al plechu rš 290 mm tl. 0,8mm, RAL 7021, včetně příponek, spojovacího materiálu ozn. K02</t>
  </si>
  <si>
    <t>-1958421570</t>
  </si>
  <si>
    <t>viz tabulka klempířských výrobků, detail horní stavby 121.03</t>
  </si>
  <si>
    <t>ochranné oplechování parapetů dveří na pavlač pod dlažbou</t>
  </si>
  <si>
    <t>22 "2.NP</t>
  </si>
  <si>
    <t>22 "3.NP</t>
  </si>
  <si>
    <t>29,5 "4.NP</t>
  </si>
  <si>
    <t>29,5 "5.NP</t>
  </si>
  <si>
    <t>307</t>
  </si>
  <si>
    <t>7642264.02</t>
  </si>
  <si>
    <t>Oplechování parapetů rovných mechanicky kotvené z lakovaného Al plechu rš 290 mm tl. 0,8mm, RAL 7021, včetně příponek, spojovacího materiálu ozn. K11</t>
  </si>
  <si>
    <t>1089953808</t>
  </si>
  <si>
    <t>viz tabulka klempířských výrobků, detail horní stavby 121.09</t>
  </si>
  <si>
    <t>ochranné oplechování parapetů vnějších výplní pod dlažbou</t>
  </si>
  <si>
    <t>16,4 "3.NP, m.č. 3.06, 3.07</t>
  </si>
  <si>
    <t>308</t>
  </si>
  <si>
    <t>7642264.03</t>
  </si>
  <si>
    <t>Oplechování ochranné mechanicky kotvené z lakovaného Al plechu rš 110 mm tl. 0,8mm, RAL 7021, včetně příponek, spojovacího materiálu, ozn. K13</t>
  </si>
  <si>
    <t>-489927640</t>
  </si>
  <si>
    <t>viz tabulka klempířských výrobků, detail horní stavby 121.11</t>
  </si>
  <si>
    <t>oplechování spodní spáry vnějších výplní</t>
  </si>
  <si>
    <t>60,5 "2.NP</t>
  </si>
  <si>
    <t>60,5 "3.NP</t>
  </si>
  <si>
    <t>69,2 "4.NP</t>
  </si>
  <si>
    <t>69,2 "5.NP</t>
  </si>
  <si>
    <t>309</t>
  </si>
  <si>
    <t>7643114.01</t>
  </si>
  <si>
    <t>Lemování rovných zdí z Pz plechu rš 70 mm, tl. 1mm, nátěr reaktivní barvou RAL 7021 - ukončovací přítlačná lišta hydroizolace, včetně kotvení a zatmelení, ozn. K23</t>
  </si>
  <si>
    <t>1845952724</t>
  </si>
  <si>
    <t>55 "1.PP, ukončení hydroizolace spodní stavby</t>
  </si>
  <si>
    <t>7643214.01</t>
  </si>
  <si>
    <t>Oplechování okraje ploché střechy z lakovaného Al plechu rš 95 mm tl. 0,8 mm, RAL 7021 včetně spojovacího materiálu a tmelení spáry ozn. K04</t>
  </si>
  <si>
    <t>40278680</t>
  </si>
  <si>
    <t>viz tabulka klempířských výrobků, detail horní stavby 121.04</t>
  </si>
  <si>
    <t>0,55 "3.NP, m.č. 3.06, zastřešení portálu</t>
  </si>
  <si>
    <t>311</t>
  </si>
  <si>
    <t>7645214.01</t>
  </si>
  <si>
    <t>Uchycení žlabu hranatého 140x110 mm, r.š. 600mm, RAL 7021 včetně spojovacího materiálu a kotvení, ozn. K07</t>
  </si>
  <si>
    <t>-1620229595</t>
  </si>
  <si>
    <t>46 "3.NP, odvodnění střech vstupních portálů</t>
  </si>
  <si>
    <t>312</t>
  </si>
  <si>
    <t>7645214.02</t>
  </si>
  <si>
    <t>Žlab podokapní hranatý z Al lakovaného plechu 140x110 mm rš 370 mm tl. 0,8mm, RAL 7021 včetně spojovacího materiálu, bez uchycení, ozn. K06</t>
  </si>
  <si>
    <t>1490375610</t>
  </si>
  <si>
    <t>21 "3.NP, odvodnění střech vstupních portálů</t>
  </si>
  <si>
    <t>313</t>
  </si>
  <si>
    <t>7645214.03</t>
  </si>
  <si>
    <t>Žlab podokapní hranatý z Al lakovaného plechu 100x100 mm, rš 330 mm, tl. 0,8 mm, RAL 7021, včetně spojovacího materiálu, bez uchycení, ozn. K20A</t>
  </si>
  <si>
    <t>1315121357</t>
  </si>
  <si>
    <t>7*2 "střecha, technické místnosti</t>
  </si>
  <si>
    <t>7645214.04</t>
  </si>
  <si>
    <t>Uchycení žlabu hranatého r.š. 600mm, RAL 7021 včetně spojovacího materiálu a kotvení, ozn. K20B</t>
  </si>
  <si>
    <t>957042497</t>
  </si>
  <si>
    <t>12*2 "střecha, technické místnosti</t>
  </si>
  <si>
    <t>315</t>
  </si>
  <si>
    <t>7645214.05</t>
  </si>
  <si>
    <t>Žlab podokapní hranatý z Al lakovaného plechu 100x100 mm, rš 330 mm, tl. 0,8 mm, RAL 7021, včetně spojovacího materiálu, bez uchycení, ozn. K22A</t>
  </si>
  <si>
    <t>1371829657</t>
  </si>
  <si>
    <t>316</t>
  </si>
  <si>
    <t>7645214.06</t>
  </si>
  <si>
    <t>Uchycení žlabu hranatého r.š. 600mm, RAL 7021 včetně spojovacího materiálu a kotvení, ozn. K22B</t>
  </si>
  <si>
    <t>674964992</t>
  </si>
  <si>
    <t>11 "střecha, schodiště</t>
  </si>
  <si>
    <t>317</t>
  </si>
  <si>
    <t>7645284.01</t>
  </si>
  <si>
    <t>Svody hranaté včetně objímek, kolen, odskoků z lakovaného Al plechu o straně 100 mm, tl. 0,8 mm, RAL 7021 včetně spojovacího a připevňovacího materiálu, ozn. K20F</t>
  </si>
  <si>
    <t>823163696</t>
  </si>
  <si>
    <t>2,5*2 "střecha, technické místnosti</t>
  </si>
  <si>
    <t>7645284.02</t>
  </si>
  <si>
    <t>Svody hranaté včetně objímek, kolen, odskoků z lakovaného Al plechu o straně 100 mm, tl. 0,8 mm, RAL 7021 včetně spojovacího a připevňovacího materiálu, ozn. K22D</t>
  </si>
  <si>
    <t>-611805720</t>
  </si>
  <si>
    <t>0,5 "střecha, schodiště</t>
  </si>
  <si>
    <t>319</t>
  </si>
  <si>
    <t>998764203</t>
  </si>
  <si>
    <t>Přesun hmot procentní pro konstrukce klempířské v objektech v přes 12 do 24 m</t>
  </si>
  <si>
    <t>604812763</t>
  </si>
  <si>
    <t>https://podminky.urs.cz/item/CS_URS_2022_02/998764203</t>
  </si>
  <si>
    <t>766</t>
  </si>
  <si>
    <t>Konstrukce truhlářské</t>
  </si>
  <si>
    <t>76662213.1</t>
  </si>
  <si>
    <t>Montáž plastových oken sestavy plochy přes 1 m2 otevíravých a pevných v do 2,5 m s rámem do zdiva</t>
  </si>
  <si>
    <t>73915301</t>
  </si>
  <si>
    <t>viz vnější výplně fasády, výkres D.1.1.117</t>
  </si>
  <si>
    <t>okenní sestava ozn. V02</t>
  </si>
  <si>
    <t>3,075*2,52*19 "2.NP</t>
  </si>
  <si>
    <t>3,075*2,52*19 "3.NP</t>
  </si>
  <si>
    <t>3,075*2,52*19 "4.NP</t>
  </si>
  <si>
    <t>3,075*2,52*19 "5.NP</t>
  </si>
  <si>
    <t>okenní sestava ozn. V03</t>
  </si>
  <si>
    <t>4,3*2,52 "2.NP</t>
  </si>
  <si>
    <t>4,3*2,52 "3.NP</t>
  </si>
  <si>
    <t>4,3*2,52 "4.NP</t>
  </si>
  <si>
    <t>4,3*2,52 "5.NP</t>
  </si>
  <si>
    <t>321</t>
  </si>
  <si>
    <t>6114005.01</t>
  </si>
  <si>
    <t>okno plastové 3075 x 2520 mm balkonová sestava třídílná 1x křídlo otevíravé/sklopné 900 mm, 2x fix, trojsklo, U = 0,9 W/m2K, omezovač otevírání, klika titan stříbrný, vnější povrchová úprava RAL 7021, včetně lišt, podkladových profilů, ozn. V02</t>
  </si>
  <si>
    <t>1613650122</t>
  </si>
  <si>
    <t>6114005.02</t>
  </si>
  <si>
    <t>okno plastové 4300 x 2520 mm balkonová sestava třídílná 1x křídlo otevíravé/sklopné 900 mm, 2x fix, trojsklo, U = 0,9 W/m2K, omezovač otevírání, klika titan stříbrný, vnější povrchová úprava RAL 7021, včetně lišt, podkladových profilů, ozn. V03</t>
  </si>
  <si>
    <t>73414440</t>
  </si>
  <si>
    <t>323</t>
  </si>
  <si>
    <t>76662213.2</t>
  </si>
  <si>
    <t>Montáž plastových oken plochy přes 1 m2 otevíravých a pevných v přes 2,5 m s rámem do zdiva</t>
  </si>
  <si>
    <t>-1111064912</t>
  </si>
  <si>
    <t>okenní sestava ozn. V04a</t>
  </si>
  <si>
    <t>3,075*2,62*9 "1.NP</t>
  </si>
  <si>
    <t>okenní sestava ozn. V04b</t>
  </si>
  <si>
    <t>3,075*2,68*10 "1.NP</t>
  </si>
  <si>
    <t>okenní sestava ozn. V05</t>
  </si>
  <si>
    <t>4,3*2,62 "1.NP</t>
  </si>
  <si>
    <t>6114005.03</t>
  </si>
  <si>
    <t>okno plastové 3075 x 2620 mm balkonová sestava třídílná 1x křídlo otevíravé/sklopné 900 mm, 2x fix, trojsklo, U = 0,9 W/m2K, omezovač otevírání, klika titan stříbrný, vnější povrchová úprava RAL 7021, včetně lišt, podkladových profilů, ozn. V04a</t>
  </si>
  <si>
    <t>-804756245</t>
  </si>
  <si>
    <t>Poznámka k položce:_x000d_
okenní kontakt EZS</t>
  </si>
  <si>
    <t>9 "1.NP</t>
  </si>
  <si>
    <t>325</t>
  </si>
  <si>
    <t>6114005.04</t>
  </si>
  <si>
    <t>okno plastové 3075 x 2680 mm balkonová sestava třídílná 1x křídlo otevíravé/sklopné 900 mm, 2x fix, trojsklo, U = 0,9 W/m2K, omezovač otevírání, klika titan stříbrný, vnější povrchová úprava RAL 7021, včetně lišt, podkladových profilů, ozn. V04b</t>
  </si>
  <si>
    <t>667374092</t>
  </si>
  <si>
    <t>10 "1.NP</t>
  </si>
  <si>
    <t>6114005.05</t>
  </si>
  <si>
    <t>okno plastové 4300 x 2620 mm balkonová sestava třídílná 1x křídlo otevíravé/sklopné 900 mm, 2x fix, trojsklo, U = 0,9 W/m2K, omezovač otevírání, klika titan stříbrný, vnější povrchová úprava RAL 7021, včetně lišt, podkladových profilů, ozn. V05</t>
  </si>
  <si>
    <t>1571674119</t>
  </si>
  <si>
    <t>327</t>
  </si>
  <si>
    <t>766629213</t>
  </si>
  <si>
    <t>Příplatek k montáži oken za izolaci pro rovné ostění připojovací spára do 15 mm - folie</t>
  </si>
  <si>
    <t>-1565755409</t>
  </si>
  <si>
    <t>https://podminky.urs.cz/item/CS_URS_2022_02/766629213</t>
  </si>
  <si>
    <t>Poznámka k položce:_x000d_
parotěsná + paropropustná páska</t>
  </si>
  <si>
    <t>(3,075*2+2,48*2)*19 "2.NP</t>
  </si>
  <si>
    <t>(3,075*2+2,48*2)*19 "3.NP</t>
  </si>
  <si>
    <t>(3,075*2+2,48*2)*19 "4.NP</t>
  </si>
  <si>
    <t>(3,075*2+2,48*2)*19 "5.NP</t>
  </si>
  <si>
    <t>4,3*2+2,48*2 "2.NP</t>
  </si>
  <si>
    <t>4,3*2+2,48*2 "3.NP</t>
  </si>
  <si>
    <t>4,3*2+2,48*2 "4.NP</t>
  </si>
  <si>
    <t>4,3*2+2,48*2 "5.NP</t>
  </si>
  <si>
    <t>okenní sestava ozn. V04</t>
  </si>
  <si>
    <t>(3,075*2+2,58*2)*19 "1.NP</t>
  </si>
  <si>
    <t>(4,3*2+2,58*2) "1.NP</t>
  </si>
  <si>
    <t>766660001</t>
  </si>
  <si>
    <t>Montáž dveřních křídel otvíravých jednokřídlových š do 0,8 m do ocelové zárubně</t>
  </si>
  <si>
    <t>-1580708058</t>
  </si>
  <si>
    <t>https://podminky.urs.cz/item/CS_URS_2022_02/766660001</t>
  </si>
  <si>
    <t>329</t>
  </si>
  <si>
    <t>766660171</t>
  </si>
  <si>
    <t>Montáž dveřních křídel otvíravých jednokřídlových š do 0,8 m do obložkové zárubně</t>
  </si>
  <si>
    <t>-1416817316</t>
  </si>
  <si>
    <t>https://podminky.urs.cz/item/CS_URS_2022_02/766660171</t>
  </si>
  <si>
    <t>61162085.1</t>
  </si>
  <si>
    <t>dveře jednokřídlé dřevotřískové povrch laminátový HPL plné 700x1970-2100mm s podříznutím, včetně zámku</t>
  </si>
  <si>
    <t>2080750515</t>
  </si>
  <si>
    <t>331</t>
  </si>
  <si>
    <t>61162086.1</t>
  </si>
  <si>
    <t>dveře jednokřídlé dřevotřískové povrch laminátový HPL plné 800x2100mm včetně zámku a cylindrické vložky</t>
  </si>
  <si>
    <t>-410737096</t>
  </si>
  <si>
    <t>766660311</t>
  </si>
  <si>
    <t>Montáž posuvných dveří jednokřídlových průchozí š do 800 mm do pouzdra s jednou kapsou</t>
  </si>
  <si>
    <t>126908860</t>
  </si>
  <si>
    <t>https://podminky.urs.cz/item/CS_URS_2022_02/766660311</t>
  </si>
  <si>
    <t>333</t>
  </si>
  <si>
    <t>6116208.2</t>
  </si>
  <si>
    <t>dveře jednokřídlé dřevotřískové posuvné povrch HPL plné 800x2100mm bez polodrážky s podříznutím včetně zámku</t>
  </si>
  <si>
    <t>250112874</t>
  </si>
  <si>
    <t>766660312</t>
  </si>
  <si>
    <t>Montáž posuvných dveří jednokřídlových průchozí š přes 800 do 1200 mm do pouzdra s jednou kapsou</t>
  </si>
  <si>
    <t>1066200861</t>
  </si>
  <si>
    <t>https://podminky.urs.cz/item/CS_URS_2022_02/766660312</t>
  </si>
  <si>
    <t>335</t>
  </si>
  <si>
    <t>6116208.1</t>
  </si>
  <si>
    <t>dveře jednokřídlé dřevotřískové posuvné povrch HPL plné 900x2100mm bez polodrážky s podříznutím včetně zámku</t>
  </si>
  <si>
    <t>526498560</t>
  </si>
  <si>
    <t>528</t>
  </si>
  <si>
    <t>766660720</t>
  </si>
  <si>
    <t>Osazení větrací mřížky s vyříznutím otvoru</t>
  </si>
  <si>
    <t>-1621010273</t>
  </si>
  <si>
    <t>https://podminky.urs.cz/item/CS_URS_2024_01/766660720</t>
  </si>
  <si>
    <t>4 "odvětrání místnosti</t>
  </si>
  <si>
    <t>529</t>
  </si>
  <si>
    <t>553414R1</t>
  </si>
  <si>
    <t>dvěřní mřížka 500x100 mm hliníková</t>
  </si>
  <si>
    <t>-901353966</t>
  </si>
  <si>
    <t>Poznámka k položce:_x000d_
barva dle křídla dveří</t>
  </si>
  <si>
    <t>766660729.1</t>
  </si>
  <si>
    <t>Montáž dveřního interiérového kování</t>
  </si>
  <si>
    <t>-1367696721</t>
  </si>
  <si>
    <t>337</t>
  </si>
  <si>
    <t>5491412.1</t>
  </si>
  <si>
    <t>kování nerez misky pro posuvné dveře</t>
  </si>
  <si>
    <t>-1482148327</t>
  </si>
  <si>
    <t>338</t>
  </si>
  <si>
    <t>5491412.2</t>
  </si>
  <si>
    <t>kování nerez rozetové klika-klika, wc souprava se zámkem s ukazatelem volno-obsazeno</t>
  </si>
  <si>
    <t>-1631004360</t>
  </si>
  <si>
    <t>339</t>
  </si>
  <si>
    <t>5491412.3</t>
  </si>
  <si>
    <t>kování rozetové klika-klika nerez</t>
  </si>
  <si>
    <t>-1119850150</t>
  </si>
  <si>
    <t>340</t>
  </si>
  <si>
    <t>5491412.4</t>
  </si>
  <si>
    <t>kování nerez misky pro posuvné dveře wc souprava se zámkem s ukazatelem volno-obsazeno</t>
  </si>
  <si>
    <t>1965975898</t>
  </si>
  <si>
    <t>341</t>
  </si>
  <si>
    <t>766682111</t>
  </si>
  <si>
    <t>Montáž zárubní obložkových pro dveře jednokřídlové tl stěny do 170 mm</t>
  </si>
  <si>
    <t>108854196</t>
  </si>
  <si>
    <t>https://podminky.urs.cz/item/CS_URS_2022_02/766682111</t>
  </si>
  <si>
    <t>342</t>
  </si>
  <si>
    <t>61182307.1</t>
  </si>
  <si>
    <t>zárubeň jednokřídlá obložková s HPL laminátovým povrchem tl stěny 60-150mm rozměru 700/2100mm</t>
  </si>
  <si>
    <t>-1697013231</t>
  </si>
  <si>
    <t>343</t>
  </si>
  <si>
    <t>61182307.2</t>
  </si>
  <si>
    <t>zárubeň jednokřídlá obložková s HPL laminátovým povrchem tl stěny 60-150mm rozměru 800/2100mm</t>
  </si>
  <si>
    <t>1035713967</t>
  </si>
  <si>
    <t>344</t>
  </si>
  <si>
    <t>766682111.1</t>
  </si>
  <si>
    <t>Montáž zárubní obložkových pro dveře jednokřídlové posuvné tl stěny do 170 mm</t>
  </si>
  <si>
    <t>-345990848</t>
  </si>
  <si>
    <t>https://podminky.urs.cz/item/CS_URS_2022_02/766682111.1</t>
  </si>
  <si>
    <t>345</t>
  </si>
  <si>
    <t>6118235.1</t>
  </si>
  <si>
    <t>zárubeň jednokřídlá obložková na pouzdro HPL s povrchem RAL dle výběru investora tl stěny 60-150mm rozměru 900/2100mm</t>
  </si>
  <si>
    <t>280683064</t>
  </si>
  <si>
    <t>346</t>
  </si>
  <si>
    <t>6118235.2</t>
  </si>
  <si>
    <t>zárubeň jednokřídlá obložková na pouzdro HPL s povrchem RAL dle výběru investora tl stěny 60-150mm rozměru 800/2100mm</t>
  </si>
  <si>
    <t>-1403373631</t>
  </si>
  <si>
    <t>347</t>
  </si>
  <si>
    <t>766811.01</t>
  </si>
  <si>
    <t>Montáž a dodávka kuchyňské linky 3500 x 2300 x 600 mm, spodní skříňky bílé lamino pohledové strany vysoký lesk, horní skříňky lamino dekor dřeva, pracovní deska 38mm, polyuretanová stěrka za linkou, nerez úchytky, LED osvětlení ozn. T01</t>
  </si>
  <si>
    <t>-1920322084</t>
  </si>
  <si>
    <t xml:space="preserve">Poznámka k položce:_x000d_
včetně dodávky:_x000d_
vestavné lednice s mrazákem s ventilační mřížkou_x000d_
indukční deska se dvěma varnými zónami_x000d_
volně stojící mikrovlnka_x000d_
nerezový dřez s odkapávačem a pákovou baterií_x000d_
vestavný výsuvný odpadkový koš na tříděný odpad_x000d_
</t>
  </si>
  <si>
    <t>viz Tabulka truhlářských výrobků</t>
  </si>
  <si>
    <t>9 "2.NP</t>
  </si>
  <si>
    <t>9 "3.NP</t>
  </si>
  <si>
    <t>9 "4.NP</t>
  </si>
  <si>
    <t>9 "5.NP</t>
  </si>
  <si>
    <t>348</t>
  </si>
  <si>
    <t>766811.02</t>
  </si>
  <si>
    <t>Montáž a dodávka kuchyňské linky 4500 x 2300 x 600 mm, spodní skříňky bílé lamino pohledové strany vysoký lesk, horní skříňky lamino dekor dřeva, pracovní deska 38mm, polyuretanová stěrka za linkou, nerez úchytky, LED osvětlení ozn. T02</t>
  </si>
  <si>
    <t>1472852097</t>
  </si>
  <si>
    <t xml:space="preserve">Poznámka k položce:_x000d_
včetně dodávky:_x000d_
vestavné lednice s mrazákem s ventilační mřížkou_x000d_
indukční deska se dvěma varnými zónami_x000d_
volně stojící mikrovlnka_x000d_
nerezový dřez s odkapávačem a pákovou baterií_x000d_
vestavný výsuvný odpadkový koš_x000d_
výsuvný pojízdný kontejner_x000d_
</t>
  </si>
  <si>
    <t>349</t>
  </si>
  <si>
    <t>766811.03</t>
  </si>
  <si>
    <t>Montáž a dodávka kuchyňské linky 3669 x 2300 x 600 mm, spodní skříňky bílé lamino pohledové strany vysoký lesk, horní skříňky lamino dekor dřeva, pracovní deska 38mm, polyuretanová stěrka za linkou, nerez úchytky, LED osvětlení ozn. T11</t>
  </si>
  <si>
    <t>2076716780</t>
  </si>
  <si>
    <t>350</t>
  </si>
  <si>
    <t>7668211.01</t>
  </si>
  <si>
    <t>Montáž a dodávka šatní skříně 4900x2400x600 mm, čtyřmodulová ozn. T03</t>
  </si>
  <si>
    <t>-1403494691</t>
  </si>
  <si>
    <t>viz Tabulka truhlářských výrobků, varianty A-E (varianta E š. 5000mm)</t>
  </si>
  <si>
    <t>16 "1.NP</t>
  </si>
  <si>
    <t>16 "2.NP</t>
  </si>
  <si>
    <t>16 "3.NP</t>
  </si>
  <si>
    <t>16 "4.NP</t>
  </si>
  <si>
    <t>16 "5.NP</t>
  </si>
  <si>
    <t>351</t>
  </si>
  <si>
    <t>7668211.02</t>
  </si>
  <si>
    <t>Montáž a dodávka šatní skříně 3995x2400x624 mm, třímodulová ozn. T04</t>
  </si>
  <si>
    <t>-395068016</t>
  </si>
  <si>
    <t>352</t>
  </si>
  <si>
    <t>7668211.03</t>
  </si>
  <si>
    <t>Montáž a dodávka šatní skříně 4900x2400x600 mm, čtyřmodulová ozn. T05</t>
  </si>
  <si>
    <t>-1059798663</t>
  </si>
  <si>
    <t>353</t>
  </si>
  <si>
    <t>7668211.04</t>
  </si>
  <si>
    <t>Montáž a dodávka šatní skříně 3830x2400x650 mm, pětimodulová ozn. T06</t>
  </si>
  <si>
    <t>1119772415</t>
  </si>
  <si>
    <t>354</t>
  </si>
  <si>
    <t>7668211.05</t>
  </si>
  <si>
    <t>Montáž a dodávka šatní skříně 4900x2400x650 mm, čtyřmodulová ozn. T07</t>
  </si>
  <si>
    <t>627311917</t>
  </si>
  <si>
    <t>355</t>
  </si>
  <si>
    <t>7668211.06</t>
  </si>
  <si>
    <t>Montáž a dodávka zástěna u šachty 2196x2650x250 mm, skládané uzamykatelné dveře, pojezdový systém včetně dělící konstrukce šachty, podkladních latí, ozn. T08</t>
  </si>
  <si>
    <t>-935662229</t>
  </si>
  <si>
    <t>viz Tabulka truhlářských výrobků, varianta A h=2750mm, varianta B h=2650mm</t>
  </si>
  <si>
    <t>1 "1.NP (varianta A)</t>
  </si>
  <si>
    <t>1 "2.NP (varianta B)</t>
  </si>
  <si>
    <t>1 "3.NP (varianta B)</t>
  </si>
  <si>
    <t>1 "4.NP (varianta B)</t>
  </si>
  <si>
    <t>1 "5.NP (varianta B)</t>
  </si>
  <si>
    <t>7668211.07</t>
  </si>
  <si>
    <t>Montáž a dodávka zástěny úklidové komory 2310x2650 mm, otevíravé uzamykatelné dveřní křídlo včetně podkladních latí, ozn. T09</t>
  </si>
  <si>
    <t>237988085</t>
  </si>
  <si>
    <t>357</t>
  </si>
  <si>
    <t>7668211.08</t>
  </si>
  <si>
    <t>Montáž a dodávka recepčního pultu 1300x1218x800 mm, lakovaná MDF deska, ozn. T10</t>
  </si>
  <si>
    <t>-591117901</t>
  </si>
  <si>
    <t>358</t>
  </si>
  <si>
    <t>998766203</t>
  </si>
  <si>
    <t>Přesun hmot procentní pro kce truhlářské v objektech v přes 12 do 24 m</t>
  </si>
  <si>
    <t>-148588974</t>
  </si>
  <si>
    <t>https://podminky.urs.cz/item/CS_URS_2022_02/998766203</t>
  </si>
  <si>
    <t>767</t>
  </si>
  <si>
    <t>Konstrukce zámečnické</t>
  </si>
  <si>
    <t>359</t>
  </si>
  <si>
    <t>7671221.01</t>
  </si>
  <si>
    <t>Montáž a dodávka předsazené treláže ze sítě z nerezových lan, oko 300x300 mm včetně táhel, kotevních prvků, obvodových prvků ozn. OS04B</t>
  </si>
  <si>
    <t>364179304</t>
  </si>
  <si>
    <t>1402 "jižní fasáda (plocha sítě bez elyptických ok 535,96m2)</t>
  </si>
  <si>
    <t>7671221.02</t>
  </si>
  <si>
    <t>Montáž a dodávka sítě z nerezových lan na pavlačích a balkonech, oko 50x50 mm včetně táhel, kotevních prvků, obvodových prvků ozn. OS04A</t>
  </si>
  <si>
    <t>413342060</t>
  </si>
  <si>
    <t>Poznámka k položce:_x000d_
v 1.NP budou sítě s oky 100x100mm (plocha 63m2)</t>
  </si>
  <si>
    <t>severní fasáda</t>
  </si>
  <si>
    <t>2,56+5,43+6,78+12,32+3,64+8,69+3,02+7,06+5,43+2,56 "1.NP</t>
  </si>
  <si>
    <t>1,66+3,44+0,66+1,77+3,09+3,39+1,34+4,5+1,01+2,46+0,66+1,77+3,44+1,66+1,56*24+2,39*2 "2.NP</t>
  </si>
  <si>
    <t>1,12+2,46+1,77+0,66+3,09+1,66+2,3+1,53+3,15+1,44+3,55+1,01+3,54+1,77+0,66+2,46+1,12+1,56*26+1,11*4+2,39*2 "3.NP</t>
  </si>
  <si>
    <t>1,66+3,44+0,66+1,77+2,46+2,55+2,87+1,7+4,39+1,34+4,5+1,01+2,46+0,66+1,77+3,44+1,66+1,56*28+2,39*2 "4.NP</t>
  </si>
  <si>
    <t>3,44+3,71+1,65+1,93+1,6+0,73+1,59+3,88+2,61+2,61+1,77+5,08+1,71+4,24+1,09+3,82+1,65+1,93+1,6+0,73+1,59+3,71+3,44+1,56*31+2,39*2 "5.NP</t>
  </si>
  <si>
    <t>jižní fasáda</t>
  </si>
  <si>
    <t>4,21*19+5,34 "2.NP</t>
  </si>
  <si>
    <t>4,21*19+5,34+4,26*2 "3.NP</t>
  </si>
  <si>
    <t>4,21*19+5,34+5,39*2 "4.NP</t>
  </si>
  <si>
    <t>4,58*19+6,13+5,85*2 "5.NP</t>
  </si>
  <si>
    <t>28,05</t>
  </si>
  <si>
    <t>361</t>
  </si>
  <si>
    <t>7671221.03</t>
  </si>
  <si>
    <t>Montáž a dodávka sítě z nerezových lan na únikových schodištích, oko 100x100 mm včetně táhel, kotevních prvků, obvodových prvků ozn. OS04C</t>
  </si>
  <si>
    <t>1343008431</t>
  </si>
  <si>
    <t>Poznámka k položce:_x000d_
v 5.NP sítě s oky 50x50 mm (plocha 80m2)</t>
  </si>
  <si>
    <t>viz tabulka ostatních výrobků, výkres D.1.1.119.2.2</t>
  </si>
  <si>
    <t>58,77*4+43,24*2+41,78*2+(4,72*4) "úniková schodiště, severní fasáda</t>
  </si>
  <si>
    <t>7671221.04</t>
  </si>
  <si>
    <t>Montáž a dodávka sítě z nerezových lan jako přepážky na balkonech, oko 100x100 mm včetně táhel, kotevních prvků, obvodových prvků ozn. OS04D</t>
  </si>
  <si>
    <t>-1532933071</t>
  </si>
  <si>
    <t>viz tabulka ostatních výrobků, výkres D.1.1.114.05</t>
  </si>
  <si>
    <t>4,85*8 "1.NP</t>
  </si>
  <si>
    <t>4,5*8 "2.NP</t>
  </si>
  <si>
    <t>4,1*10 "3.NP</t>
  </si>
  <si>
    <t>3,45*10 "4.NP</t>
  </si>
  <si>
    <t>2,45*10 "5.NP</t>
  </si>
  <si>
    <t>363</t>
  </si>
  <si>
    <t>7671221.05</t>
  </si>
  <si>
    <t>Montáž a dodávka sítě z nerezových lan na bocích balkonů, oko 100x100 mm včetně táhel, kotevních prvků, obvodových prvků ozn. OS04E</t>
  </si>
  <si>
    <t>1905302732</t>
  </si>
  <si>
    <t>viz tabulka ostatních výrobků, výkres D.1.1.104-109 a D.1.1.111.3</t>
  </si>
  <si>
    <t>východní a západní fasáda</t>
  </si>
  <si>
    <t>25,56+1,56 "východní fasáda</t>
  </si>
  <si>
    <t>26,25+1,56 "západní fasáda</t>
  </si>
  <si>
    <t>364</t>
  </si>
  <si>
    <t>76715113.1</t>
  </si>
  <si>
    <t>Montáž vnitřní příčky hliníkové rámové v do 3 m celoproskleného včetně dveří</t>
  </si>
  <si>
    <t>-634359685</t>
  </si>
  <si>
    <t>V08</t>
  </si>
  <si>
    <t>7,51*2,87 "1.NP</t>
  </si>
  <si>
    <t>V12</t>
  </si>
  <si>
    <t>7,51*2,52 "2.NP</t>
  </si>
  <si>
    <t>365</t>
  </si>
  <si>
    <t>590547.01</t>
  </si>
  <si>
    <t>vnitřní systémová protipožární stěna 7510x2870 mm, EI30DP3-C, 1x dvoukřídlé dveře 1800x2100mm, U=0,9W/m2K, RAL7021, čiré izolační dvojsklo, nerez klika-klika, panikové kování z interiéru, cylindrická vložka, samozavírač, ozn. V08</t>
  </si>
  <si>
    <t>-1198800189</t>
  </si>
  <si>
    <t>Poznámka k položce:_x000d_
kontrastní značky na skle 50/50mm z pískované fólie</t>
  </si>
  <si>
    <t>590547.02</t>
  </si>
  <si>
    <t>vnitřní systémová protipožární stěna 7510x2520 mm, EI30DP3-C, 1x jednokřídlé dveře š. 900mm, U=0,9W/m2K, RAL7021, čiré izolační dvojsklo, nerez klika-klika, cylindrická vložka, samozavírač, ozn. V12</t>
  </si>
  <si>
    <t>-1150390240</t>
  </si>
  <si>
    <t>367</t>
  </si>
  <si>
    <t>76715221.1</t>
  </si>
  <si>
    <t>Montáž příčky bezrámové celoprosklené dvojité v do 3 m včetně dveří</t>
  </si>
  <si>
    <t>83257437</t>
  </si>
  <si>
    <t>viz vnitřní systémové výplně D.1.1.118.2</t>
  </si>
  <si>
    <t>G01</t>
  </si>
  <si>
    <t>varianta A</t>
  </si>
  <si>
    <t>9,895*2,65 "3.NP</t>
  </si>
  <si>
    <t>9,895*2,65 "4.NP</t>
  </si>
  <si>
    <t>varianta B</t>
  </si>
  <si>
    <t>10,045*2,65 "5.NP</t>
  </si>
  <si>
    <t>G02</t>
  </si>
  <si>
    <t>4,765*2,65 "3.NP</t>
  </si>
  <si>
    <t>4,765*2,65 "4.NP</t>
  </si>
  <si>
    <t>4,765*2,65 "5.NP</t>
  </si>
  <si>
    <t>G03</t>
  </si>
  <si>
    <t>6,695*2,65 "2.NP</t>
  </si>
  <si>
    <t>G04</t>
  </si>
  <si>
    <t>4,82*2,65 "2.NP</t>
  </si>
  <si>
    <t>G05</t>
  </si>
  <si>
    <t>6,945*2,75 "1.NP</t>
  </si>
  <si>
    <t>G06</t>
  </si>
  <si>
    <t>3,39*2,75 "1.NP</t>
  </si>
  <si>
    <t>590547.03</t>
  </si>
  <si>
    <t xml:space="preserve">příčka bezrámová celoprosklená 9895(10045)x2650mm, dvojité zasklení, hliníkový profil. tl. 100mm, 45dB, 2x dveře jednokřídlé 960x2155mm, hliníkový instalační panel, zámek cylindrický, kování klika-klika nerez, padací lišta,  RAL7021, ozn. G01</t>
  </si>
  <si>
    <t>269396870</t>
  </si>
  <si>
    <t>369</t>
  </si>
  <si>
    <t>590547.04</t>
  </si>
  <si>
    <t>příčka bezrámová celoprosklená 4765x2650mm, dvojité zasklení, hliníkový profil. tl. 100mm, 45dB, RAL7021, ozn. G02</t>
  </si>
  <si>
    <t>-1409753628</t>
  </si>
  <si>
    <t>590547.05</t>
  </si>
  <si>
    <t>příčka bezrámová celoprosklená 6695x2650mm, dvojité zasklení, hliníkový profil. tl. 100mm, 45dB, 1x jednokřídlé dveře 960x2155mm, hliníkový instalační panel, kování nerez klika-klika, zámek cylindrický vložkový, bezprahové provedení, RAL7021, ozn. G03</t>
  </si>
  <si>
    <t>1180867192</t>
  </si>
  <si>
    <t>371</t>
  </si>
  <si>
    <t>590547.06</t>
  </si>
  <si>
    <t>příčka bezrámová celoprosklená 4820x2650mm, dvojité zasklení, hliníkový profil. tl. 100mm, 45dB, RAL7021, ozn. G04</t>
  </si>
  <si>
    <t>993658457</t>
  </si>
  <si>
    <t>372</t>
  </si>
  <si>
    <t>590547.07</t>
  </si>
  <si>
    <t>příčka bezrámová celoprosklená 6945x2750mm, dvojité zasklení, hliníkový profil. tl. 100mm, 45dB, 2x jednokřídlé dveře 960x2155mm, 800x2155mm, kování nerez klika-klika, zámek cylindrický vložkový, bezprahové provedení, RAL7021, ozn. G05</t>
  </si>
  <si>
    <t>1243331442</t>
  </si>
  <si>
    <t>Poznámka k položce:_x000d_
kontrastní značky na skle 50/50mm z pískované fólie_x000d_
posuvné okno, neprůhledné sklo u recepčního pultu a umývárny_x000d_
bezprahové provedení</t>
  </si>
  <si>
    <t>373</t>
  </si>
  <si>
    <t>590547.08</t>
  </si>
  <si>
    <t>příčka bezrámová celoprosklená 3390x2750mm, dvojité zasklení, hliníkový profil. tl. 100mm, 45dB, 1x jednokřídlé dveře 960x2155mm, kování nerez klika-klika, zámek cylindrický vložkový, bezprahové provedení, RAL7021, ozn. G06</t>
  </si>
  <si>
    <t>-1294129178</t>
  </si>
  <si>
    <t>7671612.01</t>
  </si>
  <si>
    <t>Montáž a dodávka zábradlí rovného v. 900mm z ploché oceli, sloupky a svislé prvky výplně P8x40mm, madlo P8x50mm, nátěr lak RAL 7021 (2x základní + vrchní nátěr), ploché dřevěné madlo 50x20mm, ozn. Z01D</t>
  </si>
  <si>
    <t>-1725167696</t>
  </si>
  <si>
    <t xml:space="preserve">Poznámka k položce:_x000d_
Včetně dílenské dokumentace a statického posouzení_x000d_
Zábradlí v 2.NP výška 1000 mm_x000d_
Sloupky jsou přivařeny zvrchu k ocelové desce 130130x10mm zabetonované ve stropě_x000d_
Spodní část sloupků je překryta krycím plechem 50x105x2mm_x000d_
Madlo - tyč plochá 50/8 mm – celková délka 23,0 bm _x000d_
Madlo – dřevěné š. 50 a v. 20 mm – celková délka 23,0 bm _x000d_
Sloupky, výplně z ocelové tyče ploché 40/8 mm – celková délka 261,0 bm _x000d_
Kotvení do žlb. konstrukce – celkem 28ks, krycí plech 50x105x2 mm – celková plocha 0,2 m2_x000d_
Celková hmotnost je 734 kg_x000d_
</t>
  </si>
  <si>
    <t>viz tabulka zámečnických prvků, výkres D.1.1.119.1</t>
  </si>
  <si>
    <t>7,4 "1.NP</t>
  </si>
  <si>
    <t>1,5 "2.NP</t>
  </si>
  <si>
    <t>4,7 "3.NP</t>
  </si>
  <si>
    <t>4,7 "4.NP</t>
  </si>
  <si>
    <t>4,7 "5.NP</t>
  </si>
  <si>
    <t>375</t>
  </si>
  <si>
    <t>7671612.02</t>
  </si>
  <si>
    <t>Montáž a dodávka zábradlí rovného v. 1000mm z ploché oceli, sloupky a svislé prvky výplně P8x40mm, madlo P8x50mm, nátěr lak RAL 7021 (2x základní + vrchní nátěr), ploché dřevěné madlo 50x20mm, ozn. Z01E</t>
  </si>
  <si>
    <t>-1239745362</t>
  </si>
  <si>
    <t xml:space="preserve">Poznámka k položce:_x000d_
Včetně dílenské dokumentace a statického posouzení_x000d_
Madlo - tyč plochá 50/8 mm – celková délka 2,1 bm _x000d_
Madlo – dřevěné š. 50 a v. 20 mm – celková délka 2,1 bm _x000d_
Sloupky, výplně z ocelové tyče ploché 40/8 mm – celková délka 33,5 bm _x000d_
Kotvení do žlb. konstrukce stropu – celkem 4ks, plech tl. 10 mm – celková plocha 0,2 m2_x000d_
Celková hmotnost je 108 kg_x000d_
_x000d_
</t>
  </si>
  <si>
    <t>2,1 "2.NP</t>
  </si>
  <si>
    <t>376</t>
  </si>
  <si>
    <t>767163.01</t>
  </si>
  <si>
    <t>Montáž a dodávka zábradlí pavlačí typické v. 1000mm, sloupky z ploché oceli, vodorovné prvky z jeklu, výplň z nerezových sítí, kotvení z čela přes patní plech, nátěr lak RAL7021 (2x základní + vrchní nátěr), žárově zinkováno, ozn. Z12a</t>
  </si>
  <si>
    <t>-343010017</t>
  </si>
  <si>
    <t>Poznámka k položce:_x000d_
včetně zpracování dílenské dokumentace a statického posouzení_x000d_
Výpis materiálu:_x000d_
Sloupek 25x60 – celková délka 195,5 bm_x000d_
Příčle jekl 60x30x3 – celková délka 98,6 bm_x000d_
Madlo jekl 60x30x3 – celková délka 98,6 bm_x000d_
Zarážka jekl 50x25x3 - celková délka 98,6 bm_x000d_
Kotevní plech P12x230x160 - celková plocha 5,2 m2_x000d_
Plech P10x110x50 - celková plocha 0,6 m2_x000d_
Celková hmotnost 4037 kg</t>
  </si>
  <si>
    <t>viz tabulka zámečnických prvků, výkres D.1.1.114.3</t>
  </si>
  <si>
    <t>21,3 "2.NP</t>
  </si>
  <si>
    <t>18,9 "3.NP</t>
  </si>
  <si>
    <t>27,4 "4.NP</t>
  </si>
  <si>
    <t>31 "5.NP</t>
  </si>
  <si>
    <t>377</t>
  </si>
  <si>
    <t>767163.02</t>
  </si>
  <si>
    <t>Montáž a dodávka zábradlí pavlačí u únikového schodiště v. 1000mm, sloupky z ploché oceli, vodorovné prvky z jeklu, výplň z nerezových sítí, kotvení z čela přes patní plech, nátěr lak RAL7021 (2x základní + vrchní nátěr), žárově zinkováno, ozn. Z12b</t>
  </si>
  <si>
    <t>-281990176</t>
  </si>
  <si>
    <t>Poznámka k položce:_x000d_
včetně zpracování dílenské dokumentace a statického posouzení_x000d_
Výpis materiálu:_x000d_
Sloupek 25x60 – celková délka 64,2 bm_x000d_
Příčle jekl 60x30x3 – celková délka 29,3 bm_x000d_
Madlo jekl 60x30x3 – celková délka 29,3 bm_x000d_
Plech P10x110x50 - celková plocha 0,2 m2_x000d_
Celková hmotnost 1061kg</t>
  </si>
  <si>
    <t>5,7 "2.NP</t>
  </si>
  <si>
    <t>5,7 "3.NP</t>
  </si>
  <si>
    <t>5,7 "4.NP</t>
  </si>
  <si>
    <t>12,2 "5.NP</t>
  </si>
  <si>
    <t>378</t>
  </si>
  <si>
    <t>767163.03</t>
  </si>
  <si>
    <t>Montáž a dodávka zábradlí pavlačí u vstupního portálu ve 3.NP v. 1020mm, sloupky z ploché oceli, vodorovné prvky z jeklu, výplň z nerezových sítí, kotvení z čela přes patní plech, nátěr lak RAL7021 (2x základní + vrchní nátěr), žárově zinkováno, ozn. Z12c</t>
  </si>
  <si>
    <t>-875336527</t>
  </si>
  <si>
    <t>Poznámka k položce:_x000d_
včetně dílenské dokumentace a statického posouzení_x000d_
Výpis materiálu:_x000d_
Sloupek 25x60 – celková délka 15,4 bm_x000d_
Příčle jekl 60x30x3 – celková délka 6,2 bm_x000d_
Madlo jekl 60x30x3 – celková délka 6,2 bm_x000d_
Vynášecí jekl 80x40x4 - celková délka 5,5 bm_x000d_
Kotevní plech P12x180x150 - celková plocha 0,3 m2_x000d_
Plech P10x110x50 - celková plocha 0,1 m2_x000d_
Celková hmotnost 311 kg</t>
  </si>
  <si>
    <t>6,2 "3.NP</t>
  </si>
  <si>
    <t>379</t>
  </si>
  <si>
    <t>767163.04</t>
  </si>
  <si>
    <t>Montáž a dodávka typické zábradlí balkónů ve 2.-3.NP v. 1000mm, sloupky z ploché oceli, vodorovné prvky z jeklu, výplň z nerezových sítí, kotvení z čela přes patní plech, nátěr lak RAL7021 (2x základní + vrchní nátěr), žárově zinkováno, ozn. Z13a</t>
  </si>
  <si>
    <t>123492169</t>
  </si>
  <si>
    <t>Poznámka k položce:_x000d_
včetně dílenské dokumentace a statického posouzení_x000d_
Výpis materiálu:_x000d_
Sloupek 20x50 – celková délka 225,0 bm_x000d_
Příčle jekl 50x25x3 – celková délka 150,4 bm_x000d_
Madlo jekl 50x25x3 – celková délka 150,4 bm_x000d_
Zarážka jekl 45x25x2 - celková délka 150,4 bm_x000d_
Kotevní plech P12x180x130 - celková plocha 4,2 m2_x000d_
Vynášecí pásovina sloupku 20x38 délky 130 mm - celková délka 23,2 bm_x000d_
Zarážka dlažby - pásovina P10x50 - celková délka 150,4 bm_x000d_
Vynášecí jekl pro zarážku z pásoviny 50x20x3 - celková délka 7,2 bm_x000d_
Celková hmotnost 4325 kg</t>
  </si>
  <si>
    <t>viz tabulka zámečnických prvků, výkres D.1.1.114.4</t>
  </si>
  <si>
    <t>75,2 "2.NP</t>
  </si>
  <si>
    <t>75,2 "3.NP</t>
  </si>
  <si>
    <t>380</t>
  </si>
  <si>
    <t>767163.05</t>
  </si>
  <si>
    <t xml:space="preserve">Montáž a dodávka zábradlí balkónů u vstupního portálu ve 3.NP  v. 1000mm, sloupky z ploché oceli, vodorovné prvky z jeklu, výplň z nerezových sítí, kotvení z čela přes patní plech, nátěr lak RAL7021 (2x základní + vrchní nátěr), žárově zinkováno,ozn. Z13b</t>
  </si>
  <si>
    <t>-2090579636</t>
  </si>
  <si>
    <t>Poznámka k položce:_x000d_
včetně dílenské dokumentace a statického posouzení_x000d_
Výpis materiálu:_x000d_
Sloupek 20x50 – celková délka 17,8 bm_x000d_
Madlo jekl 50x25x3 – celková délka 9,4 bm_x000d_
Zarážka jekl 50x25x3 - celková délka 9,4 bm_x000d_
Vynášecí jekl 80x40x4 - celková délka 6,0 bm_x000d_
Kotevní plech P12x180x150 - celková plocha 0,4 m2_x000d_
Celková hmotnost 283 kg</t>
  </si>
  <si>
    <t>9,4 "3.NP</t>
  </si>
  <si>
    <t>381</t>
  </si>
  <si>
    <t>767163.06</t>
  </si>
  <si>
    <t>Montáž a dodávka zábradlí balkónů ve 4.NP ve sklonu v. 1000mm, sloupky z ploché oceli, vodorovné prvky z jeklu, výplň z nerezových sítí, kotvení z čela přes patní plech, nátěr lak RAL7021 (2x základní + vrchní nátěr), žárově zinkováno, ozn. Z13c</t>
  </si>
  <si>
    <t>855348331</t>
  </si>
  <si>
    <t>Poznámka k položce:_x000d_
včetně dílenské dokumentace a statického posouzení_x000d_
Výpis materiálu:_x000d_
Sloupek 20x50 – celková délka 126,2 bm_x000d_
Příčle jekl 50x25x3 – celková délka 84,6 bm_x000d_
Madlo jekl 50x25x3 – celková délka 84,6 bm_x000d_
Zarážka jekl 45x25x2 - celková délka 84,6 bm_x000d_
Kotevní plech P12x180x130 - celková plocha 2,4 m2_x000d_
Vynášecí pásovina sloupku tl. 20 mm, délky 130 mm - celková plocha 0,7 m2_x000d_
Zarážka dlažby - pásovina P10x50 - celková délka 84,6 bm_x000d_
Vynášecí jekl pro zarážku z pásoviny 50x20x3 - celková délka 4,6 bm_x000d_
Celková hmotnost 2463 kg</t>
  </si>
  <si>
    <t>84,6 "4.NP</t>
  </si>
  <si>
    <t>382</t>
  </si>
  <si>
    <t>767163.07</t>
  </si>
  <si>
    <t>Montáž a dodávka zábradlí balkónů v 5.NP ve sklonu v. 1000mm, sloupky z ploché oceli, vodorovné prvky z jeklu, výplň z nerezových sítí, kotvení z čela přes patní plech, nátěr lak RAL7021 (2x základní + vrchní nátěr), žárově zinkováno, ozn. Z13d</t>
  </si>
  <si>
    <t>1651580635</t>
  </si>
  <si>
    <t>Poznámka k položce:_x000d_
včetně dílenské dokumentace a statického posouzení_x000d_
Výpis materiálu:_x000d_
Sloupek 20x50 – celková délka 137,3 bm_x000d_
Příčle jekl 50x25x3 – celková délka 84,6 bm_x000d_
Madlo jekl 50x25x3 – celková délka 84,6 bm_x000d_
Zarážka jekl 45x25x2 - celková délka 84,6 bm_x000d_
Kotevní plech P12x180x130 - celková plocha 2,4 m2_x000d_
Vynášecí pásovina sloupku tl. 20 mm, délky 130 mm - celková plocha 0,7 m2_x000d_
Zarážka dlažby - pásovina P10x50 - celková délka 84,6 bm_x000d_
Vynášecí jekl pro zarážku z pásoviny 50x20x3 - celková délka 4,6 bm_x000d_
Celková hmotnost 2551 kg</t>
  </si>
  <si>
    <t>84,6 "5.NP</t>
  </si>
  <si>
    <t>383</t>
  </si>
  <si>
    <t>7671651.01</t>
  </si>
  <si>
    <t>Montáž a dodávka madla schodišťového z ploché oceli P8x50mm, 21x úchyty P5x40mm + kotevní plech P5x125x60mm, 2x základní nátěr+vrchní nátěr, lak RAL7021, dřevěné madlo z plochého tvrdého dřeva 50x20mm, včetně spojovacích materiálů, ozn. Z01A</t>
  </si>
  <si>
    <t>516151144</t>
  </si>
  <si>
    <t>Poznámka k položce:_x000d_
včetně dílenské dokumentace a statického posouzení_x000d_
celková hmotnost madel je 123kg</t>
  </si>
  <si>
    <t>6,8 "1.PP</t>
  </si>
  <si>
    <t>3,5 "1.NP</t>
  </si>
  <si>
    <t>3,5 "2.NP</t>
  </si>
  <si>
    <t>3,5 "3.NP</t>
  </si>
  <si>
    <t>3,5 "4.NP</t>
  </si>
  <si>
    <t>2,5 "5.NP</t>
  </si>
  <si>
    <t>384</t>
  </si>
  <si>
    <t>76719.01</t>
  </si>
  <si>
    <t>Montáž a dodávka krycího profilu dilatační spáry do 50mm nerez nebo hliník s výměnnými těsnícími pryžovými profily pro kotvení na stěnu nebo strop ozn. OS07</t>
  </si>
  <si>
    <t>1159912953</t>
  </si>
  <si>
    <t>OS07a</t>
  </si>
  <si>
    <t>16,1 "1.PP</t>
  </si>
  <si>
    <t>2,81 "1.NP</t>
  </si>
  <si>
    <t>2,65 "2.NP</t>
  </si>
  <si>
    <t>OS07b</t>
  </si>
  <si>
    <t>10,8 "1.PP</t>
  </si>
  <si>
    <t>26,5 "1.NP</t>
  </si>
  <si>
    <t>26,5 "2.NP</t>
  </si>
  <si>
    <t>26,5 "3.NP</t>
  </si>
  <si>
    <t>26,5 "4.NP</t>
  </si>
  <si>
    <t>26,5 "5.NP</t>
  </si>
  <si>
    <t>OS07c</t>
  </si>
  <si>
    <t>13 "1.PP</t>
  </si>
  <si>
    <t>385</t>
  </si>
  <si>
    <t>7672113.01</t>
  </si>
  <si>
    <t>Montáž a dodávka venkovního kovového schodiště 1.PP - 5.NP z ocelových schodnic U220, stupně a podesty z pororoštu SP 330-15/76-3, zábradlí z jeklů 50x25x3mm, 2x základní nátěr+vrchní nátěr, lak RAL7021, ozn. Z02</t>
  </si>
  <si>
    <t>-1524619395</t>
  </si>
  <si>
    <t xml:space="preserve">Poznámka k položce:_x000d_
Výpis materiálu pro schodiště S1 (S2):_x000d_
- vodorovné U220 – celková délka 161,9 bm _x000d_
- schodnice U220 – celková délka 92,8 bm _x000d_
- profily I180 – celková délka 24,6 bm_x000d_
- madlo, sloupky zábradlí v 1.PP – jekl 50x25x3 – celková délka 20,0 bm_x000d_
- kotevní plech P5x125x60 a pásovina pro madlo P5x40 v 1.PP – 16ks_x000d_
- kotevní plech P8x125x80 v 1.PP – 2ks_x000d_
- madlo, sloupky zábradlí v 1.NP – 5.NP – jekl 50x25x3 – celková délka 183,5 bm_x000d_
- kotevní plech P8x125x80 v 1.NP – 5.NP – 92ks_x000d_
- kotevní plech P5x125x60 a pásovina pro madlo P5x40 v 1.NP – 5.NP – 16ks_x000d_
- jekl 50x50x3 – celková délka 28,5 bm_x000d_
- jekl 30x30x3 – celková délka 3,5 bm_x000d_
- sloupky zábradlí v 5.NP - jekl 50x25x3 - celková délka 11,5 bm_x000d_
- schodišťový stupeň z pororoštu – 330x1100 mm – celkový počet 72 ks_x000d_
- schodišťový stupeň z pororoštu – 315x1100 mm – celkový počet 4 ks_x000d_
- pororošt podest – celková plocha 22,9 m2_x000d_
- profil L – 30x30x3 - celková délka 25,5 bm_x000d_
- táhlo průměru 16 mm – celková délka 35,2 bm_x000d_
- kotevní zabetonované plechy apod. – podrobněji viz konstrukční část_x000d_
_x000d_
Celková hmotnost schodiště S1(S2) je 12405 kg_x000d_
</t>
  </si>
  <si>
    <t>viz tabulka zámečnických prvků, výkres D.1.1.119.2</t>
  </si>
  <si>
    <t>únikové schodiště, severní fasáda (včetně madel do 1.PP)</t>
  </si>
  <si>
    <t>1 "S1</t>
  </si>
  <si>
    <t>1 "S2</t>
  </si>
  <si>
    <t>386</t>
  </si>
  <si>
    <t>7672205.01</t>
  </si>
  <si>
    <t>Montáž a dodávka zábradlí schodišťového v. 900mm z ploché oceli, sloupky P8x50mm, svislé prvky výplně P8x40mm, madlo P8x50mm, nátěr lak RAL 7021 (2x základní + vrchní nátěr), ploché dřevěné madlo 50x20mm, ozn. Z01B</t>
  </si>
  <si>
    <t>-1644602368</t>
  </si>
  <si>
    <t xml:space="preserve">Poznámka k položce:_x000d_
Včetně spojovacího materiálu, dílenské dokumentace, statického posouzení_x000d_
Madlo a svislé sloupky na koncích polí - tyč plochá 50/8 mm – celková délka 113,0 bm _x000d_
Madlo – dřevěné š. 50 a v. 20 mm – celková délka 42,3 bm _x000d_
Sloupky, výplně z ocelové tyče ploché 40/8 mm – celková délka 480,5 bm _x000d_
Kotvení do žlb. konstrukce ramen – celkem 60ks, plech tl. 10 mm – celková plocha 2,1 m2, 2x chem. kotva M12_x000d_
Celková hmotnost je 1738 kg_x000d_
</t>
  </si>
  <si>
    <t>6,8 "1.NP</t>
  </si>
  <si>
    <t>6,8 "2.NP</t>
  </si>
  <si>
    <t>6,8 "3.NP</t>
  </si>
  <si>
    <t>6,8 "4.NP</t>
  </si>
  <si>
    <t>6,8 "5.NP</t>
  </si>
  <si>
    <t>387</t>
  </si>
  <si>
    <t>7672205.02</t>
  </si>
  <si>
    <t>Montáž a dodávka zábradlí schodišťového a mezipodesty v. 900mm z ploché oceli, sloupky P8x40mm, svislé prvky výplně P8x40mm, madlo P8x50mm, nátěr lak RAL 7021 (2x základní + vrchní nátěr), ploché dřevěné madlo 50x20mm, ozn. Z01C</t>
  </si>
  <si>
    <t>782351155</t>
  </si>
  <si>
    <t xml:space="preserve">Poznámka k položce:_x000d_
Včetně spojovacího materiálu, dílenské dokumentace, statického posouzení_x000d_
Zábradlí z 2. do 3.NP výška 1000 mm_x000d_
Sloupky jsou přivařeny zvrchu k ocelové desce 130x130x10 zabetonované v rameni/mezipodestě Spodní část sloupků je překryta krycím plechem 50x105x2_x000d_
Madlo - tyč plochá 50/8 mm – celková délka 35,2 bm _x000d_
Madlo – dřevěné š. 50 a v. 20 mm – celková délka 27,7 bm _x000d_
Sloupky, výplně z ocelové tyče ploché 40/8 mm – celková délka 358,9 bm _x000d_
Kotvení do žlb. konstrukce ramen – celkem 40ks, krycí plech 50x105x2 mm – celková plocha 0,25 m2_x000d_
Celková hmotnost je 1019 kg_x000d_
</t>
  </si>
  <si>
    <t>7,1 "1.NP</t>
  </si>
  <si>
    <t>7,1 "2.NP</t>
  </si>
  <si>
    <t>7,1 "3.NP</t>
  </si>
  <si>
    <t>7,1 "4.NP</t>
  </si>
  <si>
    <t>388</t>
  </si>
  <si>
    <t>7672205.03</t>
  </si>
  <si>
    <t>Montáž a dodávka zábradlí schodišťového v. 900mm, madlo se 4ks sloupků z jeklu 50x25x3mm, kotvení přes ocelovou desku 130x130x10mm, povrchová úprava žárovým zinkováním, lak RAL 7021 (2x základní nátěr + vrchní nátěr), ozn. Z30A</t>
  </si>
  <si>
    <t>-144545999</t>
  </si>
  <si>
    <t>Poznámka k položce:_x000d_
Včetně spojovacího materiálu, dílenské dokumentace, statického posouzení_x000d_
madlo 50x25x3 – celková délka 4,6 bm_x000d_
sloupky 50x25x3 – celková délka 4,3 bm_x000d_
celková hmotnost 35 kg</t>
  </si>
  <si>
    <t>viz tabulka zámečnických prvků, výkres D.1.1.112.2</t>
  </si>
  <si>
    <t>4,6 "schodiště v zahradě za budovou SO01</t>
  </si>
  <si>
    <t>389</t>
  </si>
  <si>
    <t>7672205.04</t>
  </si>
  <si>
    <t>Montáž a dodávka zábradlí schodišťového v. 900mm, madlo se 2ks sloupků z jeklu 50x25x3mm, kotvení přes ocelovou desku 130x130x10mm, povrchová úprava žárovým zinkováním, lak RAL 7021 (2x základní nátěr + vrchní nátěr), ozn. Z30B</t>
  </si>
  <si>
    <t>-1188781829</t>
  </si>
  <si>
    <t xml:space="preserve">Poznámka k položce:_x000d_
Včetně spojovacího materiálu, dílenské dokumentace, statického posouzení_x000d_
madlo 50x25x3 – celková délka 1,3 bm_x000d_
sloupky 50x25x3 – celková délka 2,2 bm	_x000d_
celková hmotnost 15 kg_x000d_
</t>
  </si>
  <si>
    <t>viz tabulka zámečnických prvků, výkres D.1.1.112.3</t>
  </si>
  <si>
    <t>1,3 "severní venkovní schodiště u opěrné stěny</t>
  </si>
  <si>
    <t>390</t>
  </si>
  <si>
    <t>7672205.05</t>
  </si>
  <si>
    <t>Montáž a dodávka zábradlí schodišťového v. 900mm, madlo se 2ks sloupků z jeklu 50x25x3mm, kotvení přes ocelovou desku 130x130x10mm, povrchová úprava žárovým zinkováním, lak RAL 7021 (2x základní nátěr + vrchní nátěr), ozn. Z30C</t>
  </si>
  <si>
    <t>-347813043</t>
  </si>
  <si>
    <t xml:space="preserve">Poznámka k položce:_x000d_
Včetně spojovacího materiálu, dílenské dokumentace, statického posouzení_x000d_
madlo 50x25x3 – celková délka 1,6 bm_x000d_
sloupky 50x25x3 – celková délka 2,2 bm	_x000d_
celková hmotnost 19 kg_x000d_
</t>
  </si>
  <si>
    <t>1,6 "severní venkovní schodiště u opěrné stěny</t>
  </si>
  <si>
    <t>391</t>
  </si>
  <si>
    <t>7672205.06</t>
  </si>
  <si>
    <t>Montáž a dodávka zábradlí schodišťového v. 900mm, madlo se 6ks sloupků z jeklu 50x25x3mm, kotvení přes ocelovou desku 150x120x10mm, povrchová úprava žárovým zinkováním, lak RAL 7021 (2x základní nátěr + vrchní nátěr), ozn. Z30D</t>
  </si>
  <si>
    <t>-865215236</t>
  </si>
  <si>
    <t xml:space="preserve">Poznámka k položce:_x000d_
Včetně spojovacího materiálu, dílenské dokumentace, statického posouzení_x000d_
madlo 50x25x3 – celková délka 4,6 bm_x000d_
sloupky 50x25x3 – celková délka 7,2 bm_x000d_
celková hmotnost 48 kg_x000d_
</t>
  </si>
  <si>
    <t>4,6 "severní venkovní schodiště u opěrné stěny</t>
  </si>
  <si>
    <t>392</t>
  </si>
  <si>
    <t>767316310</t>
  </si>
  <si>
    <t>Montáž střešního bodového světlíku do 1 m2</t>
  </si>
  <si>
    <t>388660086</t>
  </si>
  <si>
    <t>https://podminky.urs.cz/item/CS_URS_2022_02/767316310</t>
  </si>
  <si>
    <t>Střešní světlíky</t>
  </si>
  <si>
    <t>2 "ozn. SV02</t>
  </si>
  <si>
    <t>393</t>
  </si>
  <si>
    <t>5624535.2</t>
  </si>
  <si>
    <t>světlík bodový 0,9x0,6m, izolační plastový rám, akrylová kopule v čirém provedení, vnitřní izolační dvojsklo lepené z vrstveného skla, nástavec, ozn. SV02</t>
  </si>
  <si>
    <t>33572675</t>
  </si>
  <si>
    <t>Poznámka k položce:_x000d_
výška podstavce od stropní desky po hydroizolaci – min. 330mm</t>
  </si>
  <si>
    <t>2 "střecha</t>
  </si>
  <si>
    <t>394</t>
  </si>
  <si>
    <t>767316311</t>
  </si>
  <si>
    <t>Montáž střešního bodového světlíku přes 1 do 1,5 m2</t>
  </si>
  <si>
    <t>1628730904</t>
  </si>
  <si>
    <t>https://podminky.urs.cz/item/CS_URS_2022_02/767316311</t>
  </si>
  <si>
    <t>1 "ozn. SV01</t>
  </si>
  <si>
    <t>395</t>
  </si>
  <si>
    <t>5624535.1</t>
  </si>
  <si>
    <t>světlík bodový 1,2x1,2m, izolační plastový rám, akrylová kopule v čirém provedení, vnitřní izolační dvojsklo lepené z vrstveného skla, vnitřní roleta FSK, nástavec ozn. SV01</t>
  </si>
  <si>
    <t>-521485958</t>
  </si>
  <si>
    <t>Poznámka k položce:_x000d_
výška podstavce od stropní desky po hydroizolaci – min. 400mm</t>
  </si>
  <si>
    <t>1 "střecha</t>
  </si>
  <si>
    <t>396</t>
  </si>
  <si>
    <t>7674.01</t>
  </si>
  <si>
    <t xml:space="preserve">Oplechování nadpraží oken mechanicky kotvené z lakovaného Al plechu rš 600mm tl. 1mm, RAL 7021, ze dvou částí - přední a spodní plech, včetně pomocných kotevních úhelníků, drážky pro odtok vody, příponek, spojovacího a těsnícího materiálu, ozn. K12 </t>
  </si>
  <si>
    <t>-1582246301</t>
  </si>
  <si>
    <t>Poznámka k položce:_x000d_
montážní profily s kotvením do zdiva, okna</t>
  </si>
  <si>
    <t>60,5 "1.NP</t>
  </si>
  <si>
    <t>69,2 "3.NP</t>
  </si>
  <si>
    <t>397</t>
  </si>
  <si>
    <t>767415.01</t>
  </si>
  <si>
    <t>Montáž obkladu z hliník. kompozitních panelů stěn včetně systémové nosné podkonstrukce budov v do 6 m</t>
  </si>
  <si>
    <t>840307985</t>
  </si>
  <si>
    <t>viz tabulka ostatních výrobků, výkres D.1.1.121.06,07, D.1.1.114.02</t>
  </si>
  <si>
    <t>64 "ozn. OS03A, vstupní portál sever</t>
  </si>
  <si>
    <t>74 "ozn. OS03B, vstupní portál jih</t>
  </si>
  <si>
    <t>29,5 "ozn. OS03C, přístřešek na popelnice</t>
  </si>
  <si>
    <t>398</t>
  </si>
  <si>
    <t>553240.01</t>
  </si>
  <si>
    <t>panel kompozitní s minerálním jádrem Al, tl. 4mm, RAL 7021</t>
  </si>
  <si>
    <t>1725763789</t>
  </si>
  <si>
    <t>167,5*1,05 'Přepočtené koeficientem množství</t>
  </si>
  <si>
    <t>399</t>
  </si>
  <si>
    <t>767427399</t>
  </si>
  <si>
    <t>Střešní panel izolační jádro QuadCore, tl. 100 mm, povrch plech (exteriér)/ plech (interiér), profilace exteriéru trapez 35 mm, 3 vlny</t>
  </si>
  <si>
    <t xml:space="preserve">"R07"     62,10</t>
  </si>
  <si>
    <t>400</t>
  </si>
  <si>
    <t>7674281.01</t>
  </si>
  <si>
    <t>Montáž a dodávka ukončovacího profilu fasádního systému ostění/nadpraží, hliníkový plech L 75x60mm, tl. 3mm, RAL 7021, včetně kotvení, ozn. Z05A</t>
  </si>
  <si>
    <t>-478033752</t>
  </si>
  <si>
    <t>viz tabulka zámečnických prvků, výkres D.1.1.121.06</t>
  </si>
  <si>
    <t>vstupní portály</t>
  </si>
  <si>
    <t>11 "1.NP</t>
  </si>
  <si>
    <t>29 "2.NP</t>
  </si>
  <si>
    <t>401</t>
  </si>
  <si>
    <t>7674281.02</t>
  </si>
  <si>
    <t>Montáž a dodávka ukončovacího profilu fasádního systému strop, hliníkový plech L 75x60mm, tl. 3mm, RAL 7021, včetně kotvení, ozn. Z05B</t>
  </si>
  <si>
    <t>-1686921028</t>
  </si>
  <si>
    <t>viz tabulka zámečnických prvků, výkres D.1.1.121.12</t>
  </si>
  <si>
    <t>9,9 "1.NP, podlaha v mezipatře</t>
  </si>
  <si>
    <t>402</t>
  </si>
  <si>
    <t>7674281.03</t>
  </si>
  <si>
    <t>Montáž a dodávka ukončovacího profilu fasádního systému strop, hliníkový plech L 60x15mm, tl. 3mm, RAL 7021, včetně kotvení, ozn. Z05C</t>
  </si>
  <si>
    <t>1024504394</t>
  </si>
  <si>
    <t>9,9 "2.NP, ukončení u stropu</t>
  </si>
  <si>
    <t>403</t>
  </si>
  <si>
    <t>7674281.04</t>
  </si>
  <si>
    <t>Montáž a dodávka ukončovacího profilu fasádního systému podlaha, hliníkový plech L 110x125mm, tl. 5mm, RAL 7021, včetně kotvení, ozn. Z06A</t>
  </si>
  <si>
    <t>-2032339927</t>
  </si>
  <si>
    <t>9,9 "2.NP, ukončení u podlahy</t>
  </si>
  <si>
    <t>404</t>
  </si>
  <si>
    <t>76749.01</t>
  </si>
  <si>
    <t>Montáž a dodávka vynášecího ocelového profilu ve tvaru L 220x90mm, tl. 8 mm, š. 100mm včetně vzpěry tl. 8mm, 2x kotveno, žárově zinkováno, ozn. Z07A</t>
  </si>
  <si>
    <t>1696277897</t>
  </si>
  <si>
    <t>Poznámka k položce:_x000d_
Hmotnost 2,2 kg/kpl, celková hmotnost 35,2 kg</t>
  </si>
  <si>
    <t>viz tabulka zámečnických prvků, výkres D.1.1.121.04-05</t>
  </si>
  <si>
    <t>16 "3.NP, kotvení dřevěné podkladní konstrukce</t>
  </si>
  <si>
    <t>405</t>
  </si>
  <si>
    <t>76749.02</t>
  </si>
  <si>
    <t>Montáž a dodávka vynášecího ocelového profilu rš 460mm, tl. 8 mm, š. 100mm včetně vzpěry tl. 8mm, 2x kotveno, žárově zinkováno, ozn. Z07B</t>
  </si>
  <si>
    <t>-1664611714</t>
  </si>
  <si>
    <t>Poznámka k položce:_x000d_
Hmotnost 3,2 kg/kpl, celková hmotnost 26,6 kg</t>
  </si>
  <si>
    <t>viz tabulka zámečnických prvků, výkres D.1.1.121.08</t>
  </si>
  <si>
    <t>8 "2.NP, kotvení dřevěné podkladní konstrukce</t>
  </si>
  <si>
    <t>767531111</t>
  </si>
  <si>
    <t>Montáž vstupních kovových nebo plastových rohoží čistících zón</t>
  </si>
  <si>
    <t>-1756301300</t>
  </si>
  <si>
    <t>https://podminky.urs.cz/item/CS_URS_2022_02/767531111</t>
  </si>
  <si>
    <t>Poznámka k položce:_x000d_
referenční výrobek Gapa Topwell Extra</t>
  </si>
  <si>
    <t>407</t>
  </si>
  <si>
    <t>69752005</t>
  </si>
  <si>
    <t>rohož vstupní provedení hliník extra 17 mm</t>
  </si>
  <si>
    <t>-2114274348</t>
  </si>
  <si>
    <t>Poznámka k položce:_x000d_
ztratné 10%</t>
  </si>
  <si>
    <t>5,339*1,1 'Přepočtené koeficientem množství</t>
  </si>
  <si>
    <t>767531121</t>
  </si>
  <si>
    <t>Osazení zapuštěného rámu z L profilů k čistícím rohožím</t>
  </si>
  <si>
    <t>1173770619</t>
  </si>
  <si>
    <t>(2,8+2,35)*2 "ozn. Z10A, čistící zóna, 1.NP, m.č. 108</t>
  </si>
  <si>
    <t>(2,6+2,5)*2 "ozn. Z10B, čistící zóna, 1.NP, m.č. 110</t>
  </si>
  <si>
    <t>(1,96+1,5)*2 "ozn. Z10C, čistící zóna, 1.NP, před m.č. 108 (exteriér)</t>
  </si>
  <si>
    <t>409</t>
  </si>
  <si>
    <t>6975216.1</t>
  </si>
  <si>
    <t>rám pro zapuštění profil L-15/30/2-Al</t>
  </si>
  <si>
    <t>167861482</t>
  </si>
  <si>
    <t>29,819*1,1 'Přepočtené koeficientem množství</t>
  </si>
  <si>
    <t>7675901.01</t>
  </si>
  <si>
    <t xml:space="preserve">Montáž a dodávka ukončovacího profilu podlahy ve tvaru T 130x120 mm, tl. 5mm, povrchová úprava lak  RAL 7021 (2x základní nátěr + vrchní nátěr), ozn. Z16A</t>
  </si>
  <si>
    <t>1384267761</t>
  </si>
  <si>
    <t>Poznámka k položce:_x000d_
Hmotnost 9,9 kg/bm, celková hmotnost 435 kg</t>
  </si>
  <si>
    <t>4,2 "1.NP</t>
  </si>
  <si>
    <t>5,5 "2.NP</t>
  </si>
  <si>
    <t>11,4 "3.NP</t>
  </si>
  <si>
    <t>11,4 "4.NP</t>
  </si>
  <si>
    <t>11,4 "5.NP</t>
  </si>
  <si>
    <t>411</t>
  </si>
  <si>
    <t>7675901.02</t>
  </si>
  <si>
    <t xml:space="preserve">Montáž a dodávka ukončovacího profilu podlahy ve tvaru T 190x120 mm, tl. 5mm, povrchová úprava lak  RAL 7021 (2x základní nátěr + vrchní nátěr), ozn. Z16B</t>
  </si>
  <si>
    <t>-493034477</t>
  </si>
  <si>
    <t>Poznámka k položce:_x000d_
Hmotnost 12,2 kg/bm, celková hmotnost 92 kg</t>
  </si>
  <si>
    <t>7675901.03</t>
  </si>
  <si>
    <t xml:space="preserve">Montáž a dodávka ukončovacího profilu podlahy ve tvaru L 120x120 mm, tl. 5mm, povrchová úprava lak  RAL 7021 (2x základní nátěr + vrchní nátěr), ozn. Z16C</t>
  </si>
  <si>
    <t>-249629809</t>
  </si>
  <si>
    <t>Poznámka k položce:_x000d_
Hmotnost 9,5 kg/bm, celková hmotnost 92 kg</t>
  </si>
  <si>
    <t>0,3 "1.NP</t>
  </si>
  <si>
    <t>7,9 "2.NP</t>
  </si>
  <si>
    <t>0,3 "3.NP</t>
  </si>
  <si>
    <t>0,3 "4.NP</t>
  </si>
  <si>
    <t>413</t>
  </si>
  <si>
    <t>76761011.1</t>
  </si>
  <si>
    <t>Montáž oken kovových jednoduchých pevných nebo otevíravých pl přes 2,5 m2</t>
  </si>
  <si>
    <t>-1088159711</t>
  </si>
  <si>
    <t>V06</t>
  </si>
  <si>
    <t>8,9*2,52 "3.NP</t>
  </si>
  <si>
    <t>8,9*2,52 "4.NP</t>
  </si>
  <si>
    <t>8,9*2,52 "5.NP</t>
  </si>
  <si>
    <t>V07</t>
  </si>
  <si>
    <t>7,51*2,42 "3.NP</t>
  </si>
  <si>
    <t>7,51*2,42 "4.NP</t>
  </si>
  <si>
    <t>7,51*2,42 "5.NP</t>
  </si>
  <si>
    <t>V09</t>
  </si>
  <si>
    <t>9,925*5,65 "1.NP</t>
  </si>
  <si>
    <t>V10</t>
  </si>
  <si>
    <t>9,33*5,65-2,75*2,45 "1.NP</t>
  </si>
  <si>
    <t>V11</t>
  </si>
  <si>
    <t>2,75*2,3+1,5*(2,5+2,3)/2*1,5*2+2,75*2,5+2,75*1,5+(2,75+1,075*2)*2,3+2,75*1,075 "1.NP</t>
  </si>
  <si>
    <t>553410.01</t>
  </si>
  <si>
    <t>vnější systémová stěna s hliníkovým profilem 8900x2520mm, čiré izolační trojsklo, U=0,9W/m2K, 3x okno š. 900mm, omezovač otevírání, klika Al, RAL 7021, včetně lišt, ozn. V06</t>
  </si>
  <si>
    <t>-1065323272</t>
  </si>
  <si>
    <t>415</t>
  </si>
  <si>
    <t>553410.02</t>
  </si>
  <si>
    <t>vnější systémová protipožární stěna s hliníkovým profilem 7510x2420mm, EI30DP3-C, přerušený teplný most, 1x dveře š. 900mm, čiré izolační dvojsklo, U=0,9W/m2K, nerez klika-klika, rozetová souprava, cylindrická vložka, samozavírač, RAL 7021, ozn. V07</t>
  </si>
  <si>
    <t>952437451</t>
  </si>
  <si>
    <t>553410.03</t>
  </si>
  <si>
    <t>vnější fasádní stěna z hliníkových profilů 9925x5650mm, čiré izolační trojsklo, U=0,9W/m2K, 1x dvoukřídlé dveře 1800x2670mm, nerez kování panikové interiér, madlo exteriér, elektro zámek, cylindrická vložka, samozavírač, RAL 7021, ozn. V09</t>
  </si>
  <si>
    <t>-2120685313</t>
  </si>
  <si>
    <t>417</t>
  </si>
  <si>
    <t>553410.04</t>
  </si>
  <si>
    <t>vnější fasádní stěna z hliníkových profilů 9330x5650mm, čiré izolační trojsklo, U=0,9W/m2K, 2x okenní otvor 600x2450mm, Al klika, okenní kontakt EZS, RAL 7021, ozn. V10</t>
  </si>
  <si>
    <t>-43123342</t>
  </si>
  <si>
    <t>553410.05</t>
  </si>
  <si>
    <t>vnější+vnitřní konstrukce zádveří z hliníkových profilů 2750x2650x2300(2500)mm, čiré izolační dvojsklo,2x dvoukřídlé dveře 1800x2200mm,kování nerez madlo exteriér,panikové interiér,elektromechanický zámek,cylindrická vložka,samozavírač, RAL 7021, ozn. V11</t>
  </si>
  <si>
    <t>1645943174</t>
  </si>
  <si>
    <t>Poznámka k položce:_x000d_
kontrastní značky na skle 50/50mm z pískované fólie_x000d_
včetně zasklení stropní části</t>
  </si>
  <si>
    <t>419</t>
  </si>
  <si>
    <t>76764.01</t>
  </si>
  <si>
    <t>631883864</t>
  </si>
  <si>
    <t>dveře ozn. V01</t>
  </si>
  <si>
    <t>(0,9*2+2,1*2)*20 "1.NP</t>
  </si>
  <si>
    <t>(0,9*2+2,1*2)*20 "2.NP</t>
  </si>
  <si>
    <t>(0,9*2+2,1*2)*20 "3.NP</t>
  </si>
  <si>
    <t>(0,9*2+2,1*2)*20 "4.NP</t>
  </si>
  <si>
    <t>(0,9*2+2,1*2)*20 "5.NP</t>
  </si>
  <si>
    <t>(8,9+2,52)*2 "3.NP</t>
  </si>
  <si>
    <t>(8,9+2,52)*2 "4.NP</t>
  </si>
  <si>
    <t>(8,9+2,52)*2 "5.NP</t>
  </si>
  <si>
    <t>(7,51+2,42)*2 "3.NP</t>
  </si>
  <si>
    <t>(7,51+2,42)*2 "4.NP</t>
  </si>
  <si>
    <t>(7,51+2,42)*2 "5.NP</t>
  </si>
  <si>
    <t>V13a</t>
  </si>
  <si>
    <t>(0,9*2+2,1*2)*2 "1.NP</t>
  </si>
  <si>
    <t>V13b</t>
  </si>
  <si>
    <t>V14</t>
  </si>
  <si>
    <t>(0,8*2+2,1*2)*2 "1.PP</t>
  </si>
  <si>
    <t>V16</t>
  </si>
  <si>
    <t>(1+1,97)*2*2 "střecha</t>
  </si>
  <si>
    <t>V17</t>
  </si>
  <si>
    <t>(0,9+1,97)*2 "střecha</t>
  </si>
  <si>
    <t>420</t>
  </si>
  <si>
    <t>76764.02</t>
  </si>
  <si>
    <t>Montáž a dodávka dveří jednokřívlových 900x2100mm, jeklová konstrukce 50x50x3mm, 2x vodorovné příčle 30x30x3mm, výplň nerezová síť, kotvení patními plechy, bezpečnostní kování klika-koule, elektrický otevírač, zámek se signalizací, RAL7021, ozn. V15</t>
  </si>
  <si>
    <t>-1142606909</t>
  </si>
  <si>
    <t>4 "1.NP</t>
  </si>
  <si>
    <t>421</t>
  </si>
  <si>
    <t>767640111</t>
  </si>
  <si>
    <t>Montáž dveří ocelových nebo hliníkových vchodových jednokřídlových bez nadsvětlíku</t>
  </si>
  <si>
    <t>319937153</t>
  </si>
  <si>
    <t>https://podminky.urs.cz/item/CS_URS_2022_02/767640111</t>
  </si>
  <si>
    <t>20 "2.NP</t>
  </si>
  <si>
    <t>20 "3.NP</t>
  </si>
  <si>
    <t>422</t>
  </si>
  <si>
    <t>553411.01</t>
  </si>
  <si>
    <t>dveře jednokřídlé vnější ocelové protipožární 1000x1970mm EW 30 DP3-C včetně zárubně, tepelně izolační výplň, kování Al klika-klika, bezpečnostní zámek cylindrická vložka, RAL 7021, ozn. V16</t>
  </si>
  <si>
    <t>-1999381107</t>
  </si>
  <si>
    <t>Poznámka k položce:_x000d_
včetně kotvení, podkladních a osazovacích profilů, lišt</t>
  </si>
  <si>
    <t>423</t>
  </si>
  <si>
    <t>553411.02</t>
  </si>
  <si>
    <t>dveře jednokřídlé vnější ocelové protipožární 900x1970mm EW 30 DP3-C včetně zárubně, tepelně izolační výplň, kování Al klika-klika, bezpečnostní zámek cylindrická vložka, RAL 7021, ozn. V17</t>
  </si>
  <si>
    <t>369263332</t>
  </si>
  <si>
    <t>424</t>
  </si>
  <si>
    <t>5534133.1</t>
  </si>
  <si>
    <t>dveře jednokřídlé Al plné 900x2100mm, s PO EI30 DP3-C, součinitel prostupu tepla U 1,2 W/m2K, včetně rámu, Al kování klika-klika, zámku s bezpečnostní cylindrickou vložkou vložkou RC3, povrchová úprava RAL 7021, ozn. V01</t>
  </si>
  <si>
    <t>-997472714</t>
  </si>
  <si>
    <t>Poznámka k položce:_x000d_
včetně dodávky podkladových (purenit) a osazovacích profilů_x000d_
vložka součástí dodávky systému generálního klíče_x000d_
dveře do jednotek pro osoby s omezenou schopností pohybu budou opatřeny vodorovným madlem v výšce 800-900mm nad podlahou na opačné straně nežli závěsy</t>
  </si>
  <si>
    <t>425</t>
  </si>
  <si>
    <t>5534133.2</t>
  </si>
  <si>
    <t>dveře vstupní jednokřídlé Al 900x2100mm, součinitel prostupu tepla U 0,9 W/m2K, izolační trojsklo, Al kování klika-klika, zámek s bezpečnostní cylindrickou vložkou vložkou RC3, povrchová úprava RAL 7021, ozn. V13a</t>
  </si>
  <si>
    <t>768686724</t>
  </si>
  <si>
    <t xml:space="preserve">Poznámka k položce:_x000d_
včetně dodávky podkladových (purenit) a osazovacích profilů, lišt_x000d_
předsazená montáž_x000d_
</t>
  </si>
  <si>
    <t>426</t>
  </si>
  <si>
    <t>5534133.3</t>
  </si>
  <si>
    <t>dveře vstupní jednokřídlé Al 900x2100mm, součinitel prostupu tepla U 0,9 W/m2K, izolační trojsklo, Al kování klika-klika, zámek s bezpečnostní cylindrickou vložkou vložkou RC3, povrchová úprava RAL 7021, ozn. V13b</t>
  </si>
  <si>
    <t>310452731</t>
  </si>
  <si>
    <t>427</t>
  </si>
  <si>
    <t>5534133.4</t>
  </si>
  <si>
    <t>dveře jednokřídlé Al plné 800x2100mm, s PO EI45 DP1-C, součinitel prostupu tepla U 1,2 W/m2K, včetně rámu, Al kování klika-klika, zámku s bezpečnostní cylindrickou vložkou vložkou RC3, povrchová úprava RAL 7021, ozn. V14</t>
  </si>
  <si>
    <t>2016044619</t>
  </si>
  <si>
    <t xml:space="preserve">Poznámka k položce:_x000d_
včetně dodávky podkladových (purenit) a osazovacích profilů_x000d_
předsazená montáž_x000d_
_x000d_
</t>
  </si>
  <si>
    <t>428</t>
  </si>
  <si>
    <t>767640311</t>
  </si>
  <si>
    <t>Montáž dveří ocelových nebo hliníkových jednokřídlových</t>
  </si>
  <si>
    <t>-1629578518</t>
  </si>
  <si>
    <t>429</t>
  </si>
  <si>
    <t>5534132.1</t>
  </si>
  <si>
    <t>dveře jednokřídlé ocelové interierové plné 800x2100mm včetně vložkového zámku a cylindrické vložky, povrchové úpravy</t>
  </si>
  <si>
    <t>1698732463</t>
  </si>
  <si>
    <t>430</t>
  </si>
  <si>
    <t>5534132.2</t>
  </si>
  <si>
    <t>dveře jednokřídlé ocelové interierové plné 900x2100mm včetně vložkového zámku a cylindrické vložky, povrchové úpravy</t>
  </si>
  <si>
    <t>-352187794</t>
  </si>
  <si>
    <t>431</t>
  </si>
  <si>
    <t>76764651.1</t>
  </si>
  <si>
    <t>Montáž dveří protipožárního uzávěru jednokřídlového včetně zárubně</t>
  </si>
  <si>
    <t>-1810921950</t>
  </si>
  <si>
    <t>D06</t>
  </si>
  <si>
    <t>D07</t>
  </si>
  <si>
    <t>4 "1.PP</t>
  </si>
  <si>
    <t>432</t>
  </si>
  <si>
    <t>553411.03</t>
  </si>
  <si>
    <t>dveře jednokřídlé ocelové interierové protipožární 800x2100mm EI45 DP1-C rohová zárubeň 800x2100mm včetně požárního vložkového zámku, cylindrické vložky, povrchové úpravy</t>
  </si>
  <si>
    <t>-970512351</t>
  </si>
  <si>
    <t>433</t>
  </si>
  <si>
    <t>553411.04</t>
  </si>
  <si>
    <t>dveře jednokřídlé ocelové interierové protipožární 900x2100mm EI 45 DP1-C protipožární zárubeň s těsněním včetně požárního vložkového zámku, cylindrické vložky, povrchové úpravy</t>
  </si>
  <si>
    <t>1497513172</t>
  </si>
  <si>
    <t>76764919.1</t>
  </si>
  <si>
    <t>Montáž dveří - kování</t>
  </si>
  <si>
    <t>2100177233</t>
  </si>
  <si>
    <t>435</t>
  </si>
  <si>
    <t>5491412.5</t>
  </si>
  <si>
    <t>kování klika-klika, nerez</t>
  </si>
  <si>
    <t>-462153559</t>
  </si>
  <si>
    <t>436</t>
  </si>
  <si>
    <t>767649191</t>
  </si>
  <si>
    <t>Montáž dveří - samozavírače hydraulického</t>
  </si>
  <si>
    <t>-1100958296</t>
  </si>
  <si>
    <t>https://podminky.urs.cz/item/CS_URS_2022_02/767649191</t>
  </si>
  <si>
    <t>437</t>
  </si>
  <si>
    <t>54917250</t>
  </si>
  <si>
    <t>samozavírač dveří hydraulický</t>
  </si>
  <si>
    <t>646875365</t>
  </si>
  <si>
    <t>438</t>
  </si>
  <si>
    <t>767661511</t>
  </si>
  <si>
    <t>Montáž textilního roletového požárního uzávěru umístěného ve stropě plochy přes 6 do 9 m2</t>
  </si>
  <si>
    <t>1327097540</t>
  </si>
  <si>
    <t>https://podminky.urs.cz/item/CS_URS_2022_02/767661511</t>
  </si>
  <si>
    <t>D11</t>
  </si>
  <si>
    <t>439</t>
  </si>
  <si>
    <t>5908101.1</t>
  </si>
  <si>
    <t>uzávěr požární textilní roletový EI 30 DP1 2640x2680mm včetně pohonu, brzdy, ovládání</t>
  </si>
  <si>
    <t>-11302729</t>
  </si>
  <si>
    <t>530</t>
  </si>
  <si>
    <t>767810111</t>
  </si>
  <si>
    <t>Montáž mřížek větracích čtyřhranných průřezu do 0,01 m2</t>
  </si>
  <si>
    <t>-1433610470</t>
  </si>
  <si>
    <t>https://podminky.urs.cz/item/CS_URS_2024_01/767810111</t>
  </si>
  <si>
    <t>2 "osazení do stěny, barva dle povrchu stěny</t>
  </si>
  <si>
    <t>531</t>
  </si>
  <si>
    <t>55341413</t>
  </si>
  <si>
    <t>větrací mřížka 500x200mm s PO EI90 do stěny</t>
  </si>
  <si>
    <t>-687839586</t>
  </si>
  <si>
    <t>440</t>
  </si>
  <si>
    <t>76786101.1</t>
  </si>
  <si>
    <t>Montáž kovových žebříků přímých dl přes 2 do 5 m kotvených do betonu</t>
  </si>
  <si>
    <t>1767732523</t>
  </si>
  <si>
    <t>2 "5.NP, ozn. Z17</t>
  </si>
  <si>
    <t>441</t>
  </si>
  <si>
    <t>4498302.1</t>
  </si>
  <si>
    <t>žebřík výstupový jednoduchý přímý z pozinkované oceli dl 2850mm, š. 500mm, povrchová úprava lak RAL 7021 (2x základní nátěr + vrchní nátěr), ozn. Z17</t>
  </si>
  <si>
    <t>1607744932</t>
  </si>
  <si>
    <t>Poznámka k položce:_x000d_
včetně kotevního materiálu a dílenské dokumentace</t>
  </si>
  <si>
    <t>442</t>
  </si>
  <si>
    <t>7678811.01</t>
  </si>
  <si>
    <t>Zabezpečovací systém proti pádu osob na střeše objektu, nerez lano, kotvící body do žb stropní desky včetně dílenské dokumentace, ozn. Z20</t>
  </si>
  <si>
    <t>999242526</t>
  </si>
  <si>
    <t>Poznámka k položce:_x000d_
Záchytný systém – lanový, počet kotvících bodů 50, kotvení do žlb desky, délka lana 245m</t>
  </si>
  <si>
    <t>443</t>
  </si>
  <si>
    <t>7678811.02</t>
  </si>
  <si>
    <t>Zabezpečovací systém proti pádu osob na střeše schodiště a technických místností, nerez lano, kotvící body do žb stropní desky včetně dílenské dokumentace, ozn. Z21</t>
  </si>
  <si>
    <t>1968112096</t>
  </si>
  <si>
    <t xml:space="preserve">Poznámka k položce:_x000d_
celkem 3kpl_x000d_
Z toho 1x kpl - Záchytný systém – bodový, počet kotvících bodů 4, kotvení do žlb desky_x000d_
Z toho 1x kpl - Záchytný systém – bodový, počet kotvících bodů 4, kotvení do střešních panelů_x000d_
Z toho 1x kpl - Záchytný systém – bodový, počet kotvících bodů 4, kotvení do střešních panelů_x000d_
</t>
  </si>
  <si>
    <t>3 "střechy nástaveb</t>
  </si>
  <si>
    <t>445</t>
  </si>
  <si>
    <t>767896.01</t>
  </si>
  <si>
    <t>Montáž a dodávka ocelového obrubníku tvaru L z pásové oceli P8x90mm vodorovná část, P8x177mm svislá část, vzpěry P8, povrchová úprava žárové zinkování, lak RAL 7021, včetně kotvení a dílenské dokumentace ozn. Z09A</t>
  </si>
  <si>
    <t>1005491723</t>
  </si>
  <si>
    <t>Poznámka k položce:_x000d_
Hmotnost 17,4 kg/bm, celková hmotnost 877,0 kg</t>
  </si>
  <si>
    <t>viz tabulka zámečnických prvků, výkres D.1.1.121.15</t>
  </si>
  <si>
    <t>50,4 "1.NP, podél pavlačí severní fasády</t>
  </si>
  <si>
    <t>446</t>
  </si>
  <si>
    <t>767896.02</t>
  </si>
  <si>
    <t>Montáž a dodávka ocelového obrubníku tvaru L z pásové oceli P8x90mm vodorovná část, P8x212mm svislá část, vzpěry P8, povrchová úprava žárové zinkování, lak RAL 7021, včetně kotvení a dílenské dokumentace ozn. Z09B</t>
  </si>
  <si>
    <t>1877515113</t>
  </si>
  <si>
    <t>Poznámka k položce:_x000d_
Hmotnost 19,7 kg/bm, celková hmotnost 1487,4 kg</t>
  </si>
  <si>
    <t>viz tabulka zámečnických prvků, výkres D.1.1.121.14</t>
  </si>
  <si>
    <t>75,5 "1.NP, podél jižní fasády</t>
  </si>
  <si>
    <t>447</t>
  </si>
  <si>
    <t>767896.03</t>
  </si>
  <si>
    <t>Montáž a dodávka ocelového obrubníku tvaru L z pásové oceli P8x90mm vodorovná část, P8x122mm svislá část, vzpěry P8, povrchová úprava žárové zinkování, lak RAL 7021, včetně kotvení a dílenské dokumentace ozn. Z09C</t>
  </si>
  <si>
    <t>1340906754</t>
  </si>
  <si>
    <t>Poznámka k položce:_x000d_
Hmotnost 13,9 kg/bm, celková hmotnost 1105,1 kg</t>
  </si>
  <si>
    <t>79,5 "1.NP, podél okapového chodníku jižní fasády</t>
  </si>
  <si>
    <t>448</t>
  </si>
  <si>
    <t>7679951.01</t>
  </si>
  <si>
    <t>Montáž a dodávka nosné ocelové konstrukce pro fasádní panely, sloupky a příčle z jeklů, 2x základní nátěr+vrchní nátěr, lak RAL7021, žárově zinkováno, včetně kotvení, ozn. Z03A</t>
  </si>
  <si>
    <t>1420159153</t>
  </si>
  <si>
    <t xml:space="preserve">Poznámka k položce:_x000d_
včetně dílenské dokumentace a statického posouzení_x000d_
Konstrukce:_x000d_
Sloupek jekl 100x60x5 – celková délka 5,8 bm_x000d_
Příčle 50x50x3 – celková délka 6,3 bm_x000d_
Jekl 60x30x3 – celková délka 2,2 bm_x000d_
Zarážka jekl 50x25x3 - celková délka 1,2 bm_x000d_
Kotevní plech (dole) P10x150x100 - celková plocha 0,04 m2_x000d_
Plech (dole) P6x100x60 - celková plocha 0,02 m2_x000d_
Kotevní plech (nahoře) P10x150x100 - celková plocha 0,04 m2_x000d_
Plech (nahoře) P10x200x110 - celková plocha 0,05 m2_x000d_
_x000d_
Hmotnost 117 kg/kus, celková hmotnost 936 kg_x000d_
</t>
  </si>
  <si>
    <t>viz tabulka zámečnických prvků, výkres D.1.1.116.2</t>
  </si>
  <si>
    <t>8 "5.NP</t>
  </si>
  <si>
    <t>449</t>
  </si>
  <si>
    <t>7679951.02</t>
  </si>
  <si>
    <t>Montáž a dodávka nosné ocelové konstrukce pro fasádní panely, sloupky a příčle z jeklů, 2x základní nátěr+vrchní nátěr, lak RAL7021, žárově zinkováno, včetně kotvení, ozn. Z03B</t>
  </si>
  <si>
    <t>2109906092</t>
  </si>
  <si>
    <t xml:space="preserve">Poznámka k položce:_x000d_
včetně dílenské dokumentace a statického posouzení_x000d_
Konstrukce:_x000d_
Sloupek jekl 100x60x5 – celková délka 8,7 bm_x000d_
Příčle 50x50x3 – celková délka 12,6 bm_x000d_
Jekl 60x30x3 – celková délka 4,0 bm_x000d_
Zarážka jekl 50x25x3 - celková délka 2,4 bm_x000d_
Kotevní plech (dole) P10x150x100 - celková plocha 0,06 m2_x000d_
Plech (dole) P6x100x60 - celková plocha 0,03 m2_x000d_
Kotevní plech (nahoře) P10x150x100 - celková plocha 0,06 m2_x000d_
Plech (nahoře) P10x200x110 - celková plocha 0,08 m2_x000d_
_x000d_
Hmotnost 194 kg/kpl, celková hmotnost 1358 kg_x000d_
</t>
  </si>
  <si>
    <t>7 "5.NP</t>
  </si>
  <si>
    <t>450</t>
  </si>
  <si>
    <t>7679951.03</t>
  </si>
  <si>
    <t>Montáž a dodávka nosné ocelové konstrukce pro fasádní panely, sloupky a příčle z jeklů, 2x základní nátěr+vrchní nátěr, lak RAL7021, žárově zinkováno, včetně kotvení, ozn. Z03C</t>
  </si>
  <si>
    <t>-514965119</t>
  </si>
  <si>
    <t xml:space="preserve">Poznámka k položce:_x000d_
včetně dílenské dokumentace a statického posouzení_x000d_
Konstrukce:_x000d_
Sloupek jekl 100x60x5 – celková délka 5,8 bm_x000d_
Příčle 50x50x3 – celková délka 6,3 bm_x000d_
Jekl 60x30x3 – celková délka 2,2 bm_x000d_
Zarážka jekl 50x25x3 - celková délka 1,2 bm_x000d_
Kotevní plech (dole) P10x150x100 - celková plocha 0,04 m2_x000d_
Plech (dole) P6x100x60 - celková plocha 0,02 m2_x000d_
Kotevní plech (nahoře) P10x150x100 - celková plocha 0,04 m2_x000d_
Plech (nahoře) P10x100x110 - celková plocha 0,03 m2_x000d_
_x000d_
Hmotnost 117 kg/kpl, celková hmotnost 1755 kg_x000d_
</t>
  </si>
  <si>
    <t>5 "2.NP</t>
  </si>
  <si>
    <t>5 "3.NP</t>
  </si>
  <si>
    <t>5 "4.NP</t>
  </si>
  <si>
    <t>451</t>
  </si>
  <si>
    <t>7679951.04</t>
  </si>
  <si>
    <t>Montáž a dodávka nosné ocelové konstrukce pro fasádní panely, sloupky a příčle z jeklů, 2x základní nátěr+vrchní nátěr, lak RAL7021, žárově zinkováno, včetně kotvení, ozn. Z03D</t>
  </si>
  <si>
    <t>-1520120126</t>
  </si>
  <si>
    <t>8 "2.NP</t>
  </si>
  <si>
    <t>6 "3.NP</t>
  </si>
  <si>
    <t>10 "4.NP</t>
  </si>
  <si>
    <t>452</t>
  </si>
  <si>
    <t>7679951.05</t>
  </si>
  <si>
    <t>Montáž a dodávka nosné ocelové konstrukce pro fasádní panely, sloupky a příčle z jeklů, 2x základní nátěr+vrchní nátěr, lak RAL7021, žárově zinkováno, včetně kotvení, ozn. Z03E</t>
  </si>
  <si>
    <t>1495881196</t>
  </si>
  <si>
    <t xml:space="preserve">Poznámka k položce:_x000d_
včetně dílenské dokumentace a statického posouzení_x000d_
Konstrukce:_x000d_
Sloupek jekl 100x60x5 – celková délka 11,6 bm_x000d_
Příčle 50x50x3 – celková délka 19,0 bm_x000d_
Jekl 60x30x3 – celková délka 5,7 bm_x000d_
Zarážka jekl 50x25x3 - celková délka 3,6 bm_x000d_
Kotevní plech (dole) P10x150x100 - celková plocha 0,08 m2_x000d_
Plech (dole) P6x100x60 - celková plocha 0,04 m2_x000d_
Kotevní plech (nahoře) P10x150x100 - celková plocha 0,08 m2_x000d_
Plech (nahoře) P10x100x110 - celková plocha 0,06 m2_x000d_
_x000d_
Hmotnost 268 kg/kpl, celková hmotnost 1340 kg_x000d_
</t>
  </si>
  <si>
    <t>3 "3.NP</t>
  </si>
  <si>
    <t>453</t>
  </si>
  <si>
    <t>7679951.06</t>
  </si>
  <si>
    <t>Montáž a dodávka nosné ocelové konstrukce pro fasádní panely, sloupky a příčle z jeklů, 2x základní nátěr+vrchní nátěr, lak RAL7021, žárově zinkováno, včetně kotvení, ozn. Z03F</t>
  </si>
  <si>
    <t>1772840227</t>
  </si>
  <si>
    <t xml:space="preserve">Poznámka k položce:_x000d_
včetně dílenské dokumentace a statického posouzení_x000d_
Konstrukce:_x000d_
Sloupek jekl 100x60x5 – celková délka 6,0 bm_x000d_
Příčle 50x50x3 – celková délka 7,6 bm_x000d_
Kotevní plech (dole) P12x150x180 - celková plocha 0,06 m2_x000d_
Profil IPE140 (dole) - celková délka 0,6 bm_x000d_
Kotevní plech (nahoře) P10x150x100 - celková plocha 0,04 m2_x000d_
Plech (nahoře) P10x100x110 - celková plocha 0,03 m2_x000d_
_x000d_
Hmotnost 119 kg/kpl, celková hmotnost 714 kg_x000d_
</t>
  </si>
  <si>
    <t>6 "1.NP</t>
  </si>
  <si>
    <t>454</t>
  </si>
  <si>
    <t>7679951.07</t>
  </si>
  <si>
    <t>Montáž a dodávka nosné ocelové konstrukce pro fasádní panely, sloupky a příčle z jeklů, 2x základní nátěr+vrchní nátěr, lak RAL7021, žárově zinkováno, včetně kotvení, ozn. Z03G</t>
  </si>
  <si>
    <t>226320311</t>
  </si>
  <si>
    <t xml:space="preserve">Poznámka k položce:_x000d_
včetně dílenské dokumentace a statického posouzení_x000d_
Konstrukce:_x000d_
Sloupek jekl 100x60x5 – celková délka 9,0 bm_x000d_
Příčle 50x50x3 – celková délka 15,2 bm_x000d_
Kotevní plech (dole) P12x150x180 - celková plocha 0,09 m2_x000d_
Profil IPE140 (dole) - celková délka 0,9 bm_x000d_
Kotevní plech (nahoře) P10x150x100 - celková plocha 0,06 m2_x000d_
Plech (nahoře) P10x100x110 - celková plocha 0,04 m2_x000d_
_x000d_
Hmotnost 195 kg/kpl, celková hmotnost 1170 kg_x000d_
</t>
  </si>
  <si>
    <t>455</t>
  </si>
  <si>
    <t>7679951.08</t>
  </si>
  <si>
    <t>Montáž a dodávka nosné ocelové konstrukce pro fasádní panely, sloupky a příčle z jeklů, 2x základní nátěr+vrchní nátěr, lak RAL7021, žárově zinkováno, včetně kotvení, ozn. Z03H</t>
  </si>
  <si>
    <t>-892513567</t>
  </si>
  <si>
    <t xml:space="preserve">Poznámka k položce:_x000d_
včetně dílenské dokumentace a statického posouzení_x000d_
Konstrukce:_x000d_
Sloupek jekl 100x60x5 – celková délka 12,0 bm_x000d_
Příčle 50x50x3 – celková délka 22,8 bm_x000d_
Kotevní plech (dole) P12x150x180 - celková plocha 0,12 m2_x000d_
Profil IPE140 (dole) - celková délka 1,2 bm_x000d_
Kotevní plech (nahoře) P10x150x100 - celková plocha 0,08 m2_x000d_
Plech (nahoře) P10x100x110 - celková plocha 0,06 m2_x000d_
_x000d_
Hmotnost 271 kg/kpl, celková hmotnost 542 kg_x000d_
</t>
  </si>
  <si>
    <t>456</t>
  </si>
  <si>
    <t>7679951.09</t>
  </si>
  <si>
    <t>Montáž a dodávka nosné ocelové konstrukce pro fasádní panely, sloupky a příčle z jeklů, 2x základní nátěr+vrchní nátěr, lak RAL7021, žárově zinkováno, včetně kotvení, ozn. Z03I</t>
  </si>
  <si>
    <t>-1916258226</t>
  </si>
  <si>
    <t xml:space="preserve">Poznámka k položce:_x000d_
včetně dílenské dokumentace a statického posouzení_x000d_
Konstrukce:_x000d_
Sloupek jekl 100x60x5 – celková délka 6,0 bm_x000d_
Příčle 50x50x3 – celková délka 7,6 bm_x000d_
Kotevní plech (dole) P10x150x150 - celková plocha 0,06 m2_x000d_
Plech (dole) P6x100x60 - celková plocha 0,02 m2_x000d_
Kotevní plech (nahoře) P10x150x130 - celková plocha 0,06 m2_x000d_
Plech (nahoře) P10x100x110 - celková plocha 0,03 m2_x000d_
_x000d_
Hmotnost 119 kg/kpl, celková hmotnost 238 kg_x000d_
</t>
  </si>
  <si>
    <t>457</t>
  </si>
  <si>
    <t>7679951.10</t>
  </si>
  <si>
    <t>Montáž a dodávka nosné ocelové konstrukce pro fasádní panely, sloupky a příčle z jeklů, 2x základní nátěr+vrchní nátěr, lak RAL7021, žárově zinkováno, včetně kotvení, ozn. Z03J</t>
  </si>
  <si>
    <t>1445587510</t>
  </si>
  <si>
    <t xml:space="preserve">Poznámka k položce:_x000d_
včetně dílenské dokumentace a statického posouzení_x000d_
Konstrukce:_x000d_
Sloupek jekl 100x60x5 – celková délka 9,0 bm_x000d_
Příčle 50x50x3 – celková délka 15,2 bm_x000d_
Kotevní plech (dole) P10x150x150 - celková plocha 0,09 m2_x000d_
Plech (dole) P6x100x60 - celková plocha 0,03 m2_x000d_
Kotevní plech (nahoře) P10x150x130 - celková plocha 0,09 m2_x000d_
Plech (nahoře) P10x100x110 - celková plocha 0,05 m2_x000d_
_x000d_
Hmotnost 195 kg/kpl, celková hmotnost 390 kg_x000d_
</t>
  </si>
  <si>
    <t>458</t>
  </si>
  <si>
    <t>7679951.11</t>
  </si>
  <si>
    <t>Montáž a dodávka nosné ocelové konstrukce pro fasádní panely, sloupky a příčle z jeklů, 2x základní nátěr+vrchní nátěr, lak RAL7021, žárově zinkováno, včetně kotvení, ozn. Z03K</t>
  </si>
  <si>
    <t>522233084</t>
  </si>
  <si>
    <t xml:space="preserve">Poznámka k položce:_x000d_
včetně dílenské dokumentace a statického posouzení_x000d_
Konstrukce:_x000d_
Sloupek jekl 100x60x5 – celková délka 5,8 bm_x000d_
Příčle 50x50x3 – celková délka 6,3 bm_x000d_
Kotevní plech (dole) P10x150x100 - celková plocha 0,04 m2_x000d_
Plech (dole) P6x100x60 - celková plocha 0,02 m2_x000d_
Kotevní plech (nahoře) P10x150x100 - celková plocha 0,04 m2_x000d_
Plech (nahoře) P10x100x110 - celková plocha 0,03 m2_x000d_
_x000d_
Hmotnost 117 kg/kpl, celková hmotnost 702 kg_x000d_
</t>
  </si>
  <si>
    <t>459</t>
  </si>
  <si>
    <t>7679951.12</t>
  </si>
  <si>
    <t>Montáž a dodávka nosné ocelové konstrukce pro fasádní panely, sloupky a příčle z jeklů, 2x základní nátěr+vrchní nátěr, lak RAL7021, žárově zinkováno, včetně kotvení, ozn. Z03L</t>
  </si>
  <si>
    <t>1906562825</t>
  </si>
  <si>
    <t xml:space="preserve">Poznámka k položce:_x000d_
včetně dílenské dokumentace a statického posouzení_x000d_
Konstrukce:_x000d_
Sloupek jekl 100x60x5 – celková délka 8,7 bm_x000d_
Příčle 50x50x3 – celková délka 12,6 bm_x000d_
Kotevní plech (dole) P10x150x100 - celková plocha 0,06 m2_x000d_
Plech (dole) P6x100x60 - celková plocha 0,03 m2_x000d_
Kotevní plech (nahoře) P10x150x100 - celková plocha 0,06 m2_x000d_
Plech (nahoře) P10x100x110 - celková plocha 0,04 m2_x000d_
_x000d_
Hmotnost 194 kg/kpl, celková hmotnost 1164 kg_x000d_
</t>
  </si>
  <si>
    <t>460</t>
  </si>
  <si>
    <t>7679951.13</t>
  </si>
  <si>
    <t>Montáž a dodávka nosné ocelové konstrukce pro fasádní panely, sloupky a příčle z jeklů, 2x základní nátěr+vrchní nátěr, lak RAL7021, žárově zinkováno, včetně kotvení, ozn. Z03M</t>
  </si>
  <si>
    <t>-503220647</t>
  </si>
  <si>
    <t xml:space="preserve">Poznámka k položce:_x000d_
včetně dílenské dokumentace a statického posouzení_x000d_
Konstrukce:_x000d_
Sloupek jekl 100x60x5 – celková délka 5,8 bm_x000d_
Příčle 50x50x3 – celková délka 6,3 bm_x000d_
Kotevní plech (dole) P10x150x100 - celková plocha 0,04 m2_x000d_
Plech (dole) P6x100x60 - celková plocha 0,02 m2_x000d_
Kotevní plech (nahoře) P10x150x100 - celková plocha 0,04 m2_x000d_
Plech (nahoře) P10x200x110 - celková plocha 0,05 m2_x000d_
_x000d_
Hmotnost 117 kg/kpl, celková hmotnost 234 kg_x000d_
</t>
  </si>
  <si>
    <t>461</t>
  </si>
  <si>
    <t>7679951.14</t>
  </si>
  <si>
    <t>Montáž a dodávka nosné ocelové konstrukce pro fasádní panely, sloupky a příčle z jeklů, 2x základní nátěr+vrchní nátěr, lak RAL7021, žárově zinkováno, včetně kotvení, ozn. Z03N</t>
  </si>
  <si>
    <t>-455198357</t>
  </si>
  <si>
    <t xml:space="preserve">Poznámka k položce:_x000d_
včetně dílenské dokumentace a statického posouzení_x000d_
Konstrukce:_x000d_
Sloupek jekl 100x60x5 – celková délka 8,7 bm_x000d_
Příčle 50x50x3 – celková délka 12,6 bm_x000d_
Kotevní plech (dole) P10x150x100 - celková plocha 0,06 m2_x000d_
Plech (dole) P6x100x60 - celková plocha 0,03 m2_x000d_
Kotevní plech (nahoře) P10x150x100 - celková plocha 0,06 m2_x000d_
Plech (nahoře) P10x200x110 - celková plocha 0,08 m2_x000d_
_x000d_
Hmotnost 194 kg/kpl, celková hmotnost 388 kg_x000d_
</t>
  </si>
  <si>
    <t>462</t>
  </si>
  <si>
    <t>7679951.15</t>
  </si>
  <si>
    <t>Montáž a dodávka nosné ocelové konstrukce pro fasádní panely, sloupky a příčle z jeklů, 2x základní nátěr+vrchní nátěr, lak RAL7021, žárově zinkováno, včetně kotvení, ozn. Z03O</t>
  </si>
  <si>
    <t>-623642265</t>
  </si>
  <si>
    <t xml:space="preserve">Poznámka k položce:_x000d_
včetně dílenské dokumentace a statického posouzení_x000d_
Konstrukce:_x000d_
Sloupek jekl 100x60x5 – celková délka 9,9 bm_x000d_
Příčle 50x50x3 – celková délka 15,1 bm_x000d_
Kotevní plech (dole) P12x185x180 - celková plocha 0,06 m2_x000d_
Jekl 100x80x4 - celková délka 1,4 bm_x000d_
Kotevní plech (nahoře) P10x150x100 - celková plocha 0,06 m2_x000d_
Plech (nahoře) P10x100x110 - celková plocha 0,04 m2_x000d_
_x000d_
Hmotnost 208 kg/kpl, celková hmotnost 416 kg_x000d_
</t>
  </si>
  <si>
    <t>463</t>
  </si>
  <si>
    <t>7679951.16</t>
  </si>
  <si>
    <t>Montáž a dodávka nosné ocelové konstrukce pro fasádní panely, sloupky a příčle z jeklů, 2x základní nátěr+vrchní nátěr, lak RAL7021, žárově zinkováno, včetně kotvení, ozn. Z03P</t>
  </si>
  <si>
    <t>-388069632</t>
  </si>
  <si>
    <t xml:space="preserve">Poznámka k položce:_x000d_
včetně dílenské dokumentace a statického posouzení_x000d_
Konstrukce:_x000d_
Sloupek jekl 100x60x5 – celková délka 11,6 bm_x000d_
Příčle 50x50x3 – celková délka 18,9 bm_x000d_
Jekl 60x30x3 – celková délka 5,7 bm_x000d_
Zarážka jekl 50x25x3 - celková délka 3,6 bm_x000d_
Kotevní plech (dole) P10x150x100 - celková plocha 0,12 m2_x000d_
Plech (dole) P6x100x60 - celková plocha 0,06 m2_x000d_
Kotevní plech (nahoře) P10x150x100 - celková plocha 0,12 m2_x000d_
Plech (nahoře) P10x200x110 - celková plocha 0,15 m2_x000d_
_x000d_
Hmotnost 268 kg/kpl, celková hmotnost 268 kg_x000d_
</t>
  </si>
  <si>
    <t>464</t>
  </si>
  <si>
    <t>7679951.17</t>
  </si>
  <si>
    <t>Montáž a dodávka ocelové konstrukce severního vstupního portálu, rámová konstrukce - sloupky I200, stropnice I260, příčle a paždíky I80, žárově zinkováno, lak RAL 7021 (2x základní + vrchní nátěr), včetně spojovacího materiálu, ozn. Z04</t>
  </si>
  <si>
    <t>-128900980</t>
  </si>
  <si>
    <t xml:space="preserve">Poznámka k položce:_x000d_
včetně dílenské dokumentace a statického posouzení_x000d_
Konstrukce:_x000d_
Sloupky I200 – celková délka 26,8 bm _x000d_
Stropnice I260 – celková délka 23,7 bm _x000d_
Paždíky, trámky I80 - celková délka 44,4 bm_x000d_
Trámky I140 – celková délka 2,8 bm_x000d_
Patní plechy P16x250x250 – celková plocha 0,3 m2_x000d_
Pomocná konstrukce - jekl 50x50x3 – celková délka 2,0 bm_x000d_
Táhlo průměru 16 mm – celková délka 53,5 bm_x000d_
Táhlo průměru 20 mm – celková délka 9,7 bm_x000d_
Patní plechy na I80 pro fošny P5x100x60 – celková plocha 0,5 m2_x000d_
Kotevní plechy – střední část stropnic – podrobněji viz konstrukční část – 3 kpl_x000d_
Kotevní plechy – krajní část stropnic – podrobněji viz konstrukční část – 2 kpl_x000d_
_x000d_
Celková hmotnost je 2208 kg_x000d_
</t>
  </si>
  <si>
    <t>viz tabulka zámečnických prvků, výkres D.1.1.114.2</t>
  </si>
  <si>
    <t>1 "vstup, severní fasáda</t>
  </si>
  <si>
    <t>465</t>
  </si>
  <si>
    <t>7679951.18</t>
  </si>
  <si>
    <t>Montáž a dodávka ocelové konstrukce jižního vstupního portálu, rámová konstrukce - sloupky I200, stropnice I260, trámky a paždíky I80, žárově zinkováno, lak RAL 7021 (2x základní + vrchní nátěr), včetně spojovacího materiálu, ozn. Z08</t>
  </si>
  <si>
    <t>-1698011752</t>
  </si>
  <si>
    <t xml:space="preserve">Poznámka k položce:_x000d_
včetně dílenské dokumentace a statického posouzení_x000d_
Konstrukce:_x000d_
Sloupky I200 – celková délka 26,8 bm _x000d_
Stropnice I260 – celková délka 22,2 bm _x000d_
Paždíky, trámky I80 - celková délka 55,2 bm_x000d_
Trámky I140 – celková délka 2,8 bm_x000d_
Patní plechy P16x250x250 – celková plocha 0,3 m2_x000d_
Táhlo průměru 16 mm – celková délka 59,8 bm_x000d_
Táhlo průměru 20 mm – celková délka 10,3 bm_x000d_
Patní plechy na I80 pro fošny P5x100x60 – celková plocha 0,5 m2_x000d_
Kotevní plechy – střední část stropnic – podrobněji viz konstrukční část – 3 kpl_x000d_
Kotevní plechy – krajní část stropnic – podrobněji viz konstrukční část – 2 kpl_x000d_
_x000d_
Celková hmotnost je 2218 kg_x000d_
</t>
  </si>
  <si>
    <t>viz tabulka zámečnických prvků, výkres D.1.1.114.2.2</t>
  </si>
  <si>
    <t>1 "vstup, jižní fasáda</t>
  </si>
  <si>
    <t>466</t>
  </si>
  <si>
    <t>7679951.19</t>
  </si>
  <si>
    <t>Montáž a dodávka prostupové tvarovky, nerez jekl 150/100/3mm d. 220mm, navařená pásovina 110/5mm d. 400mm, včetně kotvení z nerezové pásoviny 100/5mm d. 650mm, vrchní nátěr v odstínu fasády, včetně spojovacího a kotevního materiálu, ozn. Z11</t>
  </si>
  <si>
    <t>-758326632</t>
  </si>
  <si>
    <t>viz tabulka zámečnických prvků, výkres D.1.1.121.19</t>
  </si>
  <si>
    <t>467</t>
  </si>
  <si>
    <t>7679951.20</t>
  </si>
  <si>
    <t>Montáž a dodávka svislé fasádní lamely v 1.NP pro zavěšení nerez sítí, jekl 200x150x6mm, kotvení z čela balkónů přes kotevní plechy, žárově zinkováno, (2x základní + 1x vrchní nátěr), lak RAL9016, ozn. Z14a</t>
  </si>
  <si>
    <t>1978836582</t>
  </si>
  <si>
    <t xml:space="preserve">Poznámka k položce:_x000d_
včetně dílenské dokumentace a statického posouzení_x000d_
Výpis materiálu pro 1 kpl:_x000d_
Jekl 200x150x6 – celková délka 3,0 bm_x000d_
Kotevní plech P10x300x250 - celková plocha 0,08 m2_x000d_
Kotevní plech P10x150x115 - celková plocha 0,05 m2_x000d_
Krycí profil šíře 150 mm, tl. 10 mm - celková délka 3,0 bm_x000d_
Hmotnost 150 kg/kpl, celková hmotnost 3000 kg_x000d_
</t>
  </si>
  <si>
    <t>20 "1.NP, jižní fasáda</t>
  </si>
  <si>
    <t>468</t>
  </si>
  <si>
    <t>7679951.21</t>
  </si>
  <si>
    <t>Montáž a dodávka svislé fasádní lamely v 2.NP pro zavěšení nerez sítí, jekl 200x150x6mm, kotvení z čela balkónů přes kotevní plechy, žárově zinkováno, (2x základní + 1x vrchní nátěr), lak RAL9016, ozn. Z14b</t>
  </si>
  <si>
    <t>-2143912589</t>
  </si>
  <si>
    <t>Poznámka k položce:_x000d_
včetně dílenské dokumentace a statického posouzení_x000d_
Výpis materiálu pro 1 kpl:_x000d_
Jekl 200x150x6 – celková délka 3,0 bm_x000d_
Kotevní plech P12x280x130 - celková plocha 0,04 m2_x000d_
Kotevní plech P10x245x155 - celková plocha 0,09 m2_x000d_
Krycí profil šíře 150 mm, tl. 10 mm - celková délka 3,0 bm_x000d_
Jekl 50x25x3 – celková délka 0,15 bm_x000d_
Hmotnost 151 kg/kpl, celková hmotnost 3020 kg</t>
  </si>
  <si>
    <t>20 "2.NP, jižní fasáda</t>
  </si>
  <si>
    <t>469</t>
  </si>
  <si>
    <t>7679951.22</t>
  </si>
  <si>
    <t>Montáž a dodávka svislé fasádní lamely v 3.NP pro zavěšení nerez sítí, jekl 200x150x6mm, kotvení z čela balkónů přes kotevní plechy, žárově zinkováno, (2x základní + 1x vrchní nátěr), lak RAL9016, ozn. Z14c</t>
  </si>
  <si>
    <t>-740739581</t>
  </si>
  <si>
    <t>20 "3.NP, jižní fasáda</t>
  </si>
  <si>
    <t>470</t>
  </si>
  <si>
    <t>7679951.23</t>
  </si>
  <si>
    <t>Montáž a dodávka svislé fasádní lamely v 4.NP pro zavěšení nerez sítí, jekl 200x150x6mm, kotvení z čela balkónů přes kotevní plechy, žárově zinkováno, (2x základní + 1x vrchní nátěr), lak RAL9016, ozn. Z14d</t>
  </si>
  <si>
    <t>-1365429732</t>
  </si>
  <si>
    <t>Poznámka k položce:_x000d_
včetně dílenské dokumentace a statického posouzení_x000d_
Výpis materiálu pro 1 kpl:_x000d_
Jekl 200x150x6 – celková délka 3,0 bm_x000d_
Kotevní plech P12x280x130 - celková plocha 0,04 m2_x000d_
Kotevní plech P10x245x155 - celková plocha 0,09 m2_x000d_
Krycí profil šíře 150 mm, tl. 10 mm - celková délka 3,0 bm_x000d_
Jekl 50x25x3 – celková délka 0,15 bm_x000d_
Hmotnost 151 kg/kpl, celková hmotnost 3473 kg</t>
  </si>
  <si>
    <t>23 "4.NP, jižní fasáda</t>
  </si>
  <si>
    <t>471</t>
  </si>
  <si>
    <t>7679951.24</t>
  </si>
  <si>
    <t>Montáž a dodávka svislé fasádní lamely v 5.NP pro zavěšení nerez sítí, jekl 200x150x6mm, kotvení k atice pomocí vynášecích úhelníkových profilů, žárově zinkováno, (2x základní + 1x vrchní nátěr), lak RAL9016, ozn. Z14e</t>
  </si>
  <si>
    <t>1713129083</t>
  </si>
  <si>
    <t>Poznámka k položce:_x000d_
včetně dílenské dokumentace a statického posouzení_x000d_
Výpis materiálu pro 1 kpl:_x000d_
Jekl 200x150x6 – celková délka 4,85 bm_x000d_
Kotevní plech P12x280x130 - celková plocha 0,04 m2_x000d_
Kotevní plech P10x245x155 - celková plocha 0,09 m2_x000d_
Krycí profil šíře 150 mm, tl. 10 mm - celková délka 4,85 bm_x000d_
Jekl 50x25x3 – celková délka 0,15 bm_x000d_
L profil 60x60x6 - celková délka 2,2 bm_x000d_
Kotevní plech P12x230x160 - celková plocha 0,09 m2_x000d_
Kotevní plech P10x120x80 - celková plocha 0,03 m2_x000d_
Hmotnost 259 kg/kpl, celková hmotnost 5957 kg</t>
  </si>
  <si>
    <t>23 "5.NP, jižní fasáda</t>
  </si>
  <si>
    <t>472</t>
  </si>
  <si>
    <t>7679951.25</t>
  </si>
  <si>
    <t>Montáž a dodávka svislé fasádní lamely v 3.NP nad vstupem do budovy pro zavěšení nerez sítí, jekl 200x150x6mm, kotvení z čela balkónů přes kotevní plechy, žárově zinkováno, (2x základní + 1x vrchní nátěr), lak RAL9016, ozn. Z14f</t>
  </si>
  <si>
    <t>2094371970</t>
  </si>
  <si>
    <t>Poznámka k položce:_x000d_
včetně dílenské dokumentace a statického posouzení_x000d_
Výpis materiálu pro 1 kpl:_x000d_
Jekl 200x150x6 – celková délka 2,9 bm_x000d_
Krycí profil šíře 150 mm, tl. 10 mm - celková délka 2,9 bm_x000d_
Jekl 50x25x3 – celková délka 0,15 bm_x000d_
Jekl 80x60x5 – celková délka 0,6 bm_x000d_
Kotevní plech P12 - celková plocha 0,5 m2_x000d_
Hmotnost 195 kg/kpl, celková hmotnost 585 kg</t>
  </si>
  <si>
    <t>3 "3.NP, jižní fasáda</t>
  </si>
  <si>
    <t>473</t>
  </si>
  <si>
    <t>7679951.26</t>
  </si>
  <si>
    <t>Montáž a dodávka ocelové konstrukce pro venkovní jednotku tepelného čerpadla, ocelové jekly 50x50x3mm, patní plechy, povrchová úprava žárovým zinkováním, lak RAL 7021 (2x základní nátěr + vrchní nátěr) včetně spojovacích a kotevních materiálů, ozn. Z15</t>
  </si>
  <si>
    <t>516564034</t>
  </si>
  <si>
    <t>Poznámka k položce:_x000d_
včetně dílenské dokumentace a statického posouzení_x000d_
Konstrukce:_x000d_
jekl 50x50x3 – celková délka 32,7 bm_x000d_
Kotevní plech P10x180x180 - celková plocha 0,5 m2_x000d_
_x000d_
Hmotnost 188 kg/kpl, celková hmotnost 376 kg</t>
  </si>
  <si>
    <t>474</t>
  </si>
  <si>
    <t>7679951.27</t>
  </si>
  <si>
    <t>Montáž a dodávka ocelové konstrukce prahu dveří ze slzičkového plechu, vynášecí profily 2x zalomené L, délky 500mm, šířky 100mm, tl. 8mm, včetně vzpěry tl. 8mm, 4ks/dveře, 2x kotveno, žárově zinkováno, ozn. Z18</t>
  </si>
  <si>
    <t>-1482904217</t>
  </si>
  <si>
    <t>Poznámka k položce:_x000d_
Hmotnost 15 kg/kpl, celková hmotnost 30 kg</t>
  </si>
  <si>
    <t>475</t>
  </si>
  <si>
    <t>7679951.28</t>
  </si>
  <si>
    <t>Montáž a dodávka ocelové konstrukce prahu dveří ze slzičkového plechu, vynášecí profily 2x zalomené L, délky 500mm, šířky 100mm, tl. 8mm, včetně vzpěry tl. 8mm, 4ks/dveře, 2x kotveno, žárově zinkováno, ozn. Z19</t>
  </si>
  <si>
    <t>-1468637161</t>
  </si>
  <si>
    <t>1 "střecha, dveře z prostoru schodiště</t>
  </si>
  <si>
    <t>476</t>
  </si>
  <si>
    <t>7679951.29</t>
  </si>
  <si>
    <t>Montáž a dodávka ocelové konstrukce přístřešku na popelnice 4900 x 3400mm, z jeklů 60x60x4mm, 60x40x3mm, 50x50x3mm, s posuvnými dvoukřídlými dveřmi s horní dráhou, nerez madly, povrchová úprava žárové zinkování, 2x zákl. + vrchní nátěr RAL 7021, ozn. Z31</t>
  </si>
  <si>
    <t>-1636938444</t>
  </si>
  <si>
    <t>Poznámka k položce:_x000d_
včetně dílenské dokumentace a statického posouzení_x000d_
Výpis materiálu:_x000d_
Sloupek jekl 60x60x4 – celková délka 25,5 bm_x000d_
Příčle jekl 60x60x4 – celková délka 31,8 bm_x000d_
Příčle jekl 60x40x3 – celková délka 16,2 bm_x000d_
Dveře jekl 50x50x3 - celková délka 18,3 bm_x000d_
Kotevní plech P10x180x120 - celková plocha 0,4 m2_x000d_
jekl 60x60x4 pro kotvení závěsné dráhy - celková délka 4,9 bm_x000d_
Závěsná dráha - celková délka 4,5 bm_x000d_
Madlo – 2 ks_x000d_
_x000d_
celková hmotnost 650 kg</t>
  </si>
  <si>
    <t>viz tabulka zámečnických prvků, výkres D.1.1.112.4</t>
  </si>
  <si>
    <t>1 "ozn. OS 03-C, zahrada</t>
  </si>
  <si>
    <t>477</t>
  </si>
  <si>
    <t>7679951.30</t>
  </si>
  <si>
    <t>Montáž a dodávka konstrukce dvířek a obkladu s nápisem z plechové plnostěnné desky tl. 6mm 7610x1100mm, kotvené pomocí jeklů 20x20x3mm, žárově zinkováno, nátěr RAL 7021, perforovaný nápis, 2x dvířka HUP, 1x dvířka VO s rámy z jeklu 20x20x3mm, ozn. Z32</t>
  </si>
  <si>
    <t>2119077666</t>
  </si>
  <si>
    <t>Poznámka k položce:_x000d_
včetně dílenské dokumentace a statického posouzení_x000d_
Výpis materiálu:_x000d_
jekl 20x20x3 – celková délka 48 bm_x000d_
plech tl. 6 mm - celková plocha 8,4 m2_x000d_
krycí dvířka HUP včetně konstrukce, pantů, zámku na čyřhran atd. – 2 kpl_x000d_
krycí dvířka VO včetně konstrukce, pantů, zámku na čtyřhran atd. – 1 kpl_x000d_
celková hmotnost 440 kg</t>
  </si>
  <si>
    <t>viz tabulka zámečnických prvků, výkres D.1.1.112.1</t>
  </si>
  <si>
    <t>1 "oplocení u vjezdu</t>
  </si>
  <si>
    <t>479</t>
  </si>
  <si>
    <t>767995R03</t>
  </si>
  <si>
    <t>Ochranné úhelníky rohů stěn</t>
  </si>
  <si>
    <t>598</t>
  </si>
  <si>
    <t>1 "zejména v prostoru 1.PP</t>
  </si>
  <si>
    <t>480</t>
  </si>
  <si>
    <t>76799R01</t>
  </si>
  <si>
    <t>Přístřešek na popelnice z žb opěrné stěny tl. 220mm tvaru L ozn. 112.4</t>
  </si>
  <si>
    <t>Poznámka k položce:_x000d_
zámečnické prvky součástí výrobku zámečnických konstrukcí_x000d_
_x000d_
Beton C 30/37 XC4 XF4 XA1 krytí 40mm_x000d_
Svislá výztuž R10 po 150mm, vodorovná též._x000d_
Výztuž desek při horním i spodním povrchu._x000d_
_x000d_
Třída pohledovosti PB2.</t>
  </si>
  <si>
    <t>1 " u komunikace</t>
  </si>
  <si>
    <t>481</t>
  </si>
  <si>
    <t>998767203</t>
  </si>
  <si>
    <t>Přesun hmot procentní pro zámečnické konstrukce v objektech v přes 12 do 24 m</t>
  </si>
  <si>
    <t>602</t>
  </si>
  <si>
    <t>https://podminky.urs.cz/item/CS_URS_2022_02/998767203</t>
  </si>
  <si>
    <t>771</t>
  </si>
  <si>
    <t>Podlahy z dlaždic</t>
  </si>
  <si>
    <t>554</t>
  </si>
  <si>
    <t>771111011</t>
  </si>
  <si>
    <t>Vysátí podkladu před pokládkou dlažby</t>
  </si>
  <si>
    <t>344653594</t>
  </si>
  <si>
    <t>https://podminky.urs.cz/item/CS_URS_2024_01/771111011</t>
  </si>
  <si>
    <t>skladba P1, P3</t>
  </si>
  <si>
    <t>67,35 "m.č. 103</t>
  </si>
  <si>
    <t>10,08 "m.č. 105</t>
  </si>
  <si>
    <t>4,35 "m.č. 106</t>
  </si>
  <si>
    <t>7,31 "m.č. 107</t>
  </si>
  <si>
    <t>25,04-6,68 "m.č. 108</t>
  </si>
  <si>
    <t>25,31 "m.č. 201</t>
  </si>
  <si>
    <t>2,18 "m.č. 202</t>
  </si>
  <si>
    <t>19 "m.č. 203</t>
  </si>
  <si>
    <t>32,14 "m.č. 205</t>
  </si>
  <si>
    <t>2,18 "m.č. 302</t>
  </si>
  <si>
    <t>25,6 "m.č. 303</t>
  </si>
  <si>
    <t>21,09 "m.č. 305a</t>
  </si>
  <si>
    <t>26,03 "m.č. 305b</t>
  </si>
  <si>
    <t>2,49 "m.č. 402</t>
  </si>
  <si>
    <t>25,34 "m.č. 403</t>
  </si>
  <si>
    <t>20,94 "m.č. 405a</t>
  </si>
  <si>
    <t>25,78 "m.č. 405b</t>
  </si>
  <si>
    <t>2,18 "m.č. 502</t>
  </si>
  <si>
    <t>25,6 "m.č. 503</t>
  </si>
  <si>
    <t>21,09 "m.č. 505a</t>
  </si>
  <si>
    <t>26,03 "m.č. 505b</t>
  </si>
  <si>
    <t>7,62 "m.č. 601</t>
  </si>
  <si>
    <t>skladba P2, P4</t>
  </si>
  <si>
    <t>3,64 "m.č. 1.02</t>
  </si>
  <si>
    <t>3,64 "m.č. 1.07</t>
  </si>
  <si>
    <t>3,64 "m.č. 2.02</t>
  </si>
  <si>
    <t>3,64 "m.č. 2.07</t>
  </si>
  <si>
    <t>3,64 "m.č. 3.02</t>
  </si>
  <si>
    <t>3,64 "m.č. 3.07</t>
  </si>
  <si>
    <t>3,64 "m.č. 4.02</t>
  </si>
  <si>
    <t>3,64 "m.č. 4.07</t>
  </si>
  <si>
    <t>3,64 "m.č. 5.02</t>
  </si>
  <si>
    <t>3,64 "m.č. 5.07</t>
  </si>
  <si>
    <t>3,64 "m.č. 6.02</t>
  </si>
  <si>
    <t>6,39 "m.č. 6.07</t>
  </si>
  <si>
    <t>3,64 "m.č. 7.02</t>
  </si>
  <si>
    <t>3,64 "m.č. 7.07</t>
  </si>
  <si>
    <t>3,64 "m.č. 8.02</t>
  </si>
  <si>
    <t>3,64 "m.č. 8.07</t>
  </si>
  <si>
    <t>3,64 "m.č. 9.02</t>
  </si>
  <si>
    <t>3,64 "m.č. 9.07</t>
  </si>
  <si>
    <t>3,64 "m.č. 10.02</t>
  </si>
  <si>
    <t>3,64 "m.č. 10.07</t>
  </si>
  <si>
    <t>3,64 "m.č. 11.02</t>
  </si>
  <si>
    <t>3,64 "m.č. 11.07</t>
  </si>
  <si>
    <t>3,64 "m.č. 12.02</t>
  </si>
  <si>
    <t>3,64 "m.č. 12.07</t>
  </si>
  <si>
    <t>3,64 "m.č. 13.02</t>
  </si>
  <si>
    <t>3,64 "m.č. 13.07</t>
  </si>
  <si>
    <t>3,64 "m.č. 14.02</t>
  </si>
  <si>
    <t>3,64 "m.č. 14.07</t>
  </si>
  <si>
    <t>3,64 "m.č. 15.02</t>
  </si>
  <si>
    <t>3,64 "m.č. 15.07</t>
  </si>
  <si>
    <t>3,64 "m.č. 16.02</t>
  </si>
  <si>
    <t>6,39 "m.č. 16.07</t>
  </si>
  <si>
    <t>3,64 "m.č. 17.02</t>
  </si>
  <si>
    <t>3,64 "m.č. 17.07</t>
  </si>
  <si>
    <t>3,64 "m.č. 18.02</t>
  </si>
  <si>
    <t>3,64 "m.č. 18.07</t>
  </si>
  <si>
    <t>3,64 "m.č. 19.02</t>
  </si>
  <si>
    <t>3,64 "m.č. 19.07</t>
  </si>
  <si>
    <t>3,64 "m.č. 20.02</t>
  </si>
  <si>
    <t>3,64 "m.č. 20.07</t>
  </si>
  <si>
    <t>3,64 "m.č. 21.02</t>
  </si>
  <si>
    <t>3,64 "m.č. 21.07</t>
  </si>
  <si>
    <t>3,64 "m.č. 22.02</t>
  </si>
  <si>
    <t>3,64 "m.č. 22.07</t>
  </si>
  <si>
    <t>3,64 "m.č. 23.02</t>
  </si>
  <si>
    <t>3,64 "m.č. 23.07</t>
  </si>
  <si>
    <t>3,64 "m.č. 24.02</t>
  </si>
  <si>
    <t>3,64 "m.č. 24.07</t>
  </si>
  <si>
    <t>3,64 "m.č. 25.02</t>
  </si>
  <si>
    <t>3,64 "m.č. 25.07</t>
  </si>
  <si>
    <t>3,64 "m.č. 26.02</t>
  </si>
  <si>
    <t>6,39 "m.č. 26.07</t>
  </si>
  <si>
    <t>3,64 "m.č. 27.02</t>
  </si>
  <si>
    <t>3,64 "m.č. 27.07</t>
  </si>
  <si>
    <t>3,64 "m.č. 28.02</t>
  </si>
  <si>
    <t>3,64 "m.č. 28.07</t>
  </si>
  <si>
    <t>3,64 "m.č. 29.02</t>
  </si>
  <si>
    <t>3,64 "m.č. 29.07</t>
  </si>
  <si>
    <t>3,64 "m.č. 30.02</t>
  </si>
  <si>
    <t>3,64 "m.č. 30.07</t>
  </si>
  <si>
    <t>3,64 "m.č. 31.02</t>
  </si>
  <si>
    <t>3,64 "m.č. 31.07</t>
  </si>
  <si>
    <t>3,64 "m.č. 32.02</t>
  </si>
  <si>
    <t>3,64 "m.č. 32.07</t>
  </si>
  <si>
    <t>3,64 "m.č. 33.02</t>
  </si>
  <si>
    <t>3,64 "m.č. 33.07</t>
  </si>
  <si>
    <t>3,64 "m.č. 34.02</t>
  </si>
  <si>
    <t>3,64 "m.č. 34.07</t>
  </si>
  <si>
    <t>3,64 "m.č. 35.02</t>
  </si>
  <si>
    <t>3,64 "m.č. 35.07</t>
  </si>
  <si>
    <t>3,64 "m.č. 36.02</t>
  </si>
  <si>
    <t>6,39 "m.č. 36.07</t>
  </si>
  <si>
    <t>3,64 "m.č. 37.02</t>
  </si>
  <si>
    <t>3,64 "m.č. 37.07</t>
  </si>
  <si>
    <t>3,64 "m.č. 38.02</t>
  </si>
  <si>
    <t>3,64 "m.č. 38.07</t>
  </si>
  <si>
    <t>3,64 "m.č. 39.02</t>
  </si>
  <si>
    <t>3,64 "m.č. 39.07</t>
  </si>
  <si>
    <t>3,64 "m.č. 40.02</t>
  </si>
  <si>
    <t>3,64 "m.č. 40.07</t>
  </si>
  <si>
    <t>3,64 "m.č. 41.02</t>
  </si>
  <si>
    <t>3,64 "m.č. 41.07</t>
  </si>
  <si>
    <t>3,64 "m.č. 42.02</t>
  </si>
  <si>
    <t>3,64 "m.č. 42.07</t>
  </si>
  <si>
    <t>3,64 "m.č. 43.02</t>
  </si>
  <si>
    <t>3,64 "m.č. 43.07</t>
  </si>
  <si>
    <t>3,64 "m.č. 44.02</t>
  </si>
  <si>
    <t>3,64 "m.č. 44.07</t>
  </si>
  <si>
    <t>3,64 "m.č. 45.02</t>
  </si>
  <si>
    <t>3,64 "m.č. 45.07</t>
  </si>
  <si>
    <t>3,64 "m.č. 46.02</t>
  </si>
  <si>
    <t>6,39 "m.č. 46.07</t>
  </si>
  <si>
    <t>3,64 "m.č. 47.02</t>
  </si>
  <si>
    <t>3,64 "m.č. 47.07</t>
  </si>
  <si>
    <t>3,64 "m.č. 48.02</t>
  </si>
  <si>
    <t>3,64 "m.č. 48.07</t>
  </si>
  <si>
    <t>3,64 "m.č. 49.02</t>
  </si>
  <si>
    <t>3,64 "m.č. 49.07</t>
  </si>
  <si>
    <t>3,64 "m.č. 50.02</t>
  </si>
  <si>
    <t>3,64 "m.č. 50.07</t>
  </si>
  <si>
    <t>skladba P8</t>
  </si>
  <si>
    <t>35,55 "m.č. 002</t>
  </si>
  <si>
    <t>20 "m.č. 010</t>
  </si>
  <si>
    <t>16,64 "m.č. 014</t>
  </si>
  <si>
    <t>1,93 "m.č. 016</t>
  </si>
  <si>
    <t>12,09"m.č. 017</t>
  </si>
  <si>
    <t>skladba P9</t>
  </si>
  <si>
    <t>9,73 "m.č. 011</t>
  </si>
  <si>
    <t>3,98 "m.č. 013</t>
  </si>
  <si>
    <t>3,46 "m.č. 015</t>
  </si>
  <si>
    <t>555</t>
  </si>
  <si>
    <t>771111012</t>
  </si>
  <si>
    <t>Vysátí schodiště před pokládkou dlažby</t>
  </si>
  <si>
    <t>250545815</t>
  </si>
  <si>
    <t>https://podminky.urs.cz/item/CS_URS_2024_01/771111012</t>
  </si>
  <si>
    <t>P7a, schodišťová ramena</t>
  </si>
  <si>
    <t>1,2*10*2 "1.PP, m.č. 001</t>
  </si>
  <si>
    <t>1,2*10*2 "1.NP, m.č. 104</t>
  </si>
  <si>
    <t>1,2*10*2 "2.NP, m.č. 204</t>
  </si>
  <si>
    <t>1,2*10*2 "3.NP, m.č. 304</t>
  </si>
  <si>
    <t>1,2*10*2 "4.NP, m.č. 404</t>
  </si>
  <si>
    <t>1,2*(9+8) "5.NP, m.č. 504</t>
  </si>
  <si>
    <t>482</t>
  </si>
  <si>
    <t>771121011</t>
  </si>
  <si>
    <t>Nátěr penetrační na podlahu</t>
  </si>
  <si>
    <t>604</t>
  </si>
  <si>
    <t>https://podminky.urs.cz/item/CS_URS_2022_02/771121011</t>
  </si>
  <si>
    <t>skladba P7a, schodišťová ramena</t>
  </si>
  <si>
    <t>1,2*(0,31+0,15)*10*2 "1.PP, m.č. 001</t>
  </si>
  <si>
    <t>1,2*(0,315+0,1535)*10*2 "1.NP, m.č. 104</t>
  </si>
  <si>
    <t>1,2*(0,315+0,1485)*10*2 "2.NP, m.č. 204</t>
  </si>
  <si>
    <t>1,2*(0,315+0,1485)*10*2 "3.NP, m.č. 304</t>
  </si>
  <si>
    <t>1,2*(0,315+0,1485)*10*2 "4.NP, m.č. 404</t>
  </si>
  <si>
    <t>1,2*(0,26+0,1747)*(9+8) "5.NP, m.č. 504</t>
  </si>
  <si>
    <t>483</t>
  </si>
  <si>
    <t>771121011.1</t>
  </si>
  <si>
    <t>Nátěr penetrační na podlahu - adhezní můstek</t>
  </si>
  <si>
    <t>606</t>
  </si>
  <si>
    <t>484</t>
  </si>
  <si>
    <t>7711510R1</t>
  </si>
  <si>
    <t>Vyrovnávací stěrka podlah tl přes 3 do 5 mm</t>
  </si>
  <si>
    <t>608</t>
  </si>
  <si>
    <t>556</t>
  </si>
  <si>
    <t>771274123</t>
  </si>
  <si>
    <t>Montáž obkladů stupnic z dlaždic keramických reliéfních nebo z dekorů lepených cementovým flexibilním lepidlem š přes 250 do 300 mm</t>
  </si>
  <si>
    <t>577719402</t>
  </si>
  <si>
    <t>https://podminky.urs.cz/item/CS_URS_2024_01/771274123</t>
  </si>
  <si>
    <t>557</t>
  </si>
  <si>
    <t>771274124</t>
  </si>
  <si>
    <t>Montáž obkladů stupnic z dlaždic keramických reliéfních nebo z dekorů lepených cementovým flexibilním lepidlem š přes 300 do 350 mm</t>
  </si>
  <si>
    <t>1286868343</t>
  </si>
  <si>
    <t>https://podminky.urs.cz/item/CS_URS_2024_01/771274124</t>
  </si>
  <si>
    <t>558</t>
  </si>
  <si>
    <t>771274241</t>
  </si>
  <si>
    <t>Montáž obkladů podstupnic z dlaždic keramických reliéfních nebo z dekorů lepených cementovým flexibilním lepidlem v do 150 mm</t>
  </si>
  <si>
    <t>-1464095241</t>
  </si>
  <si>
    <t>https://podminky.urs.cz/item/CS_URS_2024_01/771274241</t>
  </si>
  <si>
    <t>559</t>
  </si>
  <si>
    <t>771274242</t>
  </si>
  <si>
    <t>Montáž obkladů podstupnic z dlaždic keramických reliéfních nebo z dekorů lepených cementovým flexibilním lepidlem v přes 150 do 200 mm</t>
  </si>
  <si>
    <t>741779318</t>
  </si>
  <si>
    <t>https://podminky.urs.cz/item/CS_URS_2024_01/771274242</t>
  </si>
  <si>
    <t>560</t>
  </si>
  <si>
    <t>771474112</t>
  </si>
  <si>
    <t>Montáž soklů z dlaždic keramických rovných lepených cementovým flexibilním lepidlem v přes 65 do 90 mm</t>
  </si>
  <si>
    <t>931390694</t>
  </si>
  <si>
    <t>https://podminky.urs.cz/item/CS_URS_2024_01/771474112</t>
  </si>
  <si>
    <t>1,15+2,512+2,274+2,64+1,87+4,62 "m.č. 103</t>
  </si>
  <si>
    <t>3,368+3,043 "m.č. 105</t>
  </si>
  <si>
    <t>3,334+2,181 "m.č. 107</t>
  </si>
  <si>
    <t>0,12+0,33+0,33+1,177+0,639+0,554+1,126+0,33*2+0,12 "m.č. 108</t>
  </si>
  <si>
    <t>0,12+0,33+0,33+1,177+0,639+0,554+1,126+0,33*2+0,12 "m.č. 201</t>
  </si>
  <si>
    <t>1,152+0,924+1,352 "m.č. 203</t>
  </si>
  <si>
    <t>6,597 "m.č. 205</t>
  </si>
  <si>
    <t>1,152+0,924+1,352 "m.č. 303</t>
  </si>
  <si>
    <t>4,317 "m.č. 305a</t>
  </si>
  <si>
    <t>5,231+0,259+0,325 "m.č. 305b</t>
  </si>
  <si>
    <t>1,152+0,924+1,352 "m.č. 403</t>
  </si>
  <si>
    <t>4,317 "m.č. 405a</t>
  </si>
  <si>
    <t>5,231+0,259+0,325 "m.č. 405b</t>
  </si>
  <si>
    <t>1,152+0,924+1,352 "m.č. 503</t>
  </si>
  <si>
    <t>4,317 "m.č. 505a</t>
  </si>
  <si>
    <t>5,231+0,259+0,325 "m.č. 505b</t>
  </si>
  <si>
    <t>2,9+2,22+2,327-0,9+0,325*2 "m.č. 601</t>
  </si>
  <si>
    <t>2,64+0,966+0,921+0,31 "1.PP, m.č. 001</t>
  </si>
  <si>
    <t>2,64+1,15+0,315 "1.NP, m.č. 104</t>
  </si>
  <si>
    <t>1,15+0,315 "2.NP, m.č. 204</t>
  </si>
  <si>
    <t>1,065+0,3+0,2+0,315 "3.NP, m.č. 304</t>
  </si>
  <si>
    <t>1,065+0,3+0,2+0,315 "4.NP, m.č. 404</t>
  </si>
  <si>
    <t>1,19+0,315 "5.NP, m.č. 504</t>
  </si>
  <si>
    <t>37,38-0,9*4-0,8*2-2,64-1,12 "m.č. 002</t>
  </si>
  <si>
    <t>17,96-0,9 "m.č. 010</t>
  </si>
  <si>
    <t>18,83-0,8*2-0,7*2 "m.č. 014</t>
  </si>
  <si>
    <t>13,87-0,8 "m.č. 017</t>
  </si>
  <si>
    <t>561</t>
  </si>
  <si>
    <t>771474132</t>
  </si>
  <si>
    <t>Montáž soklů z dlaždic keramických schodišťových stupňovitých lepených cementovým flexibilním lepidlem v přes 65 do 90 mm</t>
  </si>
  <si>
    <t>460876204</t>
  </si>
  <si>
    <t>https://podminky.urs.cz/item/CS_URS_2024_01/771474132</t>
  </si>
  <si>
    <t>(0,31+0,15)*10*2 "1.PP, m.č. 001</t>
  </si>
  <si>
    <t>(0,315+0,1535)*10*2 "1.NP, m.č. 104</t>
  </si>
  <si>
    <t>(0,315+0,1485)*10*2 "2.NP, m.č. 204</t>
  </si>
  <si>
    <t>(0,315+0,1485)*10*2 "3.NP, m.č. 304</t>
  </si>
  <si>
    <t>(0,315+0,1485)*10*2 "4.NP, m.č. 404</t>
  </si>
  <si>
    <t>(0,26+0,1747)*(9+8) "5.NP, m.č. 504</t>
  </si>
  <si>
    <t>562</t>
  </si>
  <si>
    <t>597611R2</t>
  </si>
  <si>
    <t>sokl keramický mrazuvzdorný povrch hladký/matný tl do 10mm výšky přes 65 do 90mm, imitace betonu - tmavě šedá</t>
  </si>
  <si>
    <t>-776280240</t>
  </si>
  <si>
    <t>238,828*1,1 'Přepočtené koeficientem množství</t>
  </si>
  <si>
    <t>563</t>
  </si>
  <si>
    <t>771574413</t>
  </si>
  <si>
    <t>Montáž podlah keramických hladkých lepených cementovým flexibilním lepidlem přes 2 do 4 ks/m2</t>
  </si>
  <si>
    <t>1828397174</t>
  </si>
  <si>
    <t>https://podminky.urs.cz/item/CS_URS_2024_01/771574413</t>
  </si>
  <si>
    <t>564</t>
  </si>
  <si>
    <t>597611R1</t>
  </si>
  <si>
    <t xml:space="preserve">dlažba keramická 598x598x9mm hladká, matná, rektifikovaná, imitace betonu  - tmavě šedá, protiskluznost R10</t>
  </si>
  <si>
    <t>1095617000</t>
  </si>
  <si>
    <t>Poznámka k položce:_x000d_
ztratné 15%</t>
  </si>
  <si>
    <t>521,43*1,15 'Přepočtené koeficientem množství</t>
  </si>
  <si>
    <t>565</t>
  </si>
  <si>
    <t>597611R3</t>
  </si>
  <si>
    <t xml:space="preserve">dlažba keramická 598x598x9mm strukturovaná, matná, rektifikovaná, imitace betonu  - tmavě šedá, protiskluznost R11</t>
  </si>
  <si>
    <t>642452045</t>
  </si>
  <si>
    <t>1,2*(0,31+0,15)*8*2 "1.PP, m.č. 001</t>
  </si>
  <si>
    <t>1,2*(0,315+0,1535)*8*2 "1.NP, m.č. 104</t>
  </si>
  <si>
    <t>1,2*(0,315+0,1485)*8*2 "2.NP, m.č. 204</t>
  </si>
  <si>
    <t>1,2*(0,315+0,1485)*8*2 "3.NP, m.č. 304</t>
  </si>
  <si>
    <t>1,2*(0,315+0,1485)*8*2 "4.NP, m.č. 404</t>
  </si>
  <si>
    <t>1,2*(0,26+0,1747)*(7+6) "5.NP, m.č. 504</t>
  </si>
  <si>
    <t>71,121*1,15 'Přepočtené koeficientem množství</t>
  </si>
  <si>
    <t>566</t>
  </si>
  <si>
    <t>597611R4</t>
  </si>
  <si>
    <t xml:space="preserve">dlažba keramická 598x598x9mm strukturovaná, matná, rektifikovaná, imitace betonu  - světlejší šedá, protiskluznost R11</t>
  </si>
  <si>
    <t>-1549776595</t>
  </si>
  <si>
    <t>1,2*(0,31+0,15)*2*2 "1.PP, m.č. 001</t>
  </si>
  <si>
    <t>1,2*(0,315+0,1535)*2*2 "1.NP, m.č. 104</t>
  </si>
  <si>
    <t>1,2*(0,315+0,1485)*2*2 "2.NP, m.č. 204</t>
  </si>
  <si>
    <t>1,2*(0,315+0,1485)*2*2 "3.NP, m.č. 304</t>
  </si>
  <si>
    <t>1,2*(0,315+0,1485)*2*2 "4.NP, m.č. 404</t>
  </si>
  <si>
    <t>1,2*(0,26+0,1747)*(2+2) "5.NP, m.č. 504</t>
  </si>
  <si>
    <t>13,219*1,15 'Přepočtené koeficientem množství</t>
  </si>
  <si>
    <t>567</t>
  </si>
  <si>
    <t>771574414</t>
  </si>
  <si>
    <t>Montáž podlah keramických hladkých lepených cementovým flexibilním lepidlem přes 4 do 6 ks/m2</t>
  </si>
  <si>
    <t>1300381324</t>
  </si>
  <si>
    <t>https://podminky.urs.cz/item/CS_URS_2024_01/771574414</t>
  </si>
  <si>
    <t>568</t>
  </si>
  <si>
    <t>597611R5</t>
  </si>
  <si>
    <t xml:space="preserve">dlažba keramická 598x298x9mm hladká, matná, rektifikovaná, imitace betonu  - tmavě šedá, protiskluznost R10</t>
  </si>
  <si>
    <t>-782292189</t>
  </si>
  <si>
    <t>377,75*1,15 'Přepočtené koeficientem množství</t>
  </si>
  <si>
    <t>569</t>
  </si>
  <si>
    <t>771591112</t>
  </si>
  <si>
    <t>Izolace pod dlažbu nátěrem nebo stěrkou ve dvou vrstvách</t>
  </si>
  <si>
    <t>1639378755</t>
  </si>
  <si>
    <t>https://podminky.urs.cz/item/CS_URS_2024_01/771591112</t>
  </si>
  <si>
    <t>570</t>
  </si>
  <si>
    <t>771591115</t>
  </si>
  <si>
    <t>Podlahy spárování silikonem</t>
  </si>
  <si>
    <t>-969603564</t>
  </si>
  <si>
    <t>https://podminky.urs.cz/item/CS_URS_2024_01/771591115</t>
  </si>
  <si>
    <t>1,225*2+2,811*2-0,7 "m.č. 1.02</t>
  </si>
  <si>
    <t>1,225*2+2,811*2-0,7 "m.č. 1.07</t>
  </si>
  <si>
    <t>1,225*2+2,811*2-0,7 "m.č. 2.02</t>
  </si>
  <si>
    <t>1,225*2+2,811*2-0,7 "m.č. 2.07</t>
  </si>
  <si>
    <t>1,225*2+2,811*2-0,7 "m.č. 3.02</t>
  </si>
  <si>
    <t>1,225*2+2,811*2-0,7 "m.č. 3.07</t>
  </si>
  <si>
    <t>1,225*2+2,811*2-0,7 "m.č. 4.02</t>
  </si>
  <si>
    <t>1,225*2+2,811*2-0,7 "m.č. 4.07</t>
  </si>
  <si>
    <t>1,225*2+2,811*2-0,7 "m.č. 5.02</t>
  </si>
  <si>
    <t>1,225*2+2,811*2-0,7 "m.č. 5.07</t>
  </si>
  <si>
    <t>1,225*2+2,811*2-0,7 "m.č. 6.02</t>
  </si>
  <si>
    <t>2,25*2+2,821*2-0,9 "m.č. 6.07</t>
  </si>
  <si>
    <t>1,225*2+2,811*2-0,7 "m.č. 7.02</t>
  </si>
  <si>
    <t>1,225*2+2,811*2-0,7 "m.č. 7.07</t>
  </si>
  <si>
    <t>1,225*2+2,811*2-0,7 "m.č. 8.02</t>
  </si>
  <si>
    <t>1,225*2+2,811*2-0,7 "m.č. 8.07</t>
  </si>
  <si>
    <t>1,225*2+2,811*2-0,7 "m.č. 9.02</t>
  </si>
  <si>
    <t>1,225*2+2,811*2-0,7 "m.č. 9.07</t>
  </si>
  <si>
    <t>1,225*2+2,811*2-0,7 "m.č. 10.02</t>
  </si>
  <si>
    <t>1,225*2+2,811*2-0,7 "m.č. 10.07</t>
  </si>
  <si>
    <t>1,225*2+2,811*2-0,7 "m.č. 11.02</t>
  </si>
  <si>
    <t>1,225*2+2,811*2-0,7 "m.č. 11.07</t>
  </si>
  <si>
    <t>1,225*2+2,811*2-0,7 "m.č. 12.02</t>
  </si>
  <si>
    <t>1,225*2+2,811*2-0,7 "m.č. 12.07</t>
  </si>
  <si>
    <t>1,225*2+2,811*2-0,7 "m.č. 13.02</t>
  </si>
  <si>
    <t>1,225*2+2,811*2-0,7 "m.č. 13.07</t>
  </si>
  <si>
    <t>1,225*2+2,811*2-0,7 "m.č. 14.02</t>
  </si>
  <si>
    <t>1,225*2+2,811*2-0,7 "m.č. 14.07</t>
  </si>
  <si>
    <t>1,225*2+2,811*2-0,7 "m.č. 15.02</t>
  </si>
  <si>
    <t>1,225*2+2,811*2-0,7 "m.č. 15.07</t>
  </si>
  <si>
    <t>1,225*2+2,811*2-0,7 "m.č. 16.02</t>
  </si>
  <si>
    <t>2,25*2+2,821*2-0,9 "m.č. 16.07</t>
  </si>
  <si>
    <t>1,225*2+2,811*2-0,7 "m.č. 17.02</t>
  </si>
  <si>
    <t>1,225*2+2,811*2-0,7 "m.č. 17.07</t>
  </si>
  <si>
    <t>1,225*2+2,811*2-0,7 "m.č. 18.02</t>
  </si>
  <si>
    <t>1,225*2+2,811*2-0,7 "m.č. 18.07</t>
  </si>
  <si>
    <t>1,225*2+2,811*2-0,7 "m.č. 19.02</t>
  </si>
  <si>
    <t>1,225*2+2,811*2-0,7 "m.č. 19.07</t>
  </si>
  <si>
    <t>1,225*2+2,811*2-0,7 "m.č. 20.02</t>
  </si>
  <si>
    <t>1,225*2+2,811*2-0,7 "m.č. 20.07</t>
  </si>
  <si>
    <t>1,225*2+2,811*2-0,7 "m.č. 21.02</t>
  </si>
  <si>
    <t>1,225*2+2,811*2-0,7 "m.č. 21.07</t>
  </si>
  <si>
    <t>1,225*2+2,811*2-0,7 "m.č. 22.02</t>
  </si>
  <si>
    <t>1,225*2+2,811*2-0,7 "m.č. 22.07</t>
  </si>
  <si>
    <t>1,225*2+2,811*2-0,7 "m.č. 23.02</t>
  </si>
  <si>
    <t>1,225*2+2,811*2-0,7 "m.č. 23.07</t>
  </si>
  <si>
    <t>1,225*2+2,811*2-0,7 "m.č. 24.02</t>
  </si>
  <si>
    <t>1,225*2+2,811*2-0,7 "m.č. 24.07</t>
  </si>
  <si>
    <t>1,225*2+2,811*2-0,7 "m.č. 25.02</t>
  </si>
  <si>
    <t>1,225*2+2,811*2-0,7 "m.č. 25.07</t>
  </si>
  <si>
    <t>1,225*2+2,811*2-0,7 "m.č. 26.02</t>
  </si>
  <si>
    <t>2,25*2+2,821*2-0,9 "m.č. 26.07</t>
  </si>
  <si>
    <t>1,225*2+2,811*2-0,7 "m.č. 27.02</t>
  </si>
  <si>
    <t>1,225*2+2,811*2-0,7 "m.č. 27.07</t>
  </si>
  <si>
    <t>1,225*2+2,811*2-0,7 "m.č. 28.02</t>
  </si>
  <si>
    <t>1,225*2+2,811*2-0,7 "m.č. 28.07</t>
  </si>
  <si>
    <t>1,225*2+2,811*2-0,7 "m.č. 29.02</t>
  </si>
  <si>
    <t>1,225*2+2,811*2-0,7 "m.č. 29.07</t>
  </si>
  <si>
    <t>1,225*2+2,811*2-0,7 "m.č. 30.02</t>
  </si>
  <si>
    <t>1,225*2+2,811*2-0,7 "m.č. 30.07</t>
  </si>
  <si>
    <t>1,225*2+2,811*2-0,7 "m.č. 31.02</t>
  </si>
  <si>
    <t>1,225*2+2,811*2-0,7 "m.č. 31.07</t>
  </si>
  <si>
    <t>1,225*2+2,811*2-0,7 "m.č. 32.02</t>
  </si>
  <si>
    <t>1,225*2+2,811*2-0,7 "m.č. 32.07</t>
  </si>
  <si>
    <t>1,225*2+2,811*2-0,7 "m.č. 33.02</t>
  </si>
  <si>
    <t>1,225*2+2,811*2-0,7 "m.č. 33.07</t>
  </si>
  <si>
    <t>1,225*2+2,811*2-0,7 "m.č. 34.02</t>
  </si>
  <si>
    <t>1,225*2+2,811*2-0,7 "m.č. 34.07</t>
  </si>
  <si>
    <t>1,225*2+2,811*2-0,7 "m.č. 35.02</t>
  </si>
  <si>
    <t>1,225*2+2,811*2-0,7 "m.č. 35.07</t>
  </si>
  <si>
    <t>1,225*2+2,811*2-0,7 "m.č. 36.02</t>
  </si>
  <si>
    <t>2,25*2+2,821*2-0,9 "m.č. 36.07</t>
  </si>
  <si>
    <t>1,225*2+2,811*2-0,7 "m.č. 37.02</t>
  </si>
  <si>
    <t>1,225*2+2,811*2-0,7 "m.č. 37.07</t>
  </si>
  <si>
    <t>1,225*2+2,811*2-0,7 "m.č. 38.02</t>
  </si>
  <si>
    <t>1,225*2+2,811*2-0,7 "m.č. 38.07</t>
  </si>
  <si>
    <t>1,225*2+2,811*2-0,7 "m.č. 39.02</t>
  </si>
  <si>
    <t>1,225*2+2,811*2-0,7 "m.č. 39.07</t>
  </si>
  <si>
    <t>1,225*2+2,811*2-0,7 "m.č. 40.02</t>
  </si>
  <si>
    <t>1,225*2+2,811*2-0,7 "m.č. 40.07</t>
  </si>
  <si>
    <t>1,225*2+2,811*2-0,7 "m.č. 41.02</t>
  </si>
  <si>
    <t>1,225*2+2,811*2-0,7 "m.č. 41.07</t>
  </si>
  <si>
    <t>1,225*2+2,811*2-0,7 "m.č. 42.02</t>
  </si>
  <si>
    <t>1,225*2+2,811*2-0,7 "m.č. 42.07</t>
  </si>
  <si>
    <t>1,225*2+2,811*2-0,7 "m.č. 43.02</t>
  </si>
  <si>
    <t>1,225*2+2,811*2-0,7 "m.č. 43.07</t>
  </si>
  <si>
    <t>1,225*2+2,811*2-0,7 "m.č. 44.02</t>
  </si>
  <si>
    <t>1,225*2+2,811*2-0,7 "m.č. 44.07</t>
  </si>
  <si>
    <t>1,225*2+2,811*2-0,7 "m.č. 45.02</t>
  </si>
  <si>
    <t>1,225*2+2,811*2-0,7 "m.č. 45.07</t>
  </si>
  <si>
    <t>1,225*2+2,811*2-0,7 "m.č. 46.02</t>
  </si>
  <si>
    <t>2,25*2+2,821*2-0,9 "m.č. 46.07</t>
  </si>
  <si>
    <t>1,225*2+2,811*2-0,7 "m.č. 47.02</t>
  </si>
  <si>
    <t>1,225*2+2,811*2-0,7 "m.č. 47.07</t>
  </si>
  <si>
    <t>1,225*2+2,811*2-0,7 "m.č. 48.02</t>
  </si>
  <si>
    <t>1,225*2+2,811*2-0,7 "m.č. 48.07</t>
  </si>
  <si>
    <t>1,225*2+2,811*2-0,7 "m.č. 49.02</t>
  </si>
  <si>
    <t>1,225*2+2,811*2-0,7 "m.č. 49.07</t>
  </si>
  <si>
    <t>1,225*2+2,811*2-0,7 "m.č. 50.02</t>
  </si>
  <si>
    <t>1,225*2+2,811*2-0,7 "m.č. 50.07</t>
  </si>
  <si>
    <t>5,45-0,7 "m.č. 016</t>
  </si>
  <si>
    <t>12,51-0,8 "m.č. 011</t>
  </si>
  <si>
    <t>7,83-0,8 "m.č. 013</t>
  </si>
  <si>
    <t>7,5-0,7 "m.č. 015</t>
  </si>
  <si>
    <t>571</t>
  </si>
  <si>
    <t>771591241</t>
  </si>
  <si>
    <t>Izolace těsnícími pásy vnitřní kout</t>
  </si>
  <si>
    <t>552085978</t>
  </si>
  <si>
    <t>https://podminky.urs.cz/item/CS_URS_2024_01/771591241</t>
  </si>
  <si>
    <t>4 "m.č. 1.02</t>
  </si>
  <si>
    <t>4 "m.č. 1.07</t>
  </si>
  <si>
    <t>4 "m.č. 2.02</t>
  </si>
  <si>
    <t>4 "m.č. 2.07</t>
  </si>
  <si>
    <t>4 "m.č. 3.02</t>
  </si>
  <si>
    <t>4 "m.č. 3.07</t>
  </si>
  <si>
    <t>4 "m.č. 4.02</t>
  </si>
  <si>
    <t>4 "m.č. 4.07</t>
  </si>
  <si>
    <t>4 "m.č. 5.02</t>
  </si>
  <si>
    <t>4 "m.č. 5.07</t>
  </si>
  <si>
    <t>4 "m.č. 6.02</t>
  </si>
  <si>
    <t>4 "m.č. 6.07</t>
  </si>
  <si>
    <t>4 "m.č. 7.02</t>
  </si>
  <si>
    <t>4 "m.č. 7.07</t>
  </si>
  <si>
    <t>4 "m.č. 8.02</t>
  </si>
  <si>
    <t>4 "m.č. 8.07</t>
  </si>
  <si>
    <t>4 "m.č. 9.02</t>
  </si>
  <si>
    <t>4 "m.č. 9.07</t>
  </si>
  <si>
    <t>4 "m.č. 10.02</t>
  </si>
  <si>
    <t>4 "m.č. 10.07</t>
  </si>
  <si>
    <t>4 "m.č. 11.02</t>
  </si>
  <si>
    <t>4 "m.č. 11.07</t>
  </si>
  <si>
    <t>4 "m.č. 12.02</t>
  </si>
  <si>
    <t>4 "m.č. 12.07</t>
  </si>
  <si>
    <t>4 "m.č. 13.02</t>
  </si>
  <si>
    <t>4 "m.č. 13.07</t>
  </si>
  <si>
    <t>4 "m.č. 14.02</t>
  </si>
  <si>
    <t>4 "m.č. 14.07</t>
  </si>
  <si>
    <t>4 "m.č. 15.02</t>
  </si>
  <si>
    <t>4 "m.č. 15.07</t>
  </si>
  <si>
    <t>4 "m.č. 16.02</t>
  </si>
  <si>
    <t>4 "m.č. 16.07</t>
  </si>
  <si>
    <t>4 "m.č. 17.02</t>
  </si>
  <si>
    <t>4 "m.č. 17.07</t>
  </si>
  <si>
    <t>4 "m.č. 18.02</t>
  </si>
  <si>
    <t>4 "m.č. 18.07</t>
  </si>
  <si>
    <t>4 "m.č. 19.02</t>
  </si>
  <si>
    <t>4 "m.č. 19.07</t>
  </si>
  <si>
    <t>4 "m.č. 20.02</t>
  </si>
  <si>
    <t>4 "m.č. 20.07</t>
  </si>
  <si>
    <t>4 "m.č. 21.02</t>
  </si>
  <si>
    <t>4 "m.č. 21.07</t>
  </si>
  <si>
    <t>4 "m.č. 22.02</t>
  </si>
  <si>
    <t>4 "m.č. 22.07</t>
  </si>
  <si>
    <t>4 "m.č. 23.02</t>
  </si>
  <si>
    <t>4 "m.č. 23.07</t>
  </si>
  <si>
    <t>4 "m.č. 24.02</t>
  </si>
  <si>
    <t>4 "m.č. 24.07</t>
  </si>
  <si>
    <t>4 "m.č. 25.02</t>
  </si>
  <si>
    <t>4 "m.č. 25.07</t>
  </si>
  <si>
    <t>4 "m.č. 26.02</t>
  </si>
  <si>
    <t>4 "m.č. 26.07</t>
  </si>
  <si>
    <t>4 "m.č. 27.02</t>
  </si>
  <si>
    <t>4 "m.č. 27.07</t>
  </si>
  <si>
    <t>4 "m.č. 28.02</t>
  </si>
  <si>
    <t>4 "m.č. 28.07</t>
  </si>
  <si>
    <t>4 "m.č. 29.02</t>
  </si>
  <si>
    <t>4 "m.č. 29.07</t>
  </si>
  <si>
    <t>4 "m.č. 30.02</t>
  </si>
  <si>
    <t>4 "m.č. 30.07</t>
  </si>
  <si>
    <t>4 "m.č. 31.02</t>
  </si>
  <si>
    <t>4 "m.č. 31.07</t>
  </si>
  <si>
    <t>4 "m.č. 32.02</t>
  </si>
  <si>
    <t>4 "m.č. 32.07</t>
  </si>
  <si>
    <t>4 "m.č. 33.02</t>
  </si>
  <si>
    <t>4 "m.č. 33.07</t>
  </si>
  <si>
    <t>4 "m.č. 34.02</t>
  </si>
  <si>
    <t>4 "m.č. 34.07</t>
  </si>
  <si>
    <t>4 "m.č. 35.02</t>
  </si>
  <si>
    <t>4 "m.č. 35.07</t>
  </si>
  <si>
    <t>4 "m.č. 36.02</t>
  </si>
  <si>
    <t>4 "m.č. 36.07</t>
  </si>
  <si>
    <t>4 "m.č. 37.02</t>
  </si>
  <si>
    <t>4 "m.č. 37.07</t>
  </si>
  <si>
    <t>4 "m.č. 38.02</t>
  </si>
  <si>
    <t>4 "m.č. 38.07</t>
  </si>
  <si>
    <t>4 "m.č. 39.02</t>
  </si>
  <si>
    <t>4 "m.č. 39.07</t>
  </si>
  <si>
    <t>4 "m.č. 40.02</t>
  </si>
  <si>
    <t>4 "m.č. 40.07</t>
  </si>
  <si>
    <t>4 "m.č. 41.02</t>
  </si>
  <si>
    <t>4 "m.č. 41.07</t>
  </si>
  <si>
    <t>4 "m.č. 42.02</t>
  </si>
  <si>
    <t>4 "m.č. 42.07</t>
  </si>
  <si>
    <t>4 "m.č. 43.02</t>
  </si>
  <si>
    <t>4 "m.č. 43.07</t>
  </si>
  <si>
    <t>4 "m.č. 44.02</t>
  </si>
  <si>
    <t>4 "m.č. 44.07</t>
  </si>
  <si>
    <t>4 "m.č. 45.02</t>
  </si>
  <si>
    <t>4 "m.č. 45.07</t>
  </si>
  <si>
    <t>4 "m.č. 46.02</t>
  </si>
  <si>
    <t>4 "m.č. 46.07</t>
  </si>
  <si>
    <t>4 "m.č. 47.02</t>
  </si>
  <si>
    <t>4 "m.č. 47.07</t>
  </si>
  <si>
    <t>4 "m.č. 48.02</t>
  </si>
  <si>
    <t>4 "m.č. 48.07</t>
  </si>
  <si>
    <t>4 "m.č. 49.02</t>
  </si>
  <si>
    <t>4 "m.č. 49.07</t>
  </si>
  <si>
    <t>4 "m.č. 50.02</t>
  </si>
  <si>
    <t>4 "m.č. 50.07</t>
  </si>
  <si>
    <t>4 "m.č. 011</t>
  </si>
  <si>
    <t>4 "m.č. 013</t>
  </si>
  <si>
    <t>4 "m.č. 015</t>
  </si>
  <si>
    <t>572</t>
  </si>
  <si>
    <t>771591264</t>
  </si>
  <si>
    <t>Izolace těsnícími pásy mezi podlahou a stěnou</t>
  </si>
  <si>
    <t>-58086934</t>
  </si>
  <si>
    <t>https://podminky.urs.cz/item/CS_URS_2024_01/771591264</t>
  </si>
  <si>
    <t>573</t>
  </si>
  <si>
    <t>771591R01</t>
  </si>
  <si>
    <t>Podlahy vyplnění dilatačních spár trvale pružným tmelem</t>
  </si>
  <si>
    <t>1863988554</t>
  </si>
  <si>
    <t>společné prostory, viz spárořez</t>
  </si>
  <si>
    <t>4,359+3,063+0,275*2+2,4+4,359+2,505+1,532+3,865*2+3*2+3,6+1,175*2</t>
  </si>
  <si>
    <t>2,62*2+4,2+3,123+3+4,2+3+3,498+2,279</t>
  </si>
  <si>
    <t>3*2+3,896+2,559+4,863+2,4+4,8+2,275</t>
  </si>
  <si>
    <t>487</t>
  </si>
  <si>
    <t>998771203</t>
  </si>
  <si>
    <t>Přesun hmot procentní pro podlahy z dlaždic v objektech v přes 12 do 24 m</t>
  </si>
  <si>
    <t>1403866300</t>
  </si>
  <si>
    <t>https://podminky.urs.cz/item/CS_URS_2022_02/998771203</t>
  </si>
  <si>
    <t>776</t>
  </si>
  <si>
    <t>Podlahy povlakové</t>
  </si>
  <si>
    <t>488</t>
  </si>
  <si>
    <t>776111111</t>
  </si>
  <si>
    <t>Broušení anhydritového podkladu povlakových podlah</t>
  </si>
  <si>
    <t>616</t>
  </si>
  <si>
    <t>https://podminky.urs.cz/item/CS_URS_2022_02/776111111</t>
  </si>
  <si>
    <t>776111311</t>
  </si>
  <si>
    <t>Vysátí podkladu povlakových podlah</t>
  </si>
  <si>
    <t>-1532372391</t>
  </si>
  <si>
    <t>https://podminky.urs.cz/item/CS_URS_2024_01/776111311</t>
  </si>
  <si>
    <t>489</t>
  </si>
  <si>
    <t>776121112</t>
  </si>
  <si>
    <t>Vodou ředitelná penetrace savého podkladu povlakových podlah</t>
  </si>
  <si>
    <t>618</t>
  </si>
  <si>
    <t>https://podminky.urs.cz/item/CS_URS_2022_02/776121112</t>
  </si>
  <si>
    <t>490</t>
  </si>
  <si>
    <t>7762121.01</t>
  </si>
  <si>
    <t>Volné položení textilních rohoží čistících zón</t>
  </si>
  <si>
    <t>2091286991</t>
  </si>
  <si>
    <t>491</t>
  </si>
  <si>
    <t>69752100</t>
  </si>
  <si>
    <t>rohož textilní provedení 100% PP, zatavený do měkčeného PVC</t>
  </si>
  <si>
    <t>1323369813</t>
  </si>
  <si>
    <t>Poznámka k položce:_x000d_
ztratné 10%_x000d_
referenční výrobek GAPA SHATWELL</t>
  </si>
  <si>
    <t>13,08*1,1 'Přepočtené koeficientem množství</t>
  </si>
  <si>
    <t>492</t>
  </si>
  <si>
    <t>776231111</t>
  </si>
  <si>
    <t>Lepení lamel a čtverců z vinylu standardním lepidlem</t>
  </si>
  <si>
    <t>620</t>
  </si>
  <si>
    <t>https://podminky.urs.cz/item/CS_URS_2024_01/776231111</t>
  </si>
  <si>
    <t>493</t>
  </si>
  <si>
    <t>28411050</t>
  </si>
  <si>
    <t>dílce vinylové tl 2,0mm, nášlapná vrstva 0,40mm, úprava PUR, třída zátěže 23/32/41, otlak 0,05mm, R10, třída otěru T, hořlavost Bfl S1, bez ftalátů</t>
  </si>
  <si>
    <t>622</t>
  </si>
  <si>
    <t>3685,8*1,1 "Přepočtené koeficientem množství</t>
  </si>
  <si>
    <t>596</t>
  </si>
  <si>
    <t>776411111</t>
  </si>
  <si>
    <t>Montáž obvodových soklíků výšky do 80 mm</t>
  </si>
  <si>
    <t>1769879840</t>
  </si>
  <si>
    <t>https://podminky.urs.cz/item/CS_URS_2024_01/776411111</t>
  </si>
  <si>
    <t>skladba P5, P6</t>
  </si>
  <si>
    <t>3,783*2+1,4*2+0,3*2+0,25*2+0,1+4,96*2+1,897+5,206*2+3,669*2+0,375*2+3,5*2+2*2+5,191*2+3,669*2+0,375*2+4,96*2+1,897*2+0,3*2-(0,9*2+0,7*2+0,8*8+2,925*2)</t>
  </si>
  <si>
    <t>4,96*2+1,981+1,897+0,3*2+5,187*2+3,669*2+0,375*2+3,5*2+2*2+5,206*2+3,669*2+0,375*2+4,96*2+1,98+1,897-(0,9*2+0,8*8+0,7*2+2,952*2)</t>
  </si>
  <si>
    <t>5,057*2+2,145+1,903+0,3*2+5,111*2+3,675*2+0,375*2+4,5*2+2,1*2+5,076*2+4,914*2+0,375*2+5,047*2+2,246+2,142+0,973-(0,9*7+0,8*4+0,7+2,925+4,15)</t>
  </si>
  <si>
    <t>4,96*2+1,342+0,969+1,904+0,3*2+5,206*2+3,675*2+0,375*2+3,5*2+2*2+5,206*2+3,669*2+0,375*2+4,959+1,981+1,897+4,96*2+0,3*2-(0,9*2+0,8*8+0,7*2+2,925*2)</t>
  </si>
  <si>
    <t>4,96*2+1,981+1,897+0,3*2+5,187*2+3,669*2+0,375*2+3,5*2+2*2+5,206*2+3,669*2+0,375*2+4,96*2+1,98+1,897+0,3*2-(0,9*2+0,8*8+0,7*2+2,925*2)</t>
  </si>
  <si>
    <t>-(0,9*2+0,8*8+0,7*2+2,925*2)</t>
  </si>
  <si>
    <t>3,783*2+1,4*2+0,3*2+0,25*2+0,1+4,96*2+1,897+5,156*2+3,669*2+0,375*2+3,5*2+2*2+5,141*2+3,669*2+0,375*2+4,96*2+1,897*2+0,3*2-(0,9*2+0,7*2+0,8*8+2,925*2)</t>
  </si>
  <si>
    <t>4,96*2+1,981+1,897+0,3*2+5,137*2+3,669*2+0,375*2+3,5*2+2*2+5,156*2+3,669*2+0,375*2+4,96*2+1,98+1,897-(0,9*2+0,8*8+0,7*2+2,952*2)</t>
  </si>
  <si>
    <t>5,057*2+2,145+1,903+0,3*2+5,061*2+3,675*2+0,375*2+4,5*2+2,1*2+5,026*2+4,914*2+0,375*2+5,047*2+2,246+2,142+0,973-(0,9*7+0,8*4+0,7+2,925+4,15)</t>
  </si>
  <si>
    <t>4,96*2+1,342+0,969+1,904+0,3*2+5,156*2+3,675*2+0,375*2+3,5*2+2*2+5,156*2+3,669*2+0,375*2+4,959+1,981+1,897+4,96*2+0,3*2-(0,9*2+0,8*8+0,7*2+2,925*2)</t>
  </si>
  <si>
    <t>4,96*2+1,981+1,897+0,3*2+5,137*2+3,675*2+0,375*2+3,5*2+2*2+5,156*2+3,669*2+0,375*2+4,96*2+1,98+1,897+0,3*2-(0,9*2+0,8*8+0,7*2+2,925*2)</t>
  </si>
  <si>
    <t>4,96*2+1,981+1,897+0,3*2+5,137*2+3,669*2+0,375*2+3,5*2+2*2+5,156*2+3,669*2+0,375*2+4,96*2+1,98+1,897+0,3*2-(0,9*2+0,8*8+0,7*2+2,925*2)</t>
  </si>
  <si>
    <t>597</t>
  </si>
  <si>
    <t>284110R1</t>
  </si>
  <si>
    <t>lišta soklová PVC v. 50mm včetně tvarovek</t>
  </si>
  <si>
    <t>-477420832</t>
  </si>
  <si>
    <t>3168,928*1,02 'Přepočtené koeficientem množství</t>
  </si>
  <si>
    <t>494</t>
  </si>
  <si>
    <t>998776203</t>
  </si>
  <si>
    <t>Přesun hmot procentní pro podlahy povlakové v objektech v přes 12 do 24 m</t>
  </si>
  <si>
    <t>-1213384607</t>
  </si>
  <si>
    <t>https://podminky.urs.cz/item/CS_URS_2022_02/998776203</t>
  </si>
  <si>
    <t>777</t>
  </si>
  <si>
    <t>Podlahy lité</t>
  </si>
  <si>
    <t>495</t>
  </si>
  <si>
    <t>777121101</t>
  </si>
  <si>
    <t>Vyrovnání podkladu podlah stěrkou plněnou pískem pl do 0,25 m2 tl do 3 mm</t>
  </si>
  <si>
    <t>626</t>
  </si>
  <si>
    <t>https://podminky.urs.cz/item/CS_URS_2022_02/777121101</t>
  </si>
  <si>
    <t>496</t>
  </si>
  <si>
    <t>777131100</t>
  </si>
  <si>
    <t>Penetrační epoxidový nátěr podlahy na suchý a vyzrálý podklad</t>
  </si>
  <si>
    <t>628</t>
  </si>
  <si>
    <t>https://podminky.urs.cz/item/CS_URS_2022_02/777131100</t>
  </si>
  <si>
    <t>Poznámka k položce:_x000d_
Ztratné 10% pro vytažení nátěru do výšky 70mm.</t>
  </si>
  <si>
    <t xml:space="preserve">"R05"     5,60*2</t>
  </si>
  <si>
    <t>501,07*1,1 'Přepočtené koeficientem množství</t>
  </si>
  <si>
    <t>497</t>
  </si>
  <si>
    <t>777131113</t>
  </si>
  <si>
    <t>Penetrační polyuretanový nátěr podlahy na vlhký nebo nenasákavý podklad</t>
  </si>
  <si>
    <t>630</t>
  </si>
  <si>
    <t>https://podminky.urs.cz/item/CS_URS_2022_02/777131113</t>
  </si>
  <si>
    <t>498</t>
  </si>
  <si>
    <t>777511125</t>
  </si>
  <si>
    <t>Krycí epoxidová stěrka tloušťky přes 2 do 3 mm průmyslové lité podlahy</t>
  </si>
  <si>
    <t>632</t>
  </si>
  <si>
    <t>https://podminky.urs.cz/item/CS_URS_2022_02/777511125</t>
  </si>
  <si>
    <t>541</t>
  </si>
  <si>
    <t>777511125.1</t>
  </si>
  <si>
    <t>Krycí epoxidová stěrka tloušťky přes 2 do 3 mm průmyslové lité podlahy včetně protiskluzového pásu</t>
  </si>
  <si>
    <t>321886654</t>
  </si>
  <si>
    <t>Poznámka k položce:_x000d_
pro venkovní prostředí</t>
  </si>
  <si>
    <t>499</t>
  </si>
  <si>
    <t>777521103</t>
  </si>
  <si>
    <t>Krycí polyuretanová stěrka tloušťky do 2 mm dekorativní lité podlahy</t>
  </si>
  <si>
    <t>634</t>
  </si>
  <si>
    <t>https://podminky.urs.cz/item/CS_URS_2022_02/777521103</t>
  </si>
  <si>
    <t>4*1,1 'Přepočtené koeficientem množství</t>
  </si>
  <si>
    <t>501</t>
  </si>
  <si>
    <t>777611121</t>
  </si>
  <si>
    <t>Krycí epoxidový průmyslový nátěr podlahy</t>
  </si>
  <si>
    <t>638</t>
  </si>
  <si>
    <t>https://podminky.urs.cz/item/CS_URS_2022_02/777611121</t>
  </si>
  <si>
    <t>Poznámka k položce:_x000d_
pro vnější prostředí</t>
  </si>
  <si>
    <t>502</t>
  </si>
  <si>
    <t>777622101</t>
  </si>
  <si>
    <t>Uzavírací polyuretanový barevný nátěr podlahy</t>
  </si>
  <si>
    <t>640</t>
  </si>
  <si>
    <t>https://podminky.urs.cz/item/CS_URS_2022_02/777622101</t>
  </si>
  <si>
    <t xml:space="preserve">"P11"     4,24</t>
  </si>
  <si>
    <t>503</t>
  </si>
  <si>
    <t>998777203</t>
  </si>
  <si>
    <t>Přesun hmot procentní pro podlahy lité v objektech v přes 12 do 24 m</t>
  </si>
  <si>
    <t>-932142776</t>
  </si>
  <si>
    <t>https://podminky.urs.cz/item/CS_URS_2022_02/998777203</t>
  </si>
  <si>
    <t>781</t>
  </si>
  <si>
    <t>Dokončovací práce - obklady</t>
  </si>
  <si>
    <t>548</t>
  </si>
  <si>
    <t>781111011</t>
  </si>
  <si>
    <t>Ometení (oprášení) stěny při přípravě podkladu</t>
  </si>
  <si>
    <t>1577287618</t>
  </si>
  <si>
    <t>https://podminky.urs.cz/item/CS_URS_2024_01/781111011</t>
  </si>
  <si>
    <t xml:space="preserve">"11"     1,50*(2,875*2+3,328*2-0,80)</t>
  </si>
  <si>
    <t xml:space="preserve">"13"     1,50*(1,925*2+1,998*2-0,80)</t>
  </si>
  <si>
    <t xml:space="preserve">"15"     2,4*(2,25*2+1,50*2)-0,7*2,1</t>
  </si>
  <si>
    <t xml:space="preserve">"16"     2,4*(1,239*2+1,50*2)-0,7*2,1</t>
  </si>
  <si>
    <t xml:space="preserve">"17"     0,60*(3,658+0,6*2)</t>
  </si>
  <si>
    <t xml:space="preserve">"106"     2,40*(3,334*2+1,40*3)-0,70*2,1*2</t>
  </si>
  <si>
    <t xml:space="preserve">"koupelny+WC"     2,40*(1,25*2+2,811*2)*18-0,7*2,1*18</t>
  </si>
  <si>
    <t xml:space="preserve">"6.02"     2,40*(1,25*2+2,821*2)-0,7*2,1</t>
  </si>
  <si>
    <t xml:space="preserve">"6.07"     2,40*(2,25*2+2,821*2)-0,7*2,1</t>
  </si>
  <si>
    <t xml:space="preserve">"kuchyně"     0,60*(0,60*2+3,50)*9</t>
  </si>
  <si>
    <t xml:space="preserve">"kuchyně"     0,60*(0,60*2+4,50)</t>
  </si>
  <si>
    <t>"m.č. 202" 1,50*(1,155*2+1,885)</t>
  </si>
  <si>
    <t xml:space="preserve">"16.02"     2,40*(1,25*2+2,821*2)-0,7*2,1</t>
  </si>
  <si>
    <t xml:space="preserve">"16.07"     2,40*(2,25*2+2,821*2)-0,7*2,1</t>
  </si>
  <si>
    <t>"m.č. 302" 1,50*(1,155*2+1,885)</t>
  </si>
  <si>
    <t xml:space="preserve">"26.02"     2,40*(1,25*2+2,821*2)-0,7*2,1</t>
  </si>
  <si>
    <t xml:space="preserve">"26.07"     2,40*(2,25*2+2,821*2)-0,7*2,1</t>
  </si>
  <si>
    <t>"m.č. 402" 1,50*(1,155*2+1,885)</t>
  </si>
  <si>
    <t xml:space="preserve">"36.02"     2,40*(1,25*2+2,821*2)-0,7*2,1</t>
  </si>
  <si>
    <t xml:space="preserve">"36.07"     2,40*(2,25*2+2,821*2)-0,7*2,1</t>
  </si>
  <si>
    <t>"m.č. 502" 1,50*(1,155*2+1,885)</t>
  </si>
  <si>
    <t xml:space="preserve">"46.02"     2,40*(1,25*2+2,821*2)-0,7*2,1</t>
  </si>
  <si>
    <t xml:space="preserve">"46.07"     2,40*(2,25*2+2,821*2)-0,7*2,1</t>
  </si>
  <si>
    <t>504</t>
  </si>
  <si>
    <t>781121011</t>
  </si>
  <si>
    <t>Nátěr penetrační na stěnu</t>
  </si>
  <si>
    <t>644</t>
  </si>
  <si>
    <t>https://podminky.urs.cz/item/CS_URS_2022_02/781121011</t>
  </si>
  <si>
    <t>505</t>
  </si>
  <si>
    <t>781131112</t>
  </si>
  <si>
    <t>Izolace pod obklad nátěrem nebo stěrkou ve dvou vrstvách</t>
  </si>
  <si>
    <t>646</t>
  </si>
  <si>
    <t>https://podminky.urs.cz/item/CS_URS_2022_02/781131112</t>
  </si>
  <si>
    <t>549</t>
  </si>
  <si>
    <t>7811312R1</t>
  </si>
  <si>
    <t>Izolace pod obklad těsnícími pásy mezi stěnami</t>
  </si>
  <si>
    <t>1527855628</t>
  </si>
  <si>
    <t xml:space="preserve">"11"     1,50*4</t>
  </si>
  <si>
    <t xml:space="preserve">"13"     1,50*4</t>
  </si>
  <si>
    <t xml:space="preserve">"15"     2,4*4</t>
  </si>
  <si>
    <t xml:space="preserve">"koupelny+WC"     2,40*4*18</t>
  </si>
  <si>
    <t xml:space="preserve">"6.02"     2,40*4</t>
  </si>
  <si>
    <t xml:space="preserve">"6.07"     2,40*4</t>
  </si>
  <si>
    <t xml:space="preserve">"16.02"     2,40*4</t>
  </si>
  <si>
    <t xml:space="preserve">"16.07"     2,40*4</t>
  </si>
  <si>
    <t xml:space="preserve">"26.02"     2,40*4</t>
  </si>
  <si>
    <t xml:space="preserve">"26.07"     2,40*(4</t>
  </si>
  <si>
    <t xml:space="preserve">"36.02"     2,40*4</t>
  </si>
  <si>
    <t xml:space="preserve">"36.07"     2,40*4</t>
  </si>
  <si>
    <t xml:space="preserve">"46.02"     2,40*4</t>
  </si>
  <si>
    <t xml:space="preserve">"46.07"     2,40*4</t>
  </si>
  <si>
    <t>553</t>
  </si>
  <si>
    <t>781472214</t>
  </si>
  <si>
    <t>Montáž obkladů keramických hladkých lepených cementovým flexibilním lepidlem přes 4 do 6 ks/m2</t>
  </si>
  <si>
    <t>-1145305310</t>
  </si>
  <si>
    <t>https://podminky.urs.cz/item/CS_URS_2024_01/781472214</t>
  </si>
  <si>
    <t>547</t>
  </si>
  <si>
    <t>59761717</t>
  </si>
  <si>
    <t>obklad keramický povrch hladký/matný tl do 10mm přes 4 do 6ks/m2</t>
  </si>
  <si>
    <t>1229732542</t>
  </si>
  <si>
    <t>2078,175*1,1 'Přepočtené koeficientem množství</t>
  </si>
  <si>
    <t>508</t>
  </si>
  <si>
    <t>781491021</t>
  </si>
  <si>
    <t>Montáž zrcadel plochy do 1 m2 lepených silikonovým tmelem na keramický obklad</t>
  </si>
  <si>
    <t>652</t>
  </si>
  <si>
    <t>https://podminky.urs.cz/item/CS_URS_2022_02/781491021</t>
  </si>
  <si>
    <t>0,9*1,085*95 "koupelny</t>
  </si>
  <si>
    <t>0,9*0,6 "m.č. 106</t>
  </si>
  <si>
    <t>0,9*0,6 "m.č. 015</t>
  </si>
  <si>
    <t>509</t>
  </si>
  <si>
    <t>63465124</t>
  </si>
  <si>
    <t>zrcadlo nemontované čiré tl 4mm max rozměr 3210x2250mm</t>
  </si>
  <si>
    <t>654</t>
  </si>
  <si>
    <t>550</t>
  </si>
  <si>
    <t>781492251</t>
  </si>
  <si>
    <t>Montáž profilů ukončovacích lepených flexibilním cementovým lepidlem</t>
  </si>
  <si>
    <t>-331847650</t>
  </si>
  <si>
    <t>https://podminky.urs.cz/item/CS_URS_2024_01/781492251</t>
  </si>
  <si>
    <t xml:space="preserve">"11"     2,875*2+3,328*2-0,80</t>
  </si>
  <si>
    <t xml:space="preserve">"13"     1,925*2+1,998*2-0,80</t>
  </si>
  <si>
    <t xml:space="preserve">"17"     0,6*2</t>
  </si>
  <si>
    <t xml:space="preserve">"kuchyně"     0,60*2*9</t>
  </si>
  <si>
    <t xml:space="preserve">"kuchyně"     0,60*2</t>
  </si>
  <si>
    <t>"m.č. 202" 1,155*2+1,885</t>
  </si>
  <si>
    <t>"m.č. 302" 1,155*2+1,885</t>
  </si>
  <si>
    <t>"m.č. 402" 1,155*2+1,885</t>
  </si>
  <si>
    <t>"m.č. 502" 1,155*2+1,885</t>
  </si>
  <si>
    <t>551</t>
  </si>
  <si>
    <t>19416005</t>
  </si>
  <si>
    <t>lišta ukončovací z eloxovaného hliníku 10mm</t>
  </si>
  <si>
    <t>-548030594</t>
  </si>
  <si>
    <t>96,632*1,05 'Přepočtené koeficientem množství</t>
  </si>
  <si>
    <t>552</t>
  </si>
  <si>
    <t>781495115</t>
  </si>
  <si>
    <t>Spárování vnitřních obkladů silikonem</t>
  </si>
  <si>
    <t>-1025428512</t>
  </si>
  <si>
    <t>https://podminky.urs.cz/item/CS_URS_2024_01/781495115</t>
  </si>
  <si>
    <t>"11" 1,5*6</t>
  </si>
  <si>
    <t>"13" 1,5*6</t>
  </si>
  <si>
    <t xml:space="preserve">"15"     2,4*6</t>
  </si>
  <si>
    <t xml:space="preserve">"16"     2,4*6</t>
  </si>
  <si>
    <t xml:space="preserve">"106"     2,40*(12</t>
  </si>
  <si>
    <t xml:space="preserve">"koupelny+WC"     2,40*6*18</t>
  </si>
  <si>
    <t xml:space="preserve">"6.02"     2,40*6</t>
  </si>
  <si>
    <t xml:space="preserve">"6.07"     2,40*6</t>
  </si>
  <si>
    <t>"m.č. 202" 1,50*4</t>
  </si>
  <si>
    <t xml:space="preserve">"16.02"     2,40*6</t>
  </si>
  <si>
    <t xml:space="preserve">"16.07"     2,40*6</t>
  </si>
  <si>
    <t>"m.č. 302" 1,50*4</t>
  </si>
  <si>
    <t xml:space="preserve">"26.02"     2,40*6</t>
  </si>
  <si>
    <t xml:space="preserve">"26.07"     2,40*6</t>
  </si>
  <si>
    <t>"m.č. 402" 1,50*4</t>
  </si>
  <si>
    <t xml:space="preserve">"36.02"     2,40*6</t>
  </si>
  <si>
    <t xml:space="preserve">"36.07"     2,40*6</t>
  </si>
  <si>
    <t>"m.č. 502" 1,50*4</t>
  </si>
  <si>
    <t xml:space="preserve">"46.02"     2,40*6</t>
  </si>
  <si>
    <t xml:space="preserve">"46.07"     2,40*6</t>
  </si>
  <si>
    <t>510</t>
  </si>
  <si>
    <t>998781203</t>
  </si>
  <si>
    <t>Přesun hmot procentní pro obklady keramické v objektech v přes 12 do 24 m</t>
  </si>
  <si>
    <t>656</t>
  </si>
  <si>
    <t>https://podminky.urs.cz/item/CS_URS_2022_02/998781203</t>
  </si>
  <si>
    <t>783</t>
  </si>
  <si>
    <t>Dokončovací práce - nátěry</t>
  </si>
  <si>
    <t>511</t>
  </si>
  <si>
    <t>783317R01</t>
  </si>
  <si>
    <t>Syntetický standardní nátěr zámečnických konstrukcí zárubní dveří jednokřídlých tl. do 150mm, základní nátěr + dvojnásobný krycí nátěr</t>
  </si>
  <si>
    <t>658</t>
  </si>
  <si>
    <t>1 "S.1</t>
  </si>
  <si>
    <t>1 "S.2</t>
  </si>
  <si>
    <t>1 "003a</t>
  </si>
  <si>
    <t>1 "003b</t>
  </si>
  <si>
    <t>1 "004</t>
  </si>
  <si>
    <t>1 "005a</t>
  </si>
  <si>
    <t>1 "005b</t>
  </si>
  <si>
    <t>1 "006</t>
  </si>
  <si>
    <t>1 "007a</t>
  </si>
  <si>
    <t>1 "007b</t>
  </si>
  <si>
    <t>1 "008</t>
  </si>
  <si>
    <t>1 "009</t>
  </si>
  <si>
    <t>1 "010</t>
  </si>
  <si>
    <t>1 "011</t>
  </si>
  <si>
    <t>1 "013</t>
  </si>
  <si>
    <t>1 "014</t>
  </si>
  <si>
    <t>1 "015</t>
  </si>
  <si>
    <t>1 "016</t>
  </si>
  <si>
    <t>1 "017</t>
  </si>
  <si>
    <t>2 "018</t>
  </si>
  <si>
    <t>1 "019</t>
  </si>
  <si>
    <t>2 "technická místnost 603, 604, střecha</t>
  </si>
  <si>
    <t>1 "601, schodiště nad střechou</t>
  </si>
  <si>
    <t>512</t>
  </si>
  <si>
    <t>783317R02</t>
  </si>
  <si>
    <t>Syntetický standardní nátěr zámečnických konstrukcí zárubní dveří dvoukřídlých tl. do 150mm, základní nátěr + dvojnásobný krycí nátěr</t>
  </si>
  <si>
    <t>660</t>
  </si>
  <si>
    <t>1 "012</t>
  </si>
  <si>
    <t>513</t>
  </si>
  <si>
    <t>783823135</t>
  </si>
  <si>
    <t>Penetrační silikonový nátěr hladkých, tenkovrstvých zrnitých nebo štukových omítek</t>
  </si>
  <si>
    <t>662</t>
  </si>
  <si>
    <t>https://podminky.urs.cz/item/CS_URS_2022_02/783823135</t>
  </si>
  <si>
    <t>2732,264+779,778</t>
  </si>
  <si>
    <t>514</t>
  </si>
  <si>
    <t>783827425</t>
  </si>
  <si>
    <t>Krycí dvojnásobný silikonový nátěr omítek stupně členitosti 1 a 2</t>
  </si>
  <si>
    <t>664</t>
  </si>
  <si>
    <t>https://podminky.urs.cz/item/CS_URS_2022_02/783827425</t>
  </si>
  <si>
    <t>784</t>
  </si>
  <si>
    <t>Dokončovací práce - malby a tapety</t>
  </si>
  <si>
    <t>515</t>
  </si>
  <si>
    <t>784181121</t>
  </si>
  <si>
    <t>Hloubková jednonásobná bezbarvá penetrace podkladu v místnostech v do 3,80 m</t>
  </si>
  <si>
    <t>666</t>
  </si>
  <si>
    <t>https://podminky.urs.cz/item/CS_URS_2022_02/784181121</t>
  </si>
  <si>
    <t>7511,439+76,428+2949,08+170,783</t>
  </si>
  <si>
    <t>516</t>
  </si>
  <si>
    <t>784221101</t>
  </si>
  <si>
    <t>Dvojnásobné bílé malby ze směsí za sucha dobře otěruvzdorných v místnostech do 3,80 m</t>
  </si>
  <si>
    <t>668</t>
  </si>
  <si>
    <t>https://podminky.urs.cz/item/CS_URS_2022_02/784221101</t>
  </si>
  <si>
    <t>786</t>
  </si>
  <si>
    <t>Dokončovací práce - čalounické úpravy</t>
  </si>
  <si>
    <t>517</t>
  </si>
  <si>
    <t>7866140.01</t>
  </si>
  <si>
    <t>Montáž vnitřní rolety ovládané motorem plochy do 4 m2</t>
  </si>
  <si>
    <t>384495220</t>
  </si>
  <si>
    <t>2 "ozn. OS22B, 2.NP, portál jižní fasády</t>
  </si>
  <si>
    <t>4 "ozn. OS22C, 1.NP, portál jižní fasády</t>
  </si>
  <si>
    <t>518</t>
  </si>
  <si>
    <t>7866140.02</t>
  </si>
  <si>
    <t>Montáž vnitřní rolety ovládané motorem plochy přes 4 do 6 m2</t>
  </si>
  <si>
    <t>1520931686</t>
  </si>
  <si>
    <t>4 "ozn. OS22A, 2.NP, portál jižní fasády</t>
  </si>
  <si>
    <t>519</t>
  </si>
  <si>
    <t>631280.01</t>
  </si>
  <si>
    <t xml:space="preserve">roleta látková 1595 x 2920 mm ovládaná el. motorem včetně příslušenství, ovládání pomocí vypínače,  látka 400g/m2 z 64% PVC a z 36% skelné vlákno, z vnější strany Al fólie, barva šedá, kotvení k fasádním profilům, ozn. OS22A</t>
  </si>
  <si>
    <t>1752052428</t>
  </si>
  <si>
    <t>520</t>
  </si>
  <si>
    <t>631280.02</t>
  </si>
  <si>
    <t>roleta látková 1400 x 2920 mm ovládaná el. motorem včetně příslušenství, ovládání pomocí vypínače, látka 400g/m2 z 64% PVC a z 36% skelné vlákno, z vnější strany Al fólie, barva šedá, kotvení k fasádním profilům, ozn. OS22B</t>
  </si>
  <si>
    <t>-2005259885</t>
  </si>
  <si>
    <t>521</t>
  </si>
  <si>
    <t>631280.03</t>
  </si>
  <si>
    <t>roleta látková 1595 x 2445 mm ovládaná el. motorem včetně příslušenství, ovládání pomocí vypínače, látka 400g/m2 z 64% PVC a z 36% skelné vlákno, z vnější strany Al fólie, barva šedá, kotvení k fasádním profilům, ozn. OS22C</t>
  </si>
  <si>
    <t>1558277063</t>
  </si>
  <si>
    <t>522</t>
  </si>
  <si>
    <t>998786203</t>
  </si>
  <si>
    <t>Přesun hmot procentní pro stínění a čalounické úpravy v objektech v přes 12 do 24 m</t>
  </si>
  <si>
    <t>-1025845669</t>
  </si>
  <si>
    <t>https://podminky.urs.cz/item/CS_URS_2022_02/998786203</t>
  </si>
  <si>
    <t>Práce a dodávky M</t>
  </si>
  <si>
    <t>22-M</t>
  </si>
  <si>
    <t>Montáže technologických zařízení pro dopravní stavby</t>
  </si>
  <si>
    <t>523</t>
  </si>
  <si>
    <t>220860205</t>
  </si>
  <si>
    <t>Montáž parkovištní závory</t>
  </si>
  <si>
    <t>-1470809717</t>
  </si>
  <si>
    <t>https://podminky.urs.cz/item/CS_URS_2022_02/220860205</t>
  </si>
  <si>
    <t>1 "vjezd, ozn. OS12</t>
  </si>
  <si>
    <t>524</t>
  </si>
  <si>
    <t>7491048.1</t>
  </si>
  <si>
    <t>set automatické vjezdové závory s ramenem 2x d. 5,15m, tělo závory s řídící jednotkou, 2sady gumových lišt, zásuvný přijímač dálkového ovládání, výstražná lampa, 1pár fotobuněk, 50ks dálkového ovladače, ozn. SO12</t>
  </si>
  <si>
    <t>1033252818</t>
  </si>
  <si>
    <t>33-M</t>
  </si>
  <si>
    <t>Montáže dopr.zaříz.,sklad. zař. a váh</t>
  </si>
  <si>
    <t>525</t>
  </si>
  <si>
    <t>330030D.01</t>
  </si>
  <si>
    <t>Osobní výtah, 1125 kg, 6 stanic</t>
  </si>
  <si>
    <t>670</t>
  </si>
  <si>
    <t>SO 01_ZTI - Zdravotně technické instalace</t>
  </si>
  <si>
    <t>D1 - CELKEM (součet přímých "1" a ostatních nákladů "2")</t>
  </si>
  <si>
    <t xml:space="preserve">    D2 - 1) PŘÍMÉ NÁKLADY</t>
  </si>
  <si>
    <t xml:space="preserve">      D4 - Vnitřní kanalizace</t>
  </si>
  <si>
    <t xml:space="preserve">      D5 - Strojní vybavení</t>
  </si>
  <si>
    <t xml:space="preserve">      D6 - Zařizovací předměty</t>
  </si>
  <si>
    <t xml:space="preserve">      D7 - Předstěnové instalace</t>
  </si>
  <si>
    <t xml:space="preserve">      722 - Vnitřní vodovod</t>
  </si>
  <si>
    <t xml:space="preserve">        722.1 - Potrubí - včetně tvarovek, uchycení</t>
  </si>
  <si>
    <t xml:space="preserve">        722.2 - Tepelná izolace</t>
  </si>
  <si>
    <t xml:space="preserve">        722.3 - Armatury, příslušenství</t>
  </si>
  <si>
    <t xml:space="preserve">        722.4 - Armatury k zařizovacím předmětům</t>
  </si>
  <si>
    <t xml:space="preserve">    D3 - 2) OSTATNÍ NÁKLADY (součet)</t>
  </si>
  <si>
    <t>D1</t>
  </si>
  <si>
    <t>CELKEM (součet přímých "1" a ostatních nákladů "2")</t>
  </si>
  <si>
    <t>D2</t>
  </si>
  <si>
    <t>1) PŘÍMÉ NÁKLADY</t>
  </si>
  <si>
    <t>D4</t>
  </si>
  <si>
    <t>Vnitřní kanalizace</t>
  </si>
  <si>
    <t>721174006</t>
  </si>
  <si>
    <t>Potrubí kanalizační z PP svodné DN 125</t>
  </si>
  <si>
    <t>721174007</t>
  </si>
  <si>
    <t>Potrubí kanalizační z PP svodné DN 160</t>
  </si>
  <si>
    <t>721174025</t>
  </si>
  <si>
    <t>Potrubí kanalizační z PP odpadní DN 110</t>
  </si>
  <si>
    <t>721174041</t>
  </si>
  <si>
    <t>Potrubí kanalizační z PP připojovací DN 32</t>
  </si>
  <si>
    <t>721174042</t>
  </si>
  <si>
    <t>Potrubí kanalizační z PP připojovací DN 40</t>
  </si>
  <si>
    <t>721174043</t>
  </si>
  <si>
    <t>Potrubí kanalizační z PP připojovací DN 50</t>
  </si>
  <si>
    <t>721174044</t>
  </si>
  <si>
    <t>Potrubí kanalizační z PP připojovací DN 75</t>
  </si>
  <si>
    <t>721174045</t>
  </si>
  <si>
    <t>Potrubí kanalizační z PP připojovací DN 110</t>
  </si>
  <si>
    <t>721174055</t>
  </si>
  <si>
    <t>Potrubí kanalizační z PP dešťové DN 110</t>
  </si>
  <si>
    <t>Pol11</t>
  </si>
  <si>
    <t>polyethylenová nenasákavá izolace min. D110 tl. 9 mm</t>
  </si>
  <si>
    <t>721174056</t>
  </si>
  <si>
    <t>Potrubí kanalizační z PP dešťové DN 125</t>
  </si>
  <si>
    <t>721174057</t>
  </si>
  <si>
    <t>Potrubí kanalizační z PP dešťové DN 160</t>
  </si>
  <si>
    <t>Pol10</t>
  </si>
  <si>
    <t>Potrubí kanalizační z PP dešťové DN 200</t>
  </si>
  <si>
    <t>713411141</t>
  </si>
  <si>
    <t>Montáž izolace tepelné potrubí pásy nebo rohožemi s Al fólií staženými Al páskou 1x</t>
  </si>
  <si>
    <t>-73174532</t>
  </si>
  <si>
    <t>https://podminky.urs.cz/item/CS_URS_2024_01/713411141</t>
  </si>
  <si>
    <t>svodné splaškové potrubí DN110</t>
  </si>
  <si>
    <t xml:space="preserve"> 2*11*PI*0,11 "prostup skrz střechu budníku</t>
  </si>
  <si>
    <t>63151671</t>
  </si>
  <si>
    <t>rohož izolační z minerální vlny lamelová s Al fólií 50-60kg/m3 tl 40mm</t>
  </si>
  <si>
    <t>588593048</t>
  </si>
  <si>
    <t>7,603*1,05 'Přepočtené koeficientem množství</t>
  </si>
  <si>
    <t>723170115</t>
  </si>
  <si>
    <t>Potrubí plynové plastové Pe 100, PN 0,4 MPa, D 40 x 3,7 mm spojované elektrotvarovkami</t>
  </si>
  <si>
    <t>723170116</t>
  </si>
  <si>
    <t>Potrubí plynové plastové Pe 100, PN 0,4 MPa, D 50 x 4,6 mm spojované elektrotvarovkami</t>
  </si>
  <si>
    <t>721194103</t>
  </si>
  <si>
    <t>Vyvedení a upevnění odpadních výpustek DN 32</t>
  </si>
  <si>
    <t>ks</t>
  </si>
  <si>
    <t>721194104</t>
  </si>
  <si>
    <t>Vyvedení a upevnění odpadních výpustek DN 40</t>
  </si>
  <si>
    <t>721194105</t>
  </si>
  <si>
    <t>Vyvedení a upevnění odpadních výpustek DN 50</t>
  </si>
  <si>
    <t>721194107</t>
  </si>
  <si>
    <t>Vyvedení a upevnění odpadních výpustek DN 70</t>
  </si>
  <si>
    <t>721194109</t>
  </si>
  <si>
    <t>Vyvedení a upevnění odpadních výpustek DN 110</t>
  </si>
  <si>
    <t>721211402</t>
  </si>
  <si>
    <t>Vpusť podlahová s vodorovným odtokem DN 40/50 s automatickým vztlakovým uzávěrem mřížka nerez 115x115</t>
  </si>
  <si>
    <t>721211913</t>
  </si>
  <si>
    <t>Montáž vpustí podlahových DN 110 ostatní typ</t>
  </si>
  <si>
    <t>Pol12</t>
  </si>
  <si>
    <t>Podlahová vpusť DN110 s suchou zápachovou uzávěrkou, svislý odtok</t>
  </si>
  <si>
    <t>721226511</t>
  </si>
  <si>
    <t>Zápachová uzávěrka podomítková pro pračku a myčku DN 40</t>
  </si>
  <si>
    <t>721273153</t>
  </si>
  <si>
    <t>Hlavice ventilační polypropylen PP DN 110</t>
  </si>
  <si>
    <t>721290111</t>
  </si>
  <si>
    <t>Zkouška těsnosti potrubí kanalizace vodou DN do 125</t>
  </si>
  <si>
    <t>721290112</t>
  </si>
  <si>
    <t>Zkouška těsnosti potrubí kanalizace vodou DN 150/DN 200</t>
  </si>
  <si>
    <t>D5</t>
  </si>
  <si>
    <t>Strojní vybavení</t>
  </si>
  <si>
    <t>724149101</t>
  </si>
  <si>
    <t>Montáž čerpadla vodovodního ponorného výkonu do 56 l bez potrubí a příslušenství</t>
  </si>
  <si>
    <t>Pol15</t>
  </si>
  <si>
    <t xml:space="preserve">SANITÁRNÍ PŘEČERPÁVAČ PRO VÝLEVKU  /1,5kW, 230V/, Q=50 l/min, H=8m</t>
  </si>
  <si>
    <t>Pol16</t>
  </si>
  <si>
    <t>Pol17</t>
  </si>
  <si>
    <t xml:space="preserve">SANITÁRNÍ PŘEČERPÁVAČ PRO PRÁDELNU  2x/1,5kW, 230V/, Q=135 l/min, H=8m</t>
  </si>
  <si>
    <t>Pol18</t>
  </si>
  <si>
    <t xml:space="preserve">SANITÁRNÍ PŘEČERPÁVAČ PRO DŘEZ  /0,4kW, 230V/, Q=250 l/min, H=17m</t>
  </si>
  <si>
    <t>Pol19</t>
  </si>
  <si>
    <t xml:space="preserve">SANITÁRNÍ PŘEČERPÁVAČ PRO WC  /0,6kW, 230V/, Q=350 l/min, H=11m</t>
  </si>
  <si>
    <t>Pol20</t>
  </si>
  <si>
    <t>Uzavírací armatura pro výtlak DN32</t>
  </si>
  <si>
    <t>Pol21</t>
  </si>
  <si>
    <t>Uzavírací armatura pro výtlak DN40</t>
  </si>
  <si>
    <t>Pol22</t>
  </si>
  <si>
    <t>Zpětná armatura pro výtlak DN32 s gumovou kuličkou</t>
  </si>
  <si>
    <t>Pol23</t>
  </si>
  <si>
    <t>Zpětná armatura pro výtlak DN40 s gumovou kuličkou</t>
  </si>
  <si>
    <t>998724203</t>
  </si>
  <si>
    <t>Přesun hmot procentní pro strojní vybavení v objektech v přes 12 do 24 m</t>
  </si>
  <si>
    <t>D6</t>
  </si>
  <si>
    <t>Zařizovací předměty</t>
  </si>
  <si>
    <t>725112022</t>
  </si>
  <si>
    <t>Klozet keramický závěsný na nosné stěny s hlubokým splachováním odpad vodorovný</t>
  </si>
  <si>
    <t>725119125</t>
  </si>
  <si>
    <t>Montáž klozetových mís závěsných na nosné stěny</t>
  </si>
  <si>
    <t>Pol24</t>
  </si>
  <si>
    <t xml:space="preserve">Klozet závěsný pro invalidy se sedátkem , závěsný systém pro zazdění mokrým způsobem s dvojčinným tlačítkem v bílé barvě,  tlumící set, montážní těsnění</t>
  </si>
  <si>
    <t>725211603</t>
  </si>
  <si>
    <t>Umyvadlo keramické bílé šířky 600 mm bez krytu na sifon připevněné na stěnu šrouby</t>
  </si>
  <si>
    <t>-779138416</t>
  </si>
  <si>
    <t>https://podminky.urs.cz/item/CS_URS_2024_01/725211603</t>
  </si>
  <si>
    <t>Poznámka k položce:_x000d_
včetně odpadního click clack ventilu a uzávěrky zápachové umyvadlové s celokovovým kulatým designem DN 32</t>
  </si>
  <si>
    <t>72521165R</t>
  </si>
  <si>
    <t>Umyvadlo keramické bílé připevněné na desku</t>
  </si>
  <si>
    <t>350351893</t>
  </si>
  <si>
    <t>725211681</t>
  </si>
  <si>
    <t>Umyvadlo keramické bílé zdravotní šířky 640 mm připevněné na stěnu šrouby</t>
  </si>
  <si>
    <t>725211701</t>
  </si>
  <si>
    <t>Umývátko keramické bílé stěnové šířky 400 mm připevněné na stěnu šrouby</t>
  </si>
  <si>
    <t>725211R01</t>
  </si>
  <si>
    <t>Umyvadlová deska 740x530mm, umělý kámen včetně předního čela – nosná konstrukce ocel. L profil 50x50mm a jekl 100x50mm</t>
  </si>
  <si>
    <t>2126367335</t>
  </si>
  <si>
    <t>72524112R</t>
  </si>
  <si>
    <t>Vanička sprchová akrylátová obdélníková 1500x900 mm</t>
  </si>
  <si>
    <t>-270312599</t>
  </si>
  <si>
    <t>https://podminky.urs.cz/item/CS_URS_2024_01/72524112R</t>
  </si>
  <si>
    <t>7252442R1</t>
  </si>
  <si>
    <t>Zástěna sprchová rámová tl. 6 mm šířky 1200 mm otočné dveře</t>
  </si>
  <si>
    <t>-1994549755</t>
  </si>
  <si>
    <t>95 "spárořez koupelny, WC</t>
  </si>
  <si>
    <t>7252442R2</t>
  </si>
  <si>
    <t>Zástěna sprchová rámová tl. 6 mm šířky 1500 mm otočné dveře</t>
  </si>
  <si>
    <t>-1348539197</t>
  </si>
  <si>
    <t>1 "m.č. 0.15</t>
  </si>
  <si>
    <t>725331111</t>
  </si>
  <si>
    <t>Výlevka bez výtokových armatur keramická se sklopnou plastovou mřížkou 500 mm</t>
  </si>
  <si>
    <t>725822611</t>
  </si>
  <si>
    <t>Baterie umyvadlová stojánková páková bez výpusti</t>
  </si>
  <si>
    <t>-1956954869</t>
  </si>
  <si>
    <t>https://podminky.urs.cz/item/CS_URS_2024_01/725822611</t>
  </si>
  <si>
    <t>725829131</t>
  </si>
  <si>
    <t>Montáž baterie umyvadlové stojánkové G 1/2" ostatní typ</t>
  </si>
  <si>
    <t>Pol25</t>
  </si>
  <si>
    <t>Baterie stojánková pro tělesně postižené</t>
  </si>
  <si>
    <t>725841312</t>
  </si>
  <si>
    <t>Baterie sprchová nástěnná páková</t>
  </si>
  <si>
    <t>725849411</t>
  </si>
  <si>
    <t>Montáž baterie sprchové nástěnná s nastavitelnou výškou sprchy</t>
  </si>
  <si>
    <t>Pol26</t>
  </si>
  <si>
    <t>Nástěnná sprchová baterie pro tělesně postižené</t>
  </si>
  <si>
    <t>136</t>
  </si>
  <si>
    <t>725821311</t>
  </si>
  <si>
    <t>Baterie dřezová nástěnná páková s otáčivým kulatým ústím a délkou ramínka 200 mm</t>
  </si>
  <si>
    <t>725865501</t>
  </si>
  <si>
    <t>Odpadní souprava DN 40/50 se zápachovou uzávěrkou</t>
  </si>
  <si>
    <t>Pol27</t>
  </si>
  <si>
    <t>Zápachová uzávěrka DN 75</t>
  </si>
  <si>
    <t>D7</t>
  </si>
  <si>
    <t>Předstěnové instalace</t>
  </si>
  <si>
    <t>726111031</t>
  </si>
  <si>
    <t>Instalační předstěna - klozet s ovládáním zepředu v 1080 mm závěsný do masivní zděné kce</t>
  </si>
  <si>
    <t>726131041</t>
  </si>
  <si>
    <t>Instalační předstěna pro klozet závěsný v 1120 mm s ovládáním zepředu do lehkých stěn s kovovou kcí</t>
  </si>
  <si>
    <t>-1251177407</t>
  </si>
  <si>
    <t>https://podminky.urs.cz/item/CS_URS_2024_01/726131041</t>
  </si>
  <si>
    <t>95+1</t>
  </si>
  <si>
    <t>69</t>
  </si>
  <si>
    <t>726131043</t>
  </si>
  <si>
    <t>Instalační předstěna pro klozet závěsný v 1120 mm s ovládáním zepředu pro postižené do stěn s kov kcí</t>
  </si>
  <si>
    <t>-1063635782</t>
  </si>
  <si>
    <t>https://podminky.urs.cz/item/CS_URS_2024_01/726131043</t>
  </si>
  <si>
    <t>726191001</t>
  </si>
  <si>
    <t>Zvukoizolační souprava pro klozet a bidet</t>
  </si>
  <si>
    <t>726191002</t>
  </si>
  <si>
    <t>Souprava pro předstěnovou montáž</t>
  </si>
  <si>
    <t>998726213</t>
  </si>
  <si>
    <t>Přesun hmot procentní pro instalační prefabrikáty v objektech v přes 12 do 24 m</t>
  </si>
  <si>
    <t>Vnitřní vodovod</t>
  </si>
  <si>
    <t>722.1</t>
  </si>
  <si>
    <t>Potrubí - včetně tvarovek, uchycení</t>
  </si>
  <si>
    <t>7221.01</t>
  </si>
  <si>
    <t>PP-RCT - Bytové rozvody D16x2,2</t>
  </si>
  <si>
    <t>-890648061</t>
  </si>
  <si>
    <t>7221.02</t>
  </si>
  <si>
    <t>PP-RCT - Bytové rozvody D20x2,3</t>
  </si>
  <si>
    <t>-823275492</t>
  </si>
  <si>
    <t>7221.03</t>
  </si>
  <si>
    <t>PP-RCT - Bytové rozvody D25x2,8</t>
  </si>
  <si>
    <t>-313628344</t>
  </si>
  <si>
    <t>7221.04</t>
  </si>
  <si>
    <t>PP-RCT - TV - Bytové rozvody D16x2,2</t>
  </si>
  <si>
    <t>672110492</t>
  </si>
  <si>
    <t>7221.05</t>
  </si>
  <si>
    <t>PP-RCT - TV - Bytové rozvody D20x2,3</t>
  </si>
  <si>
    <t>-2074852377</t>
  </si>
  <si>
    <t>7221.06</t>
  </si>
  <si>
    <t>PP-RCT - TV - Bytové rozvody D25x2,8</t>
  </si>
  <si>
    <t>463764244</t>
  </si>
  <si>
    <t>7221.07</t>
  </si>
  <si>
    <t xml:space="preserve">PP-RCT - SV - stoupačky  D20x2,3</t>
  </si>
  <si>
    <t>-1360496752</t>
  </si>
  <si>
    <t>7221.08</t>
  </si>
  <si>
    <t xml:space="preserve">PP-RCT - SV - stoupačky  D25x2,8</t>
  </si>
  <si>
    <t>-1563763324</t>
  </si>
  <si>
    <t>7221.09</t>
  </si>
  <si>
    <t xml:space="preserve">PP-RCT - SV - stoupačky  D32x3,6</t>
  </si>
  <si>
    <t>1310371276</t>
  </si>
  <si>
    <t>7221.10</t>
  </si>
  <si>
    <t xml:space="preserve">PP-RCT - SV - stoupačky  D40x4,5</t>
  </si>
  <si>
    <t>-1772823320</t>
  </si>
  <si>
    <t>7221.11</t>
  </si>
  <si>
    <t xml:space="preserve">PP-RCT - SV - stoupačky  D50x5,6</t>
  </si>
  <si>
    <t>-1083681511</t>
  </si>
  <si>
    <t>7221.12</t>
  </si>
  <si>
    <t xml:space="preserve">PP-RCT - SV - 1PP  D16x2,2</t>
  </si>
  <si>
    <t>-163889106</t>
  </si>
  <si>
    <t>7221.13</t>
  </si>
  <si>
    <t xml:space="preserve">PP-RCT - SV - 1PP  D20x2,3</t>
  </si>
  <si>
    <t>-1456385753</t>
  </si>
  <si>
    <t>7221.14</t>
  </si>
  <si>
    <t xml:space="preserve">PP-RCT - SV - 1PP  D25x2,8</t>
  </si>
  <si>
    <t>-475244372</t>
  </si>
  <si>
    <t>7221.15</t>
  </si>
  <si>
    <t xml:space="preserve">PP-RCT - SV - 1PP  D32x3,6</t>
  </si>
  <si>
    <t>1888671366</t>
  </si>
  <si>
    <t>7221.16</t>
  </si>
  <si>
    <t xml:space="preserve">PP-RCT - SV - 1PP  D40x4,5</t>
  </si>
  <si>
    <t>1035443842</t>
  </si>
  <si>
    <t>7221.17</t>
  </si>
  <si>
    <t xml:space="preserve">PP-RCT - SV - 1PP  D50x5,6</t>
  </si>
  <si>
    <t>215232842</t>
  </si>
  <si>
    <t>7221.18</t>
  </si>
  <si>
    <t xml:space="preserve">PP-RCT - SV - 1PP  D63x7,1</t>
  </si>
  <si>
    <t>-832291368</t>
  </si>
  <si>
    <t>7221.19</t>
  </si>
  <si>
    <t xml:space="preserve">PP-RCT - SV - 1PP  D75x8,4</t>
  </si>
  <si>
    <t>1394145</t>
  </si>
  <si>
    <t>7221.20</t>
  </si>
  <si>
    <t xml:space="preserve">PP-RCT 3vrstvá trubka vyztužená čedičovým vláknem  – TV+CIR - rozvody PP a 5NP D20x2,8</t>
  </si>
  <si>
    <t>-1206497931</t>
  </si>
  <si>
    <t>7221.21</t>
  </si>
  <si>
    <t xml:space="preserve">PP-RCT 3vrstvá trubka vyztužená čedičovým vláknem  – TV+CIR - rozvody PP a 5NP D25x3,5</t>
  </si>
  <si>
    <t>892261453</t>
  </si>
  <si>
    <t>7221.22</t>
  </si>
  <si>
    <t xml:space="preserve">PP-RCT 3vrstvá trubka vyztužená čedičovým vláknem  – TV+CIR - rozvody PP a 5NP D32x4,4</t>
  </si>
  <si>
    <t>-1459635578</t>
  </si>
  <si>
    <t>7221.23</t>
  </si>
  <si>
    <t xml:space="preserve">PP-RCT 3vrstvá trubka vyztužená čedičovým vláknem  – TV+CIR - rozvody PP a 5NP D40x5,5</t>
  </si>
  <si>
    <t>-457826273</t>
  </si>
  <si>
    <t>7221.24</t>
  </si>
  <si>
    <t xml:space="preserve">PP-RCT 3vrstvá trubka vyztužená čedičovým vláknem  – TV+CIR - rozvody PP a 5NP D50x6,9</t>
  </si>
  <si>
    <t>-233716960</t>
  </si>
  <si>
    <t>7221.25</t>
  </si>
  <si>
    <t xml:space="preserve">PP-RCT 3vrstvá trubka vyztužená čedičovým vláknem  – TV+CIR - stoupačky D20x2,8</t>
  </si>
  <si>
    <t>-1700456607</t>
  </si>
  <si>
    <t>7221.26</t>
  </si>
  <si>
    <t xml:space="preserve">PP-RCT 3vrstvá trubka vyztužená čedičovým vláknem  – TV+CIR - stoupačky D25x3,5</t>
  </si>
  <si>
    <t>-1014771779</t>
  </si>
  <si>
    <t>7221.27</t>
  </si>
  <si>
    <t xml:space="preserve">PP-RCT 3vrstvá trubka vyztužená čedičovým vláknem  – TV+CIR - stoupačky D32x4,4</t>
  </si>
  <si>
    <t>-583277298</t>
  </si>
  <si>
    <t>7221.28</t>
  </si>
  <si>
    <t xml:space="preserve">PP-RCT 3vrstvá trubka vyztužená čedičovým vláknem  – TV+CIR - stoupačky D40x5,5</t>
  </si>
  <si>
    <t>1353747835</t>
  </si>
  <si>
    <t>7221.29</t>
  </si>
  <si>
    <t xml:space="preserve">Ocel mat. 11 353.1  – Požární vodovod DN50</t>
  </si>
  <si>
    <t>1514514763</t>
  </si>
  <si>
    <t>7221.30</t>
  </si>
  <si>
    <t xml:space="preserve">Ocel mat. 11 353.1  – Požární vodovod DN40</t>
  </si>
  <si>
    <t>-379770510</t>
  </si>
  <si>
    <t>7221.31</t>
  </si>
  <si>
    <t xml:space="preserve">Ocel mat. 11 353.1  – Požární vodovod DN25</t>
  </si>
  <si>
    <t>1379911342</t>
  </si>
  <si>
    <t>7221.33</t>
  </si>
  <si>
    <t>Doplňkový materiál včetně montáže (upevnění potrubí, odbočky, kolena, atd)</t>
  </si>
  <si>
    <t>1000580717</t>
  </si>
  <si>
    <t>722.2</t>
  </si>
  <si>
    <t>Tepelná izolace</t>
  </si>
  <si>
    <t>7222.01</t>
  </si>
  <si>
    <t>Izolace návleková z pěněného PE, tl. 9 mm, prům. D 16_Bytové rozvody</t>
  </si>
  <si>
    <t>-2134547106</t>
  </si>
  <si>
    <t>7222.02</t>
  </si>
  <si>
    <t>Izolace návleková z pěněného PE, tl. 9 mm, prům. D 20_Bytové rozvody</t>
  </si>
  <si>
    <t>-652375958</t>
  </si>
  <si>
    <t>7222.03</t>
  </si>
  <si>
    <t>Izolace návleková z pěněného PE, tl. 9 mm, prům. D 25_Bytové rozvody</t>
  </si>
  <si>
    <t>874874113</t>
  </si>
  <si>
    <t>7222.04</t>
  </si>
  <si>
    <t>Izolace minerální vlna s Al folií, tl. 30 mm, prům. D 20_Rozvody TV + CIR - PP, 5NP a stoupačky</t>
  </si>
  <si>
    <t>-984626412</t>
  </si>
  <si>
    <t>7222.05</t>
  </si>
  <si>
    <t>Izolace minerální vlna s Al folií, tl. 30 mm, prům. D 25_Rozvody TV + CIR - PP, 5NP a stoupačky</t>
  </si>
  <si>
    <t>1703295790</t>
  </si>
  <si>
    <t>7222.06</t>
  </si>
  <si>
    <t>Izolace minerální vlna s Al folií, tl. 40 mm, prům. D 32_Rozvody TV + CIR - PP, 5NP a stoupačky</t>
  </si>
  <si>
    <t>1413133069</t>
  </si>
  <si>
    <t>7222.07</t>
  </si>
  <si>
    <t>Izolace minerální vlna s Al folií, tl. 50 mm, prům. D 40_Rozvody TV + CIR - PP, 5NP a stoupačky</t>
  </si>
  <si>
    <t>947220714</t>
  </si>
  <si>
    <t>7222.08</t>
  </si>
  <si>
    <t>Izolace minerální vlna s Al folií, tl. 50 mm, prům. D 50_Rozvody TV + CIR - PP, 5NP a stoupačky</t>
  </si>
  <si>
    <t>-514263534</t>
  </si>
  <si>
    <t>7222.09</t>
  </si>
  <si>
    <t>Izolace minerální vlna s Al folií, tl. 30 mm, prům. D 25_Rozvody SV - PP</t>
  </si>
  <si>
    <t>-1981702178</t>
  </si>
  <si>
    <t>7222.10</t>
  </si>
  <si>
    <t>Izolace minerální vlna s Al folií, tl. 40 mm, prům. D 32_Rozvody SV - PP</t>
  </si>
  <si>
    <t>-194026331</t>
  </si>
  <si>
    <t>7222.11</t>
  </si>
  <si>
    <t>Izolace minerální vlna s Al folií, tl. 50 mm, prům. D 40_Rozvody SV - PP</t>
  </si>
  <si>
    <t>-1777335202</t>
  </si>
  <si>
    <t>7222.12</t>
  </si>
  <si>
    <t>Izolace minerální vlna s Al folií, tl. 50 mm, prům. D 50_Rozvody SV - PP</t>
  </si>
  <si>
    <t>1957780601</t>
  </si>
  <si>
    <t>127</t>
  </si>
  <si>
    <t>7222.13</t>
  </si>
  <si>
    <t>Izolace minerální vlna s Al folií, tl. 50 mm, prům. D 63_Rozvody SV - PP</t>
  </si>
  <si>
    <t>761891959</t>
  </si>
  <si>
    <t>7222.14</t>
  </si>
  <si>
    <t>Izolace minerální vlna s Al folií, tl. 50 mm, prům. D 75_Rozvody SV - PP</t>
  </si>
  <si>
    <t>1263384159</t>
  </si>
  <si>
    <t>7222.15</t>
  </si>
  <si>
    <t>Izolace minerální vlna s Al folií, tl. 20 mm, prům. D 20_Rozvody SV - Stoupačky</t>
  </si>
  <si>
    <t>360714682</t>
  </si>
  <si>
    <t>7222.16</t>
  </si>
  <si>
    <t>Izolace minerální vlna s Al folií, tl. 20 mm, prům. D 25_Rozvody SV - Stoupačky</t>
  </si>
  <si>
    <t>-1227417985</t>
  </si>
  <si>
    <t>7222.17</t>
  </si>
  <si>
    <t>Izolace minerální vlna s Al folií, tl. 20 mm, prům. D 32_Rozvody SV - Stoupačky</t>
  </si>
  <si>
    <t>746744280</t>
  </si>
  <si>
    <t>7222.18</t>
  </si>
  <si>
    <t>Izolace minerální vlna s Al folií, tl. 20 mm, prům. D 40_Rozvody SV - Stoupačky</t>
  </si>
  <si>
    <t>508941354</t>
  </si>
  <si>
    <t>7222.19</t>
  </si>
  <si>
    <t>Izolace minerální vlna s Al folií, tl. 20 mm, prům. D 50_Rozvody SV - Stoupačky</t>
  </si>
  <si>
    <t>-1796642651</t>
  </si>
  <si>
    <t>7222.20</t>
  </si>
  <si>
    <t>Izolace minerální vlna s Al folií, tl. 30 mm, prům. DN 50_Rozvody PV - PP</t>
  </si>
  <si>
    <t>-1216659374</t>
  </si>
  <si>
    <t>7222.21</t>
  </si>
  <si>
    <t>Izolace minerální vlna s Al folií, tl. 30 mm, prům. DN 40_Rozvody PV - PP</t>
  </si>
  <si>
    <t>634069564</t>
  </si>
  <si>
    <t>7222.22</t>
  </si>
  <si>
    <t xml:space="preserve">Izolace plstěná / pás, tl. 9 mm -  DN40_Rozvody PV - Stoupačky</t>
  </si>
  <si>
    <t>1029755007</t>
  </si>
  <si>
    <t>7222.23</t>
  </si>
  <si>
    <t xml:space="preserve">Izolace plstěná / pás, tl. 9 mm -  DN25_Rozvody PV - Stoupačky</t>
  </si>
  <si>
    <t>110500017</t>
  </si>
  <si>
    <t>7222.25</t>
  </si>
  <si>
    <t>57094796</t>
  </si>
  <si>
    <t>722.3</t>
  </si>
  <si>
    <t>Armatury, příslušenství</t>
  </si>
  <si>
    <t>7223.01</t>
  </si>
  <si>
    <t>průtokový ohřívač TV - beztlaký 230V-3,53kW</t>
  </si>
  <si>
    <t>-2010408561</t>
  </si>
  <si>
    <t>7223.02</t>
  </si>
  <si>
    <t>podružný vodoměr SV S radiovým odečtem ( Q=1,5 m3/h)</t>
  </si>
  <si>
    <t>-920033119</t>
  </si>
  <si>
    <t>7223.03</t>
  </si>
  <si>
    <t>podružný vodoměr SV S radiovým odečtem ( Q=3,5 m3/h)</t>
  </si>
  <si>
    <t>-1313351040</t>
  </si>
  <si>
    <t>7223.04</t>
  </si>
  <si>
    <t>bytový uzávěr KK DN20</t>
  </si>
  <si>
    <t>975687988</t>
  </si>
  <si>
    <t>7223.05</t>
  </si>
  <si>
    <t>Mezipřírubová klapka DN65</t>
  </si>
  <si>
    <t>-578757405</t>
  </si>
  <si>
    <t>7223.06</t>
  </si>
  <si>
    <t>Redukční ventil DN65</t>
  </si>
  <si>
    <t>768185535</t>
  </si>
  <si>
    <t>7223.07</t>
  </si>
  <si>
    <t>kulový kohout KK DN20</t>
  </si>
  <si>
    <t>-1242754205</t>
  </si>
  <si>
    <t>7223.08</t>
  </si>
  <si>
    <t>kulový kohout KK DN32</t>
  </si>
  <si>
    <t>894666968</t>
  </si>
  <si>
    <t>7223.09</t>
  </si>
  <si>
    <t>kulový kohout KK DN40</t>
  </si>
  <si>
    <t>1307163962</t>
  </si>
  <si>
    <t>7223.10</t>
  </si>
  <si>
    <t>kulový kohout vč. vypouštění DN15</t>
  </si>
  <si>
    <t>1089554734</t>
  </si>
  <si>
    <t>7223.11</t>
  </si>
  <si>
    <t>kulový kohout vč. vypouštění DN25</t>
  </si>
  <si>
    <t>-2110669388</t>
  </si>
  <si>
    <t>7223.12</t>
  </si>
  <si>
    <t>kulový kohout vč. vypouštění DN32</t>
  </si>
  <si>
    <t>458880793</t>
  </si>
  <si>
    <t>7223.13</t>
  </si>
  <si>
    <t>kulový kohout vč. vypouštění DN40</t>
  </si>
  <si>
    <t>-1064499429</t>
  </si>
  <si>
    <t>7223.14</t>
  </si>
  <si>
    <t>vypouštěcí ventil DN15 pro potrubí PPr D20-D50</t>
  </si>
  <si>
    <t>365772693</t>
  </si>
  <si>
    <t>7223.15</t>
  </si>
  <si>
    <t>termostatický vyvažovací ventil DN 15 - cirkulace</t>
  </si>
  <si>
    <t>-1198837062</t>
  </si>
  <si>
    <t>7223.16</t>
  </si>
  <si>
    <t>Zpětná klapka DN40</t>
  </si>
  <si>
    <t>-194264009</t>
  </si>
  <si>
    <t>7223.18</t>
  </si>
  <si>
    <t>Kulový kohout vč. vypouštění DN25 součást hydrantového systému</t>
  </si>
  <si>
    <t>-204037886</t>
  </si>
  <si>
    <t>7223.19</t>
  </si>
  <si>
    <t>elektromagnetický ventil DN40 bez proudu otevřeno</t>
  </si>
  <si>
    <t>790666119</t>
  </si>
  <si>
    <t>7223.20</t>
  </si>
  <si>
    <t>Oddělovač systému EA DN50</t>
  </si>
  <si>
    <t>-702150128</t>
  </si>
  <si>
    <t>7223.21</t>
  </si>
  <si>
    <t>kulový kohout KK DN50</t>
  </si>
  <si>
    <t>297956804</t>
  </si>
  <si>
    <t>7223.22</t>
  </si>
  <si>
    <t>1794236011</t>
  </si>
  <si>
    <t>7223.23</t>
  </si>
  <si>
    <t>vypouštěcí ventil DN15</t>
  </si>
  <si>
    <t>2047561240</t>
  </si>
  <si>
    <t>7223.24</t>
  </si>
  <si>
    <t>elektromagnetický ventil DN25</t>
  </si>
  <si>
    <t>1403053109</t>
  </si>
  <si>
    <t>7223.25</t>
  </si>
  <si>
    <t>kulový kohout KK DN25</t>
  </si>
  <si>
    <t>770325195</t>
  </si>
  <si>
    <t>7223.26</t>
  </si>
  <si>
    <t>Oddělovač systému EA DN25</t>
  </si>
  <si>
    <t>514865877</t>
  </si>
  <si>
    <t>7223.27</t>
  </si>
  <si>
    <t>Vypuštění KK DN25 s připojením na hadici</t>
  </si>
  <si>
    <t>-1928276009</t>
  </si>
  <si>
    <t>7223.28</t>
  </si>
  <si>
    <t>kontrolovatelná zpětná klapka BA DN20</t>
  </si>
  <si>
    <t>230168799</t>
  </si>
  <si>
    <t>7223.29</t>
  </si>
  <si>
    <t>-1129464720</t>
  </si>
  <si>
    <t>7223.30</t>
  </si>
  <si>
    <t>Vypuštění KK DN20 s připojením na hadici</t>
  </si>
  <si>
    <t>1429436937</t>
  </si>
  <si>
    <t>7223.31</t>
  </si>
  <si>
    <t>kulový kohout KK DN20 s připojením na hadici</t>
  </si>
  <si>
    <t>1019252100</t>
  </si>
  <si>
    <t>7223.32</t>
  </si>
  <si>
    <t>-759477496</t>
  </si>
  <si>
    <t>722.4</t>
  </si>
  <si>
    <t>Armatury k zařizovacím předmětům</t>
  </si>
  <si>
    <t>7224.01</t>
  </si>
  <si>
    <t>rohové ventily (pro napojení stojánkových baterií)</t>
  </si>
  <si>
    <t>-1078523043</t>
  </si>
  <si>
    <t>7224.02</t>
  </si>
  <si>
    <t>rohový ventil pro napojení WC – součást dodávky závěsného systému</t>
  </si>
  <si>
    <t>160120587</t>
  </si>
  <si>
    <t>7224.03</t>
  </si>
  <si>
    <t>rohový ventil se zpětnou klapkou pro napojení AP</t>
  </si>
  <si>
    <t>-1739708400</t>
  </si>
  <si>
    <t>7224.04</t>
  </si>
  <si>
    <t>rohový ventil - příprava pro napojení dřezu teplá voda</t>
  </si>
  <si>
    <t>-1827197645</t>
  </si>
  <si>
    <t>7224.05</t>
  </si>
  <si>
    <t xml:space="preserve">rohový ventil - příprava pro napojení dřezu studená voda                                   kombinovaný ventil</t>
  </si>
  <si>
    <t>308901461</t>
  </si>
  <si>
    <t>7224.07</t>
  </si>
  <si>
    <t>973295959</t>
  </si>
  <si>
    <t>D3</t>
  </si>
  <si>
    <t>2) OSTATNÍ NÁKLADY (součet)</t>
  </si>
  <si>
    <t>Pol1</t>
  </si>
  <si>
    <t>projektové práce, inženýring, apod.</t>
  </si>
  <si>
    <t>Pol2</t>
  </si>
  <si>
    <t>geodetické práce, pasportizace, kalibrace, apod.</t>
  </si>
  <si>
    <t>Pol3</t>
  </si>
  <si>
    <t>zařízení staveniště</t>
  </si>
  <si>
    <t>Pol4</t>
  </si>
  <si>
    <t>bourací práce</t>
  </si>
  <si>
    <t>Pol5</t>
  </si>
  <si>
    <t>poplatky (DIR, pronájem pozemků, apod.)</t>
  </si>
  <si>
    <t>Pol7</t>
  </si>
  <si>
    <t>ostatní náklady, režie, zkoušky, revize, atd.</t>
  </si>
  <si>
    <t>Pol8</t>
  </si>
  <si>
    <t>SO 01_VZT - Vzduchotechnika a chlazení</t>
  </si>
  <si>
    <t xml:space="preserve">    751.01 - Zařízení č. 1 - Větrání bytových jednotek</t>
  </si>
  <si>
    <t xml:space="preserve">    751.02 - Zařízení č. 2 - větrání zázemí, skladů a technických místností – 1.PP</t>
  </si>
  <si>
    <t xml:space="preserve">    751.03 - Zařízení č. 3 - větrání kotelen</t>
  </si>
  <si>
    <t xml:space="preserve">    751.04 - Zařízení č. 4 - chlazení kotelen</t>
  </si>
  <si>
    <t xml:space="preserve">    751.05 - Zařizení č. 5 - chlazení rozvodny</t>
  </si>
  <si>
    <t xml:space="preserve">    751.06 - Zařízení č. 7 - větrání studoven</t>
  </si>
  <si>
    <t xml:space="preserve">    751.07 - Zařízení č. P1 - větrání CHUC a předsíně EV</t>
  </si>
  <si>
    <t xml:space="preserve">    751.08 - Zařízení č.  P2 - větrání EV</t>
  </si>
  <si>
    <t xml:space="preserve">    751.09 - Ostatní</t>
  </si>
  <si>
    <t>751.01</t>
  </si>
  <si>
    <t>Zařízení č. 1 - Větrání bytových jednotek</t>
  </si>
  <si>
    <t>1.001.1</t>
  </si>
  <si>
    <t>KOMPAKTNÍ VZT JEDNOTKA PRO PŘÍVOD A ODVOD VZDUCHU, splňující Nařízení komise EU č.1253/2014 (Ecodesign) ErP2018, v provedení do vnitřního prostředí.</t>
  </si>
  <si>
    <t>-890008091</t>
  </si>
  <si>
    <t>Poznámka k položce:_x000d_
Složení: Přívod - filtr M5, elektrický předehřev, deskový entalpický výměník s polymerovou membránou,radiální ventilátor s EC motorem; odvod - filtr M5,deskový entalpický výměník s polymerovou membránou,radiální ventilátor s EC motorem. Rozměry: 978 x 575x 250 mm. Technické a výkonové parametry viz příloha TZ - Tabulka výkonů zařízení.</t>
  </si>
  <si>
    <t>1.031.1</t>
  </si>
  <si>
    <t xml:space="preserve">REGULAČNÍ KLAPKA KRUHOVÁ SPIRO Ø 100 - dvoupolohové ovládání  servopohonem 230V bez signalizace polohy</t>
  </si>
  <si>
    <t>-840784328</t>
  </si>
  <si>
    <t>1.032.1</t>
  </si>
  <si>
    <t>ZPĚTNÁ KLAPKA Ø 125 DO KRUHOVÉHO POTRUBÍ PRUŽINOVÁ</t>
  </si>
  <si>
    <t>331577891</t>
  </si>
  <si>
    <t>1.041.1</t>
  </si>
  <si>
    <t>KRUHOVÁ DÝZA Ø 125 S DALEKÝM DOSAHEM - PEVNÁ</t>
  </si>
  <si>
    <t>-1166501337</t>
  </si>
  <si>
    <t>1.042.1</t>
  </si>
  <si>
    <t>TALÍŘOVÝ VENTIL Ø 100 PRO ODVOD VZDUCHU - plast</t>
  </si>
  <si>
    <t>50621724</t>
  </si>
  <si>
    <t>1.071.1</t>
  </si>
  <si>
    <t>OHEBNÁ HLINÍKOVÁ HADICE Ø 127, HLUKOVĚ IZOLOVANÁ</t>
  </si>
  <si>
    <t>-256670489</t>
  </si>
  <si>
    <t>1.072.1</t>
  </si>
  <si>
    <t>OHEBNÁ HLINÍKOVÁ HADICE Ø 102, HLUKOVĚ IZOLOVANÁ</t>
  </si>
  <si>
    <t>743705283</t>
  </si>
  <si>
    <t>1.081.1</t>
  </si>
  <si>
    <t>Tepelná izolace na potrubí - minerální vata tl. 40mm, krytá AL-folií</t>
  </si>
  <si>
    <t>638298581</t>
  </si>
  <si>
    <t>NÁTĚR VENKOVNÍCH ROZVODŮ - příprava povrchu, 1x reaktivní, 2x email - RAL 7021</t>
  </si>
  <si>
    <t>-251421669</t>
  </si>
  <si>
    <t>75151.01</t>
  </si>
  <si>
    <t>KRUHOVÉ POTRUBÍ SPIRO z pozinkovaného plechu do Ø 100 10% tvarovek</t>
  </si>
  <si>
    <t>1098297503</t>
  </si>
  <si>
    <t>75151.02</t>
  </si>
  <si>
    <t>KRUHOVÉ POTRUBÍ SPIRO z pozinkovaného plechu do Ø 140 20% tvarovek</t>
  </si>
  <si>
    <t>1051477276</t>
  </si>
  <si>
    <t>75151.03</t>
  </si>
  <si>
    <t>KRUHOVÉ POTRUBÍ SPIRO z pozinkovaného plechu do Ø 280 20% tvarovek</t>
  </si>
  <si>
    <t>235712404</t>
  </si>
  <si>
    <t>75151.04</t>
  </si>
  <si>
    <t>KRUHOVÉ POTRUBÍ SPIRO z pozinkovaného plechu do Ø 400 20% tvarovek</t>
  </si>
  <si>
    <t>-1457191992</t>
  </si>
  <si>
    <t>751.02</t>
  </si>
  <si>
    <t>Zařízení č. 2 - větrání zázemí, skladů a technických místností – 1.PP</t>
  </si>
  <si>
    <t>2.001.1</t>
  </si>
  <si>
    <t>KOMPAKTNÍ VZT JEDNOTKA pro přívod a odvod vzduchu, splňující Nařízení komise EU č.1253/2014 (Ecodesign) ErP2018, v provedení do vnitřního prostředí, levé.</t>
  </si>
  <si>
    <t>-1560396092</t>
  </si>
  <si>
    <t>Poznámka k položce:_x000d_
Ve složení. Přívod: uzavírací klapka (servo dod. MaR), filtr M5, deskový výměník ZZT s obtokem, radiální ventilátor s volným oběžným kolem, elektrický ohřívač. Odvod: filtr M5, deskový výměník ZZT, radiální ventilátor s volným oběžným kolem, uzavírací klapka (servo dod. MaR). Rozměr jednotky 1306x678x1249 mm. Příslušenství: sifon kondenzátu, pružné vložky. Technické a výkonové parametry viz příloha TZ - Tabulka výkonů zařízení.</t>
  </si>
  <si>
    <t>2.002.1</t>
  </si>
  <si>
    <t>KOMPAKTNÍ VZT JEDNOTKA pro přívod a odvod vzduchu, splňující Nařízení komise EU č.1253/2014 (Ecodesign) ErP2018, v provedení do vnitřního prostředí, pravé</t>
  </si>
  <si>
    <t>176358986</t>
  </si>
  <si>
    <t>Poznámka k položce:_x000d_
Ve složení: Přívod: uzavírací klapka (servo dod. MaR), filtr M5, deskový výměník ZZT s obtokem, radiální ventilátor s volným oběžným kolem, elektrický ohřívač. Odvod: filtr M5, deskový výměník ZZT, radiální ventilátor s volným oběžným kolem, uzavírací klapka (servo dod. MaR). Rozměr jednotky 1306x678x1249 mm Příslušenství: sifon kondenzátu, pružné vložky. Technické a výkonové parametry viz příloha TZ - Tabulka výkonů zařízení.</t>
  </si>
  <si>
    <t>2.011.1</t>
  </si>
  <si>
    <t>KRUHOVÝ TLUMIČ HLUKU 250 x 900</t>
  </si>
  <si>
    <t>-1886916268</t>
  </si>
  <si>
    <t>2.012.1</t>
  </si>
  <si>
    <t>KRUHOVÝ TLUMIČ HLUKU 250 x 600</t>
  </si>
  <si>
    <t>-1260173942</t>
  </si>
  <si>
    <t>2.041.1</t>
  </si>
  <si>
    <t>OBDÉLNÍKOVÁ VYÚSTKA DVOUŘADÁ KOMFORTNÍ DO KRUHOVÉHO POTRUBÍ 425x75 s regulací R1 a nastavitelnými lamelami, skryté uchycení pružinou v rámečku. Povrchová úprava dle požadavků architekta.</t>
  </si>
  <si>
    <t>-1835272019</t>
  </si>
  <si>
    <t>2.043.1</t>
  </si>
  <si>
    <t>OBDÉLNÍKOVÁ VYÚSTKA DVOUŘADÁ KOMFORTNÍ DO KRUHOVÉHO POTRUBÍ 225x75 s regulací R1 a nastavitelnými lamelami, skryté uchycení pružinou v rámečku. Povrchová úprava dle požadavků architekta.</t>
  </si>
  <si>
    <t>309349697</t>
  </si>
  <si>
    <t>2.042.1</t>
  </si>
  <si>
    <t>OBDÉLNÍKOVÁ VYÚSTKA JEDNOŘADÁ KOMFORTNÍ DO KRUHOVÉHO POTRUBÍ 425x75 s regulací R1 a nastavitelnými lamelami, skryté uchycení pružinou v rámečku. Povrchová úprava dle požadavků architekta.</t>
  </si>
  <si>
    <t>-639562374</t>
  </si>
  <si>
    <t>2.044.1</t>
  </si>
  <si>
    <t>OBDÉLNÍKOVÁ VYÚSTKA JEDNOŘADÁ KOMFORTNÍ DO KRUHOVÉHO POTRUBÍ 225x75 s regulací R1 a nastavitelnými lamelami, skryté uchycení pružinou v rámečku. Povrchová úprava dle požadavků architekta.</t>
  </si>
  <si>
    <t>-1511240750</t>
  </si>
  <si>
    <t>2.045.1</t>
  </si>
  <si>
    <t>TALÍŘOVÝ VENTIL PRO PŘÍVOD VZDUCHU Ø 100 - plastový</t>
  </si>
  <si>
    <t>-753610543</t>
  </si>
  <si>
    <t>2.046.1</t>
  </si>
  <si>
    <t>TALÍŘOVÝ VENTIL PRO ODVOD VZDUCHU Ø 100 - plastový</t>
  </si>
  <si>
    <t>284718436</t>
  </si>
  <si>
    <t>2.047.1</t>
  </si>
  <si>
    <t>TALÍŘOVÝ VENTIL PRO ODVOD VZDUCHU Ø 160 - plastový</t>
  </si>
  <si>
    <t>496446859</t>
  </si>
  <si>
    <t>2.071.1</t>
  </si>
  <si>
    <t>1178310298</t>
  </si>
  <si>
    <t>2.072.1</t>
  </si>
  <si>
    <t>OHEBNÁ HLINÍKOVÁ HADICE Ø 160, HLUKOVĚ IZOLOVANÁ</t>
  </si>
  <si>
    <t>-51875920</t>
  </si>
  <si>
    <t>2.081.1</t>
  </si>
  <si>
    <t>-1832781813</t>
  </si>
  <si>
    <t>75151.05</t>
  </si>
  <si>
    <t>KRUHOVÉ POTRUBÍ SPIRO z pozinkovaného plechu do Ø 100 20% tvarovek</t>
  </si>
  <si>
    <t>-951355759</t>
  </si>
  <si>
    <t>75151.06</t>
  </si>
  <si>
    <t>KRUHOVÉ POTRUBÍ SPIRO z pozinkovaného plechu do Ø 140 10% tvarovek</t>
  </si>
  <si>
    <t>-1487692977</t>
  </si>
  <si>
    <t>75151.07</t>
  </si>
  <si>
    <t>KRUHOVÉ POTRUBÍ SPIRO z pozinkovaného plechu do Ø 200 10% tvarovek</t>
  </si>
  <si>
    <t>1031271840</t>
  </si>
  <si>
    <t>75151.08</t>
  </si>
  <si>
    <t>KRUHOVÉ POTRUBÍ SPIRO z pozinkovaného plechu do Ø 280 30% tvarovek</t>
  </si>
  <si>
    <t>648182827</t>
  </si>
  <si>
    <t>751.03</t>
  </si>
  <si>
    <t>Zařízení č. 3 - větrání kotelen</t>
  </si>
  <si>
    <t>3.001.1</t>
  </si>
  <si>
    <t>RADIÁLNÍ VENTILÁTOR DO KRUHOVÉHO POTRUBÍ Ø 160 včetně pružných spojek. IP44. Technické a výkonové parametry viz příloha TZ - Tabulka výkonů zařízení.</t>
  </si>
  <si>
    <t>-2027744573</t>
  </si>
  <si>
    <t>3.031.1</t>
  </si>
  <si>
    <t>REGULAČNÍ KLAPKA KRUHOVÁ SPIRO Ø 160 - příprava pro osazení servopohonu</t>
  </si>
  <si>
    <t>-635586055</t>
  </si>
  <si>
    <t>3.081.1</t>
  </si>
  <si>
    <t>PROTIDEŠŤOVÁ ŽALUZIE Ø 160 do kruhového potrubí, plastová, volná průtočná plocha 60%.</t>
  </si>
  <si>
    <t>-2076228935</t>
  </si>
  <si>
    <t>75151.09</t>
  </si>
  <si>
    <t>KRUHOVÉ POTRUBÍ SPIRO z pozinkovaného plechu do Ø 200 20% tvarovek</t>
  </si>
  <si>
    <t>-1380319765</t>
  </si>
  <si>
    <t>751.04</t>
  </si>
  <si>
    <t>Zařízení č. 4 - chlazení kotelen</t>
  </si>
  <si>
    <t>4.001.1</t>
  </si>
  <si>
    <t>CHLADÍCÍ JEDNOTKA NÁSTĚNNÁ. Nástěnná jednotka systému SPLIT Qch=2,7kW, rozměry 837x308x189 (ŠxVxH), m=8,7kg, včetně ovladače. Technické a výkonové parametry viz příloha TZ - Tabulka výkonů zařízení.</t>
  </si>
  <si>
    <t>1405893282</t>
  </si>
  <si>
    <t>4.002.1</t>
  </si>
  <si>
    <t>VNĚJŠÍ KONDENZAČNÍ JEDNOTKA. Zdroj chladu systému SPLIT; Qch=2,7kW; rozměry 717x483x230 (ŠxVxH), m=25,1kg, chladivo R32. Technické a výkonové parametry viz příloha TZ - Tabulka výkonů zařízení.</t>
  </si>
  <si>
    <t>-1210044179</t>
  </si>
  <si>
    <t>751791.01</t>
  </si>
  <si>
    <t>CHLADIVOVÉ POTRUBÍ Cu 6.35/9,52 včetně izolace a komunikačního kabelu</t>
  </si>
  <si>
    <t>1959573781</t>
  </si>
  <si>
    <t>751.05</t>
  </si>
  <si>
    <t>Zařizení č. 5 - chlazení rozvodny</t>
  </si>
  <si>
    <t>5.001.1</t>
  </si>
  <si>
    <t>CHLADÍCÍ JEDNOTKA NÁSTĚNNÁ. Nástěnná jednotka systému SPLIT Qch=5 kW, rozměry 975x354x209 (ŠxVxH), m=10,9 kg, včetně ovladače. Technické a výkonové parametry viz příloha TZ - Tabulka výkonů zařízení.</t>
  </si>
  <si>
    <t>-1324213481</t>
  </si>
  <si>
    <t>5.002.1</t>
  </si>
  <si>
    <t>VNĚJŠÍ KONDENZAČNÍ JEDNOTKA. Zdroj chladu systému SPLIT; Qch=5 kW; rozměry 870x650x330 (ŠxVxH), m=44,5kg, chladivo R32. Technické a výkonové parametry viz příloha TZ - Tabulka výkonů zařízení.</t>
  </si>
  <si>
    <t>406330991</t>
  </si>
  <si>
    <t>751791.02</t>
  </si>
  <si>
    <t>CHLADIVOVÉ POTRUBÍ Cu 6.35/12,7 včetně izolace a komunikačního kabelu</t>
  </si>
  <si>
    <t>2007122632</t>
  </si>
  <si>
    <t>751.06</t>
  </si>
  <si>
    <t>Zařízení č. 7 - větrání studoven</t>
  </si>
  <si>
    <t>7.001.1</t>
  </si>
  <si>
    <t>KOMPAKTNÍ VZT JEDNOTKA pro přívod a odvod vzduchu, splňující Nařízení komise EU č.1253/2014 (Ecodesign) ErP2018, v nástřešním provedení (se stříškou)</t>
  </si>
  <si>
    <t>26502417</t>
  </si>
  <si>
    <t>Poznámka k položce:_x000d_
Ve složení: Přívod: uzavírací klapka (servo dod. MaR), filtr M7, deskový výměník ZZT s obtokem, radiální ventilátor s volným oběžným kolem, elektrický ohřívač; Odvod: filtr M5, deskový výměník ZZT, radiální ventilátor s volným oběžným kolem, uzavírací klapka (servo dod. MaR). Rozměr jednotky 2091x992x521 mm. Příslušenství: sifon kondenzátu, pružné vložky. Technické a výkonové parametry viz příloha TZ - Tabulka výkonů zařízení.</t>
  </si>
  <si>
    <t>7.011.1</t>
  </si>
  <si>
    <t>KRUHOVÝ TLUMIČE HLUKU 315 x 900</t>
  </si>
  <si>
    <t>-2007904033</t>
  </si>
  <si>
    <t>7.012.1</t>
  </si>
  <si>
    <t>KRUHOVÝ TLUMIČE HLUKU 315 x 600</t>
  </si>
  <si>
    <t>1844041313</t>
  </si>
  <si>
    <t>7.051.1</t>
  </si>
  <si>
    <t>TALÍŘOVÝ VENTIL PRO ODVOD VZDUCHU Ø 125 - kovový, lakovaný</t>
  </si>
  <si>
    <t>1264929721</t>
  </si>
  <si>
    <t>7.052.1</t>
  </si>
  <si>
    <t>OBDÉLNÍKOVÁ VYÚSTKA DVOUŘADÁ KOMFORTNÍ DO ČTYŘHRANNÉHO POTRUBÍ 325x85 s regulací R1 a nastavitelnými lamelami, skryté uchycení pružinou v rámečku. Povrchová úprava dle požadavků architekta.</t>
  </si>
  <si>
    <t>840255552</t>
  </si>
  <si>
    <t>7.053.1</t>
  </si>
  <si>
    <t>OBDÉLNÍKOVÁ VYÚSTKA JEDNOŘADÁ KOMFORTNÍ DO ČTYŘHRANNÉHO POTRUBÍ 325x125 s regulací R1 a nastavitelnými lamelami, skryté uchycení pružinou v rámečku. Povrchová úprava dle požadavků architekta.</t>
  </si>
  <si>
    <t>-354700262</t>
  </si>
  <si>
    <t>7.071.1</t>
  </si>
  <si>
    <t>2006388467</t>
  </si>
  <si>
    <t>7.081.1</t>
  </si>
  <si>
    <t>Tepelná izolace na potrubí - minerální vata tl. 40mm, krytá AL-folií,</t>
  </si>
  <si>
    <t>-1893085395</t>
  </si>
  <si>
    <t>7.082.1</t>
  </si>
  <si>
    <t>Tepelná izolace na potrubí - minerální vata tl. 40mm, krytá AL-folií, oplechování Pozink</t>
  </si>
  <si>
    <t>1002501386</t>
  </si>
  <si>
    <t>1023891117</t>
  </si>
  <si>
    <t>75151.10</t>
  </si>
  <si>
    <t>ČTYŘHRANNÉ POTRUBÍ SKUPINY I. z pozinkovaného plechu. Tvarovky se stranou do 250mm</t>
  </si>
  <si>
    <t>3595915</t>
  </si>
  <si>
    <t>75151.11</t>
  </si>
  <si>
    <t>ČTYŘHRANNÉ POTRUBÍ SKUPINY I. z pozinkovaného plechu. Tvarovky se stranami přes 250mm</t>
  </si>
  <si>
    <t>1373390094</t>
  </si>
  <si>
    <t>75151.13</t>
  </si>
  <si>
    <t>-574803787</t>
  </si>
  <si>
    <t>75151.14</t>
  </si>
  <si>
    <t>-1714157703</t>
  </si>
  <si>
    <t>75151.15</t>
  </si>
  <si>
    <t>KRUHOVÉ POTRUBÍ SPIRO z pozinkovaného plechu do Ø 400 90% tvarovek</t>
  </si>
  <si>
    <t>-487528363</t>
  </si>
  <si>
    <t>751.07</t>
  </si>
  <si>
    <t>Zařízení č. P1 - větrání CHUC a předsíně EV</t>
  </si>
  <si>
    <t>P1.001.1</t>
  </si>
  <si>
    <t>AXIÁLNÍ STŘEDOTLAKÝ VENTILÁTOR Ø 500. Technické a výkonové parametry viz příloha TZ - Tabulka výkonů zařízení.</t>
  </si>
  <si>
    <t>-827055054</t>
  </si>
  <si>
    <t>P1.002.1</t>
  </si>
  <si>
    <t>PŘÍSLUŠENSTVÍ PRO AXIÁLNÍ STŘEDOTLAKÝ VENTILÁTOR pružná manžeta Ø 500</t>
  </si>
  <si>
    <t>-974350151</t>
  </si>
  <si>
    <t>P1.003</t>
  </si>
  <si>
    <t>PŘÍSLUŠENSTVÍ PRO AXIÁLNÍ STŘEDOTLAKÝ VENTILÁTOR montážní patka</t>
  </si>
  <si>
    <t>1159164117</t>
  </si>
  <si>
    <t>P1.021.1</t>
  </si>
  <si>
    <t>REGULAČNÍ KLAPKA ČTYŘHRANNÁ TĚSNÁ 800x500 - včetně servopohonu 230V s havarijní funkcí</t>
  </si>
  <si>
    <t>-1712759175</t>
  </si>
  <si>
    <t>P1.051.1</t>
  </si>
  <si>
    <t>KRYCÍ MŘÍŽKA 800x500 - výpň z tahokovu, pro osazení do potrubí, efektivní plocha 78%</t>
  </si>
  <si>
    <t>555081041</t>
  </si>
  <si>
    <t>P1.052.1</t>
  </si>
  <si>
    <t>KRYCÍ MŘÍŽKA 630x200 - výpň z tahokovu, pro osazení do potrubí, efektivní plocha 78%</t>
  </si>
  <si>
    <t>-149651301</t>
  </si>
  <si>
    <t>P1.053</t>
  </si>
  <si>
    <t xml:space="preserve">OBDÉLNÍKOVÁ VYÚSTKA DVOUŘADÁ 1225x325, PŘEDNÍ LAMELY SVISLÉ,  s regulací R3 a nastavitelnými lamelami, skryté uchycení pružinou v rámečku včetně upevňovacího rámečku pro zazdění. Povrchová úprava dle požadavků architekta.</t>
  </si>
  <si>
    <t>-1229768730</t>
  </si>
  <si>
    <t>P1.081.1</t>
  </si>
  <si>
    <t xml:space="preserve">Požární izolace na potrubí oboustranná, minimální  odolnost 30 min  - provedení izolace a potrubního rozvodu dle návodu výrobce</t>
  </si>
  <si>
    <t>278992831</t>
  </si>
  <si>
    <t>-1057758017</t>
  </si>
  <si>
    <t>75151.16</t>
  </si>
  <si>
    <t xml:space="preserve">ČTYŘHRANNÉ POTRUBÍ SKUPINY I. z pozinkovaného plechu.  Trouby rovné se stranou do 250 mm</t>
  </si>
  <si>
    <t>-1241206058</t>
  </si>
  <si>
    <t>75151.17</t>
  </si>
  <si>
    <t xml:space="preserve">ČTYŘHRANNÉ POTRUBÍ SKUPINY I. z pozinkovaného plechu.  Trouby rovné se stranami nad 250 mm</t>
  </si>
  <si>
    <t>-443332242</t>
  </si>
  <si>
    <t>75151.18</t>
  </si>
  <si>
    <t>-2065882084</t>
  </si>
  <si>
    <t>75151.19</t>
  </si>
  <si>
    <t>1810838249</t>
  </si>
  <si>
    <t>75151.20</t>
  </si>
  <si>
    <t>KRUHOVÉ POTRUBÍ SPIRO z pozinkovaného plechu do Ø 560 10% tvarovek</t>
  </si>
  <si>
    <t>80969894</t>
  </si>
  <si>
    <t>751.08</t>
  </si>
  <si>
    <t xml:space="preserve">Zařízení č.  P2 - větrání EV</t>
  </si>
  <si>
    <t>P2.001.1</t>
  </si>
  <si>
    <t>AXIÁLNÍ STŘEDOTLAKÝ VENTILÁTOR Ø 355. Technické a výkonové parametry viz příloha TZ - Tabulka výkonů zařízení.</t>
  </si>
  <si>
    <t>-992920954</t>
  </si>
  <si>
    <t>P2.002.1</t>
  </si>
  <si>
    <t>PŘÍSLUŠENSTVÍ PRO AXIÁLNÍ STŘEDOTLAKÝ VENTILÁTOR pružná manžeta Ø 355</t>
  </si>
  <si>
    <t>-1208604038</t>
  </si>
  <si>
    <t>P2.003</t>
  </si>
  <si>
    <t>927255850</t>
  </si>
  <si>
    <t>P2.021.1</t>
  </si>
  <si>
    <t>REGULAČNÍ KLAPKA ČTYŘHRANNÁ TĚSNÁ 400x315 - včetně servopohonu 230V s havarijní funkcí</t>
  </si>
  <si>
    <t>231464484</t>
  </si>
  <si>
    <t>P2.081.1</t>
  </si>
  <si>
    <t>-1380205439</t>
  </si>
  <si>
    <t>1607408050</t>
  </si>
  <si>
    <t>75151.22</t>
  </si>
  <si>
    <t>ČTYŘHRANNÉ POTRUBÍ SKUPINY I. z pozinkovaného plechu. Trouby rovné se stranou do 250 mm</t>
  </si>
  <si>
    <t>-1453259867</t>
  </si>
  <si>
    <t>75151.23</t>
  </si>
  <si>
    <t>ČTYŘHRANNÉ POTRUBÍ SKUPINY I. z pozinkovaného plechu. Trouby rovné se stranami nad 250 mm</t>
  </si>
  <si>
    <t>-1730232099</t>
  </si>
  <si>
    <t>75151.24</t>
  </si>
  <si>
    <t>367851403</t>
  </si>
  <si>
    <t>75151.25</t>
  </si>
  <si>
    <t>890931242</t>
  </si>
  <si>
    <t>75151.26</t>
  </si>
  <si>
    <t>KRUHOVÉ POTRUBÍ SPIRO z pozinkovaného plechu do Ø 400 10% tvarovek</t>
  </si>
  <si>
    <t>277600095</t>
  </si>
  <si>
    <t>751.09</t>
  </si>
  <si>
    <t>Ostatní</t>
  </si>
  <si>
    <t>7519.01</t>
  </si>
  <si>
    <t>Veškerý montážní materiál nutný k bezproblémové montáži zařízení</t>
  </si>
  <si>
    <t>-930876984</t>
  </si>
  <si>
    <t>7519.02</t>
  </si>
  <si>
    <t>Komplexní vyzkoušení, uvedení zařízení do provozu, měření nutná k bezproblémovému předání zařízení tj. autorizované měření hluku v jednotlivých místnostech, měření výkonu, náklady na zkušební provoz, náklady na revize, apod.</t>
  </si>
  <si>
    <t>-1042863289</t>
  </si>
  <si>
    <t>7519.03</t>
  </si>
  <si>
    <t>Dokumentace skutečného provedení stavby, zpracování dodavatelské dokumentace, zpracování uživatelských manuálů, zaškolení obsluhy, zpracování atestů a certifikátů, protokoly o měření, apod.</t>
  </si>
  <si>
    <t>-1300884037</t>
  </si>
  <si>
    <t>7519.04</t>
  </si>
  <si>
    <t>Doprava staveništní i mimostaveništní, horizontální i vertikální</t>
  </si>
  <si>
    <t>696721548</t>
  </si>
  <si>
    <t>7519.05</t>
  </si>
  <si>
    <t>Stavební přípomoci</t>
  </si>
  <si>
    <t>1094997836</t>
  </si>
  <si>
    <t>SO 01_ÚT - Vytápění</t>
  </si>
  <si>
    <t>D1 - ÚT- strojovna min.PN6</t>
  </si>
  <si>
    <t xml:space="preserve">D2 - Armatury systém </t>
  </si>
  <si>
    <t xml:space="preserve">D3 - Otopná tělesa desková  VKM se středovým připojením a vloženým ventilem v tělese s nast.1-8 /- bílá</t>
  </si>
  <si>
    <t xml:space="preserve">D5 - Otopné design těleso - svisle orient. profily, zvětšená přestupní plocha, střed. spodní připojení </t>
  </si>
  <si>
    <t xml:space="preserve">D7 - Otopné  žebříky  typ se středovým spodním připojením - bílá standart+DRŽÁKY</t>
  </si>
  <si>
    <t>D8 - Potrubí CU+ upevnění+tepelná izolace s PET folií+montáže</t>
  </si>
  <si>
    <t>D9 - Potrubí CU+ upevnění+tepelná izolace minerální rohož s ALS polepem+montáže</t>
  </si>
  <si>
    <t>D10 - Montáže</t>
  </si>
  <si>
    <t>ÚT- strojovna min.PN6</t>
  </si>
  <si>
    <t>Pol55</t>
  </si>
  <si>
    <t>Plynový kondenzační závěsný kotel-jmen.výkon 45kW (1x230V, 140W rozsah výk.8,7-48kW)</t>
  </si>
  <si>
    <t>Pol56</t>
  </si>
  <si>
    <t>připojovací modul pro ovládání 0-10V nadřazenou regulací</t>
  </si>
  <si>
    <t>Pol57</t>
  </si>
  <si>
    <t>Odkouření přes střechu 125/80mm- sada</t>
  </si>
  <si>
    <t>Poznámka k položce:_x000d_
(1xOddělovací kus,1xrevizní Tkus, Odkouření 125/80mm ke krácení L=1m,_x000d_
1x Střešní hlavice PP černá 125/80mm, 1x střešní průchodka-plochou střechou) _x000d_
Před objednáním doměřit na stavbě</t>
  </si>
  <si>
    <t>Pol58</t>
  </si>
  <si>
    <t>Neutralizační box do výkonu 100kW+ přip.hadice, T-kusy, objímky+ náplň- sada</t>
  </si>
  <si>
    <t>Pol59</t>
  </si>
  <si>
    <t>Tep.čerp.Vzduch/voda -venkovní část včetně vnitřní jednotky</t>
  </si>
  <si>
    <t>Poznámka k položce:_x000d_
Tep.čerp.Vzduch/voda -venkovní část nominální výkon 28kW (7,6-30,5kW při+2/35C)_x000d_
(3x400V, Max.přík11,2kW, Max.proud=23A, rozběh proud=7A, š=1010,v=1526,hl=370 136kg) _x000d_
Vnitřní jednotka TČ hydraulický modul s výměníkem a oběhovým čerpadlem _x000d_
(š=406,v=590,hl=280mm, 53kg) s čerpadlem pracovní bod Q=3400kg/h, max.p=5m</t>
  </si>
  <si>
    <t>Pol60</t>
  </si>
  <si>
    <t>4xAntivibrační podložky,Průhledítko,Topný kabel M3 s termostatem 3m - sada</t>
  </si>
  <si>
    <t>Pol61</t>
  </si>
  <si>
    <t xml:space="preserve">Prop.potrubí chladiva 1/2"-3/4" s izolací  cca L=7,5m+vodiče+2xChránička-sada</t>
  </si>
  <si>
    <t>Poznámka k položce:_x000d_
Doplňkové tep.izol. na střeše oplechování - doplňkové chladivo _x000d_
/- po kooridnaci na stavbě -sada_x000d_
Před objednáním doměřit na stavbě.</t>
  </si>
  <si>
    <t>Pol62</t>
  </si>
  <si>
    <t xml:space="preserve">Akunádoba Atyp 400L-PN6  (Prům.=700+iz.900mm,v=1550, 140kg) s vnitř.nátěr.+iz.tl.100mm</t>
  </si>
  <si>
    <t>Poznámka k položce:_x000d_
Připojovací hrdla 4xG1/2",2xG1",2xG5/4",2xG2", 2xPřír.DN65</t>
  </si>
  <si>
    <t>Pol63</t>
  </si>
  <si>
    <t>Ohřívač teplé vody s izolací PN10 -900L-top.vložka 7,5m2 se svislou lištou pro čidla</t>
  </si>
  <si>
    <t xml:space="preserve">Poznámka k položce:_x000d_
(Pr.1000(790)mm,V=2350mm, 374kg, UT-2xG5/4",2xTV6/4"1x G1"cirk.+1xaktivní anoda_x000d_
(+1xEl.top. Příruba180mm jednotka 3-400V,12kW L=530mm s možností záp. El.části 3x4kW _x000d_
s provozním a havarijním  termostatem + připojovací set DN180/DN240mm.)_x000d_
Před objednáním el. vybavení ověřit s dod. FV a MaR na stavbě!!</t>
  </si>
  <si>
    <t>Pol64</t>
  </si>
  <si>
    <t xml:space="preserve">Expanzní tlaková nádoba  vytápění  PN6-12L + servisní ventil KK20+držák na stěnu</t>
  </si>
  <si>
    <t>Poznámka k položce:_x000d_
(Nastav.vzduch 0,8Bar)</t>
  </si>
  <si>
    <t>Pol65</t>
  </si>
  <si>
    <t xml:space="preserve">Expanzní beztlaký odplyňovací a expanzní automat  - do150kW pro objem 2500L (1x230V, 800W)</t>
  </si>
  <si>
    <t>Poznámka k položce:_x000d_
s autonomní regulací tlaku a dálkového připojení na signalizaci (Pr.680mm,V=1832mm, 205kg)_x000d_
/+1xkatexovým filtrem+1xnáhradní náplň+2xflexi hadice +2xKK20 servisní uvedení do provozu</t>
  </si>
  <si>
    <t>Pol66</t>
  </si>
  <si>
    <t xml:space="preserve">Hydraulická výhybka Q=3m3/h, 4xDN32  G5/4" s izolačním pouzdrem</t>
  </si>
  <si>
    <t>Pol67</t>
  </si>
  <si>
    <t>Rozdělovač sběrač pro 2 okruhy Q=3m3/h s izolačním pouzdrem + konzole na stěnu</t>
  </si>
  <si>
    <t>Pol68</t>
  </si>
  <si>
    <t xml:space="preserve">Čerp.skupina -G5/4" (kvs=6,5)  Čerpadlo s řízenými otáčk.(DN32,1x230V,34W zobrazení průtoku)</t>
  </si>
  <si>
    <t>Poznámka k položce:_x000d_
s izolačním pouzdrem +2x šroub. Prac.bod Q=1600kg/h max.p=3,8m</t>
  </si>
  <si>
    <t>Pol69</t>
  </si>
  <si>
    <t>Směšovací skupina G5/4" s trojcestným ventilem (kvs=16)+Čerpadlo s řízenými otáčkami</t>
  </si>
  <si>
    <t xml:space="preserve">Poznámka k položce:_x000d_
(DN32, 230V,50W zobrazení průtoku) s izolačním pouzdrem + el.pohon 1x230V, přeběh 120s_x000d_
/+2x šroub.  - Prac.bod Q=2500kg/h, max.p=3,8m</t>
  </si>
  <si>
    <t>Pol70</t>
  </si>
  <si>
    <t xml:space="preserve">Připojovacá šroubení, těsnění pronapojení potrubí  hydraulických skupin -dle potřeby -sada</t>
  </si>
  <si>
    <t>Pol71</t>
  </si>
  <si>
    <t xml:space="preserve">Čerpadlo Přírubové s řízenými otáčkami příruba  DN40 (1x230V,195W zobrazení průtoku)</t>
  </si>
  <si>
    <t>Poznámka k položce:_x000d_
/ 2xpříruba DN40/Přechod na G2"+ izolační pouzdro- Prac.bod Q=8720kg/h, max.p=4,7m</t>
  </si>
  <si>
    <t>Pol72</t>
  </si>
  <si>
    <t xml:space="preserve">Trojcestný přepínací kulový kohout  DN50, kvs=58+ el. pohon 230V, přeběh 15s</t>
  </si>
  <si>
    <t>Pol73</t>
  </si>
  <si>
    <t>Manometr 0-4Bar UT</t>
  </si>
  <si>
    <t>Pol74</t>
  </si>
  <si>
    <t>Zpětný ventil pružinový plnopůtočný DN32 kv= 20,2 závitový</t>
  </si>
  <si>
    <t>Pol75</t>
  </si>
  <si>
    <t>Vypouštěcí kulový kohout DN15</t>
  </si>
  <si>
    <t>Pol76</t>
  </si>
  <si>
    <t>Kulový kohout DN32 motýl+šroubení</t>
  </si>
  <si>
    <t>Pol77</t>
  </si>
  <si>
    <t>Kulový kohout DN50+šroubení</t>
  </si>
  <si>
    <t>Pol78</t>
  </si>
  <si>
    <t>Uzavírací klapka mezipřírubová DN65 + 2xpříruba</t>
  </si>
  <si>
    <t>Pol79</t>
  </si>
  <si>
    <t>Separátor nečistot s filtrem a magnety s nízkým odporem otočnou připojovací hlavou G5/4"</t>
  </si>
  <si>
    <t>Poznámka k položce:_x000d_
s vypouštěním +2x KK32 -sada</t>
  </si>
  <si>
    <t>Pol80</t>
  </si>
  <si>
    <t>Filtr Ball DN50</t>
  </si>
  <si>
    <t>Pol81</t>
  </si>
  <si>
    <t>Automatický odvzdušňovací ventil AO15+KK15 motýl</t>
  </si>
  <si>
    <t>Pol82</t>
  </si>
  <si>
    <t>Teploměr s jímkou 0-120C</t>
  </si>
  <si>
    <t>Pol83</t>
  </si>
  <si>
    <t>Pojistný ventil PV DN15/20 -3Bar - UT</t>
  </si>
  <si>
    <t>Pol84</t>
  </si>
  <si>
    <t>Šroubení, těsnění dle potřeby -sada</t>
  </si>
  <si>
    <t>Pol85</t>
  </si>
  <si>
    <t>Návarky, jímky dodat a umístit dle požadavků Mar -sada</t>
  </si>
  <si>
    <t>Poznámka k položce:_x000d_
Součásti - teplá voda PN16</t>
  </si>
  <si>
    <t>Pol86</t>
  </si>
  <si>
    <t>Čerpadlo s řízenými otáčkami DN25 (1x230V,18W zobrazení průtoku) nerez provedení PN10 - voda</t>
  </si>
  <si>
    <t>Poznámka k položce:_x000d_
/+2x šroub.+izol.pouzdro - Prac.bod Q=1000kg/h, max.p=3,8m</t>
  </si>
  <si>
    <t>Pol87</t>
  </si>
  <si>
    <t>Čerpadlo s řízenými otáčkami DN25 (1x230V,34W zobrazení průtoku) nerez provedení PN10 - voda</t>
  </si>
  <si>
    <t>Poznámka k položce:_x000d_
/+2x šroub. +izol.pouzdro - Prac.bod Q=1900kg/h, max.p=3,5m</t>
  </si>
  <si>
    <t>Pol88</t>
  </si>
  <si>
    <t xml:space="preserve">Trojcestný regulační směš. kulový kohout  DN40, kvs=25+ el. pohon 230V, přeběh 120s</t>
  </si>
  <si>
    <t>Pol89</t>
  </si>
  <si>
    <t xml:space="preserve">Expanzní tlaková nádoba  voda  PN16-200L DN50 (PR.=634,V=975mm) (nast.3,5Bar)</t>
  </si>
  <si>
    <t>Poznámka k položce:_x000d_
/+servisní ventil KK32 se zajištěním prtoku nádobou -sada</t>
  </si>
  <si>
    <t>Pol90</t>
  </si>
  <si>
    <t>Kulový kohout DN25 motýl</t>
  </si>
  <si>
    <t>Pol91</t>
  </si>
  <si>
    <t>Kulový kohout DN40 motýl</t>
  </si>
  <si>
    <t>Pol92</t>
  </si>
  <si>
    <t>Manometr 0-10Bar - TV</t>
  </si>
  <si>
    <t>Pol93</t>
  </si>
  <si>
    <t>Filtr Ball DN25</t>
  </si>
  <si>
    <t>Pol94</t>
  </si>
  <si>
    <t xml:space="preserve">Zpětný ventil pružinový plnopůtočný DN25 kv= 13,8 </t>
  </si>
  <si>
    <t>Pol95</t>
  </si>
  <si>
    <t>Zpětný ventil pružinový plnopůtočný DN40 kv= 30,9</t>
  </si>
  <si>
    <t>Pol96</t>
  </si>
  <si>
    <t>Pojistný ventil PV DN20/25 -8Bar - voda</t>
  </si>
  <si>
    <t xml:space="preserve">Armatury systém </t>
  </si>
  <si>
    <t>Pol97</t>
  </si>
  <si>
    <t>Kulový kohout DN15 motýl</t>
  </si>
  <si>
    <t>Pol98</t>
  </si>
  <si>
    <t>Kulový kohout DN20 motýl</t>
  </si>
  <si>
    <t>Pol99</t>
  </si>
  <si>
    <t>Pol100</t>
  </si>
  <si>
    <t xml:space="preserve">Regul.ventil smyčkový s měřícími koncovkami  DN 25, kvs=8,89</t>
  </si>
  <si>
    <t>Pol101</t>
  </si>
  <si>
    <t xml:space="preserve">Regul.ventil smyčkový s měřícími koncovkami  DN 32, kvs=19,45</t>
  </si>
  <si>
    <t>Pol102</t>
  </si>
  <si>
    <t>Regul.dif.tlaku DN25 (nastavitelný 5-30kPa) kvs=7,5 s kapilárou a uzavíracím ventilem</t>
  </si>
  <si>
    <t>Pol103</t>
  </si>
  <si>
    <t>Regul.dif.tlaku DN32 (nastavitelný 5-30kPa) kvs=10 s kapilárou a uzavíracím ventilem</t>
  </si>
  <si>
    <t>Pol104</t>
  </si>
  <si>
    <t xml:space="preserve">Otopná tělesa desková  VKM se středovým připojením a vloženým ventilem v tělese s nast.1-8 /- bílá</t>
  </si>
  <si>
    <t>Pol105</t>
  </si>
  <si>
    <t xml:space="preserve">Těleso VKM    typ 11-VKM-300/500 (výška, délka)</t>
  </si>
  <si>
    <t>Pol106</t>
  </si>
  <si>
    <t xml:space="preserve">Těleso VKM    typ 11-VKM-600/400 (výška, délka)</t>
  </si>
  <si>
    <t>Pol107</t>
  </si>
  <si>
    <t xml:space="preserve">Těleso VKM    typ 21-VKM-600/1000 (výška, délka)</t>
  </si>
  <si>
    <t>Pol108</t>
  </si>
  <si>
    <t xml:space="preserve">Těleso VKM    typ 22-VKM-600/400 (výška, délka)</t>
  </si>
  <si>
    <t>Pol109</t>
  </si>
  <si>
    <t xml:space="preserve">Těleso VKM    typ 22-VKM-600/500 (výška, délka)</t>
  </si>
  <si>
    <t>Pol110</t>
  </si>
  <si>
    <t xml:space="preserve">Těleso VKM    typ 22-VKM-600/600 (výška, délka)</t>
  </si>
  <si>
    <t>Pol111</t>
  </si>
  <si>
    <t xml:space="preserve">Těleso VKM    typ 22-VKM-600/700 (výška, délka)</t>
  </si>
  <si>
    <t>Pol112</t>
  </si>
  <si>
    <t xml:space="preserve">Těleso VKM    typ 22-VKM-600/800 (výška, délka)</t>
  </si>
  <si>
    <t>Pol112.1</t>
  </si>
  <si>
    <t xml:space="preserve">Těleso VKM    typ 22-VKM-600/1000 (výška, délka)</t>
  </si>
  <si>
    <t>171300279</t>
  </si>
  <si>
    <t>Pol113</t>
  </si>
  <si>
    <t xml:space="preserve">Těleso VKM    typ 22-VKM-600/1200 (výška, délka)</t>
  </si>
  <si>
    <t>Pol114</t>
  </si>
  <si>
    <t xml:space="preserve">Těleso VKM    typ 33-VKM-600/1000 (výška, délka)</t>
  </si>
  <si>
    <t>Pol115</t>
  </si>
  <si>
    <t xml:space="preserve">Těleso VKM    typ 33-VKM-600/1100 (výška, délka)</t>
  </si>
  <si>
    <t>Pol116</t>
  </si>
  <si>
    <t xml:space="preserve">Těleso VKM    typ 33-VKM-600/1200 (výška, délka)</t>
  </si>
  <si>
    <t>Pol117</t>
  </si>
  <si>
    <t xml:space="preserve">Těleso VKM    typ 33-VKM-600/1400 (výška, délka)</t>
  </si>
  <si>
    <t>Pol118</t>
  </si>
  <si>
    <t xml:space="preserve">Těleso VKM    typ 33-VKM-600/1600 (výška, délka)</t>
  </si>
  <si>
    <t>Pol119</t>
  </si>
  <si>
    <t xml:space="preserve">Těleso VKM    typ 21-VKM-900/800 (výška, délka)</t>
  </si>
  <si>
    <t>Pol120</t>
  </si>
  <si>
    <t xml:space="preserve">Těleso VKM    typ 21-VKM-900/900 (výška, délka)</t>
  </si>
  <si>
    <t>Pol121</t>
  </si>
  <si>
    <t xml:space="preserve">Těleso VKM    typ 21-VKM-900/1000 (výška, délka)</t>
  </si>
  <si>
    <t>Pol122</t>
  </si>
  <si>
    <t xml:space="preserve">Těleso VKM    typ 22-VKM-900/700 (výška, délka)</t>
  </si>
  <si>
    <t>Pol123</t>
  </si>
  <si>
    <t xml:space="preserve">Těleso VKM    typ 22-VKM-900/900 (výška, délka)</t>
  </si>
  <si>
    <t>Pol124</t>
  </si>
  <si>
    <t xml:space="preserve">Těleso VKM    typ 22-VKM-900/1000 (výška, délka)</t>
  </si>
  <si>
    <t>Pol125</t>
  </si>
  <si>
    <t>Dvojité uzavírací šroubení rohové DŠ+2xadap+2xšr.CU15x1+ term.hlavice</t>
  </si>
  <si>
    <t xml:space="preserve">Otopné design těleso - svisle orient. profily, zvětšená přestupní plocha, střed. spodní připojení </t>
  </si>
  <si>
    <t>Pol126</t>
  </si>
  <si>
    <t>Vertikální těleso typ 20/2000/588 (výška,šířka) +4xdržák</t>
  </si>
  <si>
    <t>Pol127</t>
  </si>
  <si>
    <t>Vertikální těleso typ 20/2000/662 (výška,šířka) +4xdržák</t>
  </si>
  <si>
    <t>Pol128</t>
  </si>
  <si>
    <t>Vertikální těleso typ 20/2000/884 (výška,šířka) +4xdržák</t>
  </si>
  <si>
    <t>Pol129</t>
  </si>
  <si>
    <t>Dvojité šroub.přímé s reg.ventilem s předregulací typ HM+2xadap+2xšr.CU15x1+ term.hlavice</t>
  </si>
  <si>
    <t xml:space="preserve">Otopné  žebříky  typ se středovým spodním připojením - bílá standart+DRŽÁKY</t>
  </si>
  <si>
    <t>Pol130</t>
  </si>
  <si>
    <t>Žebřík -1220/600 (výška,šířka) +4xdržák</t>
  </si>
  <si>
    <t>Pol131</t>
  </si>
  <si>
    <t>Žebřík -1500/600 (výška,šířka) +4xdržák</t>
  </si>
  <si>
    <t>Pol132</t>
  </si>
  <si>
    <t>Dvojité šroub.přímé s reg.ventilem s předregulací typ HM+2xadap+2xšr.CU15x1+ term.hlavIce</t>
  </si>
  <si>
    <t>D8</t>
  </si>
  <si>
    <t>Potrubí CU+ upevnění+tepelná izolace s PET folií+montáže</t>
  </si>
  <si>
    <t>Pol133</t>
  </si>
  <si>
    <t>Potrubí CU15x1mm+tep.iz. tl.13mm</t>
  </si>
  <si>
    <t>Pol134</t>
  </si>
  <si>
    <t>Potrubí CU18x1mm+tep.iz. tl.13mm</t>
  </si>
  <si>
    <t>Pol135</t>
  </si>
  <si>
    <t>Potrubí CU22x1mm+tep.iz. tl.13mm</t>
  </si>
  <si>
    <t>D9</t>
  </si>
  <si>
    <t>Potrubí CU+ upevnění+tepelná izolace minerální rohož s ALS polepem+montáže</t>
  </si>
  <si>
    <t>Pol136</t>
  </si>
  <si>
    <t>Potrubí CU28x1mm+tep.iz. tl.20mm</t>
  </si>
  <si>
    <t>Pol137</t>
  </si>
  <si>
    <t>Potrubí CU35x1,5mm+tep.iz. tl.25mm</t>
  </si>
  <si>
    <t>Pol138</t>
  </si>
  <si>
    <t>Potrubí CU42x1,5mm+tep.iz. tl.40mm</t>
  </si>
  <si>
    <t>Pol139</t>
  </si>
  <si>
    <t>Potrubí CU54x1,5mm+tep.iz. tl.40mm</t>
  </si>
  <si>
    <t>Pol140</t>
  </si>
  <si>
    <t>Potrubí FE DN70(76x3)mm+2x nátěr základní + tep.iz. tl.60mm</t>
  </si>
  <si>
    <t>Pol141</t>
  </si>
  <si>
    <t xml:space="preserve">Fitinky, kolena, pájky, lisovací fitinky, příruby,  svařovací a pomocný materiál -sada</t>
  </si>
  <si>
    <t>Pol142</t>
  </si>
  <si>
    <t>Závěsy objímky s pryžovou vložkou, upevňovací prvky -sada</t>
  </si>
  <si>
    <t>Pol143</t>
  </si>
  <si>
    <t>Pevné body (dvojité objímky s pryžovou vložkou+upevňovací prvky) - sada</t>
  </si>
  <si>
    <t>Montáže</t>
  </si>
  <si>
    <t>Pol145</t>
  </si>
  <si>
    <t>Montáž a připojení těles a žebříků</t>
  </si>
  <si>
    <t>Pol146</t>
  </si>
  <si>
    <t>Montáž strojovny - sada</t>
  </si>
  <si>
    <t>Pol147</t>
  </si>
  <si>
    <t>Montáž komínů kotle - sada</t>
  </si>
  <si>
    <t>Pol148</t>
  </si>
  <si>
    <t>Servisní spuštění kotlů a měření emisí - sada</t>
  </si>
  <si>
    <t>Pol149</t>
  </si>
  <si>
    <t>Servisní spuštění TČ + propojení chladiva a doplnění chladiva - sada</t>
  </si>
  <si>
    <t>Pol150</t>
  </si>
  <si>
    <t>Tlaková zkouška - sada</t>
  </si>
  <si>
    <t>Pol151</t>
  </si>
  <si>
    <t>Proplach potrubí - sada</t>
  </si>
  <si>
    <t>Pol152</t>
  </si>
  <si>
    <t>Seřízení armatur - sada</t>
  </si>
  <si>
    <t>Pol153</t>
  </si>
  <si>
    <t>Revize komína</t>
  </si>
  <si>
    <t>Pol154</t>
  </si>
  <si>
    <t>Označení médií štítky a směry toku - sada</t>
  </si>
  <si>
    <t>Pol155</t>
  </si>
  <si>
    <t>Dokumentace skutečné provedení</t>
  </si>
  <si>
    <t>Pol156</t>
  </si>
  <si>
    <t xml:space="preserve">Doklady  kompletace - od použitých materiálů,  tlakových zkoušek, zaškolení</t>
  </si>
  <si>
    <t>Pol158</t>
  </si>
  <si>
    <t>Režie doprava a přesun hmot</t>
  </si>
  <si>
    <t>SO 01_PLYN - Vnitřní plynovod</t>
  </si>
  <si>
    <t>D3 - Vnitřní plynovod</t>
  </si>
  <si>
    <t xml:space="preserve">    D4 - SO 01</t>
  </si>
  <si>
    <t xml:space="preserve">      D5 - 1 Potrubí </t>
  </si>
  <si>
    <t xml:space="preserve">        D6 - Ochranná trubka</t>
  </si>
  <si>
    <t xml:space="preserve">      D7 - 2 Armatury</t>
  </si>
  <si>
    <t xml:space="preserve">      D8 - 3 Měření a regulace</t>
  </si>
  <si>
    <t xml:space="preserve">      D10 - 6 Ostatní </t>
  </si>
  <si>
    <t xml:space="preserve">1 Potrubí </t>
  </si>
  <si>
    <t>723150103</t>
  </si>
  <si>
    <t>Ocelové potrubí bezešvé DN40 (11 353.0)</t>
  </si>
  <si>
    <t>723150105</t>
  </si>
  <si>
    <t>Ocelové potrubí bezešvé DN50 (11 353.0)</t>
  </si>
  <si>
    <t>Ochranná trubka</t>
  </si>
  <si>
    <t>723150314</t>
  </si>
  <si>
    <t>Ocelové potrubí bezešvé DN80 (11 353.0)</t>
  </si>
  <si>
    <t>723150313</t>
  </si>
  <si>
    <t>Ocelové potrubí bezešvé DN65 (11 353.0)</t>
  </si>
  <si>
    <t>Pol167</t>
  </si>
  <si>
    <t>Doplňkový materiál</t>
  </si>
  <si>
    <t>2 Armatury</t>
  </si>
  <si>
    <t>723213102</t>
  </si>
  <si>
    <t>Kulový kohout DN50</t>
  </si>
  <si>
    <t>723213101</t>
  </si>
  <si>
    <t>Kulový kohout DN40</t>
  </si>
  <si>
    <t>722231247</t>
  </si>
  <si>
    <t>Elektromagnetický bezbečnostní ventil DN50 - 230V bez proudu vypnuto</t>
  </si>
  <si>
    <t>Pol168</t>
  </si>
  <si>
    <t>3 Měření a regulace</t>
  </si>
  <si>
    <t>723150102</t>
  </si>
  <si>
    <t>Ocelové potrubí bezešvé DN32 (11 353.0)</t>
  </si>
  <si>
    <t>Pol169</t>
  </si>
  <si>
    <t>Regulátor STL/NTL - 25m3/h - rohový</t>
  </si>
  <si>
    <t>Pol170</t>
  </si>
  <si>
    <t>Přechodka plast d63/ocel DN50</t>
  </si>
  <si>
    <t>Pol171</t>
  </si>
  <si>
    <t>Plynoměr G10 ( dle provozovatele spřávce sítě )</t>
  </si>
  <si>
    <t xml:space="preserve">6 Ostatní </t>
  </si>
  <si>
    <t>230230016</t>
  </si>
  <si>
    <t>Tlakové zkoušky</t>
  </si>
  <si>
    <t>Pol180</t>
  </si>
  <si>
    <t>Revize</t>
  </si>
  <si>
    <t>Pol181</t>
  </si>
  <si>
    <t>Geodetické zaměření</t>
  </si>
  <si>
    <t>Pol540</t>
  </si>
  <si>
    <t>Nátěry, izolace</t>
  </si>
  <si>
    <t>Pol184</t>
  </si>
  <si>
    <t>Stavební přípomoce (včetně odvozu přebytečné zeminy na skládku, likvidace obalů aj.)</t>
  </si>
  <si>
    <t>Pol185</t>
  </si>
  <si>
    <t>Dokumentace skutečného provedení</t>
  </si>
  <si>
    <t>Pol186</t>
  </si>
  <si>
    <t>Ostatní náklady výše neuvedené a související s provedením a zprovozněním předmětných souborů</t>
  </si>
  <si>
    <t>SO 01_SIL - Elektro silnoproud</t>
  </si>
  <si>
    <t>PSV - PSV</t>
  </si>
  <si>
    <t xml:space="preserve">21-M -  NN část </t>
  </si>
  <si>
    <t xml:space="preserve">D1 -  Instalace NN </t>
  </si>
  <si>
    <t xml:space="preserve">    D2 -  Kabelové rozvody </t>
  </si>
  <si>
    <t xml:space="preserve">    D3 -  Koncové elementy </t>
  </si>
  <si>
    <t xml:space="preserve">    D4 -  Uzemnění vnitřní </t>
  </si>
  <si>
    <t xml:space="preserve">    D5 -  Uzemnění vnější, hromosvod </t>
  </si>
  <si>
    <t xml:space="preserve">D6 -  Ostatní materiál </t>
  </si>
  <si>
    <t xml:space="preserve">    D7 -  Ostatní náklady </t>
  </si>
  <si>
    <t xml:space="preserve">    D8 -  Kabelové trasy </t>
  </si>
  <si>
    <t xml:space="preserve">SPCM -  NN část </t>
  </si>
  <si>
    <t>D9 - Svítidla</t>
  </si>
  <si>
    <t>D10 - Ovládání hydranty</t>
  </si>
  <si>
    <t>21-M</t>
  </si>
  <si>
    <t xml:space="preserve"> NN část </t>
  </si>
  <si>
    <t>210 19-0002</t>
  </si>
  <si>
    <t>Rozvaděč do 50kg</t>
  </si>
  <si>
    <t>210 19-0003</t>
  </si>
  <si>
    <t>210 19-0051</t>
  </si>
  <si>
    <t>Rozvaděč skříňový, do 200 kg</t>
  </si>
  <si>
    <t>210 19-0006</t>
  </si>
  <si>
    <t>Montáž UPS</t>
  </si>
  <si>
    <t xml:space="preserve"> Instalace NN </t>
  </si>
  <si>
    <t xml:space="preserve"> Kabelové rozvody </t>
  </si>
  <si>
    <t>21080-0101</t>
  </si>
  <si>
    <t>CYKY 2x1,5</t>
  </si>
  <si>
    <t>21080-0105</t>
  </si>
  <si>
    <t>CYKY 3x1,5</t>
  </si>
  <si>
    <t>21080-0106</t>
  </si>
  <si>
    <t>CYKY 3x2,5</t>
  </si>
  <si>
    <t>21080-0109</t>
  </si>
  <si>
    <t>CYKY 4x1,5</t>
  </si>
  <si>
    <t>21080-0135</t>
  </si>
  <si>
    <t>CYKY 5x1,5</t>
  </si>
  <si>
    <t>21080-0137</t>
  </si>
  <si>
    <t>CYKY 5x4</t>
  </si>
  <si>
    <t>21080-2430</t>
  </si>
  <si>
    <t>CYKY 5x6</t>
  </si>
  <si>
    <t>21080-2432</t>
  </si>
  <si>
    <t>CYKY 5x16</t>
  </si>
  <si>
    <t>21080-2432.1</t>
  </si>
  <si>
    <t>CYKY 5x25</t>
  </si>
  <si>
    <t>21080-2432.2</t>
  </si>
  <si>
    <t>CYKY 4x35</t>
  </si>
  <si>
    <t>21080-0101.1</t>
  </si>
  <si>
    <t>CHKE-V 2x1,5</t>
  </si>
  <si>
    <t>21080-2430.1</t>
  </si>
  <si>
    <t>CHKE-V 5x6</t>
  </si>
  <si>
    <t>21080-2432.3</t>
  </si>
  <si>
    <t>CHKE-V 5x16</t>
  </si>
  <si>
    <t>21010-0001</t>
  </si>
  <si>
    <t>Ukončení vodičů v rozvaděči do 2,5</t>
  </si>
  <si>
    <t>21010-0006</t>
  </si>
  <si>
    <t>Ukončení vodičů v rozvaděči do 50</t>
  </si>
  <si>
    <t xml:space="preserve"> Koncové elementy </t>
  </si>
  <si>
    <t>210 11-0031</t>
  </si>
  <si>
    <t>Spínač 1-pól, IP20</t>
  </si>
  <si>
    <t>210 11-0036</t>
  </si>
  <si>
    <t>Spínač sériový, IP20</t>
  </si>
  <si>
    <t>210 11-0038</t>
  </si>
  <si>
    <t>Spínač střídavý, IP20</t>
  </si>
  <si>
    <t>210 11-0141</t>
  </si>
  <si>
    <t>Tlačítkový ovl. v proskl. skříňce (TOTAL-STOP, CENTRAL-STOP)</t>
  </si>
  <si>
    <t>210 11-1041</t>
  </si>
  <si>
    <t>Zásuvka jednoduchá komplet 16A/230V</t>
  </si>
  <si>
    <t>210 11-0031.1</t>
  </si>
  <si>
    <t>Pohybové čidlo, 180°</t>
  </si>
  <si>
    <t>210 11-0031.2</t>
  </si>
  <si>
    <t>Pohybové čidlo, 360°</t>
  </si>
  <si>
    <t xml:space="preserve"> Uzemnění vnitřní </t>
  </si>
  <si>
    <t>210 80-0006</t>
  </si>
  <si>
    <t>Celoplastový vodič s Cu jádrem, CY 25mm2 zž</t>
  </si>
  <si>
    <t>Pol599</t>
  </si>
  <si>
    <t>Hlavní ochranná přípojnice HOP</t>
  </si>
  <si>
    <t xml:space="preserve"> Uzemnění vnější, hromosvod </t>
  </si>
  <si>
    <t>210 22-0020</t>
  </si>
  <si>
    <t>Zemnící pásek FeZn 30x4</t>
  </si>
  <si>
    <t>210 22-0101</t>
  </si>
  <si>
    <t>Jímací vodič AlMgSi 8 mm</t>
  </si>
  <si>
    <t>210 22-0101.1</t>
  </si>
  <si>
    <t>Jímací vodič FeZe 10 mm</t>
  </si>
  <si>
    <t>210 22-0372</t>
  </si>
  <si>
    <t>Ochranný úhelník</t>
  </si>
  <si>
    <t>210 22-0302</t>
  </si>
  <si>
    <t>Zkušební svorka</t>
  </si>
  <si>
    <t>210 22-0362</t>
  </si>
  <si>
    <t>Jímací tyč</t>
  </si>
  <si>
    <t xml:space="preserve"> Ostatní materiál </t>
  </si>
  <si>
    <t xml:space="preserve"> Ostatní náklady </t>
  </si>
  <si>
    <t>Pol600</t>
  </si>
  <si>
    <t>Drobný montážní materiál (stahovací pásky, sádra, ...)</t>
  </si>
  <si>
    <t>Pol601</t>
  </si>
  <si>
    <t>Svorka pospojení vč. nerezového pásku</t>
  </si>
  <si>
    <t>Pol190</t>
  </si>
  <si>
    <t>Jistič 3x25 A/B (v "RE")</t>
  </si>
  <si>
    <t>Pol191</t>
  </si>
  <si>
    <t>Jistič 3x100 A/B (v "RE")</t>
  </si>
  <si>
    <t>Pol192</t>
  </si>
  <si>
    <t>Jistič 3x150 A/B (v "RE")</t>
  </si>
  <si>
    <t xml:space="preserve"> Kabelové trasy </t>
  </si>
  <si>
    <t>210 01-0004</t>
  </si>
  <si>
    <t>Instalač lišta, plastová, do 20x40</t>
  </si>
  <si>
    <t>210 01-0004.1</t>
  </si>
  <si>
    <t>Kabelový rošt, drátěný</t>
  </si>
  <si>
    <t>210 01-0054</t>
  </si>
  <si>
    <t>Trubka, do 21 mm</t>
  </si>
  <si>
    <t>210 01-0301</t>
  </si>
  <si>
    <t>Krabice odbočná se svorkovnicí, Ø 68mm</t>
  </si>
  <si>
    <t>210 01-0301.1</t>
  </si>
  <si>
    <t>Krabice přístrojová bez víčka, Ø 68mm</t>
  </si>
  <si>
    <t>Pol602</t>
  </si>
  <si>
    <t>Vypracování výchozí revizní zprávy</t>
  </si>
  <si>
    <t>Pol603</t>
  </si>
  <si>
    <t>Vypracování dokumentace skutečného provedení</t>
  </si>
  <si>
    <t>SPCM</t>
  </si>
  <si>
    <t>Pol195</t>
  </si>
  <si>
    <t>Rozvaděč RH (2 pole)</t>
  </si>
  <si>
    <t>Pol196</t>
  </si>
  <si>
    <t>Rozvaděč R-POŽ</t>
  </si>
  <si>
    <t>Pol197</t>
  </si>
  <si>
    <t>Rozvaděč RP01</t>
  </si>
  <si>
    <t>Pol198</t>
  </si>
  <si>
    <t>Rozvaděč RP1-4</t>
  </si>
  <si>
    <t>Pol199</t>
  </si>
  <si>
    <t>Rozvaděč RP5</t>
  </si>
  <si>
    <t>Pol200</t>
  </si>
  <si>
    <t>Rozvaděč RP6</t>
  </si>
  <si>
    <t>Pol201</t>
  </si>
  <si>
    <t>Rozvaděč RB.x</t>
  </si>
  <si>
    <t>Pol202</t>
  </si>
  <si>
    <t>Rozvaděč RE</t>
  </si>
  <si>
    <t>Pol203</t>
  </si>
  <si>
    <t>UPS (15,- kVA, 400/400 V, 30 min)</t>
  </si>
  <si>
    <t>34111005</t>
  </si>
  <si>
    <t>34111030</t>
  </si>
  <si>
    <t>34111036</t>
  </si>
  <si>
    <t>34111060</t>
  </si>
  <si>
    <t>34111090</t>
  </si>
  <si>
    <t>34111098</t>
  </si>
  <si>
    <t>34111100</t>
  </si>
  <si>
    <t>34111080</t>
  </si>
  <si>
    <t>34111610</t>
  </si>
  <si>
    <t>34111620</t>
  </si>
  <si>
    <t>34111700</t>
  </si>
  <si>
    <t>34111743</t>
  </si>
  <si>
    <t>34111745</t>
  </si>
  <si>
    <t>34535515</t>
  </si>
  <si>
    <t>34535575</t>
  </si>
  <si>
    <t>34535555</t>
  </si>
  <si>
    <t>34535568</t>
  </si>
  <si>
    <t>34555103</t>
  </si>
  <si>
    <t>Zásuvka jednoduchá bílá komplet 16A/230V, s clonkou</t>
  </si>
  <si>
    <t>Pol204</t>
  </si>
  <si>
    <t>Pol205</t>
  </si>
  <si>
    <t>34142155</t>
  </si>
  <si>
    <t>CY4</t>
  </si>
  <si>
    <t>34142158</t>
  </si>
  <si>
    <t>CY10</t>
  </si>
  <si>
    <t>34142160</t>
  </si>
  <si>
    <t>CY25</t>
  </si>
  <si>
    <t>-</t>
  </si>
  <si>
    <t>Hlavní uzemňovací bod přípojnice (HUB)</t>
  </si>
  <si>
    <t>35442062</t>
  </si>
  <si>
    <t>35441077</t>
  </si>
  <si>
    <t>35441073</t>
  </si>
  <si>
    <t>35441830</t>
  </si>
  <si>
    <t>35442035</t>
  </si>
  <si>
    <t>Pol206</t>
  </si>
  <si>
    <t>Pol207</t>
  </si>
  <si>
    <t>Pol208</t>
  </si>
  <si>
    <t>Pol604</t>
  </si>
  <si>
    <t>Pol605</t>
  </si>
  <si>
    <t>Pol606</t>
  </si>
  <si>
    <t>34572630</t>
  </si>
  <si>
    <t>34575503</t>
  </si>
  <si>
    <t>34572630.1</t>
  </si>
  <si>
    <t>34571519</t>
  </si>
  <si>
    <t>34571511</t>
  </si>
  <si>
    <t>Svítidla</t>
  </si>
  <si>
    <t>7413R01</t>
  </si>
  <si>
    <t>M+D Svítidlo A1</t>
  </si>
  <si>
    <t>-1384412904</t>
  </si>
  <si>
    <t>7413R02</t>
  </si>
  <si>
    <t>M+D Svítidlo A2</t>
  </si>
  <si>
    <t>-362690844</t>
  </si>
  <si>
    <t>7413R03</t>
  </si>
  <si>
    <t>M+D Svítidlo B</t>
  </si>
  <si>
    <t>-622454215</t>
  </si>
  <si>
    <t>7413R04</t>
  </si>
  <si>
    <t>M+D Svítidlo C</t>
  </si>
  <si>
    <t>1780236727</t>
  </si>
  <si>
    <t>7413R05</t>
  </si>
  <si>
    <t>M+D Svítidlo D</t>
  </si>
  <si>
    <t>-1938581754</t>
  </si>
  <si>
    <t>7413R06</t>
  </si>
  <si>
    <t>M+D Svítidlo E</t>
  </si>
  <si>
    <t>1544162893</t>
  </si>
  <si>
    <t>7413R07</t>
  </si>
  <si>
    <t>M+D Svítidlo F</t>
  </si>
  <si>
    <t>-1968759078</t>
  </si>
  <si>
    <t>7413R08</t>
  </si>
  <si>
    <t>M+D Svítidlo G</t>
  </si>
  <si>
    <t>521656150</t>
  </si>
  <si>
    <t>7413R09</t>
  </si>
  <si>
    <t>M+D Svítidlo I</t>
  </si>
  <si>
    <t>1574997310</t>
  </si>
  <si>
    <t>7413R10</t>
  </si>
  <si>
    <t>M+D Svítidlo J</t>
  </si>
  <si>
    <t>843446377</t>
  </si>
  <si>
    <t>7413R11</t>
  </si>
  <si>
    <t>M+D Svítidlo K</t>
  </si>
  <si>
    <t>-491655394</t>
  </si>
  <si>
    <t>7413R12</t>
  </si>
  <si>
    <t>M+D Svítidlo L</t>
  </si>
  <si>
    <t>1516983718</t>
  </si>
  <si>
    <t>7413R13</t>
  </si>
  <si>
    <t>M+D Svítidlo M</t>
  </si>
  <si>
    <t>1886336426</t>
  </si>
  <si>
    <t>7413R14</t>
  </si>
  <si>
    <t>M+D Svítidlo N1</t>
  </si>
  <si>
    <t>-385178288</t>
  </si>
  <si>
    <t>7413R15</t>
  </si>
  <si>
    <t>M+D Svítidlo N2</t>
  </si>
  <si>
    <t>344088086</t>
  </si>
  <si>
    <t>7413R16</t>
  </si>
  <si>
    <t>M+D Svítidlo N3</t>
  </si>
  <si>
    <t>527292043</t>
  </si>
  <si>
    <t>7413R17</t>
  </si>
  <si>
    <t>M+D Svítidlo N4</t>
  </si>
  <si>
    <t>-1286965310</t>
  </si>
  <si>
    <t>7413R18</t>
  </si>
  <si>
    <t>M+D Svítidlo N5</t>
  </si>
  <si>
    <t>-143858182</t>
  </si>
  <si>
    <t>7413R19</t>
  </si>
  <si>
    <t>M+D POHYBOVÁ ČIDLA</t>
  </si>
  <si>
    <t>66157064</t>
  </si>
  <si>
    <t>7413R20</t>
  </si>
  <si>
    <t>M+D VENKOVNÍ LAMPA SLOUPEK</t>
  </si>
  <si>
    <t>-680280152</t>
  </si>
  <si>
    <t>Ovládání hydranty</t>
  </si>
  <si>
    <t>74110R01</t>
  </si>
  <si>
    <t>Tlačítkový ovladač v prosklené skříňce</t>
  </si>
  <si>
    <t>-309794049</t>
  </si>
  <si>
    <t>74110R02</t>
  </si>
  <si>
    <t>Kabel CHKE-V 2x1,5</t>
  </si>
  <si>
    <t>-911985519</t>
  </si>
  <si>
    <t>74110R03</t>
  </si>
  <si>
    <t>Kabel CHKE-V 3x1,5</t>
  </si>
  <si>
    <t>-1940388942</t>
  </si>
  <si>
    <t>74110R04</t>
  </si>
  <si>
    <t>Jistič 1x4 A/B (R-POŽ)</t>
  </si>
  <si>
    <t>-162292648</t>
  </si>
  <si>
    <t>74110R05</t>
  </si>
  <si>
    <t>Jistič 1x6 A/B (R-POŽ)</t>
  </si>
  <si>
    <t>321375883</t>
  </si>
  <si>
    <t>74110R06</t>
  </si>
  <si>
    <t>Přidrž. relé, 230 Vstř. (R-POŽ)</t>
  </si>
  <si>
    <t>1091539681</t>
  </si>
  <si>
    <t>SO 01_SLA - Elektro slaboproud</t>
  </si>
  <si>
    <t>URS - Strukturovaná kabeláž</t>
  </si>
  <si>
    <t>STA - Společná televizní anténa STA</t>
  </si>
  <si>
    <t>PZTS - Poplachový zabezpečovací a tísňový systém</t>
  </si>
  <si>
    <t>EKV - Systém kontroly vstupu EKV</t>
  </si>
  <si>
    <t>DoT - Domácí telefon</t>
  </si>
  <si>
    <t>URS</t>
  </si>
  <si>
    <t>Strukturovaná kabeláž</t>
  </si>
  <si>
    <t>742330002</t>
  </si>
  <si>
    <t>Montáž rozvaděče stojanového</t>
  </si>
  <si>
    <t>Pol212</t>
  </si>
  <si>
    <t>19' rozvaděč stojanový 42U/800x800, 2 páry vertikálních 19" posuvných lišt L, značení jednotlivých instalační pozic včetně čísla pozice, 1 pár bočních panelů se zámkem, přední skleněné dveře s pákovým jednobodovým zámkem, výměnnnou DIN vložkou, univerzáln</t>
  </si>
  <si>
    <t>Pol213</t>
  </si>
  <si>
    <t>Montáž ventilační jednotky do 19" rozvaděče</t>
  </si>
  <si>
    <t>Pol214</t>
  </si>
  <si>
    <t xml:space="preserve">Ventilační jednotka -  4 x ventilátor s termostatem, instal. do střechy/dna rozvaděče hloubky 600, 800 a 1200 mm</t>
  </si>
  <si>
    <t>742330022</t>
  </si>
  <si>
    <t>Montáž napájecího panelu</t>
  </si>
  <si>
    <t>Pol215</t>
  </si>
  <si>
    <t>19',8xCZ zásuvka,bleskojistka,3x1.5mm 2m kabel CZ-DE, RAL9005</t>
  </si>
  <si>
    <t>742330024</t>
  </si>
  <si>
    <t>Montáž patch panelu 24 portů UTP/FTP</t>
  </si>
  <si>
    <t>Pol216</t>
  </si>
  <si>
    <t>19" patch panel 24 modulů RJ45, CAT.6, UTP, 1U, s popisky, černý</t>
  </si>
  <si>
    <t>742330023</t>
  </si>
  <si>
    <t>Montáž vyvazovacího panelu 1U do 19" rozvaděče</t>
  </si>
  <si>
    <t>Pol217</t>
  </si>
  <si>
    <t>19" vyvazovací panel 1U - jednostranný, plastová oka 40 x 80mm</t>
  </si>
  <si>
    <t>Pol218</t>
  </si>
  <si>
    <t>Propojovací kabel, Cat 6, UTP, 2xRJ45, délka 0,3m, šedý</t>
  </si>
  <si>
    <t>Pol219</t>
  </si>
  <si>
    <t>Propojovací kabel, Cat 6, UTP, 2xRJ45, délka 2m šedá</t>
  </si>
  <si>
    <t>Pol220</t>
  </si>
  <si>
    <t>Propojovací kabel, Cat 6, UTP, 2xRJ45, délka 3m, šedá</t>
  </si>
  <si>
    <t>742330041</t>
  </si>
  <si>
    <t>Montáž kompletní datové zásuvky 1xRJ45</t>
  </si>
  <si>
    <t>Pol221</t>
  </si>
  <si>
    <t>Kompletní datová zásuvka 1xRJ45 CAT.6 UTP vč. krabice, rámečku a krytky</t>
  </si>
  <si>
    <t>742330042</t>
  </si>
  <si>
    <t>Montáž kompletní datové zásuvky 2xRJ45</t>
  </si>
  <si>
    <t>Pol222</t>
  </si>
  <si>
    <t>Kompletní datová zásuvka 2xRJ45 CAT.6 UTP vč. krabice, rámečku a krytky</t>
  </si>
  <si>
    <t>Pol223</t>
  </si>
  <si>
    <t>Montáž Wifi AP</t>
  </si>
  <si>
    <t>Pol224</t>
  </si>
  <si>
    <t>Nastavení a konfigurace Wifi</t>
  </si>
  <si>
    <t>Pol225</t>
  </si>
  <si>
    <t>Acces point Wifi vnitřní - Dual Radio 4x4:4 + 2x2:2 802.11ax, rychlost až 4.8 Gb/s v pásmu 5GHz a až 575 Mb/s v pásmu 2,4Ghz, RJ45/10/100/1000, napájení 12VDC nebo PoE, barva bílá</t>
  </si>
  <si>
    <t>742330011</t>
  </si>
  <si>
    <t>Montáž switche do rozvaděče</t>
  </si>
  <si>
    <t>Pol226</t>
  </si>
  <si>
    <t>Nastavení switchů a parametrů sítě</t>
  </si>
  <si>
    <t>Pol227</t>
  </si>
  <si>
    <t>Switch s managementem, plně konfigurovatelný přepínač 2. vrstvy pro podnikové sítě (+ statické a RIP směrování 3. vrstvy), podpora cloudového managementu, na všech RJ-45 portech PoE+ napájení (maximálně 370 W), rozšířené zabezpečení přístupu, priority pro</t>
  </si>
  <si>
    <t>Pol228</t>
  </si>
  <si>
    <t>Montáž SFP+ modulu</t>
  </si>
  <si>
    <t>Pol229</t>
  </si>
  <si>
    <t>SFP+ transceiver 10Gbps, SM, 20km, LC duplex</t>
  </si>
  <si>
    <t>Pol230</t>
  </si>
  <si>
    <t>Instalace softwaru pro správu aktivních prvků</t>
  </si>
  <si>
    <t>Pol231</t>
  </si>
  <si>
    <t xml:space="preserve">Licence k SW pro správu  anastavování aktivních prvků, platnost nejméně 3 roky</t>
  </si>
  <si>
    <t>742121001</t>
  </si>
  <si>
    <t>Montáž sdělovacího kabelu do 15 žil</t>
  </si>
  <si>
    <t>Pol232</t>
  </si>
  <si>
    <t>U/UTP 4x2x0,5 CAT.6 - kabel komunikační v provedení LSOH, balení 500m</t>
  </si>
  <si>
    <t>Pol233</t>
  </si>
  <si>
    <t>Montáž svazkového držáku vč. hmoždinky a šroubu</t>
  </si>
  <si>
    <t>Pol234</t>
  </si>
  <si>
    <t>Svazkový držák Grip 15x NYM3x1,5</t>
  </si>
  <si>
    <t>742110002</t>
  </si>
  <si>
    <t>Montáž elektroinstalační plastové ohebné trubky uložené pod omítkou vč. zasekání</t>
  </si>
  <si>
    <t>Pol235</t>
  </si>
  <si>
    <t>Elektroinstalační ohebná trubka 23mm, samozhášivá, nízká mechanická odolnost</t>
  </si>
  <si>
    <t>Pol236</t>
  </si>
  <si>
    <t>Elektroinstalační ohebná trubka 29mm, samozhášivá, nízká mechanická odolnost</t>
  </si>
  <si>
    <t>Pol237</t>
  </si>
  <si>
    <t>Montáž protahovacího drátu</t>
  </si>
  <si>
    <t>Pol238</t>
  </si>
  <si>
    <t>AY2,5 - protahovací drát</t>
  </si>
  <si>
    <t>Pol239</t>
  </si>
  <si>
    <t>Montáž kabelové lávky vč. příslušenství a montážního materiálu</t>
  </si>
  <si>
    <t>Pol240</t>
  </si>
  <si>
    <t>Kabelová lávka, bočnice 45mm, šíře 300mm, tloušťka 1,5mm, délka 3m, pozinkováno, vč. instalačního materiálu (stoupačka)</t>
  </si>
  <si>
    <t>Pol241</t>
  </si>
  <si>
    <t>Montáž SONAP příchytky</t>
  </si>
  <si>
    <t>Pol242</t>
  </si>
  <si>
    <t>SONAP příchytka 50-55mm</t>
  </si>
  <si>
    <t>Pol243</t>
  </si>
  <si>
    <t>Montáž drátěného kabelového žlabu 100/400 vč. příslušenství a montážního materiálu</t>
  </si>
  <si>
    <t>Pol244</t>
  </si>
  <si>
    <t>Drátěný žlab 100/400, galvanický zinek, kompletní - včetně příslušenství, konzol, závěsů, spojek apod.</t>
  </si>
  <si>
    <t>742110011</t>
  </si>
  <si>
    <t>Montáž trubek pro slaboproud plastových tuhých pro vnitřní rozvody uložených volně na příchytky</t>
  </si>
  <si>
    <t>Pol245</t>
  </si>
  <si>
    <t>Elektroinstalační tuhá trubka 25mm, samozhášivá, nízká mechanická odolnost vč. příchytek a tvarovek</t>
  </si>
  <si>
    <t>742110504</t>
  </si>
  <si>
    <t>Montáž krabic pro slaboproud zapuštěných plastových odbočných kruhových s víčkem a se zasekáním</t>
  </si>
  <si>
    <t>Pol246</t>
  </si>
  <si>
    <t>KU68 - krabice rozvodná univerzální pod omítku</t>
  </si>
  <si>
    <t>742110505</t>
  </si>
  <si>
    <t>Montáž krabic pro slaboproud zapuštěných plastových odbočných čtyřhranných s víčkem</t>
  </si>
  <si>
    <t>Pol247</t>
  </si>
  <si>
    <t>KO125 - krabice odbočná</t>
  </si>
  <si>
    <t>742330051</t>
  </si>
  <si>
    <t>Popis portu datové zásuvky</t>
  </si>
  <si>
    <t>742330052</t>
  </si>
  <si>
    <t>Popis portu patchpanelu</t>
  </si>
  <si>
    <t>742330101</t>
  </si>
  <si>
    <t>Měření metalické kabeláže, vypracování měřících protokolů (cena za port)</t>
  </si>
  <si>
    <t>Pol249</t>
  </si>
  <si>
    <t xml:space="preserve">Ostatní montážní materiál - zahrnuje dodávku veškerého dalšího instalačního materiálu nutného k zajištění plné funkčnosti a splnění všech norem uvedených v technické zprávě a jeho řádné předání objednateli  (vruty, hmoždinky, stahovací pásky, sádra apod.)</t>
  </si>
  <si>
    <t>Pol250</t>
  </si>
  <si>
    <t>Stavební přípomoci - Cena zahrnuje komplexní náklady na tyto drobné stavení činnosti včetně materiálu. Jedná se o veškeré průrazy a jejich utěsnění po montáži a jiné drobné stavební činnosti nutné pro instalaci systému a jeho vedení</t>
  </si>
  <si>
    <t>Pol251</t>
  </si>
  <si>
    <t>Vypracování dokumentace skutečného stavu, tisk a kompletace 6 paré</t>
  </si>
  <si>
    <t>Pol252</t>
  </si>
  <si>
    <t>Ostatní režijní náklady (cestovné, náhrady, ubytování atd.)</t>
  </si>
  <si>
    <t>Společná televizní anténa STA</t>
  </si>
  <si>
    <t>742420011</t>
  </si>
  <si>
    <t>Montáž FM antény</t>
  </si>
  <si>
    <t>Pol253</t>
  </si>
  <si>
    <t>Venkovní anténa pro příjem VKV; možnost příjmu ze všech směrů, zisk 2,5 dB; materiál - hliník, v kombinaci s plastovými prvky. Kovový pozinkovaný třmen s možností upevnění na trubku; plastová krabice; symetrizační člen, možnost vložení předzesilovače.</t>
  </si>
  <si>
    <t>742420001</t>
  </si>
  <si>
    <t>Montáž antény DVB-T</t>
  </si>
  <si>
    <t>Pol254</t>
  </si>
  <si>
    <t>Kompaktní DVB-T širokopásmová anténa vhodná pro příjem digitálního pozemního vysílání DVB-T; zisk 10-12 dB, horizontální i vertikální příjem.</t>
  </si>
  <si>
    <t>742420021</t>
  </si>
  <si>
    <t>Montáž anténního stožáru</t>
  </si>
  <si>
    <t>Pol255</t>
  </si>
  <si>
    <t>Stožár 2 m s pevnými úchyty na zeď - celková výška 2000 mm - průměr trubky 42 mm - odsazený 70 mm od zdi - pracovní výška 167 mm - váha 3,8 kg. Povrchově upraveno žárovým zinkem</t>
  </si>
  <si>
    <t>Pol256</t>
  </si>
  <si>
    <t>Zátka pro zakrytí stožárů, anténních držáků apod. o vnějším průměru 48 mm.</t>
  </si>
  <si>
    <t>Pol257</t>
  </si>
  <si>
    <t>Montáž bleskojistek</t>
  </si>
  <si>
    <t>Pol258</t>
  </si>
  <si>
    <t>Bleskojistka pro kabely od antén</t>
  </si>
  <si>
    <t>742420041</t>
  </si>
  <si>
    <t>Montáž zesilovače</t>
  </si>
  <si>
    <t>Pol259</t>
  </si>
  <si>
    <t>Programovatelný zesilovač</t>
  </si>
  <si>
    <t xml:space="preserve">Poznámka k položce:_x000d_
Výstupní úroveň až 118 dBµV (IMD3 - 60 dB), 3 x UHF vstup, lze přiřadit až deset programovatelných filtrů v pěti různých kombinacích, každý z těchto filtrů lze naprogramovat na šířku jednoho až pěti kanálů, 1x vstup pro I/ FM pásmo, 1x vstup pro DAB/III pásmo, zabudované předzesilovače v UHF mají celkové zesílení až 55 dB, ovládání a programování se  provádí pomocí křížového ovladače a LCD displeje, které jsou umístěné na přístroji, veškerá nastavení lze jednoduše kopírovat přes propojením výstupů TEST koaxiálním kabelem, počet vstupů / výstupů: 5/1+1 (testovací), vstupy:  UHF1 (470-694), UHF2 (470-694), UHF3 (470-694), BI/ FM, DAB/BIII, programovatelné vstupy: UHF1, UHF2, UHF3, celkový počet programovatelných filtrů:  10; počet kanálů na filtr: 0-5; zesílení:  35 dB (BI/FM), 40 dB (BIII/DAB), 35/55 dB (UHF1/UHF2/UHF3); regulace zesílení:  25 dB (BI/FM),20 dB (BIII/DAB), 30 dB (UHF1/UHF2/UHF3); šumové číslo:  &lt;6 dB (BI/FM/DAB/BIII/UHF1/UHF2/UHF3); optimální vstupní úroveň:  60-85 dB (BI/FM]), 60-80 dB (BIII/DAB), 50-80/70-100 dB (UHF1/UHF2/UHF3); maximální výstupní úroveň: (IMD3 -60 dB)  118 dBµV (BI/FM/BIII), 118/123 dBµV (UHF1/UHF2/UHF3); selektivita UHF vstupu (±10 MHz od konce kanálu):  &gt;10 dB; regulace výstupní úrovně:  20 dB; tlumení odrazu na vstupu/výstupu: &gt;10 dB - testovací výstup: -30 dB; napájení předzesilovače: přepínatelné 0-12-24V/100 mA (UHF1/UHF2/UHF3); napájení:  110-240V, 50/60 Hz, 15W; připojení: F-konektor</t>
  </si>
  <si>
    <t>Pol260</t>
  </si>
  <si>
    <t>Linkový zesilovač STA, 1x vstup, 1x výstup, napájení 230V</t>
  </si>
  <si>
    <t>742420111</t>
  </si>
  <si>
    <t>Montáž F konektoru</t>
  </si>
  <si>
    <t>Pol261</t>
  </si>
  <si>
    <t>F konektor kompresní</t>
  </si>
  <si>
    <t>Pol262</t>
  </si>
  <si>
    <t>Montáž dvojzásuvky</t>
  </si>
  <si>
    <t>Pol263</t>
  </si>
  <si>
    <t>Dvojzásuvka vč.krabice na povrch (do rozvaděče)</t>
  </si>
  <si>
    <t>742420051</t>
  </si>
  <si>
    <t>Montáž rozbočovače</t>
  </si>
  <si>
    <t>Pol264</t>
  </si>
  <si>
    <t>Rozbočovač 12x výstup 6,2dB, šířka pásma 5-1000 MHz, kryt z poniklované zinkové slitiny, provedení na konektory F</t>
  </si>
  <si>
    <t>Pol265</t>
  </si>
  <si>
    <t>Rozbočovač 8x výstup 6,2dB, šířka pásma 5-1000 MHz, kryt z poniklované zinkové slitiny, provedení na konektory F</t>
  </si>
  <si>
    <t>Pol266</t>
  </si>
  <si>
    <t>Rozbočovač 6x výstup 6,2dB, šířka pásma 5-1000 MHz, kryt z poniklované zinkové slitiny, provedení na konektory F</t>
  </si>
  <si>
    <t>Pol267</t>
  </si>
  <si>
    <t>Rozbočovač 2x výstup 6,2dB, šířka pásma 5-1000 MHz, kryt z poniklované zinkové slitiny, provedení na konektory F</t>
  </si>
  <si>
    <t>742420121</t>
  </si>
  <si>
    <t>Montáž zásuvky STA</t>
  </si>
  <si>
    <t>Pol268</t>
  </si>
  <si>
    <t>Kompletní účastnická zásuvka TV+R, vč. krytky a rámečku</t>
  </si>
  <si>
    <t>Pol269</t>
  </si>
  <si>
    <t>Montáž rozvodnice STA</t>
  </si>
  <si>
    <t>Pol270</t>
  </si>
  <si>
    <t>Rozvaděč 400x600x150, uzamykatelný, s plným zadním čelem pro TV nebo SAT prvky, materiál pozink, bílý</t>
  </si>
  <si>
    <t>Pol271</t>
  </si>
  <si>
    <t>TS-703J - koaxiální kabel 75ohm, střední vodič 1,13mm, dielektrikum 4,8mm, průměr pláště 6,9mm</t>
  </si>
  <si>
    <t>Pol272</t>
  </si>
  <si>
    <t>Montáž svazkového držáku vč. Hmoždinky a šroubu</t>
  </si>
  <si>
    <t>742110001</t>
  </si>
  <si>
    <t>Pol273</t>
  </si>
  <si>
    <t>Elektroinstalační ohebná trubka 48mm, samozhášivá, nízká mechanická odolnost</t>
  </si>
  <si>
    <t>742420201</t>
  </si>
  <si>
    <t>Nastavení zesilovače dle úrovně na zásuvkách</t>
  </si>
  <si>
    <t>Pol274</t>
  </si>
  <si>
    <t>Pol275</t>
  </si>
  <si>
    <t>Pol276</t>
  </si>
  <si>
    <t>Pol277</t>
  </si>
  <si>
    <t>PZTS</t>
  </si>
  <si>
    <t>Poplachový zabezpečovací a tísňový systém</t>
  </si>
  <si>
    <t>742220003</t>
  </si>
  <si>
    <t>Montáž ústředny PZTS přes 48 do 520 zón a 32 podsystémů s komunikátorem na PCO a zdrojem</t>
  </si>
  <si>
    <t>Pol278</t>
  </si>
  <si>
    <t xml:space="preserve">Ústředna pro velké instalace, 16 zón na základní desce,  264 zón, 8 PGM výstupů na základní desce, 32 podsystémů, paměť 1500 událostí, vestavěný komunikátor s formátem Contact iD, homologace do kategorie 3 dle ČSN EN 50131-2</t>
  </si>
  <si>
    <t>742220171</t>
  </si>
  <si>
    <t>Montáž modulu pro komunikaci přes internet</t>
  </si>
  <si>
    <t>Pol279</t>
  </si>
  <si>
    <t>Systémový Ethernet (TCP/IP) komunikátor bez krytu v provedení plošného spoje. Modul slouží pro monitoring, správu uživatelů a konfiguraci ústředen ze softwaru v prostředí sítí LAN a WAN s protokolem TCP/IP</t>
  </si>
  <si>
    <t>742220141</t>
  </si>
  <si>
    <t>Montáž klávesnice</t>
  </si>
  <si>
    <t>Pol280</t>
  </si>
  <si>
    <t>Programovací a ovládací klávesnice v klasickém provedení s LCD dvouřádkovým displejem a podsvícením</t>
  </si>
  <si>
    <t>742220031</t>
  </si>
  <si>
    <t>Montáž expandéru v krytu</t>
  </si>
  <si>
    <t>742220051</t>
  </si>
  <si>
    <t>Montáž krabice pro expander s uložením na omítku</t>
  </si>
  <si>
    <t>Pol281</t>
  </si>
  <si>
    <t>Koncentrátor v kovovém krytu pro 8 zón se 4 PGM výstupy</t>
  </si>
  <si>
    <t>742123001</t>
  </si>
  <si>
    <t>Montáž přepěťové ochrany</t>
  </si>
  <si>
    <t>Pol282</t>
  </si>
  <si>
    <t>Přepěťová ochrana III.stupně, 230V, 1f, 8A</t>
  </si>
  <si>
    <t>742220211</t>
  </si>
  <si>
    <t>Montáž zálohového napájecího zdroje s dobíječem a akumulátorem</t>
  </si>
  <si>
    <t>Pol283</t>
  </si>
  <si>
    <t>Spínaný zdroj v kovovém krytu 13,8 VDC/5A s reléovými výstupy "výpadek sítě" a "vybitý AKU", prostor pro AKU 40Ah, max. velikost dobíj. proudu do AKU nastavitelná na 1-8 A, ochrana AKU proti hlubokému vybití</t>
  </si>
  <si>
    <t>742220161</t>
  </si>
  <si>
    <t>Montáž akumulátoru</t>
  </si>
  <si>
    <t>Pol284</t>
  </si>
  <si>
    <t>Akumulátor 12VDC/24Ah</t>
  </si>
  <si>
    <t>Pol285</t>
  </si>
  <si>
    <t>Akumulátor 12VDC/40Ah</t>
  </si>
  <si>
    <t>742220256</t>
  </si>
  <si>
    <t>Montáž zálohové sirény s majákem a s akumulátorem</t>
  </si>
  <si>
    <t>Pol286</t>
  </si>
  <si>
    <t>Venkovní zálohovaná siréna, 115dB/1m, záložní AKU 7,2V/250mAh, xenonový maják, homologace do kategorie 2 dle ČSN EN 50131-2</t>
  </si>
  <si>
    <t>742220232</t>
  </si>
  <si>
    <t>Montáž detektoru na stěnu nebo strop</t>
  </si>
  <si>
    <t>Pol287</t>
  </si>
  <si>
    <t xml:space="preserve">Infrapasivní čidlo, dosah 12m, odběr 9mA,  napájecí napětí 9-15VDC, montážní výška 2,1-2,7m, pohled pod sebe, homologace do kategorie 2 dle ČSN EN 50131-2</t>
  </si>
  <si>
    <t>Pol288</t>
  </si>
  <si>
    <t xml:space="preserve">PIR detektor stropní se třemi pyroelementy a dosahem průměr až 18m, odběr 13mA,  napájecí napětí 6-18VDC, montážní výška 2,4-5m, homologace do kategorie 2 dle ČSN EN 50131-2</t>
  </si>
  <si>
    <t>742220052</t>
  </si>
  <si>
    <t>Montáž krabice s ocelovým štítem proti odvrtání se svorkovnicemi</t>
  </si>
  <si>
    <t>Pol289</t>
  </si>
  <si>
    <t>Propojovací krabice 18+2 pájecí svorky do krabice KU68</t>
  </si>
  <si>
    <t>742220053</t>
  </si>
  <si>
    <t>Montáž krabice propojovací pro magnetický kontakt</t>
  </si>
  <si>
    <t>Pol290</t>
  </si>
  <si>
    <t>Plastová nízká propojovací krabice, 7+1 pájecích svorek</t>
  </si>
  <si>
    <t>254</t>
  </si>
  <si>
    <t>742220236</t>
  </si>
  <si>
    <t>Montáž magnetického kontaktu závrtného čtyřdrátového</t>
  </si>
  <si>
    <t>Pol291</t>
  </si>
  <si>
    <t>MG kontakt závrtný čtyřdrátový s pracovní mezerou až 22 mm, homologace do kategorie 2 dle ČSN EN 50131-3</t>
  </si>
  <si>
    <t>Pol292</t>
  </si>
  <si>
    <t>F/UTP 4x2x0,5 CAT.5e - kabel komunikační v provedení LSOH</t>
  </si>
  <si>
    <t>Pol293</t>
  </si>
  <si>
    <t>SYKFY 2x2x0,5 - kabel sdělovací</t>
  </si>
  <si>
    <t>Pol294</t>
  </si>
  <si>
    <t>SYKFY 3x2x0,5 - kabel sdělovací</t>
  </si>
  <si>
    <t>Pol295</t>
  </si>
  <si>
    <t>SYKFY 5x2x0,5 - kabel sdělovací</t>
  </si>
  <si>
    <t>Pol296</t>
  </si>
  <si>
    <t>CYSY 2x1,5 - kabel napájecí</t>
  </si>
  <si>
    <t>742220401</t>
  </si>
  <si>
    <t>Programování základních parametrů ústředny PZTS</t>
  </si>
  <si>
    <t>742220402</t>
  </si>
  <si>
    <t>Programování systému PZTS (cena za detektor)</t>
  </si>
  <si>
    <t>742220411</t>
  </si>
  <si>
    <t>Oživení systému PZTS (cena za detektor)</t>
  </si>
  <si>
    <t>742220511</t>
  </si>
  <si>
    <t>Výchozí revize a vypracování revizní zprávy</t>
  </si>
  <si>
    <t>Pol297</t>
  </si>
  <si>
    <t>Kompletní programování systému PZTS</t>
  </si>
  <si>
    <t>Pol298</t>
  </si>
  <si>
    <t>Pol299</t>
  </si>
  <si>
    <t>Pol300</t>
  </si>
  <si>
    <t>Pol301</t>
  </si>
  <si>
    <t>EKV</t>
  </si>
  <si>
    <t>Systém kontroly vstupu EKV</t>
  </si>
  <si>
    <t>Pol302</t>
  </si>
  <si>
    <t>Montáž řídící jednotky</t>
  </si>
  <si>
    <t>Pol303</t>
  </si>
  <si>
    <t>Řídící jednotka</t>
  </si>
  <si>
    <t>742240005</t>
  </si>
  <si>
    <t>Montáž řídící jednotky pro připojení čteček k elektronické kontrole vstupu</t>
  </si>
  <si>
    <t>Pol304</t>
  </si>
  <si>
    <t>Dveřní jednotka v krytu</t>
  </si>
  <si>
    <t>742240001</t>
  </si>
  <si>
    <t>Montáž čtečky karet k elektronické kontrole vstupu</t>
  </si>
  <si>
    <t>Pol305</t>
  </si>
  <si>
    <t>Externí čtečka EM-Marine - příchod</t>
  </si>
  <si>
    <t>742320011</t>
  </si>
  <si>
    <t>Montáž elektromechanického samozamykacího zámku</t>
  </si>
  <si>
    <t>Pol306</t>
  </si>
  <si>
    <t>Elektromechanický zámek, pro venkovní i vnitřní plné dveře, 12-24VDC, montáž vč. lišt na dveřním křídle</t>
  </si>
  <si>
    <t>Pol307</t>
  </si>
  <si>
    <t>6m propojovací kabel s konektorem pro el.zámky</t>
  </si>
  <si>
    <t>Pol308</t>
  </si>
  <si>
    <t>Pancéřová přechodová trubka s plastovými koncovými krytkami</t>
  </si>
  <si>
    <t>Pol309</t>
  </si>
  <si>
    <t>Dělený čtyřhran pro elektromechanický zámek</t>
  </si>
  <si>
    <t>Pol310</t>
  </si>
  <si>
    <t>J-Y(st)Y 4x2x0,8 - kabel sdělovací</t>
  </si>
  <si>
    <t>Pol311</t>
  </si>
  <si>
    <t>CYSY 2x2,5 - kabel napájecí</t>
  </si>
  <si>
    <t>742240007</t>
  </si>
  <si>
    <t>Montáž ovládacího scriptu k elektronické kontrole vstupu</t>
  </si>
  <si>
    <t>Pol312</t>
  </si>
  <si>
    <t>Licence komunikačního skriptu pro ovládání řídící jednotky</t>
  </si>
  <si>
    <t>Pol313</t>
  </si>
  <si>
    <t>Kompletní programování systému EKV</t>
  </si>
  <si>
    <t>Pol314</t>
  </si>
  <si>
    <t>Pol315</t>
  </si>
  <si>
    <t>Pol316</t>
  </si>
  <si>
    <t>Pol317</t>
  </si>
  <si>
    <t>DoT</t>
  </si>
  <si>
    <t>Domácí telefon</t>
  </si>
  <si>
    <t>742310002</t>
  </si>
  <si>
    <t>Montáž komunikačního tabla k domácímu telefonu</t>
  </si>
  <si>
    <t>Pol318</t>
  </si>
  <si>
    <t>Digitální barevný audio/video modul, nerez, 1 tlačítko</t>
  </si>
  <si>
    <t>742310004</t>
  </si>
  <si>
    <t>Montáž elektroinstalační krabice pod tablo domácího telefonu</t>
  </si>
  <si>
    <t>Pol319</t>
  </si>
  <si>
    <t>Montážní rámeček pro 1 modul, montážní krabička (plastová) pro zapuštěnou montáž, montážní rámeček s těsněním a bezpečnostními šrouby k připevnění rámečku k montážní krabičce, chrom</t>
  </si>
  <si>
    <t>Pol320</t>
  </si>
  <si>
    <t>Montážní rámeček s krabicí pro povrchovou montáž pro 1 modul, šrouby k připevnění, montážní rámeček s těsněním a bezpečnostními šrouby, barva černá</t>
  </si>
  <si>
    <t>742310001</t>
  </si>
  <si>
    <t>Montáž napájecího modulu k domácímu telefonu na DIN lištu</t>
  </si>
  <si>
    <t>Pol321</t>
  </si>
  <si>
    <t>Napáječ zálohovaný pro systém BUS</t>
  </si>
  <si>
    <t>Pol322</t>
  </si>
  <si>
    <t>Montáž rozvaděče 12 modulů</t>
  </si>
  <si>
    <t>Pol323</t>
  </si>
  <si>
    <t>Rozvaděč elektro, 12 modulů, dvířka, montáž na omítku</t>
  </si>
  <si>
    <t>742310006</t>
  </si>
  <si>
    <t>Montáž domácího nástěnného audio/video telefonu</t>
  </si>
  <si>
    <t>Pol324</t>
  </si>
  <si>
    <t xml:space="preserve">Digitální BUS6 barevný handsfree videotelefon s 7” LCD displejem, obsahuje 4 tlačítka pro “přijetí hovoru/zpětné monitorování”, “otevření dveří/volání na manipulační pracoviště”, "tlačítko pro vypnutí vyzvánění" a  “servisní tlačítko”</t>
  </si>
  <si>
    <t>Pol325</t>
  </si>
  <si>
    <t>U/UTP 4x2x0,5 CAT.6 PE - kabel komunikační ve venkovním provedení</t>
  </si>
  <si>
    <t>742110002.1</t>
  </si>
  <si>
    <t>Montáž trubek pro slaboproud plastových ohebných uložených pod omítku</t>
  </si>
  <si>
    <t>Pol326</t>
  </si>
  <si>
    <t>Elektroinstalační ohebná trubka 25mm, samozhášivá, nízká mechanická odolnost</t>
  </si>
  <si>
    <t>Pol327</t>
  </si>
  <si>
    <t>Pol328</t>
  </si>
  <si>
    <t>742110504.1</t>
  </si>
  <si>
    <t>Montáž krabic pro slaboproud zapuštěných plastových odbočných kruhových s víčkem</t>
  </si>
  <si>
    <t>Pol329</t>
  </si>
  <si>
    <t>KU68 - krabice rozvodná univerzální pod omítku s víčkem</t>
  </si>
  <si>
    <t>Pol336</t>
  </si>
  <si>
    <t>Pol337</t>
  </si>
  <si>
    <t>SO 01_EPS_ERO - Požání signalizace, evakuační rozhlas</t>
  </si>
  <si>
    <t>D1 - EPS</t>
  </si>
  <si>
    <t>D2 - ERO</t>
  </si>
  <si>
    <t>D3 - Rozvody</t>
  </si>
  <si>
    <t>D4 - Ostatní</t>
  </si>
  <si>
    <t>EPS</t>
  </si>
  <si>
    <t>5908.01</t>
  </si>
  <si>
    <t>Analogová modulární adresovatelná ústředna s kapacitou až 1536 adres. Grafický displej se signalizačními LED a ovládacími tlačítky. Ústředna obsahuje: systémovou desku, desku zdroje, 6 slotů pro volitelné desky, 1x napájecí zdroj 230Vst / 24Vss / 5A, pros</t>
  </si>
  <si>
    <t>5908.02</t>
  </si>
  <si>
    <t>Tablo osluhy k ústředně EPS</t>
  </si>
  <si>
    <t>5908.03</t>
  </si>
  <si>
    <t>Deska LINKOVÁ - 2 izolované kruhové linky, max. 256 adres (128adres na jednu linku), možnost rozdělení kruhové linky na jednoduché, možnost odboček (i vícenásobných) na kruhové i jednoduché lince, optická signalizace stavů komunikace.</t>
  </si>
  <si>
    <t>5908.04</t>
  </si>
  <si>
    <t>Deska SLAVE - až 16 zařízení typu Slave, pro připojení vstupně / výstupních prvků, izolované kruhové nebo jednoduché vedení SL-RS 485, optická signalizace stavů komunikace.</t>
  </si>
  <si>
    <t>5908.05</t>
  </si>
  <si>
    <t>Deska PERIFERIÍ - izolované rozhraní USB, RS 232, RS 485 pro připojení nadstavby, RS 232 pro připojení ZDP, RS 485 pro připojení ZDP a OPPO, optická signalizace jednotlivých stavů komunikace.</t>
  </si>
  <si>
    <t>5908.06</t>
  </si>
  <si>
    <t>Deska VSTUPNĚ / VÝSTUPNÍ - 8x vstup hlídaný, kontaktní, izolovaný, 8x hlídaný reléový výstup, optická signalizace stavů vstupů a výstupů.</t>
  </si>
  <si>
    <t>5908.07</t>
  </si>
  <si>
    <t>Obslužné pole požární ochrany - OPPO</t>
  </si>
  <si>
    <t>5908.08</t>
  </si>
  <si>
    <t>Hlásič tlačítkový adresný a konvenční (napěťový i proudový) pro manuální vyhlášení požárního poplachu.</t>
  </si>
  <si>
    <t>5908.09</t>
  </si>
  <si>
    <t>Hlásič multisenzorový, interaktivní, adresovatelný pro analogové systémy. Při své činnosti kombinuje dva principy - reaguje n částice kouře na principu detekce rozptýleného modrého záření a zároveň reaguje na teplotu a její změny, IP43, rozměry ø98 × 58 m</t>
  </si>
  <si>
    <t>5908.10</t>
  </si>
  <si>
    <t>Zásuvka pro adresovatelné a interaktivní hlásiče, IP43 (IP44 s krycí deskou), rozměry ø98 x 18 mm, -25 ºC až + 70 ºC.</t>
  </si>
  <si>
    <t>5908.11</t>
  </si>
  <si>
    <t>Vstupní / výstupní prvek vícenásobný s izolátorem, obsahuje 4 programovatelné vstupy a 4 programovatelné výstupy. Vstupy slouží pro automatickou signalizaci předem definovaných výjimečných stavů libovolného externího zařízení. Výstupy slouží k ovládání ex</t>
  </si>
  <si>
    <t>5908.12</t>
  </si>
  <si>
    <t>Adresovací modul s majákem. Napájecí napětí 18-21V (z hlásící linky) nebo 8-28V (z externího zdroje), Aku NiCd, NiMH, Li-ion akumulátor 8,4÷9 V.</t>
  </si>
  <si>
    <t>5908.13</t>
  </si>
  <si>
    <t>Klíčový trezor, vložka FAB, pro HZS kraj Vysočina</t>
  </si>
  <si>
    <t>5908.14</t>
  </si>
  <si>
    <t>Aku 8,4V, 200mAh</t>
  </si>
  <si>
    <t>5908.15</t>
  </si>
  <si>
    <t>Spínaný stejnosměrný zdroj (norma EN54-4) s možností připojení záložních Aku 2x 17Ah, 230Vst / 27-28,3Vss / 5A, dobijecí proud do Aku max. 0,85A, technologické výstupy monitorují výpadek sítě a poruchové stavy, vzdálený monitoring přes Ethernet.</t>
  </si>
  <si>
    <t>5908.16</t>
  </si>
  <si>
    <t>Akumulátor 12V / 17Ah, nabíjecí proud max. 4,3A vliv, 2-letá záruka, životnost 5let.</t>
  </si>
  <si>
    <t>5908.17</t>
  </si>
  <si>
    <t>elektrický reverzní otvírač dveří 12-24V dc</t>
  </si>
  <si>
    <t>5908.18</t>
  </si>
  <si>
    <t>provozní kniha EPS</t>
  </si>
  <si>
    <t>5908.19</t>
  </si>
  <si>
    <t>náhradní sada sklíček pro tlačítkové hlásiče sada</t>
  </si>
  <si>
    <t>5908.20</t>
  </si>
  <si>
    <t xml:space="preserve">náhradní servisní Hlásič multisenzorový, interaktivní, adresovatelný pro analogové systémy. Při své činnosti kombinuje dva principy - reaguje n částice kouře na principu detekce rozptýleného modrého záření a zároveň reaguje na teplotu a její změny, IP43, </t>
  </si>
  <si>
    <t>5908.21</t>
  </si>
  <si>
    <t>náhradní servisní Hlásič tlačítkový adresný a konvenční (napěťový i proudový) pro manuální vyhlášení požárního poplachu.</t>
  </si>
  <si>
    <t>5908.22</t>
  </si>
  <si>
    <t>zkušební a testovací souprava pro hlásiče</t>
  </si>
  <si>
    <t>ERO</t>
  </si>
  <si>
    <t>5908.23</t>
  </si>
  <si>
    <t>kompaktní evakuační systém</t>
  </si>
  <si>
    <t>5908.24</t>
  </si>
  <si>
    <t>zesilovač 150 W</t>
  </si>
  <si>
    <t>5908.25</t>
  </si>
  <si>
    <t>evakuační a uživatelský mikrofon stolní 8zón</t>
  </si>
  <si>
    <t>5908.26</t>
  </si>
  <si>
    <t>konzola evakuačního mikrofonu se samplerem</t>
  </si>
  <si>
    <t>5908.27</t>
  </si>
  <si>
    <t>podhledový reproduktor s ocelovým krytem</t>
  </si>
  <si>
    <t>5908.28</t>
  </si>
  <si>
    <t>nástěnná reprosoustava</t>
  </si>
  <si>
    <t>5908.29</t>
  </si>
  <si>
    <t>provozní kniha ERO</t>
  </si>
  <si>
    <t>Rozvody</t>
  </si>
  <si>
    <t>7422.01</t>
  </si>
  <si>
    <t xml:space="preserve">soubor trubního vedení v obytných místnostech položeno do betonáže stropů a překladů pro budoucí zatažení vodičů, 2 trubní vedení,  komplet úložný materiál + montáž</t>
  </si>
  <si>
    <t>7422.02</t>
  </si>
  <si>
    <t xml:space="preserve">soubor trubního vedení v prostoru schodiště, jednotlivých podlaží do betonáže stropů a překladů pro budoucí zatažení vodičů, trubní vedení, celkem 32 vývodů,  komplet úložný materiál + montáž</t>
  </si>
  <si>
    <t>3457.01</t>
  </si>
  <si>
    <t>krabice s požární odolností 176x126x90mm</t>
  </si>
  <si>
    <t>3457.02</t>
  </si>
  <si>
    <t>krabice s požární odolností 101x101x63mm</t>
  </si>
  <si>
    <t>7422.03</t>
  </si>
  <si>
    <t>soubor kabeláže vodič pro hlásiče EPS, vodič 1x2x0,8mm2 + montáž</t>
  </si>
  <si>
    <t>7422.04</t>
  </si>
  <si>
    <t>soubor kabeláže s integritou, kabel 2x2x1mm2 pro výstupní zařízení + montáž</t>
  </si>
  <si>
    <t>7422.05</t>
  </si>
  <si>
    <t>soubor kabeláže s integritou, kabel 2x2,5mm2 pro ERO + montáž</t>
  </si>
  <si>
    <t>7422.06</t>
  </si>
  <si>
    <t>nosná kabelová trasa pro uložení vodiče k hlásiči + montáž, příchytka, nebo uložení v liště, trubce</t>
  </si>
  <si>
    <t>7422.07</t>
  </si>
  <si>
    <t>nosná kabelová trasa pro uložení vodičů k výstupním zařízením, ERO + montáž, příchytka s požární integritou, nebo lišta, žlab s požární integritou</t>
  </si>
  <si>
    <t>7422.08</t>
  </si>
  <si>
    <t>montáž, dodávka, oživení, základní nastavení EPS, zkušební provoz, pomocné montážní práce</t>
  </si>
  <si>
    <t>7422.09</t>
  </si>
  <si>
    <t>montáž, dodávka, oživení, základní nastavení ERO, zkušební provoz, pomocné montážní práce</t>
  </si>
  <si>
    <t>7422.10</t>
  </si>
  <si>
    <t>dodávka a montáž technologie ZDP, prvotní informace pro zásah, nastavení a konfigurace na PCO HZS</t>
  </si>
  <si>
    <t>7422.11</t>
  </si>
  <si>
    <t>položky pomocných dodávek, montáží, zařízení staveniště a další nezbytné plnění pro realizaci montáží technologií a rozvodů</t>
  </si>
  <si>
    <t>7422.12</t>
  </si>
  <si>
    <t>dokumentace realizační a skutečného stavu díla</t>
  </si>
  <si>
    <t>7422.13</t>
  </si>
  <si>
    <t>zaškolení obsluhy, zkušební provoz</t>
  </si>
  <si>
    <t>7422.14</t>
  </si>
  <si>
    <t>měření srozumitelnosti ERO, vypracování protokolu</t>
  </si>
  <si>
    <t>7422.15</t>
  </si>
  <si>
    <t>revize, funkční zkoušky technologií</t>
  </si>
  <si>
    <t>SO 01_FOT - Fotovoltaika</t>
  </si>
  <si>
    <t xml:space="preserve">D1 - FVE </t>
  </si>
  <si>
    <t>D2 - Monitoring</t>
  </si>
  <si>
    <t>D3 - Vyuřití elektrické energie</t>
  </si>
  <si>
    <t>D4 - Legislativa</t>
  </si>
  <si>
    <t xml:space="preserve">FVE </t>
  </si>
  <si>
    <t>Pol339</t>
  </si>
  <si>
    <t>FV Panel</t>
  </si>
  <si>
    <t>Pol340</t>
  </si>
  <si>
    <t>Střídač</t>
  </si>
  <si>
    <t>Pol341</t>
  </si>
  <si>
    <t>Power Optimizer</t>
  </si>
  <si>
    <t>Pol342</t>
  </si>
  <si>
    <t>Rozvaděč elektro</t>
  </si>
  <si>
    <t>Pol344</t>
  </si>
  <si>
    <t>Kabelové trasy</t>
  </si>
  <si>
    <t>Pol345</t>
  </si>
  <si>
    <t>Ochranné pospojení</t>
  </si>
  <si>
    <t>Pol346</t>
  </si>
  <si>
    <t>Ostatní montážní materiál</t>
  </si>
  <si>
    <t>Pol347</t>
  </si>
  <si>
    <t>Instalace panely, podkonstrukce</t>
  </si>
  <si>
    <t>Pol348</t>
  </si>
  <si>
    <t>Instalace elektro</t>
  </si>
  <si>
    <t>Poznámka k položce:_x000d_
Střídače, rozvaděč, připojení ER</t>
  </si>
  <si>
    <t>Pol349</t>
  </si>
  <si>
    <t>Doprava</t>
  </si>
  <si>
    <t>Pol350</t>
  </si>
  <si>
    <t>Naprogramovaní, funkční zkoušky</t>
  </si>
  <si>
    <t>Poznámka k položce:_x000d_
y</t>
  </si>
  <si>
    <t>Monitoring</t>
  </si>
  <si>
    <t>Pol351</t>
  </si>
  <si>
    <t>Rozhraní RS 485/ IP</t>
  </si>
  <si>
    <t>Pol352</t>
  </si>
  <si>
    <t>Kabeláž datová</t>
  </si>
  <si>
    <t>Pol353</t>
  </si>
  <si>
    <t>Pol354</t>
  </si>
  <si>
    <t>Instalace aplikačního SW</t>
  </si>
  <si>
    <t>Pol355</t>
  </si>
  <si>
    <t>Naprogramování dohledu</t>
  </si>
  <si>
    <t>Vyuřití elektrické energie</t>
  </si>
  <si>
    <t>Pol356</t>
  </si>
  <si>
    <t>Wattrouter</t>
  </si>
  <si>
    <t>Pol357</t>
  </si>
  <si>
    <t>SSR relé</t>
  </si>
  <si>
    <t>Pol358</t>
  </si>
  <si>
    <t>Snímaní nevyužité energie</t>
  </si>
  <si>
    <t>Poznámka k položce:_x000d_
Instalováno v RH</t>
  </si>
  <si>
    <t>Pol359</t>
  </si>
  <si>
    <t>Napojení na systém MaR</t>
  </si>
  <si>
    <t>Pol360</t>
  </si>
  <si>
    <t>Kabeláž</t>
  </si>
  <si>
    <t>Pol361</t>
  </si>
  <si>
    <t>Instalace</t>
  </si>
  <si>
    <t>Pol362</t>
  </si>
  <si>
    <t>Legislativa</t>
  </si>
  <si>
    <t>Pol363</t>
  </si>
  <si>
    <t>Jednání s distribucí</t>
  </si>
  <si>
    <t>Pol364</t>
  </si>
  <si>
    <t>Prováděcí projekt</t>
  </si>
  <si>
    <t>Pol365</t>
  </si>
  <si>
    <t>Pol366</t>
  </si>
  <si>
    <t>Licence ERU</t>
  </si>
  <si>
    <t>Pol367</t>
  </si>
  <si>
    <t>Předávací dokumentace</t>
  </si>
  <si>
    <t>SO 01_PCO - Dálkový přenos</t>
  </si>
  <si>
    <t>D1 - Přenos na PCO</t>
  </si>
  <si>
    <t>Přenos na PCO</t>
  </si>
  <si>
    <t>Pol368</t>
  </si>
  <si>
    <t>komunikátor REGGAE eps GR5Tbz485 F</t>
  </si>
  <si>
    <t>Pol369</t>
  </si>
  <si>
    <t>anténa venkovní Trans Data (kanál GPRS/LTE)</t>
  </si>
  <si>
    <t>Pol370</t>
  </si>
  <si>
    <t>anténa ZD44 (kanál rádio)</t>
  </si>
  <si>
    <t>Pol371</t>
  </si>
  <si>
    <t>anténní stožár 1m s podstavcem</t>
  </si>
  <si>
    <t>Pol372</t>
  </si>
  <si>
    <t>držák antény malý</t>
  </si>
  <si>
    <t>Pol373</t>
  </si>
  <si>
    <t>redukce SMA samec / N samec 0,5m</t>
  </si>
  <si>
    <t>Pol374</t>
  </si>
  <si>
    <t>konektor N</t>
  </si>
  <si>
    <t>Pol375</t>
  </si>
  <si>
    <t>skříňka pro přepěťové ochrany vystrojená</t>
  </si>
  <si>
    <t>Pol376</t>
  </si>
  <si>
    <t>přepěťová ochrana koax. HSPKO-N50-050-4,0G-B</t>
  </si>
  <si>
    <t>Pol377</t>
  </si>
  <si>
    <t>tyč jímací 2m AlMgSi bez osazení</t>
  </si>
  <si>
    <t>Pol378</t>
  </si>
  <si>
    <t>tyč izolační pro tyč jímací 1m</t>
  </si>
  <si>
    <t>Pol379</t>
  </si>
  <si>
    <t>držák izolovaného hromosvodu</t>
  </si>
  <si>
    <t>Pol380</t>
  </si>
  <si>
    <t>svorka jímací tyče</t>
  </si>
  <si>
    <t>Pol381</t>
  </si>
  <si>
    <t>betonový podstavec pro jímací tyč PB19</t>
  </si>
  <si>
    <t>Pol382</t>
  </si>
  <si>
    <t xml:space="preserve">akumulátor  12 V / 22 Ah bezúdržbový</t>
  </si>
  <si>
    <t>Pol383</t>
  </si>
  <si>
    <t>vložka zámku KTPO standard klíče HZS Kraje Vysočina</t>
  </si>
  <si>
    <t>Pol384</t>
  </si>
  <si>
    <t>objektový klíč KTPO HZS Kraje Vysočina</t>
  </si>
  <si>
    <t>Pol385</t>
  </si>
  <si>
    <t>koaxiální kabel RLH1000</t>
  </si>
  <si>
    <t>Pol386</t>
  </si>
  <si>
    <t>kabel datový UTP</t>
  </si>
  <si>
    <t>Pol387</t>
  </si>
  <si>
    <t>kabel 1-CHKE-V-J 3Cx1,5</t>
  </si>
  <si>
    <t>Pol388</t>
  </si>
  <si>
    <t>kabel JXFE-V 4x2x0,8</t>
  </si>
  <si>
    <t>Pol389</t>
  </si>
  <si>
    <t>zemnící vodič CY 6 ZZ</t>
  </si>
  <si>
    <t>Pol390</t>
  </si>
  <si>
    <t>trubka instalační ohebná EC-GFE35N černá UV</t>
  </si>
  <si>
    <t>Pol391</t>
  </si>
  <si>
    <t>trubka instalační tuhá T32 s příslušenstvím</t>
  </si>
  <si>
    <t>Pol392</t>
  </si>
  <si>
    <t>instalační lišta LV 24x22</t>
  </si>
  <si>
    <t>Pol393</t>
  </si>
  <si>
    <t>montáž technologie ZDP</t>
  </si>
  <si>
    <t>Pol394</t>
  </si>
  <si>
    <t>oživení objektového ZDP, kontrola provozuschopnosti, revize zařízení</t>
  </si>
  <si>
    <t>Pol395</t>
  </si>
  <si>
    <t>konfigurace objektu na PCO HZS, systému IZS HZS a PCO Patrol</t>
  </si>
  <si>
    <t>Pol396</t>
  </si>
  <si>
    <t>funkční zkouška na objektu za účasti HZS</t>
  </si>
  <si>
    <t>Pol397</t>
  </si>
  <si>
    <t>projektová dokumentace ZDP</t>
  </si>
  <si>
    <t>Pol398</t>
  </si>
  <si>
    <t>prvotní informace pro zásah - DZP</t>
  </si>
  <si>
    <t>SO 01_MaR - Měření a regulace</t>
  </si>
  <si>
    <t>D1 - PERIFÉRIE</t>
  </si>
  <si>
    <t xml:space="preserve">    D2 - ZDROJ TEPLA "LEVÁ ČÁST"</t>
  </si>
  <si>
    <t xml:space="preserve">    D3 - ZDROJ TEPLA "PRAVÁ ČÁST"</t>
  </si>
  <si>
    <t xml:space="preserve">    D4 - ZTI</t>
  </si>
  <si>
    <t>D5 - ŘÍDÍCÍ JEDNOTKY</t>
  </si>
  <si>
    <t xml:space="preserve">    D6 - ROZVODNICE MaR RA1</t>
  </si>
  <si>
    <t xml:space="preserve">    D7 - ROZVODNICE MaR RA2</t>
  </si>
  <si>
    <t>D8 - DISPEČINK</t>
  </si>
  <si>
    <t>D9 - KABELÁŽ</t>
  </si>
  <si>
    <t xml:space="preserve">    D10 - ROZVODNICE MaR RA3</t>
  </si>
  <si>
    <t>D11 - ROZVODNICE</t>
  </si>
  <si>
    <t>D12 - PRÁCE</t>
  </si>
  <si>
    <t>PERIFÉRIE</t>
  </si>
  <si>
    <t>ZDROJ TEPLA "LEVÁ ČÁST"</t>
  </si>
  <si>
    <t xml:space="preserve">UT1.6, UT1.7  UT1.8</t>
  </si>
  <si>
    <t xml:space="preserve">Teplotní čidlo do VZT potrubí,     snímač: Ni1000, 5000ppm    150mm</t>
  </si>
  <si>
    <t xml:space="preserve">UT1.6, UT1.7  UT1..1</t>
  </si>
  <si>
    <t xml:space="preserve">Nerezová jímka pro teplotní snímače.  Délka jímky 100mm</t>
  </si>
  <si>
    <t>UT1.10, UT1.11</t>
  </si>
  <si>
    <t>Teplotní čidlo do potrubí Ni1000, 5000ppm délka stonku: 350mm</t>
  </si>
  <si>
    <t>UT1.10, UT1.11 UT1.</t>
  </si>
  <si>
    <t xml:space="preserve">Nerezová jímka pro teplotní snímače.  Délka jímky 300mm</t>
  </si>
  <si>
    <t>UT1.15, UT1.19 UT1</t>
  </si>
  <si>
    <t xml:space="preserve">Teplotní čidlo příložné    snímač: Ni1000, 5000ppm</t>
  </si>
  <si>
    <t>UT1.27, UT.28</t>
  </si>
  <si>
    <t xml:space="preserve">Teplotní čidlo venkovní    snímač: Ni1000, 5000ppm</t>
  </si>
  <si>
    <t>UT1.29</t>
  </si>
  <si>
    <t xml:space="preserve">Detektor plynu pro hořlavé plyny    výstražný signál: světelný + zvukový,     napájení: 230VAC,     rozsah měření: 0-100%LEL.</t>
  </si>
  <si>
    <t>UT1.30</t>
  </si>
  <si>
    <t xml:space="preserve">Detektor plynu pro  CO     výstražný signál: světelný + zvukový,     napájení: 230VAC,     rozsah měření: 0...200 ppm.</t>
  </si>
  <si>
    <t>UT1.31</t>
  </si>
  <si>
    <t xml:space="preserve">Sonda zaplavení, komplet    napájení: 24VAC    výstup: přepínací kontakt    vyhodnocovací jednotku umístit v rozvodnici MaR</t>
  </si>
  <si>
    <t>UT1.32</t>
  </si>
  <si>
    <t xml:space="preserve">Snímač tlaku s převodníkem       napájení: 24V DC    výstup: 0..10V AC    rozsah: 0..4 bar    včetně montážního příslušenství</t>
  </si>
  <si>
    <t>UT1.33</t>
  </si>
  <si>
    <t xml:space="preserve">Tlačítko havarijního odstavení    pod sklem, kladívko</t>
  </si>
  <si>
    <t>UT1.34</t>
  </si>
  <si>
    <t xml:space="preserve">GSM komunikátor    napájení: 230V 50Hz    vstup: 4x DI</t>
  </si>
  <si>
    <t>UT1.34.1</t>
  </si>
  <si>
    <t>Zálohovaný zdroj pro GSM komunikátor</t>
  </si>
  <si>
    <t>UT1.36</t>
  </si>
  <si>
    <t xml:space="preserve">Příložný termostat    skrytá stupnice    rozsah: 17-90°C    výstup: přepínací kontakt</t>
  </si>
  <si>
    <t>ZDROJ TEPLA "PRAVÁ ČÁST"</t>
  </si>
  <si>
    <t xml:space="preserve">UT2.6, UT2.7  UT2.8</t>
  </si>
  <si>
    <t xml:space="preserve">UT2.6, UT2.7  UT2..1</t>
  </si>
  <si>
    <t>UT2.10, UT2.11</t>
  </si>
  <si>
    <t>UT2.10, UT2.11 UT2.</t>
  </si>
  <si>
    <t>UT2.15, UT2.19 UT2</t>
  </si>
  <si>
    <t>UT2.27, UT.28</t>
  </si>
  <si>
    <t>UT2.29</t>
  </si>
  <si>
    <t>UT2.30</t>
  </si>
  <si>
    <t>UT2.31</t>
  </si>
  <si>
    <t>UT2.32</t>
  </si>
  <si>
    <t>UT2.33</t>
  </si>
  <si>
    <t>UT2.34</t>
  </si>
  <si>
    <t>UT2.34.1</t>
  </si>
  <si>
    <t>UT2.36</t>
  </si>
  <si>
    <t>ZTI</t>
  </si>
  <si>
    <t>Pol399</t>
  </si>
  <si>
    <t xml:space="preserve">Sonda maximální hladiny,     včetně vyhodnocovací jendotky</t>
  </si>
  <si>
    <t>ŘÍDÍCÍ JEDNOTKY</t>
  </si>
  <si>
    <t>ROZVODNICE MaR RA1</t>
  </si>
  <si>
    <t>Pol400</t>
  </si>
  <si>
    <t>PFC100 - základní PLC, 2xEthernet, RS485/RS232 Merbon runtime</t>
  </si>
  <si>
    <t>Pol401</t>
  </si>
  <si>
    <t>Modul AI 8 analogových vstupů (2-vodiče), odpor. senzory teploty, konfigurovatelné</t>
  </si>
  <si>
    <t>Pol402</t>
  </si>
  <si>
    <t>Modul AI 8 analogových vstupů (2-vodiče), 0-10V/+-10V, konfigurovatelné</t>
  </si>
  <si>
    <t>Pol403</t>
  </si>
  <si>
    <t>Modul AO 8 analogových výstupů (2-vodiče), 0-10V/+-10V, konfigurovatelné</t>
  </si>
  <si>
    <t>Pol404</t>
  </si>
  <si>
    <t>Modul DI 16 binárních vstupů 24V DC; 0,2ms</t>
  </si>
  <si>
    <t>Pol405</t>
  </si>
  <si>
    <t>Modul DO 16 binárních výstupů 24V DC 0,5 A</t>
  </si>
  <si>
    <t>Pol406</t>
  </si>
  <si>
    <t>Seriové rozhraní RS232/RS485; konfigurovatelné</t>
  </si>
  <si>
    <t>Pol407</t>
  </si>
  <si>
    <t>Zakončovací modul vnitřní sběrnice</t>
  </si>
  <si>
    <t>Pol408</t>
  </si>
  <si>
    <t>5-Port 100Base-TX průmyslový Switch</t>
  </si>
  <si>
    <t>Pol409</t>
  </si>
  <si>
    <t xml:space="preserve">7 “  LCD TFT barevný display,    dotyková obrazovka,     rozlišení obrazovky 800 x 480, 2x sériový port    1xEthernet, 1xUSB 2.0</t>
  </si>
  <si>
    <t>ROZVODNICE MaR RA2</t>
  </si>
  <si>
    <t>Pol410</t>
  </si>
  <si>
    <t>Merbon PLC, Ethernet, RS485</t>
  </si>
  <si>
    <t>Pol411</t>
  </si>
  <si>
    <t>Modul 16 digitálních vstupů, max. 30V AC nebo 50V DC, společná zem, protokol Modbus</t>
  </si>
  <si>
    <t>DISPEČINK</t>
  </si>
  <si>
    <t>Pol412</t>
  </si>
  <si>
    <t>PC + operační systém (W11)</t>
  </si>
  <si>
    <t>kpt</t>
  </si>
  <si>
    <t>Pol413</t>
  </si>
  <si>
    <t>Vizualizační program - licence</t>
  </si>
  <si>
    <t>KABELÁŽ</t>
  </si>
  <si>
    <t>Pol414</t>
  </si>
  <si>
    <t xml:space="preserve">Kabel pro řídící a automatizační systémy. Pro pevné uložení, stínění, měděné jádro, vnější plášť PVC, jmenovité napětí 250V.  JYTY 2x1</t>
  </si>
  <si>
    <t>Pol415</t>
  </si>
  <si>
    <t xml:space="preserve">Kabel pro řídící a automatizační systémy. Pro pevné uložení, stínění, měděné jádro, vnější plášť PVC, jmenovité napětí 250V.  JYTY 4x1</t>
  </si>
  <si>
    <t>Pol416</t>
  </si>
  <si>
    <t>Sdělovací kabel JYSTY 2x2x0,8</t>
  </si>
  <si>
    <t>Pol417</t>
  </si>
  <si>
    <t xml:space="preserve">Silový kabel pro pevné uložení.Měděné jádro, vnější plášť PVC, jmenovité napětí 450/750V, odolnost vůči šíření plamene dle ČSN EN 50265–1;–2–1 (IEC 60332-1).  CYKY 3Jx1,5</t>
  </si>
  <si>
    <t>Pol418</t>
  </si>
  <si>
    <t xml:space="preserve">Silový kabel pro pevné uložení.Měděné jádro, vnější plášť PVC, jmenovité napětí 450/750V, odolnost vůči šíření plamene dle ČSN EN 50265–1;–2–1 (IEC 60332-1).  CYKY 5Jx1,5</t>
  </si>
  <si>
    <t>Pol419</t>
  </si>
  <si>
    <t xml:space="preserve">Silový kabel pro pevné uložení.Měděné jádro, vnější plášť PVC, jmenovité napětí 450/750V, odolnost vůči šíření plamene dle ČSN EN 50265–1;–2–1 (IEC 60332-1).  CYKY 5Jx6</t>
  </si>
  <si>
    <t>Pol420</t>
  </si>
  <si>
    <t>Kabelový žlab perforovaný s integrovanmou spojkou. Kovový žlab, povrchová úprava zinkováním, rozměr 62x50mm, včetně víka, včetně bezšroubových úchytek víka, včetně gumových průchodek, včetně tvarovek, včetně nosného příslušenství..</t>
  </si>
  <si>
    <t>Pol421</t>
  </si>
  <si>
    <t>Kabelový žlab perforovaný s integrovanmou spojkou. Kovový žlab, povrchová úprava zinkováním, rozměr 50x125mm, včetně víka, včetně bezšroubových úchytek víka, včetně gumových průchodek, včetně tvarovek, včetně nosného příslušenství.</t>
  </si>
  <si>
    <t>Pol422</t>
  </si>
  <si>
    <t>PVC trubka nízká mech. pevnost samozhášivá. vč. příchytek a příslušenství. Průměr 23mm.</t>
  </si>
  <si>
    <t>Pol423</t>
  </si>
  <si>
    <t>PVC pevná trubka 25 mm, vč. příchytek a příslušenství. Průměr 25mm.</t>
  </si>
  <si>
    <t>Pol424</t>
  </si>
  <si>
    <t>Pomocná svorková krabice, včetně víka a svorek (4ks).</t>
  </si>
  <si>
    <t>Pol425</t>
  </si>
  <si>
    <t xml:space="preserve">Kabel pro sdělovací techniku. Pro pevné uložení, stínění, měděné jádro, vnější plášť PVC,  JYSTY 2x2x0,8</t>
  </si>
  <si>
    <t>Pol426</t>
  </si>
  <si>
    <t>Pol427</t>
  </si>
  <si>
    <t>ROZVODNICE MaR RA3</t>
  </si>
  <si>
    <t>ROZVODNICE</t>
  </si>
  <si>
    <t>Pol428</t>
  </si>
  <si>
    <t xml:space="preserve">Rozvodnice  RA1 - materiál celkem Oceloplechový skříňový rozvaděč nn , min krytí IP55, rozvodná soustava 3NPE, 50Hz, 230/400V/TN-S,  Povrchová úprava práškovou technologií. Dveře s těsněním, 3-bodový rozpěrný uzávěr s možností zamykání.Přívody a vývody ka</t>
  </si>
  <si>
    <t>Pol429</t>
  </si>
  <si>
    <t xml:space="preserve">Rozvodnice  RA2 - materiál celkem Oceloplechový skříňový rozvaděč nn , min krytí IP55, rozvodná soustava 3NPE, 50Hz, 230/400V/TN-S,  Povrchová úprava práškovou technologií. Dveře s těsněním, 3-bodový rozpěrný uzávěr s možností zamykání.Přívody a vývody ka</t>
  </si>
  <si>
    <t>Pol430</t>
  </si>
  <si>
    <t xml:space="preserve">Oceloplechový nástěnný rozvaděč nn , min krytí IP55, rozvodná soustava 3NPE, 50Hz, 230/400V/TN-S,  Povrchová úprava práškovou technologií. Dveře s těsněním, 3-bodový rozpěrný uzávěr s možností zamykání.Přívody a vývody kabelů – horem, přes kabelové ucpávk</t>
  </si>
  <si>
    <t>D12</t>
  </si>
  <si>
    <t>PRÁCE</t>
  </si>
  <si>
    <t>Pol431</t>
  </si>
  <si>
    <t>Výroba rozvodnic</t>
  </si>
  <si>
    <t>kpt.</t>
  </si>
  <si>
    <t>Pol432</t>
  </si>
  <si>
    <t>Zpracování uživatelských programů - SW/konfigurace regulátorů</t>
  </si>
  <si>
    <t>Pol433</t>
  </si>
  <si>
    <t>Zpracování uživatelských programů - dispečink</t>
  </si>
  <si>
    <t>Pol434</t>
  </si>
  <si>
    <t>Montážní práce</t>
  </si>
  <si>
    <t>Pol435</t>
  </si>
  <si>
    <t>Oživení regulace a provedení zkoušek</t>
  </si>
  <si>
    <t>Pol436</t>
  </si>
  <si>
    <t>Revizní zprávy</t>
  </si>
  <si>
    <t>Pol437</t>
  </si>
  <si>
    <t>Engineering</t>
  </si>
  <si>
    <t>Pol438</t>
  </si>
  <si>
    <t>Projektová dokumentace (výrobní a skutečné provedení)</t>
  </si>
  <si>
    <t>SO 02 - Komunikace a zpevněné plochy</t>
  </si>
  <si>
    <t>11 - Příprava území komunikace</t>
  </si>
  <si>
    <t>12 - Odkopávky a prokopávky</t>
  </si>
  <si>
    <t>16 - Přemístění výkopku</t>
  </si>
  <si>
    <t>18 - Povrchové úpravy terénu</t>
  </si>
  <si>
    <t>21a - Úprava podloží - drenáže</t>
  </si>
  <si>
    <t>21b - Úprava podloží - vsakovací průleh</t>
  </si>
  <si>
    <t>5a - Vyspravení asfaltové vozovky vlivem osazení obruby tl 460 mm</t>
  </si>
  <si>
    <t>5b - Vjezd z betonové dlažby tl 420 mm</t>
  </si>
  <si>
    <t>5c - Komunikace parkoviště z kamenné dlažby tl 460 mm</t>
  </si>
  <si>
    <t>5d - Parkovací stání z plastových rohoží tl 390 mm</t>
  </si>
  <si>
    <t>5e - Parkovací stání vyhrazené z kamenné dlažby tl 460 mm</t>
  </si>
  <si>
    <t>5f - Chodník veřejný z betonové dlažby tl 240 mm</t>
  </si>
  <si>
    <t>5g - Chodník areálový z kamenné dlažby tl 240 mm</t>
  </si>
  <si>
    <t>5h - Chodník areálový z kamenné velkoformátové dlažby tl 270 mm</t>
  </si>
  <si>
    <t>5ch - Chodník areálový z mlatu tl 350 mm</t>
  </si>
  <si>
    <t>DA01 - Zpěvněná plocha objektu pro popelnice</t>
  </si>
  <si>
    <t>DA02 - Terasy v zahradě</t>
  </si>
  <si>
    <t>5i - Okapový chodníček tl 200 mm</t>
  </si>
  <si>
    <t>5j - Obruby k komunikacím a chodníkům</t>
  </si>
  <si>
    <t>8 - Trubní vedení</t>
  </si>
  <si>
    <t xml:space="preserve">91a - Doplňující konstrukce a práce na pozemních komunikacích </t>
  </si>
  <si>
    <t>91b - Doplňující konstrukce a práce na pozemních komunikacích DIO</t>
  </si>
  <si>
    <t>997-8 - Přesun hmot a suti</t>
  </si>
  <si>
    <t>M 22 - Montáže sdělovacích kabelů ochrana</t>
  </si>
  <si>
    <t>M 46 - Zemní práce při elektromontážích</t>
  </si>
  <si>
    <t>ON a VRN - Ostatní a vedlejší rozpočtové náklady</t>
  </si>
  <si>
    <t>Příprava území komunikace</t>
  </si>
  <si>
    <t>111251102</t>
  </si>
  <si>
    <t xml:space="preserve">Odstranění křovin a stromů průměru kmene do 100 mm i s kořeny z celkové plochy přes 100  do 500 m2 strojně</t>
  </si>
  <si>
    <t>112151012</t>
  </si>
  <si>
    <t>Volné kácení stromů s rozřezáním a ostraněním větví D kmene přes 200 do 300 mm</t>
  </si>
  <si>
    <t>112201112</t>
  </si>
  <si>
    <t>Odstranění pařezů od 200 do D 300 mm s odklizením do 20 m a zasypáním jámy</t>
  </si>
  <si>
    <t>113106142</t>
  </si>
  <si>
    <t>Rozebrání dlažeb betonových komunikací s ložem z kameniva plocha přes 50m strojně</t>
  </si>
  <si>
    <t>113106521</t>
  </si>
  <si>
    <t>Rozebrání dlažeb komunikací z drobných kostek s ložem z kameniva plocha přes 200 m2 strojně</t>
  </si>
  <si>
    <t>113107182</t>
  </si>
  <si>
    <t>Odstranění povrchu živičného tl přes 50 do 100 mm strojně, plocha přes 50 do 200 m2</t>
  </si>
  <si>
    <t>113107213</t>
  </si>
  <si>
    <t>Odstranění podkladu z kameniva těženého tl od 200 do 300 mm strojně, plocha přes 200m2</t>
  </si>
  <si>
    <t>113107231</t>
  </si>
  <si>
    <t>Odstranění povrchu z betonu prostého tl přes 100 do 150 mm strojně plocha přes 200 m2</t>
  </si>
  <si>
    <t>113202111</t>
  </si>
  <si>
    <t>Vytrhání obrubníků stojatých</t>
  </si>
  <si>
    <t>116951201</t>
  </si>
  <si>
    <t>Úprava zemin vápnem nebo směsnými hydraulickými pojivy</t>
  </si>
  <si>
    <t>2577*0,4</t>
  </si>
  <si>
    <t>585301710</t>
  </si>
  <si>
    <t>vápno nehašené CL 90 -Q pro úpravu zemin bezprašné</t>
  </si>
  <si>
    <t>1030,8*0,05*1,9</t>
  </si>
  <si>
    <t>919735112</t>
  </si>
  <si>
    <t>Řezání stávajícího živičného krytu tl přes 50 do 100 mm</t>
  </si>
  <si>
    <t>966008212</t>
  </si>
  <si>
    <t>Bourání odvodňovacího žlabu z betonových tvárnic š přes 500 do 800mm</t>
  </si>
  <si>
    <t>Odkopávky a prokopávky</t>
  </si>
  <si>
    <t>121151224</t>
  </si>
  <si>
    <t>Sejmutí ornice plochy přes 500 m2 tl přes 200 do 250 mm strojně</t>
  </si>
  <si>
    <t>5608 "(5608*0,25=1402m3)</t>
  </si>
  <si>
    <t>122151104</t>
  </si>
  <si>
    <t>Vykopávky v zemníku v hornině těžitelnosti I, skupiny 1-2, objem do 500 m3 strojně</t>
  </si>
  <si>
    <t>583312000</t>
  </si>
  <si>
    <t>štěrkopísek netříděný zásypový nebo zemina vhodná do násypů</t>
  </si>
  <si>
    <t>438,7*2</t>
  </si>
  <si>
    <t>122252204</t>
  </si>
  <si>
    <t>Odkopávky a prokopávky nezapažené pro silnice a dálnice v hornině těžitelnosti I objem do 500 m3 strojně</t>
  </si>
  <si>
    <t>132251103</t>
  </si>
  <si>
    <t>Hloubení rýh nepažených š do 800 mm v hornině těžitelnosti I, skupiny 3 objemu do 100 m3 strojně</t>
  </si>
  <si>
    <t>12,36 + 57,94 "drény + vsakovací průleh</t>
  </si>
  <si>
    <t>Přemístění výkopku</t>
  </si>
  <si>
    <t>Nakládání výkopku z hornin těžitelnosti I, skupina 1-3 přes 100m3</t>
  </si>
  <si>
    <t>438,7+1402+ 337,3 "zemník+ornice</t>
  </si>
  <si>
    <t>Vodorovné přemístění do 500 m výkopku/sypaniny/ z horniny těžitelnosti I, skupiny 1-3</t>
  </si>
  <si>
    <t>1402+337,3 "převoz ornice na deponii a zeminy pro násypy</t>
  </si>
  <si>
    <t>162751113</t>
  </si>
  <si>
    <t>Vodorovné přemístění do 6000 m výkopku/sypaniny/ z horniny těžitelnosti I, skupiny 1-3</t>
  </si>
  <si>
    <t>Poznámka k položce:_x000d_
dovoz zeminy nebo štěrku na násypy</t>
  </si>
  <si>
    <t>Uložení sypaniny na skládku nebo meziskládku</t>
  </si>
  <si>
    <t>171151103</t>
  </si>
  <si>
    <t>Uložení sypaniny z hornin soudržných do násypů zhutněných strojně</t>
  </si>
  <si>
    <t>337,3+438,7 "dovezená zemina</t>
  </si>
  <si>
    <t>Povrchové úpravy terénu</t>
  </si>
  <si>
    <t>181951112</t>
  </si>
  <si>
    <t>Úprava pláně v hornině těžitelnosti 1, skupiny 1-3 se zhutněním</t>
  </si>
  <si>
    <t>21a</t>
  </si>
  <si>
    <t>Úprava podloží - drenáže</t>
  </si>
  <si>
    <t>212752101</t>
  </si>
  <si>
    <t>Trativody z drenážních trubek korugovaných PE-HD SN4 vč lože, otevřený výkop, D 100 pro liniové stavby</t>
  </si>
  <si>
    <t>457572211</t>
  </si>
  <si>
    <t>Filtrační vrstvy z kameniva těženého 4-8 mm se zhutněním</t>
  </si>
  <si>
    <t>211971110</t>
  </si>
  <si>
    <t>Zřízení opláštění trativodů geotextilií v rýze nebo zářezu sklonu do 1:2</t>
  </si>
  <si>
    <t>693110680</t>
  </si>
  <si>
    <t>geotextilie netkaná separační, ochranná, filtrační, drenážní PP 300 g/m2</t>
  </si>
  <si>
    <t>21b</t>
  </si>
  <si>
    <t>Úprava podloží - vsakovací průleh</t>
  </si>
  <si>
    <t>21275210R</t>
  </si>
  <si>
    <t>Trativody z drenážních trubek korugovaných PE-HD SN4 vč lože, otevřený výkop, D 100 pro liniové stavby vč úpravy povrchu po výkopu vsakovacího průlehu na rozměr 750 x 750 mm</t>
  </si>
  <si>
    <t>457572114</t>
  </si>
  <si>
    <t>Filtrační vrstvy z kameniva těženého 32-63 mm se zhutněním</t>
  </si>
  <si>
    <t>693110700</t>
  </si>
  <si>
    <t>geotextilie netkaná separační, ochranná, filtrační, drenážní PP 400 g/m2</t>
  </si>
  <si>
    <t>5a</t>
  </si>
  <si>
    <t>Vyspravení asfaltové vozovky vlivem osazení obruby tl 460 mm</t>
  </si>
  <si>
    <t>564861011</t>
  </si>
  <si>
    <t>Podklad z ŠD plochy do 100 m2 tl 200 mm</t>
  </si>
  <si>
    <t>183 "odečteno z programu AutoCAD vozovka ul Fritzova</t>
  </si>
  <si>
    <t>567122114</t>
  </si>
  <si>
    <t xml:space="preserve">Podklad ze směsi stmelené cementem KZC I  SC C 8/10 tl 150 mm</t>
  </si>
  <si>
    <t>573111111</t>
  </si>
  <si>
    <t>Postřik infiltrační postřik s posypem z asfaltu množství 0,6 kg/m2</t>
  </si>
  <si>
    <t>565155111</t>
  </si>
  <si>
    <t>Asfaltový beton ACP 16 (OKS) podkladní tl 70 mm z nemodifikovaného asfaltu, do 3 m</t>
  </si>
  <si>
    <t>573231106</t>
  </si>
  <si>
    <t>Spojovací postřik ze silniční emulse množství 0,3 kg/m2</t>
  </si>
  <si>
    <t>577134111</t>
  </si>
  <si>
    <t>Asfaltový beton ACO 11 (ABS I),vrstva obrusná, 40 mm z nemodifikovaného asfaltu, do 3 m</t>
  </si>
  <si>
    <t>919122111</t>
  </si>
  <si>
    <t>Těsnění spár zálivkou za tepla pro komůrky š 10 mm hl 20 mm</t>
  </si>
  <si>
    <t>919112212</t>
  </si>
  <si>
    <t>Řezání spár pro vytvoření komůrky š 10 mm hl 20 mm v živičném krytu</t>
  </si>
  <si>
    <t>5b</t>
  </si>
  <si>
    <t>Vjezd z betonové dlažby tl 420 mm</t>
  </si>
  <si>
    <t>43,2 "odečteno z programu AutoCAD vjezd</t>
  </si>
  <si>
    <t>596211210</t>
  </si>
  <si>
    <t>Kladení zámkové dlažby tl 80 mm do drtě 40 mm, plocha do 50 m2</t>
  </si>
  <si>
    <t>596211214</t>
  </si>
  <si>
    <t>Příplatek za kombinaci dvou barev a tvarů tl 80 mm</t>
  </si>
  <si>
    <t>592450130</t>
  </si>
  <si>
    <t xml:space="preserve">dlažba zámková tvar tvaru I 200 x 165 x 80  mm přírodní</t>
  </si>
  <si>
    <t>Poznámka k položce:_x000d_
referenční výrobky dle tabulky standartů PD</t>
  </si>
  <si>
    <t>592452260</t>
  </si>
  <si>
    <t>dlažba zámková tvar obdelník 200 x 100 x 80 mm pro nevidomé barevná červená</t>
  </si>
  <si>
    <t>5c</t>
  </si>
  <si>
    <t>Komunikace parkoviště z kamenné dlažby tl 460 mm</t>
  </si>
  <si>
    <t>564851111</t>
  </si>
  <si>
    <t>Podklad z ŠD plochy přes 100 m2 tl 150 mm</t>
  </si>
  <si>
    <t>745,2 "odečteno z programu AutoCAD komunikace parkoviště</t>
  </si>
  <si>
    <t>591211111</t>
  </si>
  <si>
    <t>Kladení dlažby z kostek drobných do lože z kamene těženého</t>
  </si>
  <si>
    <t>5838100R1</t>
  </si>
  <si>
    <t>kamenná žulová dlažba 160x160-220 tl. 120mm šedá</t>
  </si>
  <si>
    <t>Poznámka k položce:_x000d_
referenční výrobek dle tabulky standartů PD</t>
  </si>
  <si>
    <t>5d</t>
  </si>
  <si>
    <t>Parkovací stání z plastových rohoží tl 390 mm</t>
  </si>
  <si>
    <t>539 "odečteno z programu AutoCAD parkovací stání z plastových rohoží</t>
  </si>
  <si>
    <t>596412213</t>
  </si>
  <si>
    <t>Kladení dlažby z vegetačních tvárnic pozemních komunikací tl 80 mm přes 300 m2 do drtě tl 40 mm</t>
  </si>
  <si>
    <t>562451410</t>
  </si>
  <si>
    <t>dlažba zatravňovací plastová recyklovatelný PE nosnost 350t/m2 rozměr 330 x 330 x 50 mm</t>
  </si>
  <si>
    <t>56200001R</t>
  </si>
  <si>
    <t>parkovací značka bílá vložená do zatravňovací dlažby vč montáže</t>
  </si>
  <si>
    <t>564811111</t>
  </si>
  <si>
    <t>Podklad z ŠD plochy přes 100 m2 tl 50 mm</t>
  </si>
  <si>
    <t>Poznámka k položce:_x000d_
vyplnění plastových rohoží-dlažby drobným kamenivem</t>
  </si>
  <si>
    <t>5e</t>
  </si>
  <si>
    <t>Parkovací stání vyhrazené z kamenné dlažby tl 460 mm</t>
  </si>
  <si>
    <t>564851011</t>
  </si>
  <si>
    <t>Podklad z ŠD plochy do 100 m2 tl 150 mm</t>
  </si>
  <si>
    <t>56,4 "odečteno z programu AutoCAD parkovací stání vyhrazené</t>
  </si>
  <si>
    <t>5f</t>
  </si>
  <si>
    <t>Chodník veřejný z betonové dlažby tl 240 mm</t>
  </si>
  <si>
    <t>372 "odečteno z programu AutoCAD chodník veřejný ul Fritzova</t>
  </si>
  <si>
    <t>Kladení zámkové dlažby tl 60 mm do drtě 40 mm, plocha od 100 do 300 m2</t>
  </si>
  <si>
    <t>596211114</t>
  </si>
  <si>
    <t>Příplatek za kombinaci dvou barev a tvarů tl 60 mm</t>
  </si>
  <si>
    <t>592450160</t>
  </si>
  <si>
    <t xml:space="preserve">dlažba zámková tvar tvaru I 200 x 165 x 60  mm přírodní</t>
  </si>
  <si>
    <t>59200001R</t>
  </si>
  <si>
    <t>betonová dlažba pro nevidomé s drážkou 400 x 400 x 80 mm</t>
  </si>
  <si>
    <t>5g</t>
  </si>
  <si>
    <t>Chodník areálový z kamenné dlažby tl 240 mm</t>
  </si>
  <si>
    <t>574,6 "odečteno z programu AutoCAD chodník areálový z kamenné dlažby</t>
  </si>
  <si>
    <t>59141111R</t>
  </si>
  <si>
    <t>Kladení dlažby z mozaiky jednobarevné pro pěší do lože z kameniva tl 30 mm</t>
  </si>
  <si>
    <t>58381004R</t>
  </si>
  <si>
    <t>kamenná žulová dlažba 160x160-220 tl. 60mm šedá</t>
  </si>
  <si>
    <t>58300001R</t>
  </si>
  <si>
    <t>kamenná dlažba reliefní tl 60 mm</t>
  </si>
  <si>
    <t>58300002R</t>
  </si>
  <si>
    <t>kamenná dlažba hladká přídlažba tl 60 mm</t>
  </si>
  <si>
    <t>5h</t>
  </si>
  <si>
    <t>Chodník areálový z kamenné velkoformátové dlažby tl 270 mm</t>
  </si>
  <si>
    <t>346,8 "odečteno z programu AutoCAD chodník areálový z kamenné dlažby</t>
  </si>
  <si>
    <t>596811311R</t>
  </si>
  <si>
    <t>Kladení velkoformátové kamenné dlažby do plochy 0,5m2 tl 100 mm do lože zkameniva tl 40 mm do 300m2</t>
  </si>
  <si>
    <t>58381100R</t>
  </si>
  <si>
    <t>velká žulová deska řezaná 410 x 1200 tl 80 mm</t>
  </si>
  <si>
    <t>919735122R</t>
  </si>
  <si>
    <t>Řezání žulových desek tl přes 50 do 100 mm</t>
  </si>
  <si>
    <t>5ch</t>
  </si>
  <si>
    <t>Chodník areálový z mlatu tl 350 mm</t>
  </si>
  <si>
    <t>564952111</t>
  </si>
  <si>
    <t>Podklad z mechanicky zpevněného kameniva MZK tl 150 mm</t>
  </si>
  <si>
    <t>391,2 "odečteno z programu AutoCAD chodník z mlatu - frakce 0-32</t>
  </si>
  <si>
    <t>326 "odečteno z programu AutoCAD chodník z mlatu - frakce 0-16</t>
  </si>
  <si>
    <t>571906111</t>
  </si>
  <si>
    <t>Posyp krytu komunikace kamenivem drceným nebo těženým přes 25 do 30 kg/m2</t>
  </si>
  <si>
    <t>DA01</t>
  </si>
  <si>
    <t>Zpěvněná plocha objektu pro popelnice</t>
  </si>
  <si>
    <t>56485101R</t>
  </si>
  <si>
    <t>Podklad ze štěrkodrtě ŠD plochy do 100 m2 tl 150 mm 0/32</t>
  </si>
  <si>
    <t>858927892</t>
  </si>
  <si>
    <t>133914591</t>
  </si>
  <si>
    <t>5838101R</t>
  </si>
  <si>
    <t>kostka dlažební žula tl. 6cm</t>
  </si>
  <si>
    <t>-2065586202</t>
  </si>
  <si>
    <t>14*1,02 'Přepočtené koeficientem množství</t>
  </si>
  <si>
    <t>DA02</t>
  </si>
  <si>
    <t>Terasy v zahradě</t>
  </si>
  <si>
    <t>564771101</t>
  </si>
  <si>
    <t>Podklad z kameniva hrubého drceného vel. 32-63 mm plochy do 100 m2 tl 250 mm</t>
  </si>
  <si>
    <t>1379586415</t>
  </si>
  <si>
    <t>https://podminky.urs.cz/item/CS_URS_2024_01/564771101</t>
  </si>
  <si>
    <t>564750101</t>
  </si>
  <si>
    <t>Podklad z kameniva hrubého drceného vel. 16-32 mm plochy do 100 m2 tl 150 mm</t>
  </si>
  <si>
    <t>1761214880</t>
  </si>
  <si>
    <t>https://podminky.urs.cz/item/CS_URS_2024_01/564750101</t>
  </si>
  <si>
    <t>-577922550</t>
  </si>
  <si>
    <t>https://podminky.urs.cz/item/CS_URS_2024_01/919726122</t>
  </si>
  <si>
    <t>596841221</t>
  </si>
  <si>
    <t>Kladení betonové dlažby komunikací pro pěší do lože z cement malty velikosti přes 0,09 do 0,25 m2 pl přes 50 do 100 m2</t>
  </si>
  <si>
    <t>-2079176848</t>
  </si>
  <si>
    <t>https://podminky.urs.cz/item/CS_URS_2024_01/596841221</t>
  </si>
  <si>
    <t>59246107</t>
  </si>
  <si>
    <t>dlažba chodníková betonová 500x500mm tl 50mm přírodní</t>
  </si>
  <si>
    <t>-1764799447</t>
  </si>
  <si>
    <t>80*1,03 'Přepočtené koeficientem množství</t>
  </si>
  <si>
    <t>762951013</t>
  </si>
  <si>
    <t>Montáž podkladního roštu terasy ze šroubovaných dřevoplastových profilů osové vzdálenosti podpěr do 500 mm</t>
  </si>
  <si>
    <t>1958559916</t>
  </si>
  <si>
    <t>https://podminky.urs.cz/item/CS_URS_2024_01/762951013</t>
  </si>
  <si>
    <t>60791138</t>
  </si>
  <si>
    <t>profil podkladový dřevoplastový pro terasová dřevoplastová prkna 50x50mm</t>
  </si>
  <si>
    <t>1082305536</t>
  </si>
  <si>
    <t>80*2,9376 'Přepočtené koeficientem množství</t>
  </si>
  <si>
    <t>762952044R</t>
  </si>
  <si>
    <t>Montáž teras z prken š do 140 mm z dřevoplastu skrytým spojem na podkladní dřevoplastový rošt</t>
  </si>
  <si>
    <t>-285804536</t>
  </si>
  <si>
    <t>Poznámka k položce:_x000d_
včetně montáže a dodávky obvodových lišt</t>
  </si>
  <si>
    <t>60791115</t>
  </si>
  <si>
    <t>prkno terasové dřevoplastové š 137 mm tl 23mm</t>
  </si>
  <si>
    <t>-1347269695</t>
  </si>
  <si>
    <t>80*7,884 'Přepočtené koeficientem množství</t>
  </si>
  <si>
    <t>5i</t>
  </si>
  <si>
    <t>Okapový chodníček tl 200 mm</t>
  </si>
  <si>
    <t>637121113</t>
  </si>
  <si>
    <t>Okapový chodníček z kačírku tl 200 mm s udusáním</t>
  </si>
  <si>
    <t xml:space="preserve">77 "odečteno z programu AutoCAD okapový chodniček </t>
  </si>
  <si>
    <t>5j</t>
  </si>
  <si>
    <t>Obruby k komunikacím a chodníkům</t>
  </si>
  <si>
    <t>916131213</t>
  </si>
  <si>
    <t>Osazení silničního obrubníku stojatého s boční opěrou do lože z betonu prostého</t>
  </si>
  <si>
    <t>592170310</t>
  </si>
  <si>
    <t>obrubník betonový silniční 1000 x 150 x 250 mm</t>
  </si>
  <si>
    <t>916241213</t>
  </si>
  <si>
    <t>Osazení silničního obrubníku kamenného stojatého s boční opěrou do lože z betonu prostého</t>
  </si>
  <si>
    <t>583800030</t>
  </si>
  <si>
    <t>obrubník kamenný žulový přímý 1000 x 300 x 200 mm</t>
  </si>
  <si>
    <t>583800070</t>
  </si>
  <si>
    <t>obrubník kamenný žulový přímý 1000 x 150 x 250 mm</t>
  </si>
  <si>
    <t>Osazení chodníkového obrubníku betonového s boční opěrou do lože z betonu prostého</t>
  </si>
  <si>
    <t>13611220R</t>
  </si>
  <si>
    <t>ocelová pásovina tl 6 mm x 250 mm vč stříhání a pozinkování</t>
  </si>
  <si>
    <t>59121111R</t>
  </si>
  <si>
    <t>Kladení dlažby z kostek velkých do lože z MC tl 50 mm</t>
  </si>
  <si>
    <t>44*0,15 "obruba z kamenných kostek velkých</t>
  </si>
  <si>
    <t>583810080</t>
  </si>
  <si>
    <t>kostka dlažební velká 15/17 cm</t>
  </si>
  <si>
    <t>Trubní vedení</t>
  </si>
  <si>
    <t>895941301</t>
  </si>
  <si>
    <t>Osazení uliční vpusti uliční D450 z betonových dílců dno s výtokem</t>
  </si>
  <si>
    <t>Poznámka k položce:_x000d_
vč navrtávky uliční vpusti do zaústění drenáže</t>
  </si>
  <si>
    <t>895941313</t>
  </si>
  <si>
    <t>Osazení uliční vpusti uliční D450 z betonových dílců horní skruž 295 mm</t>
  </si>
  <si>
    <t>895941321</t>
  </si>
  <si>
    <t>Osazení uliční vpusti uliční D450 z betonových dílců středová skruž 195 mm</t>
  </si>
  <si>
    <t>592238520</t>
  </si>
  <si>
    <t>dno betonové pro uliční vpusť s kalovou prohlubní 450 x 300 x 50 mm</t>
  </si>
  <si>
    <t>592238570</t>
  </si>
  <si>
    <t>skruž betonová pro uliční vpusť horní 450 x 295 x 50 mm</t>
  </si>
  <si>
    <t>592238600</t>
  </si>
  <si>
    <t>skruž betonová pro uliční vpusť středová 450 x 195 x 50 mm</t>
  </si>
  <si>
    <t>592238640</t>
  </si>
  <si>
    <t>prstenec betonový pro uliční vpusť vyrovnávací 390 x 60 x 130 mm</t>
  </si>
  <si>
    <t>592238740</t>
  </si>
  <si>
    <t>koš pozink pro uliční vpusti, vysoký, pro rám 500/300</t>
  </si>
  <si>
    <t>899204112</t>
  </si>
  <si>
    <t>Osazení mříží litinových vč rámu a koše na bahno pro zatížení třídy D400,600</t>
  </si>
  <si>
    <t>552423200</t>
  </si>
  <si>
    <t>mříž vtoková litinová s rámem 500 x 500 mm</t>
  </si>
  <si>
    <t>899331111</t>
  </si>
  <si>
    <t>Výšková úprava uličního vstupu nebo vpusti do 200 mm zvýšením poklopu vpusti</t>
  </si>
  <si>
    <t>899431111</t>
  </si>
  <si>
    <t xml:space="preserve">Výšková úprava uličního vstupu nebo vpusti do 200 mm zvýšením  krycího hrnce</t>
  </si>
  <si>
    <t>91a</t>
  </si>
  <si>
    <t xml:space="preserve">Doplňující konstrukce a práce na pozemních komunikacích </t>
  </si>
  <si>
    <t>914511111</t>
  </si>
  <si>
    <t>Montáž sloupku dopravních značek délky do 3,5 m s betonovým základem</t>
  </si>
  <si>
    <t>404452250</t>
  </si>
  <si>
    <t>sloupek Zn 60 - 350</t>
  </si>
  <si>
    <t>404452530</t>
  </si>
  <si>
    <t>víčko plastové na sloupek 60</t>
  </si>
  <si>
    <t>404452560</t>
  </si>
  <si>
    <t>upínací svorka na sloupek US 60</t>
  </si>
  <si>
    <t>914111111</t>
  </si>
  <si>
    <t>Montáž svislé dopravní značky do velikosti 1 m2 objímkami na sloupek nebo konzolu</t>
  </si>
  <si>
    <t>404456080</t>
  </si>
  <si>
    <t>značka upravující přednost P1- P4 700 mm</t>
  </si>
  <si>
    <t>404456250</t>
  </si>
  <si>
    <t>informativní značka IP11-IP13 500 x 700 mm</t>
  </si>
  <si>
    <t>915211111</t>
  </si>
  <si>
    <t>Vodorovné dopravní značení retroreflexním plastem dělící čáry nepřerušovaně šířky 125 mm</t>
  </si>
  <si>
    <t>915351111</t>
  </si>
  <si>
    <t>Předformátované vodorovné dopravní značení číslo nebo písmeno výška do 1 m</t>
  </si>
  <si>
    <t>915611111</t>
  </si>
  <si>
    <t>Předznačení liniového plošného značení</t>
  </si>
  <si>
    <t>935113111</t>
  </si>
  <si>
    <t>Osazení odvodňovacího polymerbetonového žlabu s krycím roštem šířky do 200 mm</t>
  </si>
  <si>
    <t>118+30 "osazení dle technologického postupu výrobce</t>
  </si>
  <si>
    <t>935932321</t>
  </si>
  <si>
    <t>Polymerbetonový odvodňovací žlab pevnosti C 250 vnitřní šířky do 150 mm s roštem můstovým s litiny</t>
  </si>
  <si>
    <t>Poznámka k položce:_x000d_
referenční výrobky dle tabulky standartů PD 11 ks vpustí 12 ks čel</t>
  </si>
  <si>
    <t>93593201R</t>
  </si>
  <si>
    <t>Ocelový odvodňovací štěrbinový žlab pevnosti C 250 vnitřní šířky do 150 mm s roštem můstovým s litiny</t>
  </si>
  <si>
    <t>Poznámka k položce:_x000d_
referenční výrobky dle tabulky standartů PD 4 ks vpustí 8 ks čel</t>
  </si>
  <si>
    <t>936124113R</t>
  </si>
  <si>
    <t>Montáž lavičky stabilní kotvené šrouby na pevný podklad včetně betonových desek 1000x500x200mm</t>
  </si>
  <si>
    <t>1001174488</t>
  </si>
  <si>
    <t>5 "viz tab Ostatní výrobky</t>
  </si>
  <si>
    <t>7491010R</t>
  </si>
  <si>
    <t>lavička parková s opěradlem a područkami 1800x800x840mm konstrukce-ocel, sedák, opěradlo-dřevěnné lamely včetně betonových desek 1000x500x200mm ozn. OS23</t>
  </si>
  <si>
    <t>-333761482</t>
  </si>
  <si>
    <t>91b</t>
  </si>
  <si>
    <t>Doplňující konstrukce a práce na pozemních komunikacích DIO</t>
  </si>
  <si>
    <t>913121111</t>
  </si>
  <si>
    <t>Montáž a demontáž dočasné dopravní značky kompletní DIO</t>
  </si>
  <si>
    <t>20 "1 etapa DIO předpoklad</t>
  </si>
  <si>
    <t>952711180</t>
  </si>
  <si>
    <t>nájem dopravní značky základní přenosné vč sloupů a příchytek za 1 den/ nad 7 dní</t>
  </si>
  <si>
    <t xml:space="preserve">20*200 "předpoklad  délky stavby</t>
  </si>
  <si>
    <t>997-8</t>
  </si>
  <si>
    <t>Přesun hmot a suti</t>
  </si>
  <si>
    <t>997221611</t>
  </si>
  <si>
    <t>Nakládání suti na dopravní prostředek pro vodorovnou dopravu</t>
  </si>
  <si>
    <t>142*0,10*2,4 "asfalty</t>
  </si>
  <si>
    <t>4156*0,3*2+1048*0,1*3 "kamenivo a kostky</t>
  </si>
  <si>
    <t>(1894*0,06*2,2)+(1145*0,15*2,2)+8 "obruby a žlab, betony</t>
  </si>
  <si>
    <t xml:space="preserve">9 "odpady dřevěné stromy 5 ks +  keře</t>
  </si>
  <si>
    <t>997221551</t>
  </si>
  <si>
    <t>Vodorovná doprava suti ze sypkých materiálů do 1 km</t>
  </si>
  <si>
    <t>997221559</t>
  </si>
  <si>
    <t>Příplatek ZKD 1 km u vodorovné dopravy sypkých materiálů, 19 x</t>
  </si>
  <si>
    <t>997221561</t>
  </si>
  <si>
    <t>Vodorovná doprava suti z kusových materiálů do 1 km</t>
  </si>
  <si>
    <t>997221569</t>
  </si>
  <si>
    <t>Příplatek ZKD 1 km u vodorovné dopravy suti z kusových materálů, 19 x</t>
  </si>
  <si>
    <t>99701381R</t>
  </si>
  <si>
    <t>Poplatek za uložení odpadů na skládce (skládkovné) dřevěného odpadu zatříděného dle katalogu odpadů 17 02 01 BIO</t>
  </si>
  <si>
    <t>997013861</t>
  </si>
  <si>
    <t>Poplatek za uložení odpadů na recyklační skládce (skládkovné) betonu zatříděného dle katalogu odpadů 17 01 01</t>
  </si>
  <si>
    <t>997013873</t>
  </si>
  <si>
    <t>Poplatek za uložení odpadů na recyklační skládce (skládkovné) z zeminy a kameniva zatříděného dle katalogu odpadů 17 05 04</t>
  </si>
  <si>
    <t>997221875</t>
  </si>
  <si>
    <t>Poplatek za uložení odpadů na recyklační skládce (skládkovné) z asfaltu bez obsahu dehtu zatříděného dle katalogu odpadů17 03 02</t>
  </si>
  <si>
    <t>998223011</t>
  </si>
  <si>
    <t>Přesun hmot pro pozemní komunikace s krytem dlážděným</t>
  </si>
  <si>
    <t>998225111</t>
  </si>
  <si>
    <t>Přesun hmot pro pozemní komunikace s krytem z kamene, monolitickým betonovým nebo živičným</t>
  </si>
  <si>
    <t>M 22</t>
  </si>
  <si>
    <t>Montáže sdělovacích kabelů ochrana</t>
  </si>
  <si>
    <t>220182072</t>
  </si>
  <si>
    <t>Přenesení kabelu do hmotnosti 3,5 kg/m přes překážky do vzdálenosti do 10 m</t>
  </si>
  <si>
    <t>M 46</t>
  </si>
  <si>
    <t>Zemní práce při elektromontážích</t>
  </si>
  <si>
    <t>460161172</t>
  </si>
  <si>
    <t>Hloubení kabelových rýh ručně š 35 cm, hl 80 cm, v hornině tř 1 skupiny 3</t>
  </si>
  <si>
    <t>460661213</t>
  </si>
  <si>
    <t xml:space="preserve">Lože kabelů z písku nad kabely nn zakryté cihlami š lože přes 30 do 45  cm</t>
  </si>
  <si>
    <t>460671113</t>
  </si>
  <si>
    <t>Výstražná folie pro krytí kabelů šířky 34 cm</t>
  </si>
  <si>
    <t>460791114</t>
  </si>
  <si>
    <t>Montáž trubek plastových tuhých D přes 90 do 110 mm uložených do rýhy</t>
  </si>
  <si>
    <t>345710980</t>
  </si>
  <si>
    <t>trubka elektroinstalační dělená (chránička) D 100/110 mm HDPE</t>
  </si>
  <si>
    <t>460431182</t>
  </si>
  <si>
    <t>Zásyp rýh ručně se zhutněním šířky 35 cm, hloubky 80 cm, z horniny třídy I, skupiny 3</t>
  </si>
  <si>
    <t>460341113</t>
  </si>
  <si>
    <t>Vodorovné přemístění horniny jakékoliv třídy dopravními prostředky při elektromontážích od 500 do 1000m</t>
  </si>
  <si>
    <t>460341121</t>
  </si>
  <si>
    <t>Příplatek za vodorovné přemístění horniny jakékoliv třídy dopravními prostředky při elketromontážích ZKD km 19x</t>
  </si>
  <si>
    <t>Poplatek za uložení na recyklační skládce (skládkovné) zeminy a kameniva kód odpadu 17 05 04</t>
  </si>
  <si>
    <t>ON a VRN</t>
  </si>
  <si>
    <t>Ostatní a vedlejší rozpočtové náklady</t>
  </si>
  <si>
    <t>011002000</t>
  </si>
  <si>
    <t>Průzkumné práce</t>
  </si>
  <si>
    <t>Poznámka k položce:_x000d_
5 ks ručně kopaných sond pro určení přesné polohy sítí</t>
  </si>
  <si>
    <t>012103000</t>
  </si>
  <si>
    <t>Geodetické práce před výstavbou</t>
  </si>
  <si>
    <t>012203000</t>
  </si>
  <si>
    <t>Geodetické práce při provádění stavby</t>
  </si>
  <si>
    <t>012303000</t>
  </si>
  <si>
    <t xml:space="preserve">Geodetické práce po výstavbě -  zaměření skutečného provedení</t>
  </si>
  <si>
    <t>013254000</t>
  </si>
  <si>
    <t>Dokumentace skutečného provedení stavby</t>
  </si>
  <si>
    <t>027400001</t>
  </si>
  <si>
    <t>Vytyčení stávajích sítí</t>
  </si>
  <si>
    <t>030001000</t>
  </si>
  <si>
    <t>Zařízení staveniště - zabezpečení výkopů, čištění komunikací během stavby</t>
  </si>
  <si>
    <t>030001000.1</t>
  </si>
  <si>
    <t>Zařízení staveniště</t>
  </si>
  <si>
    <t>040001000</t>
  </si>
  <si>
    <t xml:space="preserve">Inženýrská činnost  zajištění DIO a DIR</t>
  </si>
  <si>
    <t>043154000</t>
  </si>
  <si>
    <t>Zkoušky hutnící pláně</t>
  </si>
  <si>
    <t>SO 03 - Sadové úpravy</t>
  </si>
  <si>
    <t xml:space="preserve">    180.01 - Výsadba soliterních stromů vel. 16-18</t>
  </si>
  <si>
    <t xml:space="preserve">    180.02 - Rozvojová péče o výsadbu stromů  3 roky</t>
  </si>
  <si>
    <t xml:space="preserve">    180.03 - Založení porostu keřů 3 ks/m2</t>
  </si>
  <si>
    <t xml:space="preserve">    180.04 - Rozvojová péče o výsadbu keřů 3 roky</t>
  </si>
  <si>
    <t xml:space="preserve">    180.05 - Založení porostu keřů 5 kus/m2</t>
  </si>
  <si>
    <t xml:space="preserve">    180.06 - Rozvojová péče o výsadbu keřů 3 roky</t>
  </si>
  <si>
    <t xml:space="preserve">    180.07 - Založení porostu keřů 8 kus/m2</t>
  </si>
  <si>
    <t xml:space="preserve">    180.08 - Rozvojová péče o výsadbu keřů 3 roky</t>
  </si>
  <si>
    <t xml:space="preserve">    180.09 - Výsadba trvalek a s nimi vysazovaných keřů 7 kus/m2</t>
  </si>
  <si>
    <t xml:space="preserve">    180.10 - Rozvojová péče o výsadbu trvalek 2 roky</t>
  </si>
  <si>
    <t xml:space="preserve">    180.11 - Založení trávníku parkového</t>
  </si>
  <si>
    <t>180.01</t>
  </si>
  <si>
    <t>Výsadba soliterních stromů vel. 16-18</t>
  </si>
  <si>
    <t>183 10-1221</t>
  </si>
  <si>
    <t>Hloubení jamek 0,4-1,00 m3 s 50% výměnou půdy půdy v rovině</t>
  </si>
  <si>
    <t>1755947196</t>
  </si>
  <si>
    <t>183 10-1222</t>
  </si>
  <si>
    <t>Dodání ornice (0,2 m3/strom)</t>
  </si>
  <si>
    <t>210835163</t>
  </si>
  <si>
    <t>184 10-2114</t>
  </si>
  <si>
    <t>Výsadba dřeviny s balem 50-60 cm v rovině</t>
  </si>
  <si>
    <t>268211402</t>
  </si>
  <si>
    <t>184 10-2R01</t>
  </si>
  <si>
    <t>Dodání stromů (školkařské výpěstky s balem vel. 16-18)</t>
  </si>
  <si>
    <t>-1095515523</t>
  </si>
  <si>
    <t xml:space="preserve">Poznámka k položce:_x000d_
rostlinný materiál za technologii celkem: _x000d_
Amelanchier arborea 'Robin Hill'		10	ks_x000d_
Acer x fremanii 'Autumn Blaze'		5	ks_x000d_
Gleditchia triacanthos ' Sunburst'		4	ks_x000d_
Pyrus calleryanna 'Chanticleer' 		11	ks_x000d_
Platanus x hispanica 		                 2             ks_x000d_
výsadba do jam min 0,35 m3, dodání školkařských výpěstků vel 16-18, stromy s balem, výměna půdy 50%, závlahová sonda délky min 120 cm;  tříbodové kotvení (kůly min 2 m délky, prům. 6 cm, příčky 50 cm, úvazky podložené jutou), ochrana kmene rákosovou rohoží výšky min 150 cm), zásobní hnojení s dlouhodobou účinností, zahrnutí 60 g/ strom (ref. Silvamix), vytvoření stromové mísy, zálivka, mulč  stromové mísy 5cm; komparativní řez </t>
  </si>
  <si>
    <t>185 80-2114</t>
  </si>
  <si>
    <t xml:space="preserve">Hnojení minerálním hnojivem 50g/ks k vysazovaným rostlinám  v rovině</t>
  </si>
  <si>
    <t>1476563487</t>
  </si>
  <si>
    <t>185 80-2115</t>
  </si>
  <si>
    <t>dodání dlouhodobě působícího hnojiva (ref Silvamix)</t>
  </si>
  <si>
    <t>-72610979</t>
  </si>
  <si>
    <t>184 21-5133</t>
  </si>
  <si>
    <t>Ukotvení dřeviny 3mi kůly 2-3m</t>
  </si>
  <si>
    <t>1001076692</t>
  </si>
  <si>
    <t>185 21-5134</t>
  </si>
  <si>
    <t>dodání kůlů 2,5m a příček</t>
  </si>
  <si>
    <t>sada</t>
  </si>
  <si>
    <t>-1466961531</t>
  </si>
  <si>
    <t>184 50-1141</t>
  </si>
  <si>
    <t>Zhotovení obalu kmene z rákosové rohože v rovině, do výšky 1,5m, rozvinutá délka 45cm</t>
  </si>
  <si>
    <t>1757082622</t>
  </si>
  <si>
    <t>185 50-1142</t>
  </si>
  <si>
    <t>dodání rákosové rohože ke krytí kmene</t>
  </si>
  <si>
    <t>-886922164</t>
  </si>
  <si>
    <t>184 21-5413</t>
  </si>
  <si>
    <t>Zhotovení závlahové mísy přes 1m u soliterních dřevin v rovině</t>
  </si>
  <si>
    <t>-924990309</t>
  </si>
  <si>
    <t>184 91-1421</t>
  </si>
  <si>
    <t>Mulčování borkou nebo štěpkou do 100mm</t>
  </si>
  <si>
    <t>997475982</t>
  </si>
  <si>
    <t>184 91-1422</t>
  </si>
  <si>
    <t>dodání štěpky</t>
  </si>
  <si>
    <t>-205034803</t>
  </si>
  <si>
    <t>184 80-1121</t>
  </si>
  <si>
    <t>Ošetření vysazených dřevin</t>
  </si>
  <si>
    <t>-1279766997</t>
  </si>
  <si>
    <t>180.02</t>
  </si>
  <si>
    <t xml:space="preserve">Rozvojová péče o výsadbu stromů  3 roky</t>
  </si>
  <si>
    <t>18002R01</t>
  </si>
  <si>
    <t xml:space="preserve">V prvním roce:  odplevelení stromové mísy 1x, zavlažování 12 x (50L), oprava poškozených  úvazků a bandážování kmene; v druhém roce:  zálivka 12 x (50L), ve třetím roce: zálivka 6 x (50L), odstranění opěr a bandážování kmene</t>
  </si>
  <si>
    <t>pozn</t>
  </si>
  <si>
    <t>-345409475</t>
  </si>
  <si>
    <t>Poznámka k položce:_x000d_
NEOCEŇOVAT_JEDNÁ SE POUZE O POZN. K ODDÍLU</t>
  </si>
  <si>
    <t>184 80-2613</t>
  </si>
  <si>
    <t>Chemické odplevelení po založení kultury hnízdově (20% plochy 3x, včetně přípravků)</t>
  </si>
  <si>
    <t>-1881932713</t>
  </si>
  <si>
    <t>184 91-1111</t>
  </si>
  <si>
    <t>Znovuuvázání dřeviny ke stávajícímu kůlu</t>
  </si>
  <si>
    <t>-1549428445</t>
  </si>
  <si>
    <t>185 80-4311</t>
  </si>
  <si>
    <t>Zalití ploch vodou, plochy do 20 m2 (50L/ks 30x, včetně vodného, odběr z řadu)</t>
  </si>
  <si>
    <t>1940108284</t>
  </si>
  <si>
    <t>184 21-5173</t>
  </si>
  <si>
    <t>Odstranění kůlů</t>
  </si>
  <si>
    <t>1452431503</t>
  </si>
  <si>
    <t>184 50-1181</t>
  </si>
  <si>
    <t>Odstranění ochrany kmene</t>
  </si>
  <si>
    <t>-1192875097</t>
  </si>
  <si>
    <t>180.03</t>
  </si>
  <si>
    <t>Založení porostu keřů 3 ks/m2</t>
  </si>
  <si>
    <t>18003R01</t>
  </si>
  <si>
    <t xml:space="preserve">úprava terénu, odstranění nesourodých zbytků a odpadu, navážka ornice 15cm, urovnání povrchu,  vyhloubení 5L (0,005m3) jamek, výměna půdy 50%, dodávka a výsadba keřů 1-2L kontejner 3 ks/m2, zásobní hnojení s dlouhodobou účinností</t>
  </si>
  <si>
    <t>-1207917476</t>
  </si>
  <si>
    <t>Poznámka k položce:_x000d_
zahrnutí 10 g/ keř (ref. Silvamix),mulčování borkou nebo štěpkou v tl. 5 cm; v případě výsadby směsi taxonů, realizovat vždy stejnorodé plošky cca 1-2 m2)_x000d_
_x000d_
NEOCEŇOVAT_JEDNÁ SE POUZE O POZN. K ODDÍLU</t>
  </si>
  <si>
    <t>171 20-3111</t>
  </si>
  <si>
    <t>Uložení zeminy bez zhutnění z hrubým rozhrnutím</t>
  </si>
  <si>
    <t>-1943449212</t>
  </si>
  <si>
    <t>171 20-3112</t>
  </si>
  <si>
    <t>dodání ornice (tl. 15 cm)</t>
  </si>
  <si>
    <t>-728940348</t>
  </si>
  <si>
    <t>181 10-1121</t>
  </si>
  <si>
    <t>úprava terénu s rozpojením , přehrnutím a urovnáním</t>
  </si>
  <si>
    <t>-1730657563</t>
  </si>
  <si>
    <t>183 11-1112</t>
  </si>
  <si>
    <t>hloubení jamek bez výměny půdy do 2-5L v rovině</t>
  </si>
  <si>
    <t>-863216919</t>
  </si>
  <si>
    <t>184 10-2111</t>
  </si>
  <si>
    <t>výsadba dřeviny s balem 10-20 cm v rovině</t>
  </si>
  <si>
    <t>448142957</t>
  </si>
  <si>
    <t>185 10-2112</t>
  </si>
  <si>
    <t xml:space="preserve">dodání keřů  1-2L kontejner</t>
  </si>
  <si>
    <t>222469648</t>
  </si>
  <si>
    <t xml:space="preserve">Poznámka k položce:_x000d_
rostlinný materiál za technologii celkem: _x000d_
g:  Eounymus europaeus 8 ks;   Cornus mas 2 ks;   Cotoneaster multiflorus 3 ks;   Cotoneaster lacteus 9 ks;   Cotoneaster salicifolius ' Flocosus' 2 ks;   Amelanchier lamarckii 6 ks;   Rosa multiflora 2 ks</t>
  </si>
  <si>
    <t>185 80-2114.1</t>
  </si>
  <si>
    <t xml:space="preserve">hnojení minerálním hnojivem 10g/ks k vysazovaným rostlinám  v rovině</t>
  </si>
  <si>
    <t>1444185918</t>
  </si>
  <si>
    <t>186 80-2115</t>
  </si>
  <si>
    <t>-490519402</t>
  </si>
  <si>
    <t>184 91-1421.1</t>
  </si>
  <si>
    <t>mulčování borkou do 10 cm v rovině</t>
  </si>
  <si>
    <t>-1671856605</t>
  </si>
  <si>
    <t>185 91-1422</t>
  </si>
  <si>
    <t>dodání borky nebo štěpky</t>
  </si>
  <si>
    <t>818609792</t>
  </si>
  <si>
    <t>180.04</t>
  </si>
  <si>
    <t>Rozvojová péče o výsadbu keřů 3 roky</t>
  </si>
  <si>
    <t>18004R01</t>
  </si>
  <si>
    <t xml:space="preserve">v prvním roce:  hnízdovité odplevelení (20%plochy) 2x, zálivka 12x, v druhém roce: hnízdovité odplevelení (20%plochy) 1x; zálivka 12x</t>
  </si>
  <si>
    <t>1706677414</t>
  </si>
  <si>
    <t>184 80-2611</t>
  </si>
  <si>
    <t>Chemické odplevelení po založení kultury smáčením v rovině</t>
  </si>
  <si>
    <t>1034520556</t>
  </si>
  <si>
    <t>Poznámka k položce:_x000d_
20% plochy 3x, včetně přípravků</t>
  </si>
  <si>
    <t>185 80-4312</t>
  </si>
  <si>
    <t>zalití ploch vodou, plochy přes 20 m2</t>
  </si>
  <si>
    <t>-2126173880</t>
  </si>
  <si>
    <t>Poznámka k položce:_x000d_
20L/m2 24x, včetně vodného, odběr z řadu</t>
  </si>
  <si>
    <t>180.05</t>
  </si>
  <si>
    <t>Založení porostu keřů 5 kus/m2</t>
  </si>
  <si>
    <t>18005R01</t>
  </si>
  <si>
    <t xml:space="preserve">úprava terénu, odstranění nesourodých zbytků a odpadu, navážka ornice 15cm, urovnání povrchu,  vyhloubení 5L (0,005m3) jamek, výměna půdy 50%, dodávka a výsadba keřů 1-2L kontejner 5 kus/m2, zásobní hnojení s dlouhodobou účinností</t>
  </si>
  <si>
    <t>515348524</t>
  </si>
  <si>
    <t xml:space="preserve">Poznámka k položce:_x000d_
 zahrnutí 10 g/ keř (ref. Silvamix),mulčování borkou nebo štěpkou  v tl. 5 cm; v případě výsadby směsi taxonů, realizovat vždy stejnorodé plošky cca 1-2 m2)_x000d_
_x000d_
NEOCEŇOVAT_JEDNÁ SE POUZE O POZN. K ODDÍLU</t>
  </si>
  <si>
    <t>-628426261</t>
  </si>
  <si>
    <t>172 20-3112</t>
  </si>
  <si>
    <t>1114577841</t>
  </si>
  <si>
    <t>-1845431413</t>
  </si>
  <si>
    <t>291038170</t>
  </si>
  <si>
    <t>1745511685</t>
  </si>
  <si>
    <t>1874103820</t>
  </si>
  <si>
    <t xml:space="preserve">Poznámka k položce:_x000d_
rostlinný materiál za technologii celkem: _x000d_
e:  Cotoneaster dammerii 'Skogholmen' 69 kus;   Symphoricarpos x chenaultii 'Hancock' 41 kus;   Stephanandra incisa 'Crispa' 165 kus_x000d_
f:  Spiraea cinerea 'Grefsheim' 34 kus;   Spiraea bumalda 17 kus;   Spiraea prunifolia 34 kus;   Forsythia x intermedial ' Maluch' 34 kus;   Eounymus alatus ‘Compactus' 17 kus;   Genista tinctoria 'Royal Gold ' 17 kus;   Potentilla fruticosa ' Floppy Disk ' 50 kus;   Potentilla fruticosa ' Kobold' 50 kus;   Stephanandra incisa 'Crispa' 67 kus;   Hypericum ' Hidcote' 17 kus</t>
  </si>
  <si>
    <t>185 80-2114.2</t>
  </si>
  <si>
    <t xml:space="preserve">hnojení minerálním hnojivem 10g/kus k vysazovaným rostlinám  v rovině</t>
  </si>
  <si>
    <t>-524981589</t>
  </si>
  <si>
    <t>186 80-2115.1</t>
  </si>
  <si>
    <t>-1481872740</t>
  </si>
  <si>
    <t>-339739236</t>
  </si>
  <si>
    <t>467455386</t>
  </si>
  <si>
    <t>180.06</t>
  </si>
  <si>
    <t>1059261252</t>
  </si>
  <si>
    <t>184 80-2611.1</t>
  </si>
  <si>
    <t>-132545124</t>
  </si>
  <si>
    <t>1397302479</t>
  </si>
  <si>
    <t>180.07</t>
  </si>
  <si>
    <t>Založení porostu keřů 8 kus/m2</t>
  </si>
  <si>
    <t>509327080</t>
  </si>
  <si>
    <t>561284126</t>
  </si>
  <si>
    <t>-721569332</t>
  </si>
  <si>
    <t>-488740283</t>
  </si>
  <si>
    <t>-1542550324</t>
  </si>
  <si>
    <t>-1974683019</t>
  </si>
  <si>
    <t>-706478191</t>
  </si>
  <si>
    <t xml:space="preserve">Poznámka k položce:_x000d_
rostlinný materiál za technologii celkem: _x000d_
d:  Parthenocissus quiquefolia 304 kus</t>
  </si>
  <si>
    <t>-407186461</t>
  </si>
  <si>
    <t>-2062067081</t>
  </si>
  <si>
    <t>-135856767</t>
  </si>
  <si>
    <t>1571908272</t>
  </si>
  <si>
    <t>180.08</t>
  </si>
  <si>
    <t>-1974674448</t>
  </si>
  <si>
    <t>308646461</t>
  </si>
  <si>
    <t>-1495679863</t>
  </si>
  <si>
    <t>180.09</t>
  </si>
  <si>
    <t>Výsadba trvalek a s nimi vysazovaných keřů 7 kus/m2</t>
  </si>
  <si>
    <t>18009R01</t>
  </si>
  <si>
    <t>Úprava terénu, odstranění nesourodých zbytků a odpadu, navážka ornice 15cm, urovnání, vyhloubení 5L (0,005m3) jamek, výměna půdy 50%výsadba trvalek 0,5-1L kontejner 7 kus/m2 se zásobním hnojením s dlouhodobou účinností 10g/rostlinu (ref Silvamix)</t>
  </si>
  <si>
    <t>1489994588</t>
  </si>
  <si>
    <t>Poznámka k položce:_x000d_
mulčování štěrkem (8-16mm) v tl. 5 cm. V případě výsadby směsi taxonů, realizovat vždy stejnorodé plošky cca 0,3-1 m2)_x000d_
_x000d_
NEOCEŇOVAT_JEDNÁ SE POUZE O POZN. K ODDÍLU</t>
  </si>
  <si>
    <t>-1998182287</t>
  </si>
  <si>
    <t>256993322</t>
  </si>
  <si>
    <t>-1425038465</t>
  </si>
  <si>
    <t>1868363285</t>
  </si>
  <si>
    <t>183 21-1322</t>
  </si>
  <si>
    <t>výsadba květin hrnkovaných, prům květináče do 120mm</t>
  </si>
  <si>
    <t>-739441530</t>
  </si>
  <si>
    <t>184 21-1323</t>
  </si>
  <si>
    <t>-1712062696</t>
  </si>
  <si>
    <t>-862019249</t>
  </si>
  <si>
    <t>186 80-2115.2</t>
  </si>
  <si>
    <t xml:space="preserve">dodání  trvalek 0,5-1L kontejner</t>
  </si>
  <si>
    <t>1325495727</t>
  </si>
  <si>
    <t xml:space="preserve">Poznámka k položce:_x000d_
rostlinný materiál za technologii celkem: _x000d_
a:  Achillea filipendulina 'Credo' 107 kus;   Euphorbia amygdaloides 'Purpurea' 54 kus;   Penisetum alupecuroides 54 kus;   Nepeta faaseni ' Dropmore' 268 kus;   Geranium cantabrigiense ‘Biokovo' 214 kus;   Geranium cantabrigiense ‘Karmina' 214 kus;   Aster ageratoides ‘Star Shine' 54 kus;   Aster ageratoides ‘Ezo Murasaki' 54 kus;   Salvia officinalis 32 kus;   Rubeckia subtomentosa 21 kus_x000d_
b:  Alchemilla mollis ' Thriller' 270 kus;   Nepeta x faasenii ‘Blue Wonder' 180 kus;   Geranium x ' Rozanne' 90 kus;   Geranium cantabriense ‘Karmina' 180 kus;   Hemerocallis ‘Frans Halls' 36 kus;   Hemerocallis ‘Stella d' Oro' 36 kus;   Hemerocallis citrina 18 kus;   Echinacea tennesensis 36 kus;   Helenium ‘Salsa' 90 kus;   Nepeta faasenii ‘Dropmore' 180 kus;   Veronica longifolia 90 kus;   Aster ageratoides ‘Ezo Murasaki' 90 kus;   Aster divaricatus 270 kus;   Tanacetum parthenium 90 kus;   Leucanthemum x superbum 'Becky' 54 kus; _x000d_
c: Geranium renardii 95 kus;   Geranium macrorhizum  ‘Bevan' 95 kus;   Geranium macrorhizum  ‘White Ness' 238 kus;   Carex morrowii ' Ice Dance' 190 kus;   Geranium renardii 95 kus;   Anemone japonica 'Andrea Atkinson' 48 kus;   Bergenia cordifolia 'Silberlicht' 95 kus;   Hypericum calycine 95 kus_x000d_
h:  Miscanthus sinensis ‘Kleine Fontaine' 17 kus;   Phlomis russeliana 10 kus;   Centaurea macrocephalla 7 kus;   Echinacea paradoxa 34 kus;   Hemerocallis lilioasphodelus 34 kus;   Geranium macrorhizum  ‘Ridsko' 134 kus;   Carex morrowii ' Irish Green' 101 kus</t>
  </si>
  <si>
    <t>-1216435952</t>
  </si>
  <si>
    <t>Poznámka k položce:_x000d_
použito pro mulčování kamenivem</t>
  </si>
  <si>
    <t>2083753184</t>
  </si>
  <si>
    <t>180.10</t>
  </si>
  <si>
    <t>Rozvojová péče o výsadbu trvalek 2 roky</t>
  </si>
  <si>
    <t>18010R01</t>
  </si>
  <si>
    <t>-1106036077</t>
  </si>
  <si>
    <t>-745816662</t>
  </si>
  <si>
    <t>-1488816974</t>
  </si>
  <si>
    <t>180.11</t>
  </si>
  <si>
    <t>Založení trávníku parkového</t>
  </si>
  <si>
    <t>18011R01</t>
  </si>
  <si>
    <t>navážka ornice do 5cm, urovnání, výsev travního semene (směsi semen), zapravení semene do půdy, uválcování, zavlažení; 1. seč</t>
  </si>
  <si>
    <t>1269313037</t>
  </si>
  <si>
    <t>-409887831</t>
  </si>
  <si>
    <t>172 20-3112.1</t>
  </si>
  <si>
    <t>dodání ornice (tl. 5 cm)</t>
  </si>
  <si>
    <t>1810428316</t>
  </si>
  <si>
    <t>-453015756</t>
  </si>
  <si>
    <t>181 41-1131</t>
  </si>
  <si>
    <t>založení trávníku, plochy do 1000m2 v rovině</t>
  </si>
  <si>
    <t>-1499631479</t>
  </si>
  <si>
    <t>Poznámka k položce:_x000d_
včetně dodání, travního semene (směsi semen) výsev 15g/m2</t>
  </si>
  <si>
    <t>185 80-2114.3</t>
  </si>
  <si>
    <t>hnojení minerálním hnojivem 20g/m2 na široko v rovině</t>
  </si>
  <si>
    <t>790458461</t>
  </si>
  <si>
    <t>Poznámka k položce:_x000d_
včetně dodání hnojiva (NPK) 20g/m2</t>
  </si>
  <si>
    <t>-1521737761</t>
  </si>
  <si>
    <t>Poznámka k položce:_x000d_
20L/m2 1x, včetně vodného, odběr z řadu</t>
  </si>
  <si>
    <t>SO 04 - Automatický závlahový systém</t>
  </si>
  <si>
    <t xml:space="preserve">    8 - Trubní vedení</t>
  </si>
  <si>
    <t xml:space="preserve">    VRN1 - Průzkumné, geodetické a projektové práce</t>
  </si>
  <si>
    <t>132153411</t>
  </si>
  <si>
    <t>Hloubení rýh pro závlahy rýhovačem pro potrubí do DN 100 v horninách třídy těžitelnosti I a II, skupiny 1 až 4 hloubky do 30 cm, šířky do 15 cm, délky přes 400 do 800 m</t>
  </si>
  <si>
    <t>133212011</t>
  </si>
  <si>
    <t>Hloubení šachet ručně zapažených i nezapažených v horninách třídy těžitelnosti I skupiny 3, půdorysná plocha výkopu do 4m2</t>
  </si>
  <si>
    <t>174111101</t>
  </si>
  <si>
    <t>Zásyp sypaninou z jakékoliv horniny ručně s uložením výkopku ve vrstvách se zhutněním jam, šachet, rýh nebo kolem objektů v těchto vykopávkách</t>
  </si>
  <si>
    <t>174111109</t>
  </si>
  <si>
    <t>Zásyp sypaninou z jakékoliv horniny ručně Příplatek k ceně za prohození sypaniny sítem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</si>
  <si>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</si>
  <si>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</si>
  <si>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</si>
  <si>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</si>
  <si>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451595111</t>
  </si>
  <si>
    <t>Podkladní a vedlejší konstrukce, lože pod potrubí, stoky a drobné objekty v otevřeném výkopu z prohozeného výkopku</t>
  </si>
  <si>
    <t>871172201</t>
  </si>
  <si>
    <t>Montáž potrubí pro závlahy v otevřeném výkopu HDPE 100 SDR17 PN8 PE 32x2,0</t>
  </si>
  <si>
    <t>8PCD01</t>
  </si>
  <si>
    <t>Trubka tlaková PE HD (PE80) d 32 x 2,0 mm PN 8</t>
  </si>
  <si>
    <t>877162001</t>
  </si>
  <si>
    <t>Montáž svěrných (mechanických) spojek na vodovodním potrubí spojek, kolen 90° nebo redukcí d 32</t>
  </si>
  <si>
    <t>8PCD02</t>
  </si>
  <si>
    <t>Svěrné šroubovací tvarovky pro PE32</t>
  </si>
  <si>
    <t>871182201</t>
  </si>
  <si>
    <t>Montáž potrubí pro závlahy v otevřeném výkopu HDPE 100 SDR17 PN10 PE 40x2,4</t>
  </si>
  <si>
    <t>8PCD03</t>
  </si>
  <si>
    <t>Trubka tlaková PE HD (PE100) d 40 x 2,4 mm PN 10</t>
  </si>
  <si>
    <t>877172001</t>
  </si>
  <si>
    <t>Montáž svěrných (mechanických) spojek na vodovodním potrubí spojek, kolen 90° nebo redukcí d 40</t>
  </si>
  <si>
    <t>8PCD04</t>
  </si>
  <si>
    <t>Svěrné šroubovací tvarovky pro PE40</t>
  </si>
  <si>
    <t>871143101</t>
  </si>
  <si>
    <t>Montáž kapkové závlahy osazené na povrchu</t>
  </si>
  <si>
    <t>8PCD05</t>
  </si>
  <si>
    <t>Nadzemní kapk. potrubí 16mm, 2,3l/h, 33cm, s komp. tlaku, role 100m, cena za 1m.</t>
  </si>
  <si>
    <t>871143212</t>
  </si>
  <si>
    <t>Montáž regulátoru tlaku pro elektromagnetické ventily</t>
  </si>
  <si>
    <t>8PCD06</t>
  </si>
  <si>
    <t>Regulátor tlaku - 3,50 atm výstup (0,45-5m3/hod)</t>
  </si>
  <si>
    <t>8PCD07</t>
  </si>
  <si>
    <t>Koncovka pro 16mm potrubí</t>
  </si>
  <si>
    <t>8PCD08</t>
  </si>
  <si>
    <t>Zajišť. spona pro tvarovky na 16 mm potrubí</t>
  </si>
  <si>
    <t>8PCD09</t>
  </si>
  <si>
    <t>Zajišť. bod. pro 16-17mm, 15cm hnědý</t>
  </si>
  <si>
    <t>8PCD10</t>
  </si>
  <si>
    <t>Nástrčná spojka (17mm) pro kapkovací potrubí</t>
  </si>
  <si>
    <t>8PCD11</t>
  </si>
  <si>
    <t>Kolínko (17mm) pro kapkovací potrubí</t>
  </si>
  <si>
    <t>8PCD12</t>
  </si>
  <si>
    <t>T-kus (17mm) pro kapkovací potrubí</t>
  </si>
  <si>
    <t>8PCD13</t>
  </si>
  <si>
    <t>Tvarovka 17mm x 3/4"AG pro kapkovací potrubí</t>
  </si>
  <si>
    <t>899921112</t>
  </si>
  <si>
    <t>Montáž elektromagnetického ventilu G 1" sestava dvou ventilů</t>
  </si>
  <si>
    <t>899921113</t>
  </si>
  <si>
    <t>Montáž elektromagnetického ventilu G 1" sestava tří ventilů</t>
  </si>
  <si>
    <t>8PCD14</t>
  </si>
  <si>
    <t>Elmag. ventil 1", 9V solenoid, přímé/úhlové napojení, modul s int. dekodérem a cívkou</t>
  </si>
  <si>
    <t>8PCD15</t>
  </si>
  <si>
    <t>Vodotěsné konektory, max. 3x4,0 mm2</t>
  </si>
  <si>
    <t>8PCD16</t>
  </si>
  <si>
    <t>40x1" navrtávací pas/PN16</t>
  </si>
  <si>
    <t>899923101</t>
  </si>
  <si>
    <t>Doplňky závlahovho systému sestava pro zazimování (hlavní sestavy)</t>
  </si>
  <si>
    <t>899921149</t>
  </si>
  <si>
    <t>Filtr závlahového systému montáž filtru ostatních typů</t>
  </si>
  <si>
    <t>8PCD17</t>
  </si>
  <si>
    <t>Filtr SÍTOVÝ 1" s vněj. závitem, 130 mikronů, PN8</t>
  </si>
  <si>
    <t>8PCD18</t>
  </si>
  <si>
    <t>KV 1"IG, kulový ventil 1" vnitřní závit, bez vypouštění/PN16</t>
  </si>
  <si>
    <t>8PCD19</t>
  </si>
  <si>
    <t>Mosazná vsuvka 5/4" vnější závit, PN 16</t>
  </si>
  <si>
    <t>8PCD20</t>
  </si>
  <si>
    <t>Mosazná zpětná klapka 5/4" (klapka mosaz)</t>
  </si>
  <si>
    <t>8PCD21</t>
  </si>
  <si>
    <t>VN 3/7, 5" ponorné č. 0,9kW 230V,kabel 20 m,spín.skříň</t>
  </si>
  <si>
    <t>8PCD22</t>
  </si>
  <si>
    <t>Průtokový spínač 5/4“ IP68, ovl. jednotka IP68 pro čerpadla o výkonu do 1,5kW, 16A</t>
  </si>
  <si>
    <t>893812101</t>
  </si>
  <si>
    <t>Montáž ventilové šachty standardní kruhového půdorysu, velká, do průměru 35cm</t>
  </si>
  <si>
    <t>8PCD23</t>
  </si>
  <si>
    <t>Rychlospojný ventil 3/4" IG, mosaz</t>
  </si>
  <si>
    <t>8PCD24</t>
  </si>
  <si>
    <t>Klíč prorychlospojný ventil 3/4", mosaz</t>
  </si>
  <si>
    <t>8PCD25</t>
  </si>
  <si>
    <t>Otočná koncovka hadice pro klíč 3/4", mosaz</t>
  </si>
  <si>
    <t>8PCD26</t>
  </si>
  <si>
    <t>Ventilová šachtice kulatá PE-HD, Ø 349mm, V 254mm</t>
  </si>
  <si>
    <t>893812225</t>
  </si>
  <si>
    <t>Montáž ventilové šachty zátěžové obdélníkové, výšky 30cm rozměru do 50x38cm</t>
  </si>
  <si>
    <t>8PCD27</t>
  </si>
  <si>
    <t>Ventilová šachtice, (dxšxv) 554x422x305mm</t>
  </si>
  <si>
    <t>893812226</t>
  </si>
  <si>
    <t>Montáž ventilové šachty zátěžové obdélníkové, výšky 30cm rozměru do 64x50cm</t>
  </si>
  <si>
    <t>8PCD28</t>
  </si>
  <si>
    <t xml:space="preserve">Ventilová šachtice PE-HD, (dxšxv)  668x503x307mm</t>
  </si>
  <si>
    <t>899922503</t>
  </si>
  <si>
    <t>Montáž a nastavení řídicí jednotky závlahového systému napájené ze sítě v interiéru - do 24 sekcí</t>
  </si>
  <si>
    <t>8PCD29</t>
  </si>
  <si>
    <t>2-Wire Controller with Smart Valve Technology – 60 stations</t>
  </si>
  <si>
    <t>8PCD30</t>
  </si>
  <si>
    <t>2-vod. modul pro dešťová, vlhkostní a průtoková čidla</t>
  </si>
  <si>
    <t>8PCD31</t>
  </si>
  <si>
    <t>Network Communication Cartridge -Ethernet ( Wired LAN Network)</t>
  </si>
  <si>
    <t>8PCD32</t>
  </si>
  <si>
    <t>4G router pro SIM kartu se statickou IP adresou</t>
  </si>
  <si>
    <t>8PCD33</t>
  </si>
  <si>
    <t>Ochrana proti přepětí kabelového systému</t>
  </si>
  <si>
    <t>8PCD34</t>
  </si>
  <si>
    <t>Přepěťová ochrana 24VAC</t>
  </si>
  <si>
    <t>8PCD35</t>
  </si>
  <si>
    <t>CYKY2x2,5mm2</t>
  </si>
  <si>
    <t>8PCD36</t>
  </si>
  <si>
    <t>Zemnící bod včetně přepěťové ochrany a zemnícího pásku, dodávka+montáž</t>
  </si>
  <si>
    <t>899922701</t>
  </si>
  <si>
    <t>Montáž senzoru srážek připojeného kabelem</t>
  </si>
  <si>
    <t>8PCD37</t>
  </si>
  <si>
    <t>Kabelové čidlo srážek</t>
  </si>
  <si>
    <t>8PCD38</t>
  </si>
  <si>
    <t>Nástavec pro čidlo srážek</t>
  </si>
  <si>
    <t>899922722</t>
  </si>
  <si>
    <t>Montáž senzoru vlhkosti půdy</t>
  </si>
  <si>
    <t>8PCD39</t>
  </si>
  <si>
    <t>Čidlo vlhkosti, obsahuje 1 WM Sensor, napájení 24VAC z jednotky závlah nebo ext. trafa</t>
  </si>
  <si>
    <t>8PCD40</t>
  </si>
  <si>
    <t>Montáž chránícího potrubí</t>
  </si>
  <si>
    <t>8PCD41</t>
  </si>
  <si>
    <t>Chránící potrubí Kopoflex d90</t>
  </si>
  <si>
    <t>899924111</t>
  </si>
  <si>
    <t>Tlaková zkouška závlahového potrubí z LDPE nebo HDPE do DN32</t>
  </si>
  <si>
    <t>899924202</t>
  </si>
  <si>
    <t>Zprovoznění a odzkoušení závlahy přes 500 m2 zavlažované plochy</t>
  </si>
  <si>
    <t>VRN1</t>
  </si>
  <si>
    <t>Průzkumné, geodetické a projektové práce</t>
  </si>
  <si>
    <t>SO 05 - Areálová kanalizace dešťová</t>
  </si>
  <si>
    <t>D2 - B) OSTATNÍ NÁKLADY (součet)</t>
  </si>
  <si>
    <t>D1 - A) PŘÍMÉ NÁKLADY (součet položek 1-13)</t>
  </si>
  <si>
    <t xml:space="preserve">    D3 - 1) Zemní práce dešťová kanalizace:</t>
  </si>
  <si>
    <t xml:space="preserve">    D4 - 2) Objekty dešťová kanalizace:</t>
  </si>
  <si>
    <t xml:space="preserve">    D5 - 3) Potrubí dešťová kanalizace</t>
  </si>
  <si>
    <t xml:space="preserve">    D6 - 4)Rušené sítě:</t>
  </si>
  <si>
    <t xml:space="preserve">    D7 - 5) Ostatní náklady:</t>
  </si>
  <si>
    <t>B) OSTATNÍ NÁKLADY (součet)</t>
  </si>
  <si>
    <t>Pol439</t>
  </si>
  <si>
    <t>projektové práce (výrobní, dílenská, realizační PD, skutečné provedení), inženýring, apod.</t>
  </si>
  <si>
    <t>Pol440</t>
  </si>
  <si>
    <t>zařízení staveniště, dočasné oplocení/ohrazení, označení, zajištění výkopů, ostraha a zabezpečení staveniště</t>
  </si>
  <si>
    <t>Pol441</t>
  </si>
  <si>
    <t>zábory veřejných pozemků, dopravní opatření, údržba a úklid dotčených komunikací a staveniště</t>
  </si>
  <si>
    <t>Pol442</t>
  </si>
  <si>
    <t>pasportizace a monitoring komunikací a objektů</t>
  </si>
  <si>
    <t>Pol443</t>
  </si>
  <si>
    <t>ochrana zeleně a dřevin během výstavby</t>
  </si>
  <si>
    <t>Pol444</t>
  </si>
  <si>
    <t>Pol445</t>
  </si>
  <si>
    <t>A) PŘÍMÉ NÁKLADY (součet položek 1-13)</t>
  </si>
  <si>
    <t>1) Zemní práce dešťová kanalizace:</t>
  </si>
  <si>
    <t>Pol446</t>
  </si>
  <si>
    <t>Obetonování čerpacích šachet - zajištění proti výtlaku spodní vodou</t>
  </si>
  <si>
    <t>Pol447</t>
  </si>
  <si>
    <t>Výkop pro potrubí a šachty dešťové kanalizace</t>
  </si>
  <si>
    <t>451573111</t>
  </si>
  <si>
    <t>Podsyp potrubí z PVC v tl. 100 mm, obsyp a zásyp potrubí z PVC pískem 300 mm nad vrchol potrub , max. zrno 8 mm</t>
  </si>
  <si>
    <t>452311131</t>
  </si>
  <si>
    <t>Vyrovnávací beton pod šachty</t>
  </si>
  <si>
    <t>451573111.1</t>
  </si>
  <si>
    <t>Štěrkový podsyp šachty frakce 16/32 mm v tl. 150 mm</t>
  </si>
  <si>
    <t>Zásyp zeminou, v případě nevhodnosti užití výkopku pro zpětný zásyp bude výkopek nahrazen písčitou zeminou (dle doporučení geologa)</t>
  </si>
  <si>
    <t>637</t>
  </si>
  <si>
    <t>-(5+15*2+104) "obetonování, podklad, podsypy</t>
  </si>
  <si>
    <t>tělesa šachet</t>
  </si>
  <si>
    <t>-(2,55*PI*1,24*1,24/4+2,65*PI*1,24*1,24/4+2,85*PI*1,24*1,24/4+1,33*PI*1,24*1,24/4+1,71*PI*1,24*1,24/4+1,37*PI*1,24*1,24/4+1,64*PI*1,24*1,24/4)</t>
  </si>
  <si>
    <t>-(1,56*PI*1,24*1,24/4+1,17*PI*1,24*1,24/4)</t>
  </si>
  <si>
    <t>-(84+97)*PI*0,2*0,2/4 "potrubí nad DN200</t>
  </si>
  <si>
    <t>162211311</t>
  </si>
  <si>
    <t>Vodorovná doprava výkopku na stavbě</t>
  </si>
  <si>
    <t>-715777258</t>
  </si>
  <si>
    <t>https://podminky.urs.cz/item/CS_URS_2024_01/162751117</t>
  </si>
  <si>
    <t>637-471,989 "výkop - zásyp</t>
  </si>
  <si>
    <t>1348548782</t>
  </si>
  <si>
    <t>https://podminky.urs.cz/item/CS_URS_2024_01/162751119</t>
  </si>
  <si>
    <t>165,011*10 'Přepočtené koeficientem množství</t>
  </si>
  <si>
    <t>287912205</t>
  </si>
  <si>
    <t>https://podminky.urs.cz/item/CS_URS_2024_01/167151111</t>
  </si>
  <si>
    <t>637 "pro zpětný zásyp a odvoz na skládku</t>
  </si>
  <si>
    <t>-124825547</t>
  </si>
  <si>
    <t>https://podminky.urs.cz/item/CS_URS_2024_01/171201231</t>
  </si>
  <si>
    <t>Poznámka k položce:_x000d_
1,7t/m3</t>
  </si>
  <si>
    <t>165,011*1,7 'Přepočtené koeficientem množství</t>
  </si>
  <si>
    <t>Pol448</t>
  </si>
  <si>
    <t>Pažení rýh pro potrubí a objektů - celková plocha stěn výkopů</t>
  </si>
  <si>
    <t>Pol449</t>
  </si>
  <si>
    <t>Ochranná fólie nad potrubí dešťové kanalizace</t>
  </si>
  <si>
    <t>Pol450</t>
  </si>
  <si>
    <t>2) Objekty dešťová kanalizace:</t>
  </si>
  <si>
    <t>Pol451</t>
  </si>
  <si>
    <t>Šachta D1 DN 1000, hl. 2,55 m, tl. stěny 120 mm pro osazení zpětné klapky vč. poklopu D400 průměru 600 mm podepření zpětné klapky - prefabrikovaná</t>
  </si>
  <si>
    <t>Pol452</t>
  </si>
  <si>
    <t>Zpětná klapka HL 720.2 DN200</t>
  </si>
  <si>
    <t>Pol453</t>
  </si>
  <si>
    <t>Šachta D2 DN 1000, hl. 2,65 m, tl. stěny 120 mm filtrační šachta vč. poklopu D400 průměru 600 mm - prefabrikovaná</t>
  </si>
  <si>
    <t>Pol454</t>
  </si>
  <si>
    <t>Šachta D6 DN 1000, hl. 2,85 m, tl. stěny 120 mm filtrační šachta vč. poklopu D400 průměru 600 mm - prefabrikovaná</t>
  </si>
  <si>
    <t>Pol455</t>
  </si>
  <si>
    <t>Filtr DN200 s bezpečnostním přepadem</t>
  </si>
  <si>
    <t>Pol456</t>
  </si>
  <si>
    <t>Šachta D3 DN 1000, hl. 1,33 m, tl. stěny 120 mm vč. poklopu D400 průměru 600 mm - prefabrikovaná</t>
  </si>
  <si>
    <t>Pol457</t>
  </si>
  <si>
    <t>Šachta uklidňovací D4 DN 1000, hl. 1,71 m, tl. stěny 120 mm vč. poklopu B125 průměru 600 mm pro zaústění potrubí výtlaku, včetně vystrojení šachty, tj. 2x koleno DN50 - 90° - prefabrikovaná</t>
  </si>
  <si>
    <t>Pol458</t>
  </si>
  <si>
    <t>Šachta uklidňovací D5 DN 1000, hl. 1,37 m, tl. stěny 120 mm vč. poklopu B125 průměru 600 mm pro zaústění potrubí výtlaku, včetně vystrojení šachty, tj. 2x koleno DN50 - 90° - prefabrikovaná</t>
  </si>
  <si>
    <t>Pol459</t>
  </si>
  <si>
    <t>Šachta D7 DN 1000, hl. 1,64 m, tl. stěny 120 mm vč. poklopu D400 průměru 600 mm - prefabrikovaná</t>
  </si>
  <si>
    <t>Pol460</t>
  </si>
  <si>
    <t>Šachta D8 DN 1000, hl. 1,56 m, tl. stěny 120 mm vč. poklopu D400 průměru 600 mm - prefabrikovaná</t>
  </si>
  <si>
    <t>Pol461</t>
  </si>
  <si>
    <t>Šachta D9 DN 1000, hl. 1,17 m, tl. stěny 120 mm vč. poklopu D400 průměru 600 mm - prefabrikovaná</t>
  </si>
  <si>
    <t>721219621</t>
  </si>
  <si>
    <t>Dvorní vpusť DN110 se suchou zápachovou uzávěrkou s elektrickým ohřevem</t>
  </si>
  <si>
    <t>Pol462</t>
  </si>
  <si>
    <t>Doplňkový a montážní materiál</t>
  </si>
  <si>
    <t>3) Potrubí dešťová kanalizace</t>
  </si>
  <si>
    <t>871265211</t>
  </si>
  <si>
    <t>Potrubí z PVC KG SN4 DN110</t>
  </si>
  <si>
    <t>871315211</t>
  </si>
  <si>
    <t>Potrubí z PVC KG SN4 DN160</t>
  </si>
  <si>
    <t>871355211</t>
  </si>
  <si>
    <t>Potrubí z PVC KG SN4 DN200</t>
  </si>
  <si>
    <t>871315241</t>
  </si>
  <si>
    <t>Potrubí z PVC KG SN12 DN160</t>
  </si>
  <si>
    <t>871355241</t>
  </si>
  <si>
    <t>Potrubí z PVC KG SN12 DN200</t>
  </si>
  <si>
    <t>871315251</t>
  </si>
  <si>
    <t>Potrubí z PVC KG SN16 DN160 - připojení ACO vjezd</t>
  </si>
  <si>
    <t>871224201</t>
  </si>
  <si>
    <t>Potrubí z PE SDR11 d63 x 5,8 mm</t>
  </si>
  <si>
    <t>Pol463</t>
  </si>
  <si>
    <t>Doplňkový a montážní materiál, kolena, odbočky</t>
  </si>
  <si>
    <t>4)Rušené sítě:</t>
  </si>
  <si>
    <t>Pol464</t>
  </si>
  <si>
    <t>Zrušení stávající areálové dešťové kanalizace, zasypání šachet zajištění potrubí proti propadu</t>
  </si>
  <si>
    <t>5) Ostatní náklady:</t>
  </si>
  <si>
    <t>Pol465</t>
  </si>
  <si>
    <t>zkoušky (tlaková tkouška, zkouška vodotěsnosti, propláchnutí, desinfekce, kamerový průzkum kanalizace…)</t>
  </si>
  <si>
    <t>Pol466</t>
  </si>
  <si>
    <t>nátěry</t>
  </si>
  <si>
    <t>Pol467</t>
  </si>
  <si>
    <t>stav. přípomoce (včetně odvozu suti na skl., likvid. obalů)</t>
  </si>
  <si>
    <t>Pol468</t>
  </si>
  <si>
    <t>ostatní náklady výše neuvedené a související s provedením a zprovozněním předmětných souborů</t>
  </si>
  <si>
    <t>SO 06 - Retenční nádrž</t>
  </si>
  <si>
    <t xml:space="preserve">    D3 - 1) Objekty dešťová kanalizace:</t>
  </si>
  <si>
    <t xml:space="preserve">    D4 - 2) Potrubí dešťová kanalizace</t>
  </si>
  <si>
    <t xml:space="preserve">    D5 - 3) Ostatní náklady:</t>
  </si>
  <si>
    <t xml:space="preserve">    D2 - B) OSTATNÍ NÁKLADY (součet)</t>
  </si>
  <si>
    <t>1) Objekty dešťová kanalizace:</t>
  </si>
  <si>
    <t>Pol476</t>
  </si>
  <si>
    <t xml:space="preserve">Vírový ventil DN200 s bezpečnostním přepadem DN200 s kotvící deskou na stěnu retenční nádrže                                                       regulovaný odtok 0,68 l/s</t>
  </si>
  <si>
    <t>Pol477</t>
  </si>
  <si>
    <t xml:space="preserve">Šachta Sč1 DN 1000, hl. 4,1 m, tl. stěny 120 mm čerpací šachta pro potřebu zálivky vč. poklopu D400 průměru 600 mm zaústění potrubí doplňování vody  - prefabrikovaná</t>
  </si>
  <si>
    <t>Pol478</t>
  </si>
  <si>
    <t xml:space="preserve">Čerpací stanice dešťových vod SČ DN1200, výšky 4,0 m, kompletní dodávka - stavební, vystrojení ČS, 2x čerpadlo - 1,25 l/s s výtlačnou výškou H=min.5 m,  elektroinstalace, rozvaděč, poklop… B125</t>
  </si>
  <si>
    <t>Pol479</t>
  </si>
  <si>
    <t>Retenční nádrž s akumulačním prostorem, plastová vnitřní rozměry (2x2x2)m (šxdxv) objem 8m3 pojezdné provedení, instalace do spodní vody, vč. vstupního komínku s poklopem umožňující odvětrání D400 průměru 600 mm</t>
  </si>
  <si>
    <t>Pol480</t>
  </si>
  <si>
    <t>Retenční nádrž s akumulačním prostorem, plastová vnitřní rozměry (3x3,5x2)m (šxdxv) objem 21m3 pojezdné provedení, instalace do spodní vody, vč. vstupního komínku s poklopem umožňující odvětrání D400 průměru 600 mm</t>
  </si>
  <si>
    <t>Pol481</t>
  </si>
  <si>
    <t>2) Potrubí dešťová kanalizace</t>
  </si>
  <si>
    <t>Pol482</t>
  </si>
  <si>
    <t>3) Ostatní náklady:</t>
  </si>
  <si>
    <t>Pol483</t>
  </si>
  <si>
    <t>Pol484</t>
  </si>
  <si>
    <t>Pol485</t>
  </si>
  <si>
    <t>stav. přípomoce (včetně odvodzu suti na skl., likvid. obalů)</t>
  </si>
  <si>
    <t>Pol486</t>
  </si>
  <si>
    <t>Poznámka k položce:_x000d_
POZNÁMKY:_x000d_
Jsou-li ve výkazu výměr uvedeny odkazy na obchodní firmy, názvy nebo specifická označení výrobků apod., jsou takové odkazy pouze informativní a zadavatel umožňuje v souladu s § 48 zákona 40/2004 Sb. použít i jiných, kvalitativně a technicky obdobných řešení_x000d_
Vzhedem k vysoké hladině podzemní vody budou veškeré objekty na areálové kanalizaci a areálovém vodovodu v provedení možnosti osazení do podzemní vody a budou zajištěny proti vytlačení _x000d_
a) Doplňkové materiály nejsou přesně specifikovány, budou použity podle potřeby _x000d_
b) Dodavatel je povinen si překontrolovat výměry a případně doplnit chybějící položky. V případě neshody mezi výkazem výměr a projektovou dokumentací platí projektová dokumentace_x000d_
c) součástí díla budou také veškeré revize, kontrolní prohlídky, dokumentace skutečného stavu, geodetické zaměření, příprava všech podkladů pro kolaudaci a kolaudace díla, zajištění vložení do katastru apod._x000d_
d) šířka výkopů je pro potrubí kanalizace uvažována 1,2 m, (vč. pažení 2x 100 mm)_x000d_
e) Veškeré náklady na zkoušky a přejímky jsou zahrnuty v položkách jednotlivých souborů_x000d_
f) Bourání povrchů a jejich následná obnova vč.konstrukčních vrstev není v tomto výkazu uvažovano</t>
  </si>
  <si>
    <t>Pol469</t>
  </si>
  <si>
    <t>Pol470</t>
  </si>
  <si>
    <t>Pol471</t>
  </si>
  <si>
    <t>Pol472</t>
  </si>
  <si>
    <t>Pol473</t>
  </si>
  <si>
    <t>Pol474</t>
  </si>
  <si>
    <t>Pol475</t>
  </si>
  <si>
    <t>131251204</t>
  </si>
  <si>
    <t>Hloubení jam zapažených v hornině třídy těžitelnosti I skupiny 3 objem do 500 m3 strojně</t>
  </si>
  <si>
    <t>1101286177</t>
  </si>
  <si>
    <t>https://podminky.urs.cz/item/CS_URS_2024_01/131251204</t>
  </si>
  <si>
    <t>290 "jáma pro retenční nádrže s akumulačním prostorem</t>
  </si>
  <si>
    <t>151711111</t>
  </si>
  <si>
    <t>Osazení zápor ocelových dl do 8 m</t>
  </si>
  <si>
    <t>-1345134950</t>
  </si>
  <si>
    <t>https://podminky.urs.cz/item/CS_URS_2024_01/151711111</t>
  </si>
  <si>
    <t>výkres půdorys základů</t>
  </si>
  <si>
    <t>7*34 "mikrozápory kolem retenční nádrže</t>
  </si>
  <si>
    <t>13010974</t>
  </si>
  <si>
    <t>ocel profilová jakost S235JR (11 375) průřez HEB 140</t>
  </si>
  <si>
    <t>-1492229315</t>
  </si>
  <si>
    <t>7*0,0337*34 "mikrozápory kolem retenční nádrže</t>
  </si>
  <si>
    <t>8,021*1,1 'Přepočtené koeficientem množství</t>
  </si>
  <si>
    <t>151712111</t>
  </si>
  <si>
    <t>Převázka ocelová zdvojená pro kotvení záporového pažení</t>
  </si>
  <si>
    <t>862864758</t>
  </si>
  <si>
    <t>https://podminky.urs.cz/item/CS_URS_2024_01/151712111</t>
  </si>
  <si>
    <t>Poznámka k položce:_x000d_
profil 2x U260</t>
  </si>
  <si>
    <t>1,2*17 "převázky přes zápory</t>
  </si>
  <si>
    <t>151721112</t>
  </si>
  <si>
    <t>Zřízení pažení do ocelových zápor hl výkopu do 10 m s jeho následným odstraněním</t>
  </si>
  <si>
    <t>1896674866</t>
  </si>
  <si>
    <t>https://podminky.urs.cz/item/CS_URS_2024_01/151721112</t>
  </si>
  <si>
    <t>Poznámka k položce:_x000d_
výdřeva tl. 100mm</t>
  </si>
  <si>
    <t>(12+13,6)*7 "vrty pro mikrozápory kolem retenční nádrže</t>
  </si>
  <si>
    <t>153821112</t>
  </si>
  <si>
    <t>Osazení kotvy kabelové z pramenců nebo drátů pro nosnost přes 0,16 do 0,31 MN</t>
  </si>
  <si>
    <t>-810408771</t>
  </si>
  <si>
    <t>https://podminky.urs.cz/item/CS_URS_2024_01/153821112</t>
  </si>
  <si>
    <t>12*17 "pro pramencové kotvy</t>
  </si>
  <si>
    <t>31452R01</t>
  </si>
  <si>
    <t>dočasná pramencová zemní kotva 0,62", 4 pramence, 1860MPa</t>
  </si>
  <si>
    <t>-2029471944</t>
  </si>
  <si>
    <t>Poznámka k položce:_x000d_
včetně PE manžetových trubek</t>
  </si>
  <si>
    <t>31452R02</t>
  </si>
  <si>
    <t>hlava pramencové kotvy</t>
  </si>
  <si>
    <t>1006136281</t>
  </si>
  <si>
    <t xml:space="preserve">Poznámka k položce:_x000d_
Kotevní hlavy pramencových zemních kotev budou sestávat z ocelové podkladní (kotevní) desky, ocelových kotevních objímek s čelistmi a z víka. Typ hlavy, rozměry a materiál musí odpovídat použití pro trvalou čtyřpramencovou kotvu (4x Lp15,5 mm, ocel 1860 MPa). Víko kotvy bude ocelové z plechu min. tl. 3 mm  s povrchovou úpravou nebo z pevného plastu min. tl. 5 mm. Podrobná specifikace kotevní hlavy dle technologie dodavatele v souladu s platnými normami. </t>
  </si>
  <si>
    <t>17 "pramencové kotvy</t>
  </si>
  <si>
    <t>153822112</t>
  </si>
  <si>
    <t>Napnutí kabelových kotev při únosnosti kotvy přes 0,16 do 0,31 MN</t>
  </si>
  <si>
    <t>-339596442</t>
  </si>
  <si>
    <t>https://podminky.urs.cz/item/CS_URS_2024_01/153822112</t>
  </si>
  <si>
    <t>-2062372200</t>
  </si>
  <si>
    <t>290-183,603 "výkop - zásyp</t>
  </si>
  <si>
    <t>238*PI*0,2*0,2/4+204*PI*0,12*0,12/4 "zemina z vrtů</t>
  </si>
  <si>
    <t>1963053389</t>
  </si>
  <si>
    <t>116,181*10 'Přepočtené koeficientem množství</t>
  </si>
  <si>
    <t>-1105871311</t>
  </si>
  <si>
    <t>183,603 "pro zpětný zásyp</t>
  </si>
  <si>
    <t>238*PI*0,2*0,2/4++204*PI*0,12*0,12/4+290-183,603 "pro odvoz na skládku</t>
  </si>
  <si>
    <t>214038782</t>
  </si>
  <si>
    <t>116,181*1,7 'Přepočtené koeficientem množství</t>
  </si>
  <si>
    <t>1937890392</t>
  </si>
  <si>
    <t>https://podminky.urs.cz/item/CS_URS_2024_01/174151101</t>
  </si>
  <si>
    <t>290-92-7-7,397 "jáma pro retenční nádrže s akumulačním prostorem</t>
  </si>
  <si>
    <t>224311114</t>
  </si>
  <si>
    <t>Vrty maloprofilové D přes 93 do 156 mm úklon do 45° hl 0 až 25 m hornina III a IV</t>
  </si>
  <si>
    <t>1687555172</t>
  </si>
  <si>
    <t>https://podminky.urs.cz/item/CS_URS_2024_01/224311114</t>
  </si>
  <si>
    <t>224511114</t>
  </si>
  <si>
    <t>Vrty maloprofilové D přes 195 do 245 mm úklon do 45° hl 0 až 25 m hornina III a IV</t>
  </si>
  <si>
    <t>272139284</t>
  </si>
  <si>
    <t>https://podminky.urs.cz/item/CS_URS_2024_01/224511114</t>
  </si>
  <si>
    <t>7*34 "vrty pro mikrozápory kolem retenční nádrže</t>
  </si>
  <si>
    <t>282602113</t>
  </si>
  <si>
    <t>Injektování povrchové vysokotlaké s dvojitým obturátorem mikropilot a kotev tlakem přes 2 do 4,5 MPa</t>
  </si>
  <si>
    <t>624388521</t>
  </si>
  <si>
    <t>https://podminky.urs.cz/item/CS_URS_2024_01/282602113</t>
  </si>
  <si>
    <t>5*5/60*34 "mikrozápory kolem retenční nádrže - kořeny mikrozápor</t>
  </si>
  <si>
    <t>12*5/60*17 "pramencové kotvy</t>
  </si>
  <si>
    <t>58521113</t>
  </si>
  <si>
    <t>cement portlandský CEM I 52,5MPa</t>
  </si>
  <si>
    <t>167697269</t>
  </si>
  <si>
    <t>2,5*PI*0,2*0,2/4*34*1,285 "mikrozápory kolem retenční nádrže - cementová zálivka pro kořeny mikrozápor</t>
  </si>
  <si>
    <t>6*PI*0,12*0,12/4*17*1,285 "pramencové kotvy</t>
  </si>
  <si>
    <t>Lože pod potrubí otevřený výkop ze štěrkopísku</t>
  </si>
  <si>
    <t>-1851035952</t>
  </si>
  <si>
    <t>https://podminky.urs.cz/item/CS_URS_2024_01/451573111</t>
  </si>
  <si>
    <t>7 "pod retenčními nádržemi</t>
  </si>
  <si>
    <t>452311161</t>
  </si>
  <si>
    <t>Podkladní desky z betonu prostého bez zvýšených nároků na prostředí tř. C 25/30 otevřený výkop</t>
  </si>
  <si>
    <t>-889221032</t>
  </si>
  <si>
    <t>https://podminky.urs.cz/item/CS_URS_2024_01/452311161</t>
  </si>
  <si>
    <t>(45,31+4)*0,15 "pod retenčními nádržemi</t>
  </si>
  <si>
    <t>452351111</t>
  </si>
  <si>
    <t>Bednění podkladních desek nebo sedlového lože pod potrubí, stoky a drobné objekty otevřený výkop zřízení</t>
  </si>
  <si>
    <t>2019655467</t>
  </si>
  <si>
    <t>https://podminky.urs.cz/item/CS_URS_2024_01/452351111</t>
  </si>
  <si>
    <t>(27+8)*0,15 "deska pod retenčními nádržemi</t>
  </si>
  <si>
    <t>452351112</t>
  </si>
  <si>
    <t>Bednění podkladních desek nebo sedlového lože pod potrubí, stoky a drobné objekty otevřený výkop odstranění</t>
  </si>
  <si>
    <t>1528023606</t>
  </si>
  <si>
    <t>https://podminky.urs.cz/item/CS_URS_2024_01/452351112</t>
  </si>
  <si>
    <t>998004011</t>
  </si>
  <si>
    <t>Přesun hmot pro injektování, kotvy a mikropiloty</t>
  </si>
  <si>
    <t>373168228</t>
  </si>
  <si>
    <t>https://podminky.urs.cz/item/CS_URS_2024_01/998004011</t>
  </si>
  <si>
    <t>998271301</t>
  </si>
  <si>
    <t>Přesun hmot pro kanalizace hloubené monolitické z betonu otevřený výkop</t>
  </si>
  <si>
    <t>-401067763</t>
  </si>
  <si>
    <t>https://podminky.urs.cz/item/CS_URS_2024_01/998271301</t>
  </si>
  <si>
    <t>SO 07 - Areálová kanalizace splašková</t>
  </si>
  <si>
    <t xml:space="preserve">    D3 - 1) Zemní práce splašková kanalizace:</t>
  </si>
  <si>
    <t xml:space="preserve">    D4 - 5) Objekty splašková kanalizace:</t>
  </si>
  <si>
    <t xml:space="preserve">    D5 - 8) Potrubí splašková kanalizace</t>
  </si>
  <si>
    <t xml:space="preserve">    D6 - 12) Ostatní náklady:</t>
  </si>
  <si>
    <t>1) Zemní práce splašková kanalizace:</t>
  </si>
  <si>
    <t>Pol492</t>
  </si>
  <si>
    <t>Výkop pro potrubí a šachty splaškové kanalizace</t>
  </si>
  <si>
    <t>677 "výkop</t>
  </si>
  <si>
    <t>-(90+10*2) "podklady, podsypy</t>
  </si>
  <si>
    <t>-(4,19*PI*1,24*1,24/4+2,55*PI*1,24*1,24/4+2,88*PI*1,24*1,24/4+1,88*PI*1,24*1,24/4+1,3*PI*1,24*1,24/4+2,21*PI*1,24*1,24/4+4,11*PI*1,24*1,24/4)</t>
  </si>
  <si>
    <t>-3,67*PI*1,24*1,24/4</t>
  </si>
  <si>
    <t>-155*PI*0,2*0,2/4"potrubí nad DN180</t>
  </si>
  <si>
    <t>1042943060</t>
  </si>
  <si>
    <t>677-534,609 "výkop - zásyp</t>
  </si>
  <si>
    <t>-947295648</t>
  </si>
  <si>
    <t>142,391*10 'Přepočtené koeficientem množství</t>
  </si>
  <si>
    <t>1991384157</t>
  </si>
  <si>
    <t>677 "pro zpětný zásyp a odvoz na skládku</t>
  </si>
  <si>
    <t>-383492749</t>
  </si>
  <si>
    <t>142,391*1,7 'Přepočtené koeficientem množství</t>
  </si>
  <si>
    <t>Pol493</t>
  </si>
  <si>
    <t>Ochranná fólie nad potrubí splašková kanalizace</t>
  </si>
  <si>
    <t>5) Objekty splašková kanalizace:</t>
  </si>
  <si>
    <t>Pol494</t>
  </si>
  <si>
    <t xml:space="preserve">Šachta S1 DN 1000, hl. 4,19 m, tl. stěny 120 mm  vč. poklopu D400 průměru 600 mm - prefabrikovaná - dle standardů vodovody kanalizace Jihlava</t>
  </si>
  <si>
    <t>Pol495</t>
  </si>
  <si>
    <t xml:space="preserve">Šachta S2 DN 1000, hl. 2,55 m, tl. stěny 120 mm  vč. poklopu D400 průměru 600 mm - prefabrikovaná</t>
  </si>
  <si>
    <t>Pol496</t>
  </si>
  <si>
    <t xml:space="preserve">Šachta spadišťová S3 DN 1000, hl. 2,88 m, tl. stěny 120 mm  vč. poklopu D400 průměru 600 mm - prefabrikovaná</t>
  </si>
  <si>
    <t>Pol497</t>
  </si>
  <si>
    <t xml:space="preserve">Šachta S4 DN 1000, hl. 1,88 m, tl. stěny 120 mm  vč. poklopu B125 průměru 600 mm - prefabrikovaná</t>
  </si>
  <si>
    <t>Pol498</t>
  </si>
  <si>
    <t xml:space="preserve">Šachta S5 DN 1000, hl. 1,3 m, tl. stěny 120 mm  vč. poklopu B125 průměru 600 mm - prefabrikovaná</t>
  </si>
  <si>
    <t>Pol499</t>
  </si>
  <si>
    <t xml:space="preserve">Šachta S6 DN 1000, hl. 2,21 m, tl. stěny 120 mm  vč. poklopu B125 průměru 600 mm - prefabrikovaná</t>
  </si>
  <si>
    <t>Pol500</t>
  </si>
  <si>
    <t xml:space="preserve">Šachta spadišťová S7 DN 1000, hl. 4,11 m, tl. stěny 120 mm  vč. poklopu B125 průměru 600 mm - prefabrikovaná</t>
  </si>
  <si>
    <t>Pol501</t>
  </si>
  <si>
    <t xml:space="preserve">Šachta spadišťová S8 DN 1000, hl. 3,67 m, tl. stěny 120 mm  vč. poklopu B125 průměru 600 mm - prefabrikovaná</t>
  </si>
  <si>
    <t>Pol502</t>
  </si>
  <si>
    <t>8) Potrubí splašková kanalizace</t>
  </si>
  <si>
    <t>Pol503</t>
  </si>
  <si>
    <t>12) Ostatní náklady:</t>
  </si>
  <si>
    <t>Pol504</t>
  </si>
  <si>
    <t xml:space="preserve">zkoušky (tlaková tkouška, zkouška vodotěsnosti,  kamerový průzkum kanalizace…)</t>
  </si>
  <si>
    <t>Pol505</t>
  </si>
  <si>
    <t>Pol506</t>
  </si>
  <si>
    <t>Pol487</t>
  </si>
  <si>
    <t>Pol488</t>
  </si>
  <si>
    <t>Pol489</t>
  </si>
  <si>
    <t>Pol490</t>
  </si>
  <si>
    <t>Pol491</t>
  </si>
  <si>
    <t>SO 08 - NTL plynovod</t>
  </si>
  <si>
    <t>SO 08.1 - NTL plynovod areálový</t>
  </si>
  <si>
    <t>D2 - A) PŘÍMÉ NÁKLADY</t>
  </si>
  <si>
    <t xml:space="preserve">    D3 - 1 Potrubí</t>
  </si>
  <si>
    <t xml:space="preserve">    D4 - 2 Zemní práce</t>
  </si>
  <si>
    <t xml:space="preserve">    D5 - 3 Ostatní </t>
  </si>
  <si>
    <t>D1 - B) OSTATNÍ NÁKLADY</t>
  </si>
  <si>
    <t>A) PŘÍMÉ NÁKLADY</t>
  </si>
  <si>
    <t>1 Potrubí</t>
  </si>
  <si>
    <t>723170117</t>
  </si>
  <si>
    <t>Plastové potrubí PE 100RC d63</t>
  </si>
  <si>
    <t>723170128</t>
  </si>
  <si>
    <t xml:space="preserve">PE 100RC  SDR17,6 d90 - ochranná trubka</t>
  </si>
  <si>
    <t>Pol172</t>
  </si>
  <si>
    <t>2 Zemní práce</t>
  </si>
  <si>
    <t>Pol173</t>
  </si>
  <si>
    <t>Hloubení rýh – šířka rýhy 0,7m (vč. pažení 2x 100 mm) resp. 0,5 m, hloubka do 1,2 m</t>
  </si>
  <si>
    <t>Zásyp zeminou se zhutněním</t>
  </si>
  <si>
    <t>Pol174</t>
  </si>
  <si>
    <t>Pískové lože a zásyp štěrkopískem se zhutněním</t>
  </si>
  <si>
    <t>Pol175</t>
  </si>
  <si>
    <t>Pažení rýh pro potrubí plynovodu (celková plocha stěn výkopu)</t>
  </si>
  <si>
    <t>Pol176</t>
  </si>
  <si>
    <t>Výstražná folie žlutá</t>
  </si>
  <si>
    <t>Pol177</t>
  </si>
  <si>
    <t>Signalizační vodič CYY 2,5 mm2</t>
  </si>
  <si>
    <t>Pol178</t>
  </si>
  <si>
    <t>Pol179</t>
  </si>
  <si>
    <t>Přebetonování ochranné trubky pod příjezdovou komunikací</t>
  </si>
  <si>
    <t xml:space="preserve">3 Ostatní </t>
  </si>
  <si>
    <t>Pol182</t>
  </si>
  <si>
    <t>Pol183</t>
  </si>
  <si>
    <t>Protipožární ucpávky (viz požární zpráva)</t>
  </si>
  <si>
    <t>B) OSTATNÍ NÁKLADY</t>
  </si>
  <si>
    <t>Pol159</t>
  </si>
  <si>
    <t>Pol161</t>
  </si>
  <si>
    <t>Pol539</t>
  </si>
  <si>
    <t>Pol163</t>
  </si>
  <si>
    <t>Pol164</t>
  </si>
  <si>
    <t>Pol165</t>
  </si>
  <si>
    <t>Pol166</t>
  </si>
  <si>
    <t>SO 08.2 - Přeložka NTL plynovodu</t>
  </si>
  <si>
    <t>D4 - Vnější rozvody</t>
  </si>
  <si>
    <t xml:space="preserve">    D6 - 1 Rušení stávajícího plynovodu </t>
  </si>
  <si>
    <t xml:space="preserve">    D7 - 2 Měření a regulace přemístění stávající do nové pozice</t>
  </si>
  <si>
    <t xml:space="preserve">    D8 - 3 Potrubí</t>
  </si>
  <si>
    <t xml:space="preserve">    D9 - 4 Zemní práce</t>
  </si>
  <si>
    <t xml:space="preserve">    D10 - 5 Ostatní </t>
  </si>
  <si>
    <t>D2 - B) OSTATNÍ NÁKLADY</t>
  </si>
  <si>
    <t>Vnější rozvody</t>
  </si>
  <si>
    <t xml:space="preserve">1 Rušení stávajícího plynovodu </t>
  </si>
  <si>
    <t>Pol546</t>
  </si>
  <si>
    <t>Zrušení stávajícího vodovodu - potrubí vytrhat ze země potrubí vedené mino stavbu objektu SO 01</t>
  </si>
  <si>
    <t>Pol547</t>
  </si>
  <si>
    <t>Zrušení stávajícího vodovodu - potrubí vytrhat ze země potrubí vedené pod objektem SO 01</t>
  </si>
  <si>
    <t>2 Měření a regulace přemístění stávající do nové pozice</t>
  </si>
  <si>
    <t>Regulátor STL/NTL - 10m3/h - rohový</t>
  </si>
  <si>
    <t>723231165</t>
  </si>
  <si>
    <t>Kulový kohout DN32</t>
  </si>
  <si>
    <t>Pol548</t>
  </si>
  <si>
    <t>Přechodka plast d50/ocel DN40</t>
  </si>
  <si>
    <t>Pol549</t>
  </si>
  <si>
    <t>Plynoměr G6 ( dle provozovatele spřávce sítě )</t>
  </si>
  <si>
    <t>Pol513</t>
  </si>
  <si>
    <t>3 Potrubí</t>
  </si>
  <si>
    <t>4 Zemní práce</t>
  </si>
  <si>
    <t>Pol550</t>
  </si>
  <si>
    <t>Propojení stávajícího NTL plynovodu s novým NTL plynovodem</t>
  </si>
  <si>
    <t xml:space="preserve">5 Ostatní </t>
  </si>
  <si>
    <t>Pol551</t>
  </si>
  <si>
    <t>Pol552</t>
  </si>
  <si>
    <t>Pol553</t>
  </si>
  <si>
    <t>Pol554</t>
  </si>
  <si>
    <t>Pol555</t>
  </si>
  <si>
    <t>Pol556</t>
  </si>
  <si>
    <t>Pol541</t>
  </si>
  <si>
    <t>Pol542</t>
  </si>
  <si>
    <t>Pol162</t>
  </si>
  <si>
    <t>Pol543</t>
  </si>
  <si>
    <t>Pol544</t>
  </si>
  <si>
    <t>Pol545</t>
  </si>
  <si>
    <t>SO 09 - Přípojka STL plynovodu a přeložka STL plynovodu</t>
  </si>
  <si>
    <t>D1 - A) PŘÍMÉ NÁKLADY (součet položek 1-6)</t>
  </si>
  <si>
    <t xml:space="preserve">    D3 - 1) Zemní práce: STL přípojka objektu SO 01</t>
  </si>
  <si>
    <t xml:space="preserve">    D4 - 2) Armatury a tvarovky:</t>
  </si>
  <si>
    <t xml:space="preserve">    D5 - 3) Potrubí:</t>
  </si>
  <si>
    <t xml:space="preserve">    D6 - 4) Ostatní náklady:</t>
  </si>
  <si>
    <t xml:space="preserve">    D7 - 5) Přeložka stávající STL přípojky d32 +  zrušení plynovodu DN150 - provedou výhradně pracovnící spo</t>
  </si>
  <si>
    <t>Pol557</t>
  </si>
  <si>
    <t>Pol558</t>
  </si>
  <si>
    <t>Pol559</t>
  </si>
  <si>
    <t>Pol560</t>
  </si>
  <si>
    <t>A) PŘÍMÉ NÁKLADY (součet položek 1-6)</t>
  </si>
  <si>
    <t>1) Zemní práce: STL přípojka objektu SO 01</t>
  </si>
  <si>
    <t>Výkop pro potrubí plynovodu d40 vč. jam pro propoje</t>
  </si>
  <si>
    <t>Podsyp 100m a obsyp 200 mm nad vrchol potrubí, max. zrno 200 mm pro potrubí PE100RC</t>
  </si>
  <si>
    <t xml:space="preserve">Zásyp rýhy plynovodu na úroveň pláně,  v případě nevhodnosti užití výkopku pro zpětný zásyp bude výkopek nahrazen písčitou zeminou - dle geologa s zahutněním</t>
  </si>
  <si>
    <t>Pol561</t>
  </si>
  <si>
    <t>Pol562</t>
  </si>
  <si>
    <t>Ochranná fólie nad potrubí plynovodu</t>
  </si>
  <si>
    <t>Pol563</t>
  </si>
  <si>
    <t>Pol564</t>
  </si>
  <si>
    <t>2) Armatury a tvarovky:</t>
  </si>
  <si>
    <t>230200411</t>
  </si>
  <si>
    <t>Navrtávací pas DN150/d40 - přípojkový T-kus</t>
  </si>
  <si>
    <t>230205231</t>
  </si>
  <si>
    <t>HUP KK DN32 s přechodkou Isifo</t>
  </si>
  <si>
    <t>Pol565</t>
  </si>
  <si>
    <t>3) Potrubí:</t>
  </si>
  <si>
    <t>230205031</t>
  </si>
  <si>
    <t xml:space="preserve">Potrubí plynovodu PE 100 RC SDR11 s ochranným pláštěm             d40 x 3,7 mm</t>
  </si>
  <si>
    <t>Pol566</t>
  </si>
  <si>
    <t>4) Ostatní náklady:</t>
  </si>
  <si>
    <t>Pol567</t>
  </si>
  <si>
    <t>tlaková zkouška</t>
  </si>
  <si>
    <t>Pol568</t>
  </si>
  <si>
    <t>geodetické zaměření</t>
  </si>
  <si>
    <t>Pol569</t>
  </si>
  <si>
    <t>Pol570</t>
  </si>
  <si>
    <t>stav. přípomoce (včetně odvozu přebytečné zeminy na skládku, likvidace obalů aj.)</t>
  </si>
  <si>
    <t>Pol571</t>
  </si>
  <si>
    <t>dokumentace skutečného provedení dle směrnice GasNet</t>
  </si>
  <si>
    <t xml:space="preserve">5) Přeložka stávající STL přípojky d32 +  zrušení plynovodu DN150 - provedou výhradně pracovnící spo</t>
  </si>
  <si>
    <t>Pol572</t>
  </si>
  <si>
    <t>Zrušení stávajícího plynovodu DN150 - potrubí vytrhat ze země</t>
  </si>
  <si>
    <t>230201311</t>
  </si>
  <si>
    <t>Zaslepení stávajícího STL plynovodu DN150</t>
  </si>
  <si>
    <t>Pol573</t>
  </si>
  <si>
    <t>Zrušení stávající STL přípojky d32 - potrubí vytrhat ze země</t>
  </si>
  <si>
    <t>230205031.1</t>
  </si>
  <si>
    <t xml:space="preserve">Přeložka STL přípojky PE 100 RC SDR11 s ochranným pláštěm             d40 x 3,7 mm</t>
  </si>
  <si>
    <t>Pol531</t>
  </si>
  <si>
    <t>Poznámka k položce:_x000d_
a) veškeré součástí předávané do správy GasNet s.r.o. musí být provedeny dle interních předpisů GasNet_x000d_
b) dodavatel je povinen si překontrolovat výměry a případně doplnit chybějící položky. V případě neshody mezi výkazem výměr a projektovou dokumentací platí projektová dokumentace_x000d_
c) součástí díla budou také veškeré revize, kontrolní prohlídky, dokumentace skutečného stavu, geodetické zaměření, příprava všech podkladů pro kolaudaci a kolaudace díla, zajištění vložení do katastru apod._x000d_
e) šířka výkopů je pro potrubí plynovodu je uvažována 0,7 m (vč. pažení 2x 100 mm) resp. 0,5 m_x000d_
f) veškeré náklady na zkoušky a přejímky jsou zahrnuty v položkách jednotlivých souborů</t>
  </si>
  <si>
    <t>SO 10 - Úprava přípojek kanalizace a vodovodu</t>
  </si>
  <si>
    <t xml:space="preserve">    D3 - 1) Zemní práce areálový vodovod:</t>
  </si>
  <si>
    <t xml:space="preserve">    D4 - 2) Zemní práce vodoměrná šachta:</t>
  </si>
  <si>
    <t xml:space="preserve">    D5 - 3) Objekty splašková kanalizace:</t>
  </si>
  <si>
    <t xml:space="preserve">    D6 - 4) Objekty na vodovodní přípojce:</t>
  </si>
  <si>
    <t xml:space="preserve">    D7 - 5) Potrubí areálový vodovod</t>
  </si>
  <si>
    <t xml:space="preserve">    D8 - 6)Rušené sítě:</t>
  </si>
  <si>
    <t xml:space="preserve">    D9 - 7) Ostatní náklady:</t>
  </si>
  <si>
    <t>1) Zemní práce areálový vodovod:</t>
  </si>
  <si>
    <t>Pol510</t>
  </si>
  <si>
    <t>Výkop pro potrubí areálový vodovod</t>
  </si>
  <si>
    <t>Podsyp potrubí z PE v tl. 100 mm, obsyp a zásyp pískem 300 mm nad vrchol potrub , max. zrno 8 mm</t>
  </si>
  <si>
    <t>167151101</t>
  </si>
  <si>
    <t>Nakládání výkopku z hornin třídy těžitelnosti I skupiny 1 až 3 do 100 m3</t>
  </si>
  <si>
    <t>614477732</t>
  </si>
  <si>
    <t>https://podminky.urs.cz/item/CS_URS_2024_01/167151101</t>
  </si>
  <si>
    <t>53 "pro zpětný zásyp a odvoz</t>
  </si>
  <si>
    <t>-1423142727</t>
  </si>
  <si>
    <t>53-41 "výkop-zásyp</t>
  </si>
  <si>
    <t>-1655829382</t>
  </si>
  <si>
    <t>12*10 'Přepočtené koeficientem množství</t>
  </si>
  <si>
    <t>-1185554957</t>
  </si>
  <si>
    <t>12*1,7 'Přepočtené koeficientem množství</t>
  </si>
  <si>
    <t>Pol511</t>
  </si>
  <si>
    <t>Pažení rýh pro potrubí vodovod - uvažována celková plocha stěn výkopů</t>
  </si>
  <si>
    <t>162211311.1</t>
  </si>
  <si>
    <t>Ochranná fólie nad potrubí vodovodu</t>
  </si>
  <si>
    <t>Pol512</t>
  </si>
  <si>
    <t>Signalizační vodič nad potrubí vodovodní přípojky</t>
  </si>
  <si>
    <t>2) Zemní práce vodoměrná šachta:</t>
  </si>
  <si>
    <t>Pol514</t>
  </si>
  <si>
    <t>Výkop pro vodoměrnou šachtu</t>
  </si>
  <si>
    <t>-670799140</t>
  </si>
  <si>
    <t>40 "pro zpětný zásyp a odvoz</t>
  </si>
  <si>
    <t>498362556</t>
  </si>
  <si>
    <t>40-30 "výkop-zásyp</t>
  </si>
  <si>
    <t>193284566</t>
  </si>
  <si>
    <t>10*10 'Přepočtené koeficientem množství</t>
  </si>
  <si>
    <t>-1145837673</t>
  </si>
  <si>
    <t>10*1,7 'Přepočtené koeficientem množství</t>
  </si>
  <si>
    <t>Pol515</t>
  </si>
  <si>
    <t>Vyrovnávací beton pod šachtu</t>
  </si>
  <si>
    <t>Pol516</t>
  </si>
  <si>
    <t>Obetonování vodoměrné šachty zajištění proti vytlačení spodní vodou</t>
  </si>
  <si>
    <t>3) Objekty splašková kanalizace:</t>
  </si>
  <si>
    <t>837395121</t>
  </si>
  <si>
    <t>Provedení napojení nové šachty S1 na stávající stoku jednotné kanalizace KT DN400</t>
  </si>
  <si>
    <t>359901212</t>
  </si>
  <si>
    <t>Kamerová zkouška jednotné kanalizační stoky KT DN400</t>
  </si>
  <si>
    <t>4) Objekty na vodovodní přípojce:</t>
  </si>
  <si>
    <t>Pol517</t>
  </si>
  <si>
    <t>Vodoměrná šachta vnitřní rozměr 1500/1200/1800mm dvouplášťová verze pro vybetonování určená pro spodní vodu přesný typ dle provozovatele vodovody a kanalizace Jihlava</t>
  </si>
  <si>
    <t>722270105</t>
  </si>
  <si>
    <t>Vodoměrná sestava</t>
  </si>
  <si>
    <t xml:space="preserve">Poznámka k položce:_x000d_
Lemový nákružek D110 + volná příruba_x000d_
Lemový nákružek D75 + volná příruba_x000d_
X-kus 100/2"_x000d_
X-kus 75/2"_x000d_
Závitová vsuvka 2"_x000d_
KK nátrubkový s plným průtokem 2"_x000d_
KK nátrubkový s plným průtokem 2" s vypouštěním_x000d_
Filtr mosazný 2"_x000d_
Redukce 2"/5/4"_x000d_
Převlečná matice 5/4"_x000d_
Zpětná klapka 2"_x000d_
"Vodoměr Qn = 6,0 m3/h, DN32
Přesný typ dle provozovatele vodovodu a kanalizace Jihlava"_x000d_
</t>
  </si>
  <si>
    <t>Pol530</t>
  </si>
  <si>
    <t>2x kompaktní těsnění (utěsnění chráničky vodovodní přípojky)</t>
  </si>
  <si>
    <t>5) Potrubí areálový vodovod</t>
  </si>
  <si>
    <t>871234201</t>
  </si>
  <si>
    <t>Potrubí z PE SDR11 d75 x 6,9 mm</t>
  </si>
  <si>
    <t>Pol532</t>
  </si>
  <si>
    <t>Potrubí z PE SDR11 d32 x 3,0 mm</t>
  </si>
  <si>
    <t>871215201</t>
  </si>
  <si>
    <t>Potrubí z PE SDR11 d50 x 4,6 mm - chánička</t>
  </si>
  <si>
    <t>871264201</t>
  </si>
  <si>
    <t>Potrubí z PE SDR11 d110 x 10 mm - chánička</t>
  </si>
  <si>
    <t>6)Rušené sítě:</t>
  </si>
  <si>
    <t>Pol533</t>
  </si>
  <si>
    <t>Zrušení části stávající vodovodní přípojky vč. zemního uzávěru</t>
  </si>
  <si>
    <t>7) Ostatní náklady:</t>
  </si>
  <si>
    <t>Pol534</t>
  </si>
  <si>
    <t>Pol535</t>
  </si>
  <si>
    <t>Pol536</t>
  </si>
  <si>
    <t>Pol537</t>
  </si>
  <si>
    <t>Pol507</t>
  </si>
  <si>
    <t>Pol508</t>
  </si>
  <si>
    <t>Pol509</t>
  </si>
  <si>
    <t>SO 11 - Areálové osvětlení a vedení NN</t>
  </si>
  <si>
    <t xml:space="preserve">D3 -  Osvětlovací tělesa </t>
  </si>
  <si>
    <t xml:space="preserve">    D4 -  Exteriérová </t>
  </si>
  <si>
    <t xml:space="preserve">    46-M -  Zemní práce </t>
  </si>
  <si>
    <t xml:space="preserve">    D5 -  Ostatní náklady </t>
  </si>
  <si>
    <t>Montáž nabíjecí stanice AC</t>
  </si>
  <si>
    <t>-1937115712</t>
  </si>
  <si>
    <t>21010-0012</t>
  </si>
  <si>
    <t>Ukončení vodičů v rozvaděči do 240 mm2</t>
  </si>
  <si>
    <t>Ukončení vodičů v rozvaděči do 2.5 mm2</t>
  </si>
  <si>
    <t>21010-0013</t>
  </si>
  <si>
    <t>Ukončení vodičů v rozvaděči do 4 mm2</t>
  </si>
  <si>
    <t>21010-0014</t>
  </si>
  <si>
    <t>Ukončení vodičů v rozvaděči do 10 mm2</t>
  </si>
  <si>
    <t>21081-0006</t>
  </si>
  <si>
    <t>Montáž kabelu CYKY 3x2,5, volně</t>
  </si>
  <si>
    <t>21081-0007</t>
  </si>
  <si>
    <t>Montáž kabelu CYKY 3x4, volně</t>
  </si>
  <si>
    <t>21081-0013</t>
  </si>
  <si>
    <t>Montáž kabelu CYKY 4x10, volně</t>
  </si>
  <si>
    <t>21081-0097</t>
  </si>
  <si>
    <t>21010-2004</t>
  </si>
  <si>
    <t>Kabelová spojka</t>
  </si>
  <si>
    <t xml:space="preserve"> Osvětlovací tělesa </t>
  </si>
  <si>
    <t xml:space="preserve"> Exteriérová </t>
  </si>
  <si>
    <t>210 20-3002</t>
  </si>
  <si>
    <t>Svítidlo, nástěnné, stropní, přisazené, bílé</t>
  </si>
  <si>
    <t>46-M</t>
  </si>
  <si>
    <t xml:space="preserve"> Zemní práce </t>
  </si>
  <si>
    <t>46020-0063</t>
  </si>
  <si>
    <t>Výkop rýhy 40x80 cm, zemina 3.tř., ručně</t>
  </si>
  <si>
    <t>46051-0055</t>
  </si>
  <si>
    <t>Chránička do 15 cm</t>
  </si>
  <si>
    <t>46020-0003</t>
  </si>
  <si>
    <t>Výkop pro kabelovou spojku 3.tř., ručně</t>
  </si>
  <si>
    <t>46007-0133</t>
  </si>
  <si>
    <t>Výkop pro základ, zemina 3. tř.</t>
  </si>
  <si>
    <t>46042-1001</t>
  </si>
  <si>
    <t>Pískové lože 2x10 cm</t>
  </si>
  <si>
    <t>46042-1022</t>
  </si>
  <si>
    <t>Zákryt betonovými deskami</t>
  </si>
  <si>
    <t>46042-1022.1</t>
  </si>
  <si>
    <t>Zákryt plastovou folií</t>
  </si>
  <si>
    <t>460500-0003</t>
  </si>
  <si>
    <t>Zához rýhy 40x80 cm, ručně</t>
  </si>
  <si>
    <t>Pol574</t>
  </si>
  <si>
    <t>Pol575</t>
  </si>
  <si>
    <t>Pol187</t>
  </si>
  <si>
    <t>Rozpojovací skříň, 18x400 A</t>
  </si>
  <si>
    <t>Pol188</t>
  </si>
  <si>
    <t>nabíjecí stanice AC v provedení wallbox, příkon 11kW, 3fáze, 400V, jištění 3x25A</t>
  </si>
  <si>
    <t>-169483812</t>
  </si>
  <si>
    <t>34111042</t>
  </si>
  <si>
    <t>CYKY 3x4</t>
  </si>
  <si>
    <t>34111076</t>
  </si>
  <si>
    <t>CYKY 4x10</t>
  </si>
  <si>
    <t>34111673</t>
  </si>
  <si>
    <t>CYKY 3x240+120</t>
  </si>
  <si>
    <t>35436117</t>
  </si>
  <si>
    <t>Kabelová spojka. do 240 mm2</t>
  </si>
  <si>
    <t>Pol189</t>
  </si>
  <si>
    <t>SO 12 - Přípojka slaboproudu</t>
  </si>
  <si>
    <t>460010023</t>
  </si>
  <si>
    <t>Vytyčení trasy vedení kabelového podzemního v terénu volném</t>
  </si>
  <si>
    <t>km</t>
  </si>
  <si>
    <t>-1673438899</t>
  </si>
  <si>
    <t>460150553</t>
  </si>
  <si>
    <t>Ruční hloubení kabelové rýhy, šířka 60cm, hloubka 100cm</t>
  </si>
  <si>
    <t>1106532082</t>
  </si>
  <si>
    <t>14*0,6*1,0</t>
  </si>
  <si>
    <t>460560533</t>
  </si>
  <si>
    <t>Zásyp výkopu vč. zhutnění ve vrtstvách, šířka 60cm, hloubka 80cm</t>
  </si>
  <si>
    <t>-1004298479</t>
  </si>
  <si>
    <t>14*0,6*1,0-14*0,6*0,1*1,2</t>
  </si>
  <si>
    <t>460661113</t>
  </si>
  <si>
    <t>Kabelové lože z písku pro kabely nn bez zakrytí š lože přes 50 do 65 cm</t>
  </si>
  <si>
    <t>-1843993251</t>
  </si>
  <si>
    <t>https://podminky.urs.cz/item/CS_URS_2022_02/460661113</t>
  </si>
  <si>
    <t>14*0,6*0,1</t>
  </si>
  <si>
    <t>Pol331</t>
  </si>
  <si>
    <t>Krycí deska 300 x 1000 mm s popisem</t>
  </si>
  <si>
    <t>-1049806442</t>
  </si>
  <si>
    <t>Pol332</t>
  </si>
  <si>
    <t>Montáž ucpávky do obvodové zdi</t>
  </si>
  <si>
    <t>1648901590</t>
  </si>
  <si>
    <t>Pol333</t>
  </si>
  <si>
    <t>Ucpávka do obvodové zdi s odolností proti vodě a zemní vlhkosti</t>
  </si>
  <si>
    <t>638985685</t>
  </si>
  <si>
    <t>Pol334</t>
  </si>
  <si>
    <t>Montáž chráničky do výkopu</t>
  </si>
  <si>
    <t>1262962331</t>
  </si>
  <si>
    <t>Pol335</t>
  </si>
  <si>
    <t>Chránička korugovaná, průměr 40mm, červená</t>
  </si>
  <si>
    <t>-859958546</t>
  </si>
  <si>
    <t>SO 13 - Přeložení veřejného osvětlení</t>
  </si>
  <si>
    <t xml:space="preserve">    D3 -  Ostatní náklady </t>
  </si>
  <si>
    <t xml:space="preserve">SPC -  NN část </t>
  </si>
  <si>
    <t>Rozvaděč do 50kg-demontáž</t>
  </si>
  <si>
    <t>210 19-0002.1</t>
  </si>
  <si>
    <t>46027-0114</t>
  </si>
  <si>
    <t>Zděný pilíř do 75 cm, pro rozvaděč</t>
  </si>
  <si>
    <t>46051-0283</t>
  </si>
  <si>
    <t>Prefabrikovaný kanál TK2</t>
  </si>
  <si>
    <t>Pol579</t>
  </si>
  <si>
    <t>Pol580</t>
  </si>
  <si>
    <t>SPC</t>
  </si>
  <si>
    <t>Pol581</t>
  </si>
  <si>
    <t>Zapínací bod</t>
  </si>
  <si>
    <t>SO 14 - Přeložení stávajících kabelů silnoproudu EGD, a.s.</t>
  </si>
  <si>
    <t xml:space="preserve">    D1 -  Instalace NN </t>
  </si>
  <si>
    <t xml:space="preserve">      D2 -  Kabelové rozvody </t>
  </si>
  <si>
    <t xml:space="preserve">      46-M -  Zemní práce </t>
  </si>
  <si>
    <t xml:space="preserve">      D3 -  Ostatní náklady </t>
  </si>
  <si>
    <t xml:space="preserve">D4 -  Ostatní materiál </t>
  </si>
  <si>
    <t>Pol582</t>
  </si>
  <si>
    <t>Pol583</t>
  </si>
  <si>
    <t>SO 15 - Přeložky areálových rozvodů silnoproudu</t>
  </si>
  <si>
    <t>SO 16 - Provizorní přepojení stávajícího objektu VŠPJ po dobu výstavby</t>
  </si>
  <si>
    <t>SO 16.1 - Kanalizace</t>
  </si>
  <si>
    <t>D1 - A) PŘÍMÉ NÁKLADY (součet položek 1-5)</t>
  </si>
  <si>
    <t xml:space="preserve">    D4 - 1) Zemní práce:</t>
  </si>
  <si>
    <t xml:space="preserve">    D5 - 2) Objekty:</t>
  </si>
  <si>
    <t xml:space="preserve">    D6 - 3) Potrubí splašková kanalizace</t>
  </si>
  <si>
    <t xml:space="preserve">    D7 - 4) Ostatní náklady:</t>
  </si>
  <si>
    <t>A) PŘÍMÉ NÁKLADY (součet položek 1-5)</t>
  </si>
  <si>
    <t>1) Zemní práce:</t>
  </si>
  <si>
    <t>Výkop pro potrubí provizorní splaškovou kanalizaci</t>
  </si>
  <si>
    <t>Vyrovnávací beton pod kanalizační šachty v tl. 150 mm</t>
  </si>
  <si>
    <t>Štěrkový podsyp vyrovnávacího betonu frakce 16/32 mm v tl. 150 mm</t>
  </si>
  <si>
    <t>420 "výkop</t>
  </si>
  <si>
    <t>-(77+4*2) "podklady, podsypy</t>
  </si>
  <si>
    <t>-(4,5+5,34) "šachty,potrubí</t>
  </si>
  <si>
    <t>-845509093</t>
  </si>
  <si>
    <t>https://podminky.urs.cz/item/CS_URS_2024_01/162351103</t>
  </si>
  <si>
    <t>420 "přesun zeminy po staveništi</t>
  </si>
  <si>
    <t>522361277</t>
  </si>
  <si>
    <t>420-325,16 "výkop - zásyp</t>
  </si>
  <si>
    <t>212954031</t>
  </si>
  <si>
    <t>94,84*10 'Přepočtené koeficientem množství</t>
  </si>
  <si>
    <t>-1274840379</t>
  </si>
  <si>
    <t>420 "pro zpětný zásyp a odvoz na skládku</t>
  </si>
  <si>
    <t>-1847251780</t>
  </si>
  <si>
    <t>94,84*1,7 'Přepočtené koeficientem množství</t>
  </si>
  <si>
    <t>Pol584</t>
  </si>
  <si>
    <t>2) Objekty:</t>
  </si>
  <si>
    <t>894811137</t>
  </si>
  <si>
    <t>Plastová šachta ( Sp1-Sp6) DN 400 vč. poklopů D400 na betonovém prstenci</t>
  </si>
  <si>
    <t>Pol585</t>
  </si>
  <si>
    <t>Spadišťová plastová šachta DN 600 vč. poklopů D400 na betonovém prstenci</t>
  </si>
  <si>
    <t>3) Potrubí splašková kanalizace</t>
  </si>
  <si>
    <t>Pol589</t>
  </si>
  <si>
    <t>Pol590</t>
  </si>
  <si>
    <t>Pol591</t>
  </si>
  <si>
    <t>Pol.61</t>
  </si>
  <si>
    <t>1137137718</t>
  </si>
  <si>
    <t>SO 16.2 - Plynovod</t>
  </si>
  <si>
    <t>D1 - A) PŘÍMÉ NÁKLADY</t>
  </si>
  <si>
    <t xml:space="preserve">    D3 - 1) Zemní práce: NTL PROVIZORNÍ PŘEPOJENÍ STÁVAJÍCÍHO OBJEKTU VŠPJ PO DOBU VÝSTAVBY</t>
  </si>
  <si>
    <t xml:space="preserve">    D4 - 2) Měření a regulace přemístěné z stávající do nové pozice: Provedené v rámci přeložky STL přípojky </t>
  </si>
  <si>
    <t>1) Zemní práce: NTL PROVIZORNÍ PŘEPOJENÍ STÁVAJÍCÍHO OBJEKTU VŠPJ PO DOBU VÝSTAVBY</t>
  </si>
  <si>
    <t>Hloubení rýh nezapažených š do 800 mm v hornině třídy těžitelnosti I skupiny 3 objem do 100 m3 strojně</t>
  </si>
  <si>
    <t xml:space="preserve">2) Měření a regulace přemístěné z stávající do nové pozice: Provedené v rámci přeložky STL přípojky </t>
  </si>
  <si>
    <t>Regulátor STL/NTL - 10m3/h</t>
  </si>
  <si>
    <t>Pol594</t>
  </si>
  <si>
    <t>Plynoměr G6 ( dle provozovatele správce sítě )</t>
  </si>
  <si>
    <t>230205035</t>
  </si>
  <si>
    <t xml:space="preserve">Potrubí plynovodu PE 100 RC SDR11 s ochranným pláštěm d63 x 5,8 mm </t>
  </si>
  <si>
    <t>Pol595</t>
  </si>
  <si>
    <t>Pol596</t>
  </si>
  <si>
    <t>Pol597</t>
  </si>
  <si>
    <t>Pol598</t>
  </si>
  <si>
    <t>Poznámka k položce:_x000d_
Jsou-li ve výkazu výměr uvedeny odkazy na obchodní firmy, názvy nebo specifická označení výrobků apod., jsou takové odkazy pouze informativní a zadavatel umožňuje v souladu s § 48 zákona 40/2004 Sb. použít i jiných, kvalitativně a technicky obdobných řeše_x000d_
a) Doplňkové materiály nejsou přesně specifikovány, budou použity podle potřeby _x000d_
b) dodavatel je povinen si překontrolovat výměry a případně doplnit chybějící položky. V případě neshody mezi výkazem výměr a projektovou dokumentací platí projektová dokumentace_x000d_
c) Při zpracování nabídky je nutné vycházet ze všech částí dokumentace (tj. technické zprávy, všech výkresů i specifikace materiálu). Pouhým oceněním specifikovaného materiálu není možné vypracovat kvalitní nabídku. Povinností dodavatele je překontrolovat_x000d_
d) součástí díla budou také veškeré revize, kontrolní prohlídky, dokumentace skutečného stavu, geodetické zaměření, příprava všech podkladů pro kolaudaci a kolaudace díla, zajištění vložení do katastru apod._x000d_
e) šířka výkopů je pro potrubí plynovodu je uvažována 0,7 m (vč. pažení 2x 100 mm) resp. 0,5 m_x000d_
f) veškeré náklady na zkoušky a přejímky jsou zahrnuty v položkách jednotlivých souborů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</si>
  <si>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</si>
  <si>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</si>
  <si>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</si>
  <si>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</si>
  <si>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</si>
  <si>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</si>
  <si>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011324000</t>
  </si>
  <si>
    <t>Archeologický průzkum</t>
  </si>
  <si>
    <t>1024</t>
  </si>
  <si>
    <t>1940643665</t>
  </si>
  <si>
    <t>https://podminky.urs.cz/item/CS_URS_2024_01/011324000</t>
  </si>
  <si>
    <t>1 "viz obchodní podmínky čl. 20.2.3</t>
  </si>
  <si>
    <t>011434000</t>
  </si>
  <si>
    <t>Měření (monitoring) hlukové hladiny</t>
  </si>
  <si>
    <t>-1648416935</t>
  </si>
  <si>
    <t>https://podminky.urs.cz/item/CS_URS_2024_01/011434000</t>
  </si>
  <si>
    <t>Poznámka k položce:_x000d_
v rámci zkušebního provozu stavby, dle podmínek KHS viz STZ B.2.1 e)</t>
  </si>
  <si>
    <t>1 "kontrolní měření hluku z provozu stavby včetně vyhotovení protokolu, měření hluku z provozu výtahu a technologických zařízení</t>
  </si>
  <si>
    <t>-2025667112</t>
  </si>
  <si>
    <t>https://podminky.urs.cz/item/CS_URS_2024_01/013254000</t>
  </si>
  <si>
    <t>1 "DSPS dle požadavků vyhlášky</t>
  </si>
  <si>
    <t>013274000</t>
  </si>
  <si>
    <t>Pasportizace objektu před započetím prací</t>
  </si>
  <si>
    <t>906828128</t>
  </si>
  <si>
    <t>https://podminky.urs.cz/item/CS_URS_2024_01/013274000</t>
  </si>
  <si>
    <t>Poznámka k položce:_x000d_
za účasti dodavatele stavby a jednotlivých vlastníků nemovitostí</t>
  </si>
  <si>
    <t>1 "objektů ve Fritzově ulici č.p. 1491/12, 1492/14, 1493/16, 1494/18, 4640/20, 1514/22 a ulici Nerudova 1495/2</t>
  </si>
  <si>
    <t>013284000</t>
  </si>
  <si>
    <t>Pasportizace objektu po provedení prací</t>
  </si>
  <si>
    <t>1628609381</t>
  </si>
  <si>
    <t>https://podminky.urs.cz/item/CS_URS_2024_01/013284000</t>
  </si>
  <si>
    <t>1 "prohlídka pasportizovaných objektů po provedení první piloty a dále průběžný monitoring, oznámení stavebnímu úřadu</t>
  </si>
  <si>
    <t>VRN3</t>
  </si>
  <si>
    <t>881727244</t>
  </si>
  <si>
    <t>https://podminky.urs.cz/item/CS_URS_2022_02/030001000</t>
  </si>
  <si>
    <t>Poznámka k položce:_x000d_
označení stavby, zřízení a demontáž staveniště, pronájmy ploch a zábory apod.</t>
  </si>
  <si>
    <t>1 "stavební buňky, sklady, plochy, napojení na média a spotřeba, oplocení, zabezpečení staveniště, dopravní značení, mytí komunikací, úklid</t>
  </si>
  <si>
    <t>VRN4</t>
  </si>
  <si>
    <t>Inženýrská činnost</t>
  </si>
  <si>
    <t>041903000</t>
  </si>
  <si>
    <t>Dozor jiné osoby</t>
  </si>
  <si>
    <t>-2103498422</t>
  </si>
  <si>
    <t>https://podminky.urs.cz/item/CS_URS_2024_01/041903000</t>
  </si>
  <si>
    <t>1 "zajištění přítomnosti geotechnika při provádění vrtů pilot</t>
  </si>
  <si>
    <t>045002000</t>
  </si>
  <si>
    <t>Kompletační a koordinační činnost</t>
  </si>
  <si>
    <t>715493745</t>
  </si>
  <si>
    <t>https://podminky.urs.cz/item/CS_URS_2022_02/045002000</t>
  </si>
  <si>
    <t>Poznámka k položce:_x000d_
doklady ke kolaudaci, záznam změn do projektové dokumentace apod.</t>
  </si>
  <si>
    <t>1 "technické konzultace, zázemí pro subdodavatele, zajištění kontrolních a řídících dnů, přejímek, vzorkování, technická asistence objednateli</t>
  </si>
  <si>
    <t>VRN5</t>
  </si>
  <si>
    <t>Finanční náklady</t>
  </si>
  <si>
    <t>051002000</t>
  </si>
  <si>
    <t>Pojistné</t>
  </si>
  <si>
    <t>1812375445</t>
  </si>
  <si>
    <t>https://podminky.urs.cz/item/CS_URS_2022_02/051002000</t>
  </si>
  <si>
    <t>1 "pojistné, bankovní záruky apod. dle požadavku SoD</t>
  </si>
  <si>
    <t>VRN7</t>
  </si>
  <si>
    <t>Provozní vlivy</t>
  </si>
  <si>
    <t>070001000</t>
  </si>
  <si>
    <t>-2039518992</t>
  </si>
  <si>
    <t>https://podminky.urs.cz/item/CS_URS_2024_01/070001000</t>
  </si>
  <si>
    <t>1 "provoz investora a požadavky omezující plynulý průběh prací, doprava v centrech měst, ochranná pásma</t>
  </si>
  <si>
    <t>VRN9</t>
  </si>
  <si>
    <t>Ostatní náklady</t>
  </si>
  <si>
    <t>092103001</t>
  </si>
  <si>
    <t>Náklady na zkušební provoz</t>
  </si>
  <si>
    <t>1387847988</t>
  </si>
  <si>
    <t>https://podminky.urs.cz/item/CS_URS_2024_01/092103001</t>
  </si>
  <si>
    <t>1 "zkušební provoz stavby, odzkoušení zařízení, manuály, zaškolení</t>
  </si>
  <si>
    <t>918244.01</t>
  </si>
  <si>
    <t>Protihluková clona min. výšky 2m</t>
  </si>
  <si>
    <t>66072930</t>
  </si>
  <si>
    <t>1 "kolem celého staveniště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</si>
</sst>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22" xfId="0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41" fillId="2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styles" Target="styles.xml" /><Relationship Id="rId32" Type="http://schemas.openxmlformats.org/officeDocument/2006/relationships/theme" Target="theme/theme1.xml" /><Relationship Id="rId33" Type="http://schemas.openxmlformats.org/officeDocument/2006/relationships/calcChain" Target="calcChain.xml" /><Relationship Id="rId3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31251107" TargetMode="External" /><Relationship Id="rId3" Type="http://schemas.openxmlformats.org/officeDocument/2006/relationships/hyperlink" Target="https://podminky.urs.cz/item/CS_URS_2022_02/1623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67151111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17125120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226113213" TargetMode="External" /><Relationship Id="rId11" Type="http://schemas.openxmlformats.org/officeDocument/2006/relationships/hyperlink" Target="https://podminky.urs.cz/item/CS_URS_2022_02/231112113" TargetMode="External" /><Relationship Id="rId12" Type="http://schemas.openxmlformats.org/officeDocument/2006/relationships/hyperlink" Target="https://podminky.urs.cz/item/CS_URS_2022_02/231611114" TargetMode="External" /><Relationship Id="rId13" Type="http://schemas.openxmlformats.org/officeDocument/2006/relationships/hyperlink" Target="https://podminky.urs.cz/item/CS_URS_2022_02/272313511" TargetMode="External" /><Relationship Id="rId14" Type="http://schemas.openxmlformats.org/officeDocument/2006/relationships/hyperlink" Target="https://podminky.urs.cz/item/CS_URS_2022_02/273321511" TargetMode="External" /><Relationship Id="rId15" Type="http://schemas.openxmlformats.org/officeDocument/2006/relationships/hyperlink" Target="https://podminky.urs.cz/item/CS_URS_2022_02/273322511" TargetMode="External" /><Relationship Id="rId16" Type="http://schemas.openxmlformats.org/officeDocument/2006/relationships/hyperlink" Target="https://podminky.urs.cz/item/CS_URS_2022_02/273351121" TargetMode="External" /><Relationship Id="rId17" Type="http://schemas.openxmlformats.org/officeDocument/2006/relationships/hyperlink" Target="https://podminky.urs.cz/item/CS_URS_2022_02/273351122" TargetMode="External" /><Relationship Id="rId18" Type="http://schemas.openxmlformats.org/officeDocument/2006/relationships/hyperlink" Target="https://podminky.urs.cz/item/CS_URS_2022_02/273361821" TargetMode="External" /><Relationship Id="rId19" Type="http://schemas.openxmlformats.org/officeDocument/2006/relationships/hyperlink" Target="https://podminky.urs.cz/item/CS_URS_2022_02/273362021" TargetMode="External" /><Relationship Id="rId20" Type="http://schemas.openxmlformats.org/officeDocument/2006/relationships/hyperlink" Target="https://podminky.urs.cz/item/CS_URS_2022_02/274313811" TargetMode="External" /><Relationship Id="rId21" Type="http://schemas.openxmlformats.org/officeDocument/2006/relationships/hyperlink" Target="https://podminky.urs.cz/item/CS_URS_2022_02/274321511" TargetMode="External" /><Relationship Id="rId22" Type="http://schemas.openxmlformats.org/officeDocument/2006/relationships/hyperlink" Target="https://podminky.urs.cz/item/CS_URS_2022_02/274351121" TargetMode="External" /><Relationship Id="rId23" Type="http://schemas.openxmlformats.org/officeDocument/2006/relationships/hyperlink" Target="https://podminky.urs.cz/item/CS_URS_2022_02/274351122" TargetMode="External" /><Relationship Id="rId24" Type="http://schemas.openxmlformats.org/officeDocument/2006/relationships/hyperlink" Target="https://podminky.urs.cz/item/CS_URS_2022_02/274361821" TargetMode="External" /><Relationship Id="rId25" Type="http://schemas.openxmlformats.org/officeDocument/2006/relationships/hyperlink" Target="https://podminky.urs.cz/item/CS_URS_2022_02/275321511" TargetMode="External" /><Relationship Id="rId26" Type="http://schemas.openxmlformats.org/officeDocument/2006/relationships/hyperlink" Target="https://podminky.urs.cz/item/CS_URS_2022_02/275351121" TargetMode="External" /><Relationship Id="rId27" Type="http://schemas.openxmlformats.org/officeDocument/2006/relationships/hyperlink" Target="https://podminky.urs.cz/item/CS_URS_2022_02/275351122" TargetMode="External" /><Relationship Id="rId28" Type="http://schemas.openxmlformats.org/officeDocument/2006/relationships/hyperlink" Target="https://podminky.urs.cz/item/CS_URS_2022_02/275361821" TargetMode="External" /><Relationship Id="rId29" Type="http://schemas.openxmlformats.org/officeDocument/2006/relationships/hyperlink" Target="https://podminky.urs.cz/item/CS_URS_2022_02/279113151" TargetMode="External" /><Relationship Id="rId30" Type="http://schemas.openxmlformats.org/officeDocument/2006/relationships/hyperlink" Target="https://podminky.urs.cz/item/CS_URS_2022_02/279361821" TargetMode="External" /><Relationship Id="rId31" Type="http://schemas.openxmlformats.org/officeDocument/2006/relationships/hyperlink" Target="https://podminky.urs.cz/item/CS_URS_2022_02/311321611" TargetMode="External" /><Relationship Id="rId32" Type="http://schemas.openxmlformats.org/officeDocument/2006/relationships/hyperlink" Target="https://podminky.urs.cz/item/CS_URS_2022_02/311351121" TargetMode="External" /><Relationship Id="rId33" Type="http://schemas.openxmlformats.org/officeDocument/2006/relationships/hyperlink" Target="https://podminky.urs.cz/item/CS_URS_2022_02/311351122" TargetMode="External" /><Relationship Id="rId34" Type="http://schemas.openxmlformats.org/officeDocument/2006/relationships/hyperlink" Target="https://podminky.urs.cz/item/CS_URS_2022_02/311351311" TargetMode="External" /><Relationship Id="rId35" Type="http://schemas.openxmlformats.org/officeDocument/2006/relationships/hyperlink" Target="https://podminky.urs.cz/item/CS_URS_2022_02/311351312" TargetMode="External" /><Relationship Id="rId36" Type="http://schemas.openxmlformats.org/officeDocument/2006/relationships/hyperlink" Target="https://podminky.urs.cz/item/CS_URS_2022_02/311361821" TargetMode="External" /><Relationship Id="rId37" Type="http://schemas.openxmlformats.org/officeDocument/2006/relationships/hyperlink" Target="https://podminky.urs.cz/item/CS_URS_2022_02/330321610" TargetMode="External" /><Relationship Id="rId38" Type="http://schemas.openxmlformats.org/officeDocument/2006/relationships/hyperlink" Target="https://podminky.urs.cz/item/CS_URS_2022_02/331351125" TargetMode="External" /><Relationship Id="rId39" Type="http://schemas.openxmlformats.org/officeDocument/2006/relationships/hyperlink" Target="https://podminky.urs.cz/item/CS_URS_2022_02/331351126" TargetMode="External" /><Relationship Id="rId40" Type="http://schemas.openxmlformats.org/officeDocument/2006/relationships/hyperlink" Target="https://podminky.urs.cz/item/CS_URS_2022_02/331361821" TargetMode="External" /><Relationship Id="rId41" Type="http://schemas.openxmlformats.org/officeDocument/2006/relationships/hyperlink" Target="https://podminky.urs.cz/item/CS_URS_2022_02/332351115" TargetMode="External" /><Relationship Id="rId42" Type="http://schemas.openxmlformats.org/officeDocument/2006/relationships/hyperlink" Target="https://podminky.urs.cz/item/CS_URS_2022_02/332351116" TargetMode="External" /><Relationship Id="rId43" Type="http://schemas.openxmlformats.org/officeDocument/2006/relationships/hyperlink" Target="https://podminky.urs.cz/item/CS_URS_2022_02/342244111" TargetMode="External" /><Relationship Id="rId44" Type="http://schemas.openxmlformats.org/officeDocument/2006/relationships/hyperlink" Target="https://podminky.urs.cz/item/CS_URS_2022_02/342244301" TargetMode="External" /><Relationship Id="rId45" Type="http://schemas.openxmlformats.org/officeDocument/2006/relationships/hyperlink" Target="https://podminky.urs.cz/item/CS_URS_2022_02/342273111" TargetMode="External" /><Relationship Id="rId46" Type="http://schemas.openxmlformats.org/officeDocument/2006/relationships/hyperlink" Target="https://podminky.urs.cz/item/CS_URS_2022_02/411321616" TargetMode="External" /><Relationship Id="rId47" Type="http://schemas.openxmlformats.org/officeDocument/2006/relationships/hyperlink" Target="https://podminky.urs.cz/item/CS_URS_2022_02/411351011" TargetMode="External" /><Relationship Id="rId48" Type="http://schemas.openxmlformats.org/officeDocument/2006/relationships/hyperlink" Target="https://podminky.urs.cz/item/CS_URS_2024_01/411351012" TargetMode="External" /><Relationship Id="rId49" Type="http://schemas.openxmlformats.org/officeDocument/2006/relationships/hyperlink" Target="https://podminky.urs.cz/item/CS_URS_2022_02/411354313" TargetMode="External" /><Relationship Id="rId50" Type="http://schemas.openxmlformats.org/officeDocument/2006/relationships/hyperlink" Target="https://podminky.urs.cz/item/CS_URS_2022_02/411354314" TargetMode="External" /><Relationship Id="rId51" Type="http://schemas.openxmlformats.org/officeDocument/2006/relationships/hyperlink" Target="https://podminky.urs.cz/item/CS_URS_2024_01/411359111" TargetMode="External" /><Relationship Id="rId52" Type="http://schemas.openxmlformats.org/officeDocument/2006/relationships/hyperlink" Target="https://podminky.urs.cz/item/CS_URS_2022_02/411361821" TargetMode="External" /><Relationship Id="rId53" Type="http://schemas.openxmlformats.org/officeDocument/2006/relationships/hyperlink" Target="https://podminky.urs.cz/item/CS_URS_2022_02/430321616" TargetMode="External" /><Relationship Id="rId54" Type="http://schemas.openxmlformats.org/officeDocument/2006/relationships/hyperlink" Target="https://podminky.urs.cz/item/CS_URS_2022_02/430361821" TargetMode="External" /><Relationship Id="rId55" Type="http://schemas.openxmlformats.org/officeDocument/2006/relationships/hyperlink" Target="https://podminky.urs.cz/item/CS_URS_2022_02/431351121" TargetMode="External" /><Relationship Id="rId56" Type="http://schemas.openxmlformats.org/officeDocument/2006/relationships/hyperlink" Target="https://podminky.urs.cz/item/CS_URS_2022_02/431351122" TargetMode="External" /><Relationship Id="rId57" Type="http://schemas.openxmlformats.org/officeDocument/2006/relationships/hyperlink" Target="https://podminky.urs.cz/item/CS_URS_2022_02/433351131" TargetMode="External" /><Relationship Id="rId58" Type="http://schemas.openxmlformats.org/officeDocument/2006/relationships/hyperlink" Target="https://podminky.urs.cz/item/CS_URS_2022_02/433351132" TargetMode="External" /><Relationship Id="rId59" Type="http://schemas.openxmlformats.org/officeDocument/2006/relationships/hyperlink" Target="https://podminky.urs.cz/item/CS_URS_2022_02/433351138" TargetMode="External" /><Relationship Id="rId60" Type="http://schemas.openxmlformats.org/officeDocument/2006/relationships/hyperlink" Target="https://podminky.urs.cz/item/CS_URS_2022_02/433351139" TargetMode="External" /><Relationship Id="rId61" Type="http://schemas.openxmlformats.org/officeDocument/2006/relationships/hyperlink" Target="https://podminky.urs.cz/item/CS_URS_2022_02/564750111" TargetMode="External" /><Relationship Id="rId62" Type="http://schemas.openxmlformats.org/officeDocument/2006/relationships/hyperlink" Target="https://podminky.urs.cz/item/CS_URS_2022_02/596211112" TargetMode="External" /><Relationship Id="rId63" Type="http://schemas.openxmlformats.org/officeDocument/2006/relationships/hyperlink" Target="https://podminky.urs.cz/item/CS_URS_2022_02/611131300" TargetMode="External" /><Relationship Id="rId64" Type="http://schemas.openxmlformats.org/officeDocument/2006/relationships/hyperlink" Target="https://podminky.urs.cz/item/CS_URS_2022_02/611131303" TargetMode="External" /><Relationship Id="rId65" Type="http://schemas.openxmlformats.org/officeDocument/2006/relationships/hyperlink" Target="https://podminky.urs.cz/item/CS_URS_2022_02/611181001" TargetMode="External" /><Relationship Id="rId66" Type="http://schemas.openxmlformats.org/officeDocument/2006/relationships/hyperlink" Target="https://podminky.urs.cz/item/CS_URS_2022_02/611181005" TargetMode="External" /><Relationship Id="rId67" Type="http://schemas.openxmlformats.org/officeDocument/2006/relationships/hyperlink" Target="https://podminky.urs.cz/item/CS_URS_2022_02/612131300" TargetMode="External" /><Relationship Id="rId68" Type="http://schemas.openxmlformats.org/officeDocument/2006/relationships/hyperlink" Target="https://podminky.urs.cz/item/CS_URS_2022_02/612181001" TargetMode="External" /><Relationship Id="rId69" Type="http://schemas.openxmlformats.org/officeDocument/2006/relationships/hyperlink" Target="https://podminky.urs.cz/item/CS_URS_2022_02/613131300" TargetMode="External" /><Relationship Id="rId70" Type="http://schemas.openxmlformats.org/officeDocument/2006/relationships/hyperlink" Target="https://podminky.urs.cz/item/CS_URS_2022_02/613181001" TargetMode="External" /><Relationship Id="rId71" Type="http://schemas.openxmlformats.org/officeDocument/2006/relationships/hyperlink" Target="https://podminky.urs.cz/item/CS_URS_2022_02/621131321" TargetMode="External" /><Relationship Id="rId72" Type="http://schemas.openxmlformats.org/officeDocument/2006/relationships/hyperlink" Target="https://podminky.urs.cz/item/CS_URS_2022_02/621531002" TargetMode="External" /><Relationship Id="rId73" Type="http://schemas.openxmlformats.org/officeDocument/2006/relationships/hyperlink" Target="https://podminky.urs.cz/item/CS_URS_2022_02/622131321" TargetMode="External" /><Relationship Id="rId74" Type="http://schemas.openxmlformats.org/officeDocument/2006/relationships/hyperlink" Target="https://podminky.urs.cz/item/CS_URS_2022_02/622143003" TargetMode="External" /><Relationship Id="rId75" Type="http://schemas.openxmlformats.org/officeDocument/2006/relationships/hyperlink" Target="https://podminky.urs.cz/item/CS_URS_2024_01/622151031" TargetMode="External" /><Relationship Id="rId76" Type="http://schemas.openxmlformats.org/officeDocument/2006/relationships/hyperlink" Target="https://podminky.urs.cz/item/CS_URS_2022_02/622221041" TargetMode="External" /><Relationship Id="rId77" Type="http://schemas.openxmlformats.org/officeDocument/2006/relationships/hyperlink" Target="https://podminky.urs.cz/item/CS_URS_2022_02/622251105" TargetMode="External" /><Relationship Id="rId78" Type="http://schemas.openxmlformats.org/officeDocument/2006/relationships/hyperlink" Target="https://podminky.urs.cz/item/CS_URS_2022_02/622252001" TargetMode="External" /><Relationship Id="rId79" Type="http://schemas.openxmlformats.org/officeDocument/2006/relationships/hyperlink" Target="https://podminky.urs.cz/item/CS_URS_2022_02/622252002" TargetMode="External" /><Relationship Id="rId80" Type="http://schemas.openxmlformats.org/officeDocument/2006/relationships/hyperlink" Target="https://podminky.urs.cz/item/CS_URS_2022_02/622252002.1" TargetMode="External" /><Relationship Id="rId81" Type="http://schemas.openxmlformats.org/officeDocument/2006/relationships/hyperlink" Target="https://podminky.urs.cz/item/CS_URS_2022_02/622331111" TargetMode="External" /><Relationship Id="rId82" Type="http://schemas.openxmlformats.org/officeDocument/2006/relationships/hyperlink" Target="https://podminky.urs.cz/item/CS_URS_2022_02/622531002" TargetMode="External" /><Relationship Id="rId83" Type="http://schemas.openxmlformats.org/officeDocument/2006/relationships/hyperlink" Target="https://podminky.urs.cz/item/CS_URS_2022_02/632441225" TargetMode="External" /><Relationship Id="rId84" Type="http://schemas.openxmlformats.org/officeDocument/2006/relationships/hyperlink" Target="https://podminky.urs.cz/item/CS_URS_2022_02/632451254" TargetMode="External" /><Relationship Id="rId85" Type="http://schemas.openxmlformats.org/officeDocument/2006/relationships/hyperlink" Target="https://podminky.urs.cz/item/CS_URS_2022_02/632451293" TargetMode="External" /><Relationship Id="rId86" Type="http://schemas.openxmlformats.org/officeDocument/2006/relationships/hyperlink" Target="https://podminky.urs.cz/item/CS_URS_2024_01/634112123" TargetMode="External" /><Relationship Id="rId87" Type="http://schemas.openxmlformats.org/officeDocument/2006/relationships/hyperlink" Target="https://podminky.urs.cz/item/CS_URS_2024_01/634112126" TargetMode="External" /><Relationship Id="rId88" Type="http://schemas.openxmlformats.org/officeDocument/2006/relationships/hyperlink" Target="https://podminky.urs.cz/item/CS_URS_2022_02/642942611" TargetMode="External" /><Relationship Id="rId89" Type="http://schemas.openxmlformats.org/officeDocument/2006/relationships/hyperlink" Target="https://podminky.urs.cz/item/CS_URS_2022_02/985563211" TargetMode="External" /><Relationship Id="rId90" Type="http://schemas.openxmlformats.org/officeDocument/2006/relationships/hyperlink" Target="https://podminky.urs.cz/item/CS_URS_2022_02/632451031" TargetMode="External" /><Relationship Id="rId91" Type="http://schemas.openxmlformats.org/officeDocument/2006/relationships/hyperlink" Target="https://podminky.urs.cz/item/CS_URS_2022_02/632481213" TargetMode="External" /><Relationship Id="rId92" Type="http://schemas.openxmlformats.org/officeDocument/2006/relationships/hyperlink" Target="https://podminky.urs.cz/item/CS_URS_2022_02/633811111" TargetMode="External" /><Relationship Id="rId93" Type="http://schemas.openxmlformats.org/officeDocument/2006/relationships/hyperlink" Target="https://podminky.urs.cz/item/CS_URS_2022_02/916231213" TargetMode="External" /><Relationship Id="rId94" Type="http://schemas.openxmlformats.org/officeDocument/2006/relationships/hyperlink" Target="https://podminky.urs.cz/item/CS_URS_2022_02/919726122" TargetMode="External" /><Relationship Id="rId95" Type="http://schemas.openxmlformats.org/officeDocument/2006/relationships/hyperlink" Target="https://podminky.urs.cz/item/CS_URS_2022_02/941111131" TargetMode="External" /><Relationship Id="rId96" Type="http://schemas.openxmlformats.org/officeDocument/2006/relationships/hyperlink" Target="https://podminky.urs.cz/item/CS_URS_2022_02/941111231" TargetMode="External" /><Relationship Id="rId97" Type="http://schemas.openxmlformats.org/officeDocument/2006/relationships/hyperlink" Target="https://podminky.urs.cz/item/CS_URS_2022_02/941111822" TargetMode="External" /><Relationship Id="rId98" Type="http://schemas.openxmlformats.org/officeDocument/2006/relationships/hyperlink" Target="https://podminky.urs.cz/item/CS_URS_2022_02/952901111" TargetMode="External" /><Relationship Id="rId99" Type="http://schemas.openxmlformats.org/officeDocument/2006/relationships/hyperlink" Target="https://podminky.urs.cz/item/CS_URS_2024_01/953241111" TargetMode="External" /><Relationship Id="rId100" Type="http://schemas.openxmlformats.org/officeDocument/2006/relationships/hyperlink" Target="https://podminky.urs.cz/item/CS_URS_2024_01/953511112" TargetMode="External" /><Relationship Id="rId101" Type="http://schemas.openxmlformats.org/officeDocument/2006/relationships/hyperlink" Target="https://podminky.urs.cz/item/CS_URS_2024_01/953511113" TargetMode="External" /><Relationship Id="rId102" Type="http://schemas.openxmlformats.org/officeDocument/2006/relationships/hyperlink" Target="https://podminky.urs.cz/item/CS_URS_2024_01/953511114" TargetMode="External" /><Relationship Id="rId103" Type="http://schemas.openxmlformats.org/officeDocument/2006/relationships/hyperlink" Target="https://podminky.urs.cz/item/CS_URS_2024_01/953511118" TargetMode="External" /><Relationship Id="rId104" Type="http://schemas.openxmlformats.org/officeDocument/2006/relationships/hyperlink" Target="https://podminky.urs.cz/item/CS_URS_2024_01/953511119" TargetMode="External" /><Relationship Id="rId105" Type="http://schemas.openxmlformats.org/officeDocument/2006/relationships/hyperlink" Target="https://podminky.urs.cz/item/CS_URS_2024_01/953511216" TargetMode="External" /><Relationship Id="rId106" Type="http://schemas.openxmlformats.org/officeDocument/2006/relationships/hyperlink" Target="https://podminky.urs.cz/item/CS_URS_2024_01/953611127" TargetMode="External" /><Relationship Id="rId107" Type="http://schemas.openxmlformats.org/officeDocument/2006/relationships/hyperlink" Target="https://podminky.urs.cz/item/CS_URS_2024_01/953611211" TargetMode="External" /><Relationship Id="rId108" Type="http://schemas.openxmlformats.org/officeDocument/2006/relationships/hyperlink" Target="https://podminky.urs.cz/item/CS_URS_2024_01/953941516" TargetMode="External" /><Relationship Id="rId109" Type="http://schemas.openxmlformats.org/officeDocument/2006/relationships/hyperlink" Target="https://podminky.urs.cz/item/CS_URS_2022_02/953943211" TargetMode="External" /><Relationship Id="rId110" Type="http://schemas.openxmlformats.org/officeDocument/2006/relationships/hyperlink" Target="https://podminky.urs.cz/item/CS_URS_2023_01/993111111" TargetMode="External" /><Relationship Id="rId111" Type="http://schemas.openxmlformats.org/officeDocument/2006/relationships/hyperlink" Target="https://podminky.urs.cz/item/CS_URS_2023_01/993111119" TargetMode="External" /><Relationship Id="rId112" Type="http://schemas.openxmlformats.org/officeDocument/2006/relationships/hyperlink" Target="https://podminky.urs.cz/item/CS_URS_2024_01/997013115" TargetMode="External" /><Relationship Id="rId113" Type="http://schemas.openxmlformats.org/officeDocument/2006/relationships/hyperlink" Target="https://podminky.urs.cz/item/CS_URS_2024_01/997013501" TargetMode="External" /><Relationship Id="rId114" Type="http://schemas.openxmlformats.org/officeDocument/2006/relationships/hyperlink" Target="https://podminky.urs.cz/item/CS_URS_2024_01/997013509" TargetMode="External" /><Relationship Id="rId115" Type="http://schemas.openxmlformats.org/officeDocument/2006/relationships/hyperlink" Target="https://podminky.urs.cz/item/CS_URS_2024_01/997013871" TargetMode="External" /><Relationship Id="rId116" Type="http://schemas.openxmlformats.org/officeDocument/2006/relationships/hyperlink" Target="https://podminky.urs.cz/item/CS_URS_2022_02/998012023" TargetMode="External" /><Relationship Id="rId117" Type="http://schemas.openxmlformats.org/officeDocument/2006/relationships/hyperlink" Target="https://podminky.urs.cz/item/CS_URS_2022_02/711111001" TargetMode="External" /><Relationship Id="rId118" Type="http://schemas.openxmlformats.org/officeDocument/2006/relationships/hyperlink" Target="https://podminky.urs.cz/item/CS_URS_2022_02/711111051" TargetMode="External" /><Relationship Id="rId119" Type="http://schemas.openxmlformats.org/officeDocument/2006/relationships/hyperlink" Target="https://podminky.urs.cz/item/CS_URS_2022_02/711112001" TargetMode="External" /><Relationship Id="rId120" Type="http://schemas.openxmlformats.org/officeDocument/2006/relationships/hyperlink" Target="https://podminky.urs.cz/item/CS_URS_2022_02/711113117" TargetMode="External" /><Relationship Id="rId121" Type="http://schemas.openxmlformats.org/officeDocument/2006/relationships/hyperlink" Target="https://podminky.urs.cz/item/CS_URS_2022_02/711141559" TargetMode="External" /><Relationship Id="rId122" Type="http://schemas.openxmlformats.org/officeDocument/2006/relationships/hyperlink" Target="https://podminky.urs.cz/item/CS_URS_2022_02/711142559" TargetMode="External" /><Relationship Id="rId123" Type="http://schemas.openxmlformats.org/officeDocument/2006/relationships/hyperlink" Target="https://podminky.urs.cz/item/CS_URS_2022_02/711161215" TargetMode="External" /><Relationship Id="rId124" Type="http://schemas.openxmlformats.org/officeDocument/2006/relationships/hyperlink" Target="https://podminky.urs.cz/item/CS_URS_2022_02/711491172" TargetMode="External" /><Relationship Id="rId125" Type="http://schemas.openxmlformats.org/officeDocument/2006/relationships/hyperlink" Target="https://podminky.urs.cz/item/CS_URS_2022_02/711491272" TargetMode="External" /><Relationship Id="rId126" Type="http://schemas.openxmlformats.org/officeDocument/2006/relationships/hyperlink" Target="https://podminky.urs.cz/item/CS_URS_2022_02/998711203" TargetMode="External" /><Relationship Id="rId127" Type="http://schemas.openxmlformats.org/officeDocument/2006/relationships/hyperlink" Target="https://podminky.urs.cz/item/CS_URS_2022_02/712311101" TargetMode="External" /><Relationship Id="rId128" Type="http://schemas.openxmlformats.org/officeDocument/2006/relationships/hyperlink" Target="https://podminky.urs.cz/item/CS_URS_2022_02/712341559" TargetMode="External" /><Relationship Id="rId129" Type="http://schemas.openxmlformats.org/officeDocument/2006/relationships/hyperlink" Target="https://podminky.urs.cz/item/CS_URS_2022_02/712361701" TargetMode="External" /><Relationship Id="rId130" Type="http://schemas.openxmlformats.org/officeDocument/2006/relationships/hyperlink" Target="https://podminky.urs.cz/item/CS_URS_2022_02/712363544" TargetMode="External" /><Relationship Id="rId131" Type="http://schemas.openxmlformats.org/officeDocument/2006/relationships/hyperlink" Target="https://podminky.urs.cz/item/CS_URS_2022_02/712363604" TargetMode="External" /><Relationship Id="rId132" Type="http://schemas.openxmlformats.org/officeDocument/2006/relationships/hyperlink" Target="https://podminky.urs.cz/item/CS_URS_2022_02/712391171" TargetMode="External" /><Relationship Id="rId133" Type="http://schemas.openxmlformats.org/officeDocument/2006/relationships/hyperlink" Target="https://podminky.urs.cz/item/CS_URS_2022_02/712391172" TargetMode="External" /><Relationship Id="rId134" Type="http://schemas.openxmlformats.org/officeDocument/2006/relationships/hyperlink" Target="https://podminky.urs.cz/item/CS_URS_2022_02/712391382" TargetMode="External" /><Relationship Id="rId135" Type="http://schemas.openxmlformats.org/officeDocument/2006/relationships/hyperlink" Target="https://podminky.urs.cz/item/CS_URS_2022_02/712771611" TargetMode="External" /><Relationship Id="rId136" Type="http://schemas.openxmlformats.org/officeDocument/2006/relationships/hyperlink" Target="https://podminky.urs.cz/item/CS_URS_2022_02/712998001" TargetMode="External" /><Relationship Id="rId137" Type="http://schemas.openxmlformats.org/officeDocument/2006/relationships/hyperlink" Target="https://podminky.urs.cz/item/CS_URS_2022_02/998712203" TargetMode="External" /><Relationship Id="rId138" Type="http://schemas.openxmlformats.org/officeDocument/2006/relationships/hyperlink" Target="https://podminky.urs.cz/item/CS_URS_2022_02/713121111" TargetMode="External" /><Relationship Id="rId139" Type="http://schemas.openxmlformats.org/officeDocument/2006/relationships/hyperlink" Target="https://podminky.urs.cz/item/CS_URS_2022_02/713131141" TargetMode="External" /><Relationship Id="rId140" Type="http://schemas.openxmlformats.org/officeDocument/2006/relationships/hyperlink" Target="https://podminky.urs.cz/item/CS_URS_2024_01/713131145" TargetMode="External" /><Relationship Id="rId141" Type="http://schemas.openxmlformats.org/officeDocument/2006/relationships/hyperlink" Target="https://podminky.urs.cz/item/CS_URS_2022_02/713141131" TargetMode="External" /><Relationship Id="rId142" Type="http://schemas.openxmlformats.org/officeDocument/2006/relationships/hyperlink" Target="https://podminky.urs.cz/item/CS_URS_2022_02/713191132" TargetMode="External" /><Relationship Id="rId143" Type="http://schemas.openxmlformats.org/officeDocument/2006/relationships/hyperlink" Target="https://podminky.urs.cz/item/CS_URS_2024_01/713191232" TargetMode="External" /><Relationship Id="rId144" Type="http://schemas.openxmlformats.org/officeDocument/2006/relationships/hyperlink" Target="https://podminky.urs.cz/item/CS_URS_2022_02/998713203" TargetMode="External" /><Relationship Id="rId145" Type="http://schemas.openxmlformats.org/officeDocument/2006/relationships/hyperlink" Target="https://podminky.urs.cz/item/CS_URS_2022_02/998714203" TargetMode="External" /><Relationship Id="rId146" Type="http://schemas.openxmlformats.org/officeDocument/2006/relationships/hyperlink" Target="https://podminky.urs.cz/item/CS_URS_2022_02/7212331.01" TargetMode="External" /><Relationship Id="rId147" Type="http://schemas.openxmlformats.org/officeDocument/2006/relationships/hyperlink" Target="https://podminky.urs.cz/item/CS_URS_2022_02/998721203" TargetMode="External" /><Relationship Id="rId148" Type="http://schemas.openxmlformats.org/officeDocument/2006/relationships/hyperlink" Target="https://podminky.urs.cz/item/CS_URS_2022_02/998722203" TargetMode="External" /><Relationship Id="rId149" Type="http://schemas.openxmlformats.org/officeDocument/2006/relationships/hyperlink" Target="https://podminky.urs.cz/item/CS_URS_2022_02/998723203" TargetMode="External" /><Relationship Id="rId150" Type="http://schemas.openxmlformats.org/officeDocument/2006/relationships/hyperlink" Target="https://podminky.urs.cz/item/CS_URS_2024_01/725291652" TargetMode="External" /><Relationship Id="rId151" Type="http://schemas.openxmlformats.org/officeDocument/2006/relationships/hyperlink" Target="https://podminky.urs.cz/item/CS_URS_2024_01/725291654" TargetMode="External" /><Relationship Id="rId152" Type="http://schemas.openxmlformats.org/officeDocument/2006/relationships/hyperlink" Target="https://podminky.urs.cz/item/CS_URS_2024_01/72529165R" TargetMode="External" /><Relationship Id="rId153" Type="http://schemas.openxmlformats.org/officeDocument/2006/relationships/hyperlink" Target="https://podminky.urs.cz/item/CS_URS_2024_01/725291666" TargetMode="External" /><Relationship Id="rId154" Type="http://schemas.openxmlformats.org/officeDocument/2006/relationships/hyperlink" Target="https://podminky.urs.cz/item/CS_URS_2024_01/725291670" TargetMode="External" /><Relationship Id="rId155" Type="http://schemas.openxmlformats.org/officeDocument/2006/relationships/hyperlink" Target="https://podminky.urs.cz/item/CS_URS_2024_01/725291676" TargetMode="External" /><Relationship Id="rId156" Type="http://schemas.openxmlformats.org/officeDocument/2006/relationships/hyperlink" Target="https://podminky.urs.cz/item/CS_URS_2022_02/998725203" TargetMode="External" /><Relationship Id="rId157" Type="http://schemas.openxmlformats.org/officeDocument/2006/relationships/hyperlink" Target="https://podminky.urs.cz/item/CS_URS_2022_02/741711011" TargetMode="External" /><Relationship Id="rId158" Type="http://schemas.openxmlformats.org/officeDocument/2006/relationships/hyperlink" Target="https://podminky.urs.cz/item/CS_URS_2022_02/998741203" TargetMode="External" /><Relationship Id="rId159" Type="http://schemas.openxmlformats.org/officeDocument/2006/relationships/hyperlink" Target="https://podminky.urs.cz/item/CS_URS_2022_02/742210111" TargetMode="External" /><Relationship Id="rId160" Type="http://schemas.openxmlformats.org/officeDocument/2006/relationships/hyperlink" Target="https://podminky.urs.cz/item/CS_URS_2022_02/998742203" TargetMode="External" /><Relationship Id="rId161" Type="http://schemas.openxmlformats.org/officeDocument/2006/relationships/hyperlink" Target="https://podminky.urs.cz/item/CS_URS_2022_02/998762203" TargetMode="External" /><Relationship Id="rId162" Type="http://schemas.openxmlformats.org/officeDocument/2006/relationships/hyperlink" Target="https://podminky.urs.cz/item/CS_URS_2022_02/763111417" TargetMode="External" /><Relationship Id="rId163" Type="http://schemas.openxmlformats.org/officeDocument/2006/relationships/hyperlink" Target="https://podminky.urs.cz/item/CS_URS_2022_02/763111437" TargetMode="External" /><Relationship Id="rId164" Type="http://schemas.openxmlformats.org/officeDocument/2006/relationships/hyperlink" Target="https://podminky.urs.cz/item/CS_URS_2022_02/763121424" TargetMode="External" /><Relationship Id="rId165" Type="http://schemas.openxmlformats.org/officeDocument/2006/relationships/hyperlink" Target="https://podminky.urs.cz/item/CS_URS_2022_02/763121426" TargetMode="External" /><Relationship Id="rId166" Type="http://schemas.openxmlformats.org/officeDocument/2006/relationships/hyperlink" Target="https://podminky.urs.cz/item/CS_URS_2022_02/763121590" TargetMode="External" /><Relationship Id="rId167" Type="http://schemas.openxmlformats.org/officeDocument/2006/relationships/hyperlink" Target="https://podminky.urs.cz/item/CS_URS_2022_02/763131411" TargetMode="External" /><Relationship Id="rId168" Type="http://schemas.openxmlformats.org/officeDocument/2006/relationships/hyperlink" Target="https://podminky.urs.cz/item/CS_URS_2022_02/763131451" TargetMode="External" /><Relationship Id="rId169" Type="http://schemas.openxmlformats.org/officeDocument/2006/relationships/hyperlink" Target="https://podminky.urs.cz/item/CS_URS_2022_02/763181411.1" TargetMode="External" /><Relationship Id="rId170" Type="http://schemas.openxmlformats.org/officeDocument/2006/relationships/hyperlink" Target="https://podminky.urs.cz/item/CS_URS_2022_02/763183112.1" TargetMode="External" /><Relationship Id="rId171" Type="http://schemas.openxmlformats.org/officeDocument/2006/relationships/hyperlink" Target="https://podminky.urs.cz/item/CS_URS_2022_02/763183111" TargetMode="External" /><Relationship Id="rId172" Type="http://schemas.openxmlformats.org/officeDocument/2006/relationships/hyperlink" Target="https://podminky.urs.cz/item/CS_URS_2022_02/998763403" TargetMode="External" /><Relationship Id="rId173" Type="http://schemas.openxmlformats.org/officeDocument/2006/relationships/hyperlink" Target="https://podminky.urs.cz/item/CS_URS_2022_02/998764203" TargetMode="External" /><Relationship Id="rId174" Type="http://schemas.openxmlformats.org/officeDocument/2006/relationships/hyperlink" Target="https://podminky.urs.cz/item/CS_URS_2022_02/766629213" TargetMode="External" /><Relationship Id="rId175" Type="http://schemas.openxmlformats.org/officeDocument/2006/relationships/hyperlink" Target="https://podminky.urs.cz/item/CS_URS_2022_02/766660001" TargetMode="External" /><Relationship Id="rId176" Type="http://schemas.openxmlformats.org/officeDocument/2006/relationships/hyperlink" Target="https://podminky.urs.cz/item/CS_URS_2022_02/766660171" TargetMode="External" /><Relationship Id="rId177" Type="http://schemas.openxmlformats.org/officeDocument/2006/relationships/hyperlink" Target="https://podminky.urs.cz/item/CS_URS_2022_02/766660311" TargetMode="External" /><Relationship Id="rId178" Type="http://schemas.openxmlformats.org/officeDocument/2006/relationships/hyperlink" Target="https://podminky.urs.cz/item/CS_URS_2022_02/766660312" TargetMode="External" /><Relationship Id="rId179" Type="http://schemas.openxmlformats.org/officeDocument/2006/relationships/hyperlink" Target="https://podminky.urs.cz/item/CS_URS_2024_01/766660720" TargetMode="External" /><Relationship Id="rId180" Type="http://schemas.openxmlformats.org/officeDocument/2006/relationships/hyperlink" Target="https://podminky.urs.cz/item/CS_URS_2022_02/766682111" TargetMode="External" /><Relationship Id="rId181" Type="http://schemas.openxmlformats.org/officeDocument/2006/relationships/hyperlink" Target="https://podminky.urs.cz/item/CS_URS_2022_02/766682111.1" TargetMode="External" /><Relationship Id="rId182" Type="http://schemas.openxmlformats.org/officeDocument/2006/relationships/hyperlink" Target="https://podminky.urs.cz/item/CS_URS_2022_02/998766203" TargetMode="External" /><Relationship Id="rId183" Type="http://schemas.openxmlformats.org/officeDocument/2006/relationships/hyperlink" Target="https://podminky.urs.cz/item/CS_URS_2022_02/767316310" TargetMode="External" /><Relationship Id="rId184" Type="http://schemas.openxmlformats.org/officeDocument/2006/relationships/hyperlink" Target="https://podminky.urs.cz/item/CS_URS_2022_02/767316311" TargetMode="External" /><Relationship Id="rId185" Type="http://schemas.openxmlformats.org/officeDocument/2006/relationships/hyperlink" Target="https://podminky.urs.cz/item/CS_URS_2022_02/767531111" TargetMode="External" /><Relationship Id="rId186" Type="http://schemas.openxmlformats.org/officeDocument/2006/relationships/hyperlink" Target="https://podminky.urs.cz/item/CS_URS_2022_02/767640111" TargetMode="External" /><Relationship Id="rId187" Type="http://schemas.openxmlformats.org/officeDocument/2006/relationships/hyperlink" Target="https://podminky.urs.cz/item/CS_URS_2022_02/767649191" TargetMode="External" /><Relationship Id="rId188" Type="http://schemas.openxmlformats.org/officeDocument/2006/relationships/hyperlink" Target="https://podminky.urs.cz/item/CS_URS_2022_02/767661511" TargetMode="External" /><Relationship Id="rId189" Type="http://schemas.openxmlformats.org/officeDocument/2006/relationships/hyperlink" Target="https://podminky.urs.cz/item/CS_URS_2024_01/767810111" TargetMode="External" /><Relationship Id="rId190" Type="http://schemas.openxmlformats.org/officeDocument/2006/relationships/hyperlink" Target="https://podminky.urs.cz/item/CS_URS_2022_02/998767203" TargetMode="External" /><Relationship Id="rId191" Type="http://schemas.openxmlformats.org/officeDocument/2006/relationships/hyperlink" Target="https://podminky.urs.cz/item/CS_URS_2024_01/771111011" TargetMode="External" /><Relationship Id="rId192" Type="http://schemas.openxmlformats.org/officeDocument/2006/relationships/hyperlink" Target="https://podminky.urs.cz/item/CS_URS_2024_01/771111012" TargetMode="External" /><Relationship Id="rId193" Type="http://schemas.openxmlformats.org/officeDocument/2006/relationships/hyperlink" Target="https://podminky.urs.cz/item/CS_URS_2022_02/771121011" TargetMode="External" /><Relationship Id="rId194" Type="http://schemas.openxmlformats.org/officeDocument/2006/relationships/hyperlink" Target="https://podminky.urs.cz/item/CS_URS_2024_01/771274123" TargetMode="External" /><Relationship Id="rId195" Type="http://schemas.openxmlformats.org/officeDocument/2006/relationships/hyperlink" Target="https://podminky.urs.cz/item/CS_URS_2024_01/771274124" TargetMode="External" /><Relationship Id="rId196" Type="http://schemas.openxmlformats.org/officeDocument/2006/relationships/hyperlink" Target="https://podminky.urs.cz/item/CS_URS_2024_01/771274241" TargetMode="External" /><Relationship Id="rId197" Type="http://schemas.openxmlformats.org/officeDocument/2006/relationships/hyperlink" Target="https://podminky.urs.cz/item/CS_URS_2024_01/771274242" TargetMode="External" /><Relationship Id="rId198" Type="http://schemas.openxmlformats.org/officeDocument/2006/relationships/hyperlink" Target="https://podminky.urs.cz/item/CS_URS_2024_01/771474112" TargetMode="External" /><Relationship Id="rId199" Type="http://schemas.openxmlformats.org/officeDocument/2006/relationships/hyperlink" Target="https://podminky.urs.cz/item/CS_URS_2024_01/771474132" TargetMode="External" /><Relationship Id="rId200" Type="http://schemas.openxmlformats.org/officeDocument/2006/relationships/hyperlink" Target="https://podminky.urs.cz/item/CS_URS_2024_01/771574413" TargetMode="External" /><Relationship Id="rId201" Type="http://schemas.openxmlformats.org/officeDocument/2006/relationships/hyperlink" Target="https://podminky.urs.cz/item/CS_URS_2024_01/771574414" TargetMode="External" /><Relationship Id="rId202" Type="http://schemas.openxmlformats.org/officeDocument/2006/relationships/hyperlink" Target="https://podminky.urs.cz/item/CS_URS_2024_01/771591112" TargetMode="External" /><Relationship Id="rId203" Type="http://schemas.openxmlformats.org/officeDocument/2006/relationships/hyperlink" Target="https://podminky.urs.cz/item/CS_URS_2024_01/771591115" TargetMode="External" /><Relationship Id="rId204" Type="http://schemas.openxmlformats.org/officeDocument/2006/relationships/hyperlink" Target="https://podminky.urs.cz/item/CS_URS_2024_01/771591241" TargetMode="External" /><Relationship Id="rId205" Type="http://schemas.openxmlformats.org/officeDocument/2006/relationships/hyperlink" Target="https://podminky.urs.cz/item/CS_URS_2024_01/771591264" TargetMode="External" /><Relationship Id="rId206" Type="http://schemas.openxmlformats.org/officeDocument/2006/relationships/hyperlink" Target="https://podminky.urs.cz/item/CS_URS_2022_02/998771203" TargetMode="External" /><Relationship Id="rId207" Type="http://schemas.openxmlformats.org/officeDocument/2006/relationships/hyperlink" Target="https://podminky.urs.cz/item/CS_URS_2022_02/776111111" TargetMode="External" /><Relationship Id="rId208" Type="http://schemas.openxmlformats.org/officeDocument/2006/relationships/hyperlink" Target="https://podminky.urs.cz/item/CS_URS_2024_01/776111311" TargetMode="External" /><Relationship Id="rId209" Type="http://schemas.openxmlformats.org/officeDocument/2006/relationships/hyperlink" Target="https://podminky.urs.cz/item/CS_URS_2022_02/776121112" TargetMode="External" /><Relationship Id="rId210" Type="http://schemas.openxmlformats.org/officeDocument/2006/relationships/hyperlink" Target="https://podminky.urs.cz/item/CS_URS_2024_01/776231111" TargetMode="External" /><Relationship Id="rId211" Type="http://schemas.openxmlformats.org/officeDocument/2006/relationships/hyperlink" Target="https://podminky.urs.cz/item/CS_URS_2024_01/776411111" TargetMode="External" /><Relationship Id="rId212" Type="http://schemas.openxmlformats.org/officeDocument/2006/relationships/hyperlink" Target="https://podminky.urs.cz/item/CS_URS_2022_02/998776203" TargetMode="External" /><Relationship Id="rId213" Type="http://schemas.openxmlformats.org/officeDocument/2006/relationships/hyperlink" Target="https://podminky.urs.cz/item/CS_URS_2022_02/777121101" TargetMode="External" /><Relationship Id="rId214" Type="http://schemas.openxmlformats.org/officeDocument/2006/relationships/hyperlink" Target="https://podminky.urs.cz/item/CS_URS_2022_02/777131100" TargetMode="External" /><Relationship Id="rId215" Type="http://schemas.openxmlformats.org/officeDocument/2006/relationships/hyperlink" Target="https://podminky.urs.cz/item/CS_URS_2022_02/777131113" TargetMode="External" /><Relationship Id="rId216" Type="http://schemas.openxmlformats.org/officeDocument/2006/relationships/hyperlink" Target="https://podminky.urs.cz/item/CS_URS_2022_02/777511125" TargetMode="External" /><Relationship Id="rId217" Type="http://schemas.openxmlformats.org/officeDocument/2006/relationships/hyperlink" Target="https://podminky.urs.cz/item/CS_URS_2022_02/777521103" TargetMode="External" /><Relationship Id="rId218" Type="http://schemas.openxmlformats.org/officeDocument/2006/relationships/hyperlink" Target="https://podminky.urs.cz/item/CS_URS_2022_02/777611121" TargetMode="External" /><Relationship Id="rId219" Type="http://schemas.openxmlformats.org/officeDocument/2006/relationships/hyperlink" Target="https://podminky.urs.cz/item/CS_URS_2022_02/777622101" TargetMode="External" /><Relationship Id="rId220" Type="http://schemas.openxmlformats.org/officeDocument/2006/relationships/hyperlink" Target="https://podminky.urs.cz/item/CS_URS_2022_02/998777203" TargetMode="External" /><Relationship Id="rId221" Type="http://schemas.openxmlformats.org/officeDocument/2006/relationships/hyperlink" Target="https://podminky.urs.cz/item/CS_URS_2024_01/781111011" TargetMode="External" /><Relationship Id="rId222" Type="http://schemas.openxmlformats.org/officeDocument/2006/relationships/hyperlink" Target="https://podminky.urs.cz/item/CS_URS_2022_02/781121011" TargetMode="External" /><Relationship Id="rId223" Type="http://schemas.openxmlformats.org/officeDocument/2006/relationships/hyperlink" Target="https://podminky.urs.cz/item/CS_URS_2022_02/781131112" TargetMode="External" /><Relationship Id="rId224" Type="http://schemas.openxmlformats.org/officeDocument/2006/relationships/hyperlink" Target="https://podminky.urs.cz/item/CS_URS_2024_01/781472214" TargetMode="External" /><Relationship Id="rId225" Type="http://schemas.openxmlformats.org/officeDocument/2006/relationships/hyperlink" Target="https://podminky.urs.cz/item/CS_URS_2022_02/781491021" TargetMode="External" /><Relationship Id="rId226" Type="http://schemas.openxmlformats.org/officeDocument/2006/relationships/hyperlink" Target="https://podminky.urs.cz/item/CS_URS_2024_01/781492251" TargetMode="External" /><Relationship Id="rId227" Type="http://schemas.openxmlformats.org/officeDocument/2006/relationships/hyperlink" Target="https://podminky.urs.cz/item/CS_URS_2024_01/781495115" TargetMode="External" /><Relationship Id="rId228" Type="http://schemas.openxmlformats.org/officeDocument/2006/relationships/hyperlink" Target="https://podminky.urs.cz/item/CS_URS_2022_02/998781203" TargetMode="External" /><Relationship Id="rId229" Type="http://schemas.openxmlformats.org/officeDocument/2006/relationships/hyperlink" Target="https://podminky.urs.cz/item/CS_URS_2022_02/783823135" TargetMode="External" /><Relationship Id="rId230" Type="http://schemas.openxmlformats.org/officeDocument/2006/relationships/hyperlink" Target="https://podminky.urs.cz/item/CS_URS_2022_02/783827425" TargetMode="External" /><Relationship Id="rId231" Type="http://schemas.openxmlformats.org/officeDocument/2006/relationships/hyperlink" Target="https://podminky.urs.cz/item/CS_URS_2022_02/784181121" TargetMode="External" /><Relationship Id="rId232" Type="http://schemas.openxmlformats.org/officeDocument/2006/relationships/hyperlink" Target="https://podminky.urs.cz/item/CS_URS_2022_02/784221101" TargetMode="External" /><Relationship Id="rId233" Type="http://schemas.openxmlformats.org/officeDocument/2006/relationships/hyperlink" Target="https://podminky.urs.cz/item/CS_URS_2022_02/998786203" TargetMode="External" /><Relationship Id="rId234" Type="http://schemas.openxmlformats.org/officeDocument/2006/relationships/hyperlink" Target="https://podminky.urs.cz/item/CS_URS_2022_02/220860205" TargetMode="External" /><Relationship Id="rId23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11141" TargetMode="External" /><Relationship Id="rId2" Type="http://schemas.openxmlformats.org/officeDocument/2006/relationships/hyperlink" Target="https://podminky.urs.cz/item/CS_URS_2024_01/725211603" TargetMode="External" /><Relationship Id="rId3" Type="http://schemas.openxmlformats.org/officeDocument/2006/relationships/hyperlink" Target="https://podminky.urs.cz/item/CS_URS_2024_01/72524112R" TargetMode="External" /><Relationship Id="rId4" Type="http://schemas.openxmlformats.org/officeDocument/2006/relationships/hyperlink" Target="https://podminky.urs.cz/item/CS_URS_2024_01/725822611" TargetMode="External" /><Relationship Id="rId5" Type="http://schemas.openxmlformats.org/officeDocument/2006/relationships/hyperlink" Target="https://podminky.urs.cz/item/CS_URS_2024_01/726131041" TargetMode="External" /><Relationship Id="rId6" Type="http://schemas.openxmlformats.org/officeDocument/2006/relationships/hyperlink" Target="https://podminky.urs.cz/item/CS_URS_2024_01/726131043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564771101" TargetMode="External" /><Relationship Id="rId2" Type="http://schemas.openxmlformats.org/officeDocument/2006/relationships/hyperlink" Target="https://podminky.urs.cz/item/CS_URS_2024_01/564750101" TargetMode="External" /><Relationship Id="rId3" Type="http://schemas.openxmlformats.org/officeDocument/2006/relationships/hyperlink" Target="https://podminky.urs.cz/item/CS_URS_2024_01/919726122" TargetMode="External" /><Relationship Id="rId4" Type="http://schemas.openxmlformats.org/officeDocument/2006/relationships/hyperlink" Target="https://podminky.urs.cz/item/CS_URS_2024_01/596841221" TargetMode="External" /><Relationship Id="rId5" Type="http://schemas.openxmlformats.org/officeDocument/2006/relationships/hyperlink" Target="https://podminky.urs.cz/item/CS_URS_2024_01/762951013" TargetMode="External" /><Relationship Id="rId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751117" TargetMode="External" /><Relationship Id="rId2" Type="http://schemas.openxmlformats.org/officeDocument/2006/relationships/hyperlink" Target="https://podminky.urs.cz/item/CS_URS_2024_01/162751119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204" TargetMode="External" /><Relationship Id="rId2" Type="http://schemas.openxmlformats.org/officeDocument/2006/relationships/hyperlink" Target="https://podminky.urs.cz/item/CS_URS_2024_01/151711111" TargetMode="External" /><Relationship Id="rId3" Type="http://schemas.openxmlformats.org/officeDocument/2006/relationships/hyperlink" Target="https://podminky.urs.cz/item/CS_URS_2024_01/151712111" TargetMode="External" /><Relationship Id="rId4" Type="http://schemas.openxmlformats.org/officeDocument/2006/relationships/hyperlink" Target="https://podminky.urs.cz/item/CS_URS_2024_01/151721112" TargetMode="External" /><Relationship Id="rId5" Type="http://schemas.openxmlformats.org/officeDocument/2006/relationships/hyperlink" Target="https://podminky.urs.cz/item/CS_URS_2024_01/153821112" TargetMode="External" /><Relationship Id="rId6" Type="http://schemas.openxmlformats.org/officeDocument/2006/relationships/hyperlink" Target="https://podminky.urs.cz/item/CS_URS_2024_01/153822112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2751119" TargetMode="External" /><Relationship Id="rId9" Type="http://schemas.openxmlformats.org/officeDocument/2006/relationships/hyperlink" Target="https://podminky.urs.cz/item/CS_URS_2024_01/167151111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224311114" TargetMode="External" /><Relationship Id="rId13" Type="http://schemas.openxmlformats.org/officeDocument/2006/relationships/hyperlink" Target="https://podminky.urs.cz/item/CS_URS_2024_01/224511114" TargetMode="External" /><Relationship Id="rId14" Type="http://schemas.openxmlformats.org/officeDocument/2006/relationships/hyperlink" Target="https://podminky.urs.cz/item/CS_URS_2024_01/282602113" TargetMode="External" /><Relationship Id="rId15" Type="http://schemas.openxmlformats.org/officeDocument/2006/relationships/hyperlink" Target="https://podminky.urs.cz/item/CS_URS_2024_01/451573111" TargetMode="External" /><Relationship Id="rId16" Type="http://schemas.openxmlformats.org/officeDocument/2006/relationships/hyperlink" Target="https://podminky.urs.cz/item/CS_URS_2024_01/452311161" TargetMode="External" /><Relationship Id="rId17" Type="http://schemas.openxmlformats.org/officeDocument/2006/relationships/hyperlink" Target="https://podminky.urs.cz/item/CS_URS_2024_01/452351111" TargetMode="External" /><Relationship Id="rId18" Type="http://schemas.openxmlformats.org/officeDocument/2006/relationships/hyperlink" Target="https://podminky.urs.cz/item/CS_URS_2024_01/452351112" TargetMode="External" /><Relationship Id="rId19" Type="http://schemas.openxmlformats.org/officeDocument/2006/relationships/hyperlink" Target="https://podminky.urs.cz/item/CS_URS_2024_01/998004011" TargetMode="External" /><Relationship Id="rId20" Type="http://schemas.openxmlformats.org/officeDocument/2006/relationships/hyperlink" Target="https://podminky.urs.cz/item/CS_URS_2024_01/998271301" TargetMode="External" /><Relationship Id="rId2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751117" TargetMode="External" /><Relationship Id="rId2" Type="http://schemas.openxmlformats.org/officeDocument/2006/relationships/hyperlink" Target="https://podminky.urs.cz/item/CS_URS_2024_01/162751119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7151101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62751119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460661113" TargetMode="External" /><Relationship Id="rId2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3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67151111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324000" TargetMode="External" /><Relationship Id="rId2" Type="http://schemas.openxmlformats.org/officeDocument/2006/relationships/hyperlink" Target="https://podminky.urs.cz/item/CS_URS_2024_01/011434000" TargetMode="External" /><Relationship Id="rId3" Type="http://schemas.openxmlformats.org/officeDocument/2006/relationships/hyperlink" Target="https://podminky.urs.cz/item/CS_URS_2024_01/013254000" TargetMode="External" /><Relationship Id="rId4" Type="http://schemas.openxmlformats.org/officeDocument/2006/relationships/hyperlink" Target="https://podminky.urs.cz/item/CS_URS_2024_01/013274000" TargetMode="External" /><Relationship Id="rId5" Type="http://schemas.openxmlformats.org/officeDocument/2006/relationships/hyperlink" Target="https://podminky.urs.cz/item/CS_URS_2024_01/013284000" TargetMode="External" /><Relationship Id="rId6" Type="http://schemas.openxmlformats.org/officeDocument/2006/relationships/hyperlink" Target="https://podminky.urs.cz/item/CS_URS_2022_02/030001000" TargetMode="External" /><Relationship Id="rId7" Type="http://schemas.openxmlformats.org/officeDocument/2006/relationships/hyperlink" Target="https://podminky.urs.cz/item/CS_URS_2024_01/041903000" TargetMode="External" /><Relationship Id="rId8" Type="http://schemas.openxmlformats.org/officeDocument/2006/relationships/hyperlink" Target="https://podminky.urs.cz/item/CS_URS_2022_02/045002000" TargetMode="External" /><Relationship Id="rId9" Type="http://schemas.openxmlformats.org/officeDocument/2006/relationships/hyperlink" Target="https://podminky.urs.cz/item/CS_URS_2022_02/051002000" TargetMode="External" /><Relationship Id="rId10" Type="http://schemas.openxmlformats.org/officeDocument/2006/relationships/hyperlink" Target="https://podminky.urs.cz/item/CS_URS_2024_01/070001000" TargetMode="External" /><Relationship Id="rId11" Type="http://schemas.openxmlformats.org/officeDocument/2006/relationships/hyperlink" Target="https://podminky.urs.cz/item/CS_URS_2024_01/092103001" TargetMode="External" /><Relationship Id="rId12" Type="http://schemas.openxmlformats.org/officeDocument/2006/relationships/drawing" Target="../drawings/drawing3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33</v>
      </c>
      <c r="AL11" s="24"/>
      <c r="AM11" s="24"/>
      <c r="AN11" s="29" t="s">
        <v>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35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35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33</v>
      </c>
      <c r="AL14" s="24"/>
      <c r="AM14" s="24"/>
      <c r="AN14" s="37" t="s">
        <v>35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37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33</v>
      </c>
      <c r="AL17" s="24"/>
      <c r="AM17" s="24"/>
      <c r="AN17" s="29" t="s">
        <v>39</v>
      </c>
      <c r="AO17" s="24"/>
      <c r="AP17" s="24"/>
      <c r="AQ17" s="24"/>
      <c r="AR17" s="22"/>
      <c r="BE17" s="33"/>
      <c r="BS17" s="19" t="s">
        <v>40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33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40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9" t="s">
        <v>1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44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ROUND(AG94,2)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45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46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47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48</v>
      </c>
      <c r="E29" s="50"/>
      <c r="F29" s="34" t="s">
        <v>49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ROUND(AZ94,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ROUND(AV94,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50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ROUND(BA94,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ROUND(AW94,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51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ROUND(BB94,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52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ROUND(BC94,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53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ROUND(BD94,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54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33"/>
    </row>
    <row r="35" s="2" customFormat="1" ht="25.92" customHeight="1">
      <c r="A35" s="41"/>
      <c r="B35" s="42"/>
      <c r="C35" s="55"/>
      <c r="D35" s="56" t="s">
        <v>54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55</v>
      </c>
      <c r="U35" s="57"/>
      <c r="V35" s="57"/>
      <c r="W35" s="57"/>
      <c r="X35" s="59" t="s">
        <v>56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14.4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7"/>
      <c r="BE37" s="41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2"/>
      <c r="C49" s="63"/>
      <c r="D49" s="64" t="s">
        <v>57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58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1"/>
      <c r="B60" s="42"/>
      <c r="C60" s="43"/>
      <c r="D60" s="67" t="s">
        <v>59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7" t="s">
        <v>60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7" t="s">
        <v>59</v>
      </c>
      <c r="AI60" s="45"/>
      <c r="AJ60" s="45"/>
      <c r="AK60" s="45"/>
      <c r="AL60" s="45"/>
      <c r="AM60" s="67" t="s">
        <v>60</v>
      </c>
      <c r="AN60" s="45"/>
      <c r="AO60" s="45"/>
      <c r="AP60" s="43"/>
      <c r="AQ60" s="43"/>
      <c r="AR60" s="47"/>
      <c r="BE60" s="41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1"/>
      <c r="B64" s="42"/>
      <c r="C64" s="43"/>
      <c r="D64" s="64" t="s">
        <v>61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62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7"/>
      <c r="BE64" s="41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1"/>
      <c r="B75" s="42"/>
      <c r="C75" s="43"/>
      <c r="D75" s="67" t="s">
        <v>59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7" t="s">
        <v>60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7" t="s">
        <v>59</v>
      </c>
      <c r="AI75" s="45"/>
      <c r="AJ75" s="45"/>
      <c r="AK75" s="45"/>
      <c r="AL75" s="45"/>
      <c r="AM75" s="67" t="s">
        <v>60</v>
      </c>
      <c r="AN75" s="45"/>
      <c r="AO75" s="45"/>
      <c r="AP75" s="43"/>
      <c r="AQ75" s="43"/>
      <c r="AR75" s="47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7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7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7"/>
      <c r="BE81" s="41"/>
    </row>
    <row r="82" s="2" customFormat="1" ht="24.96" customHeight="1">
      <c r="A82" s="41"/>
      <c r="B82" s="42"/>
      <c r="C82" s="25" t="s">
        <v>63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7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7"/>
      <c r="BE83" s="41"/>
    </row>
    <row r="84" s="4" customFormat="1" ht="12" customHeight="1">
      <c r="A84" s="4"/>
      <c r="B84" s="73"/>
      <c r="C84" s="34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202211-01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STUDENTSKÉ KOLEJE VYSOKÉ ŠKOLY POLYTECHNICKÉ JIHLAVA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7"/>
      <c r="BE86" s="41"/>
    </row>
    <row r="87" s="2" customFormat="1" ht="12" customHeight="1">
      <c r="A87" s="41"/>
      <c r="B87" s="42"/>
      <c r="C87" s="34" t="s">
        <v>22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Jihlava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4" t="s">
        <v>24</v>
      </c>
      <c r="AJ87" s="43"/>
      <c r="AK87" s="43"/>
      <c r="AL87" s="43"/>
      <c r="AM87" s="82" t="str">
        <f>IF(AN8= "","",AN8)</f>
        <v>25. 11. 2022</v>
      </c>
      <c r="AN87" s="82"/>
      <c r="AO87" s="43"/>
      <c r="AP87" s="43"/>
      <c r="AQ87" s="43"/>
      <c r="AR87" s="47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7"/>
      <c r="BE88" s="41"/>
    </row>
    <row r="89" s="2" customFormat="1" ht="15.15" customHeight="1">
      <c r="A89" s="41"/>
      <c r="B89" s="42"/>
      <c r="C89" s="34" t="s">
        <v>30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Vysoká škola polytechnická Jihlava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4" t="s">
        <v>36</v>
      </c>
      <c r="AJ89" s="43"/>
      <c r="AK89" s="43"/>
      <c r="AL89" s="43"/>
      <c r="AM89" s="83" t="str">
        <f>IF(E17="","",E17)</f>
        <v>A32 spol. s r. o.</v>
      </c>
      <c r="AN89" s="74"/>
      <c r="AO89" s="74"/>
      <c r="AP89" s="74"/>
      <c r="AQ89" s="43"/>
      <c r="AR89" s="47"/>
      <c r="AS89" s="84" t="s">
        <v>64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15.15" customHeight="1">
      <c r="A90" s="41"/>
      <c r="B90" s="42"/>
      <c r="C90" s="34" t="s">
        <v>34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4" t="s">
        <v>41</v>
      </c>
      <c r="AJ90" s="43"/>
      <c r="AK90" s="43"/>
      <c r="AL90" s="43"/>
      <c r="AM90" s="83" t="str">
        <f>IF(E20="","",E20)</f>
        <v xml:space="preserve"> </v>
      </c>
      <c r="AN90" s="74"/>
      <c r="AO90" s="74"/>
      <c r="AP90" s="74"/>
      <c r="AQ90" s="43"/>
      <c r="AR90" s="47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7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65</v>
      </c>
      <c r="D92" s="97"/>
      <c r="E92" s="97"/>
      <c r="F92" s="97"/>
      <c r="G92" s="97"/>
      <c r="H92" s="98"/>
      <c r="I92" s="99" t="s">
        <v>66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67</v>
      </c>
      <c r="AH92" s="97"/>
      <c r="AI92" s="97"/>
      <c r="AJ92" s="97"/>
      <c r="AK92" s="97"/>
      <c r="AL92" s="97"/>
      <c r="AM92" s="97"/>
      <c r="AN92" s="99" t="s">
        <v>68</v>
      </c>
      <c r="AO92" s="97"/>
      <c r="AP92" s="101"/>
      <c r="AQ92" s="102" t="s">
        <v>69</v>
      </c>
      <c r="AR92" s="47"/>
      <c r="AS92" s="103" t="s">
        <v>70</v>
      </c>
      <c r="AT92" s="104" t="s">
        <v>71</v>
      </c>
      <c r="AU92" s="104" t="s">
        <v>72</v>
      </c>
      <c r="AV92" s="104" t="s">
        <v>73</v>
      </c>
      <c r="AW92" s="104" t="s">
        <v>74</v>
      </c>
      <c r="AX92" s="104" t="s">
        <v>75</v>
      </c>
      <c r="AY92" s="104" t="s">
        <v>76</v>
      </c>
      <c r="AZ92" s="104" t="s">
        <v>77</v>
      </c>
      <c r="BA92" s="104" t="s">
        <v>78</v>
      </c>
      <c r="BB92" s="104" t="s">
        <v>79</v>
      </c>
      <c r="BC92" s="104" t="s">
        <v>80</v>
      </c>
      <c r="BD92" s="105" t="s">
        <v>81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7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82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ROUND(AG95+SUM(AG107:AG113)+SUM(AG116:AG123)+AG126,2)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ROUND(AS95+SUM(AS107:AS113)+SUM(AS116:AS123)+AS126,2)</f>
        <v>0</v>
      </c>
      <c r="AT94" s="117">
        <f>ROUND(SUM(AV94:AW94),2)</f>
        <v>0</v>
      </c>
      <c r="AU94" s="118">
        <f>ROUND(AU95+SUM(AU107:AU113)+SUM(AU116:AU123)+AU126,5)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ROUND(AZ95+SUM(AZ107:AZ113)+SUM(AZ116:AZ123)+AZ126,2)</f>
        <v>0</v>
      </c>
      <c r="BA94" s="117">
        <f>ROUND(BA95+SUM(BA107:BA113)+SUM(BA116:BA123)+BA126,2)</f>
        <v>0</v>
      </c>
      <c r="BB94" s="117">
        <f>ROUND(BB95+SUM(BB107:BB113)+SUM(BB116:BB123)+BB126,2)</f>
        <v>0</v>
      </c>
      <c r="BC94" s="117">
        <f>ROUND(BC95+SUM(BC107:BC113)+SUM(BC116:BC123)+BC126,2)</f>
        <v>0</v>
      </c>
      <c r="BD94" s="119">
        <f>ROUND(BD95+SUM(BD107:BD113)+SUM(BD116:BD123)+BD126,2)</f>
        <v>0</v>
      </c>
      <c r="BE94" s="6"/>
      <c r="BS94" s="120" t="s">
        <v>83</v>
      </c>
      <c r="BT94" s="120" t="s">
        <v>84</v>
      </c>
      <c r="BU94" s="121" t="s">
        <v>85</v>
      </c>
      <c r="BV94" s="120" t="s">
        <v>86</v>
      </c>
      <c r="BW94" s="120" t="s">
        <v>5</v>
      </c>
      <c r="BX94" s="120" t="s">
        <v>87</v>
      </c>
      <c r="CL94" s="120" t="s">
        <v>19</v>
      </c>
    </row>
    <row r="95" s="7" customFormat="1" ht="16.5" customHeight="1">
      <c r="A95" s="7"/>
      <c r="B95" s="122"/>
      <c r="C95" s="123"/>
      <c r="D95" s="124" t="s">
        <v>88</v>
      </c>
      <c r="E95" s="124"/>
      <c r="F95" s="124"/>
      <c r="G95" s="124"/>
      <c r="H95" s="124"/>
      <c r="I95" s="125"/>
      <c r="J95" s="124" t="s">
        <v>89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ROUND(SUM(AG96:AG106),2)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90</v>
      </c>
      <c r="AR95" s="129"/>
      <c r="AS95" s="130">
        <f>ROUND(SUM(AS96:AS106),2)</f>
        <v>0</v>
      </c>
      <c r="AT95" s="131">
        <f>ROUND(SUM(AV95:AW95),2)</f>
        <v>0</v>
      </c>
      <c r="AU95" s="132">
        <f>ROUND(SUM(AU96:AU106),5)</f>
        <v>0</v>
      </c>
      <c r="AV95" s="131">
        <f>ROUND(AZ95*L29,2)</f>
        <v>0</v>
      </c>
      <c r="AW95" s="131">
        <f>ROUND(BA95*L30,2)</f>
        <v>0</v>
      </c>
      <c r="AX95" s="131">
        <f>ROUND(BB95*L29,2)</f>
        <v>0</v>
      </c>
      <c r="AY95" s="131">
        <f>ROUND(BC95*L30,2)</f>
        <v>0</v>
      </c>
      <c r="AZ95" s="131">
        <f>ROUND(SUM(AZ96:AZ106),2)</f>
        <v>0</v>
      </c>
      <c r="BA95" s="131">
        <f>ROUND(SUM(BA96:BA106),2)</f>
        <v>0</v>
      </c>
      <c r="BB95" s="131">
        <f>ROUND(SUM(BB96:BB106),2)</f>
        <v>0</v>
      </c>
      <c r="BC95" s="131">
        <f>ROUND(SUM(BC96:BC106),2)</f>
        <v>0</v>
      </c>
      <c r="BD95" s="133">
        <f>ROUND(SUM(BD96:BD106),2)</f>
        <v>0</v>
      </c>
      <c r="BE95" s="7"/>
      <c r="BS95" s="134" t="s">
        <v>83</v>
      </c>
      <c r="BT95" s="134" t="s">
        <v>91</v>
      </c>
      <c r="BU95" s="134" t="s">
        <v>85</v>
      </c>
      <c r="BV95" s="134" t="s">
        <v>86</v>
      </c>
      <c r="BW95" s="134" t="s">
        <v>92</v>
      </c>
      <c r="BX95" s="134" t="s">
        <v>5</v>
      </c>
      <c r="CL95" s="134" t="s">
        <v>19</v>
      </c>
      <c r="CM95" s="134" t="s">
        <v>93</v>
      </c>
    </row>
    <row r="96" s="4" customFormat="1" ht="23.25" customHeight="1">
      <c r="A96" s="135" t="s">
        <v>94</v>
      </c>
      <c r="B96" s="73"/>
      <c r="C96" s="136"/>
      <c r="D96" s="136"/>
      <c r="E96" s="137" t="s">
        <v>95</v>
      </c>
      <c r="F96" s="137"/>
      <c r="G96" s="137"/>
      <c r="H96" s="137"/>
      <c r="I96" s="137"/>
      <c r="J96" s="136"/>
      <c r="K96" s="137" t="s">
        <v>96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'SO 01_STA - Stavební část'!J32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 t="s">
        <v>97</v>
      </c>
      <c r="AR96" s="75"/>
      <c r="AS96" s="140">
        <v>0</v>
      </c>
      <c r="AT96" s="141">
        <f>ROUND(SUM(AV96:AW96),2)</f>
        <v>0</v>
      </c>
      <c r="AU96" s="142">
        <f>'SO 01_STA - Stavební část'!P157</f>
        <v>0</v>
      </c>
      <c r="AV96" s="141">
        <f>'SO 01_STA - Stavební část'!J35</f>
        <v>0</v>
      </c>
      <c r="AW96" s="141">
        <f>'SO 01_STA - Stavební část'!J36</f>
        <v>0</v>
      </c>
      <c r="AX96" s="141">
        <f>'SO 01_STA - Stavební část'!J37</f>
        <v>0</v>
      </c>
      <c r="AY96" s="141">
        <f>'SO 01_STA - Stavební část'!J38</f>
        <v>0</v>
      </c>
      <c r="AZ96" s="141">
        <f>'SO 01_STA - Stavební část'!F35</f>
        <v>0</v>
      </c>
      <c r="BA96" s="141">
        <f>'SO 01_STA - Stavební část'!F36</f>
        <v>0</v>
      </c>
      <c r="BB96" s="141">
        <f>'SO 01_STA - Stavební část'!F37</f>
        <v>0</v>
      </c>
      <c r="BC96" s="141">
        <f>'SO 01_STA - Stavební část'!F38</f>
        <v>0</v>
      </c>
      <c r="BD96" s="143">
        <f>'SO 01_STA - Stavební část'!F39</f>
        <v>0</v>
      </c>
      <c r="BE96" s="4"/>
      <c r="BT96" s="144" t="s">
        <v>93</v>
      </c>
      <c r="BV96" s="144" t="s">
        <v>86</v>
      </c>
      <c r="BW96" s="144" t="s">
        <v>98</v>
      </c>
      <c r="BX96" s="144" t="s">
        <v>92</v>
      </c>
      <c r="CL96" s="144" t="s">
        <v>1</v>
      </c>
    </row>
    <row r="97" s="4" customFormat="1" ht="23.25" customHeight="1">
      <c r="A97" s="135" t="s">
        <v>94</v>
      </c>
      <c r="B97" s="73"/>
      <c r="C97" s="136"/>
      <c r="D97" s="136"/>
      <c r="E97" s="137" t="s">
        <v>99</v>
      </c>
      <c r="F97" s="137"/>
      <c r="G97" s="137"/>
      <c r="H97" s="137"/>
      <c r="I97" s="137"/>
      <c r="J97" s="136"/>
      <c r="K97" s="137" t="s">
        <v>100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8">
        <f>'SO 01_ZTI - Zdravotně tec...'!J32</f>
        <v>0</v>
      </c>
      <c r="AH97" s="136"/>
      <c r="AI97" s="136"/>
      <c r="AJ97" s="136"/>
      <c r="AK97" s="136"/>
      <c r="AL97" s="136"/>
      <c r="AM97" s="136"/>
      <c r="AN97" s="138">
        <f>SUM(AG97,AT97)</f>
        <v>0</v>
      </c>
      <c r="AO97" s="136"/>
      <c r="AP97" s="136"/>
      <c r="AQ97" s="139" t="s">
        <v>97</v>
      </c>
      <c r="AR97" s="75"/>
      <c r="AS97" s="140">
        <v>0</v>
      </c>
      <c r="AT97" s="141">
        <f>ROUND(SUM(AV97:AW97),2)</f>
        <v>0</v>
      </c>
      <c r="AU97" s="142">
        <f>'SO 01_ZTI - Zdravotně tec...'!P132</f>
        <v>0</v>
      </c>
      <c r="AV97" s="141">
        <f>'SO 01_ZTI - Zdravotně tec...'!J35</f>
        <v>0</v>
      </c>
      <c r="AW97" s="141">
        <f>'SO 01_ZTI - Zdravotně tec...'!J36</f>
        <v>0</v>
      </c>
      <c r="AX97" s="141">
        <f>'SO 01_ZTI - Zdravotně tec...'!J37</f>
        <v>0</v>
      </c>
      <c r="AY97" s="141">
        <f>'SO 01_ZTI - Zdravotně tec...'!J38</f>
        <v>0</v>
      </c>
      <c r="AZ97" s="141">
        <f>'SO 01_ZTI - Zdravotně tec...'!F35</f>
        <v>0</v>
      </c>
      <c r="BA97" s="141">
        <f>'SO 01_ZTI - Zdravotně tec...'!F36</f>
        <v>0</v>
      </c>
      <c r="BB97" s="141">
        <f>'SO 01_ZTI - Zdravotně tec...'!F37</f>
        <v>0</v>
      </c>
      <c r="BC97" s="141">
        <f>'SO 01_ZTI - Zdravotně tec...'!F38</f>
        <v>0</v>
      </c>
      <c r="BD97" s="143">
        <f>'SO 01_ZTI - Zdravotně tec...'!F39</f>
        <v>0</v>
      </c>
      <c r="BE97" s="4"/>
      <c r="BT97" s="144" t="s">
        <v>93</v>
      </c>
      <c r="BV97" s="144" t="s">
        <v>86</v>
      </c>
      <c r="BW97" s="144" t="s">
        <v>101</v>
      </c>
      <c r="BX97" s="144" t="s">
        <v>92</v>
      </c>
      <c r="CL97" s="144" t="s">
        <v>1</v>
      </c>
    </row>
    <row r="98" s="4" customFormat="1" ht="23.25" customHeight="1">
      <c r="A98" s="135" t="s">
        <v>94</v>
      </c>
      <c r="B98" s="73"/>
      <c r="C98" s="136"/>
      <c r="D98" s="136"/>
      <c r="E98" s="137" t="s">
        <v>102</v>
      </c>
      <c r="F98" s="137"/>
      <c r="G98" s="137"/>
      <c r="H98" s="137"/>
      <c r="I98" s="137"/>
      <c r="J98" s="136"/>
      <c r="K98" s="137" t="s">
        <v>103</v>
      </c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8">
        <f>'SO 01_VZT - Vzduchotechni...'!J32</f>
        <v>0</v>
      </c>
      <c r="AH98" s="136"/>
      <c r="AI98" s="136"/>
      <c r="AJ98" s="136"/>
      <c r="AK98" s="136"/>
      <c r="AL98" s="136"/>
      <c r="AM98" s="136"/>
      <c r="AN98" s="138">
        <f>SUM(AG98,AT98)</f>
        <v>0</v>
      </c>
      <c r="AO98" s="136"/>
      <c r="AP98" s="136"/>
      <c r="AQ98" s="139" t="s">
        <v>97</v>
      </c>
      <c r="AR98" s="75"/>
      <c r="AS98" s="140">
        <v>0</v>
      </c>
      <c r="AT98" s="141">
        <f>ROUND(SUM(AV98:AW98),2)</f>
        <v>0</v>
      </c>
      <c r="AU98" s="142">
        <f>'SO 01_VZT - Vzduchotechni...'!P130</f>
        <v>0</v>
      </c>
      <c r="AV98" s="141">
        <f>'SO 01_VZT - Vzduchotechni...'!J35</f>
        <v>0</v>
      </c>
      <c r="AW98" s="141">
        <f>'SO 01_VZT - Vzduchotechni...'!J36</f>
        <v>0</v>
      </c>
      <c r="AX98" s="141">
        <f>'SO 01_VZT - Vzduchotechni...'!J37</f>
        <v>0</v>
      </c>
      <c r="AY98" s="141">
        <f>'SO 01_VZT - Vzduchotechni...'!J38</f>
        <v>0</v>
      </c>
      <c r="AZ98" s="141">
        <f>'SO 01_VZT - Vzduchotechni...'!F35</f>
        <v>0</v>
      </c>
      <c r="BA98" s="141">
        <f>'SO 01_VZT - Vzduchotechni...'!F36</f>
        <v>0</v>
      </c>
      <c r="BB98" s="141">
        <f>'SO 01_VZT - Vzduchotechni...'!F37</f>
        <v>0</v>
      </c>
      <c r="BC98" s="141">
        <f>'SO 01_VZT - Vzduchotechni...'!F38</f>
        <v>0</v>
      </c>
      <c r="BD98" s="143">
        <f>'SO 01_VZT - Vzduchotechni...'!F39</f>
        <v>0</v>
      </c>
      <c r="BE98" s="4"/>
      <c r="BT98" s="144" t="s">
        <v>93</v>
      </c>
      <c r="BV98" s="144" t="s">
        <v>86</v>
      </c>
      <c r="BW98" s="144" t="s">
        <v>104</v>
      </c>
      <c r="BX98" s="144" t="s">
        <v>92</v>
      </c>
      <c r="CL98" s="144" t="s">
        <v>1</v>
      </c>
    </row>
    <row r="99" s="4" customFormat="1" ht="23.25" customHeight="1">
      <c r="A99" s="135" t="s">
        <v>94</v>
      </c>
      <c r="B99" s="73"/>
      <c r="C99" s="136"/>
      <c r="D99" s="136"/>
      <c r="E99" s="137" t="s">
        <v>105</v>
      </c>
      <c r="F99" s="137"/>
      <c r="G99" s="137"/>
      <c r="H99" s="137"/>
      <c r="I99" s="137"/>
      <c r="J99" s="136"/>
      <c r="K99" s="137" t="s">
        <v>106</v>
      </c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8">
        <f>'SO 01_ÚT - Vytápění'!J32</f>
        <v>0</v>
      </c>
      <c r="AH99" s="136"/>
      <c r="AI99" s="136"/>
      <c r="AJ99" s="136"/>
      <c r="AK99" s="136"/>
      <c r="AL99" s="136"/>
      <c r="AM99" s="136"/>
      <c r="AN99" s="138">
        <f>SUM(AG99,AT99)</f>
        <v>0</v>
      </c>
      <c r="AO99" s="136"/>
      <c r="AP99" s="136"/>
      <c r="AQ99" s="139" t="s">
        <v>97</v>
      </c>
      <c r="AR99" s="75"/>
      <c r="AS99" s="140">
        <v>0</v>
      </c>
      <c r="AT99" s="141">
        <f>ROUND(SUM(AV99:AW99),2)</f>
        <v>0</v>
      </c>
      <c r="AU99" s="142">
        <f>'SO 01_ÚT - Vytápění'!P128</f>
        <v>0</v>
      </c>
      <c r="AV99" s="141">
        <f>'SO 01_ÚT - Vytápění'!J35</f>
        <v>0</v>
      </c>
      <c r="AW99" s="141">
        <f>'SO 01_ÚT - Vytápění'!J36</f>
        <v>0</v>
      </c>
      <c r="AX99" s="141">
        <f>'SO 01_ÚT - Vytápění'!J37</f>
        <v>0</v>
      </c>
      <c r="AY99" s="141">
        <f>'SO 01_ÚT - Vytápění'!J38</f>
        <v>0</v>
      </c>
      <c r="AZ99" s="141">
        <f>'SO 01_ÚT - Vytápění'!F35</f>
        <v>0</v>
      </c>
      <c r="BA99" s="141">
        <f>'SO 01_ÚT - Vytápění'!F36</f>
        <v>0</v>
      </c>
      <c r="BB99" s="141">
        <f>'SO 01_ÚT - Vytápění'!F37</f>
        <v>0</v>
      </c>
      <c r="BC99" s="141">
        <f>'SO 01_ÚT - Vytápění'!F38</f>
        <v>0</v>
      </c>
      <c r="BD99" s="143">
        <f>'SO 01_ÚT - Vytápění'!F39</f>
        <v>0</v>
      </c>
      <c r="BE99" s="4"/>
      <c r="BT99" s="144" t="s">
        <v>93</v>
      </c>
      <c r="BV99" s="144" t="s">
        <v>86</v>
      </c>
      <c r="BW99" s="144" t="s">
        <v>107</v>
      </c>
      <c r="BX99" s="144" t="s">
        <v>92</v>
      </c>
      <c r="CL99" s="144" t="s">
        <v>1</v>
      </c>
    </row>
    <row r="100" s="4" customFormat="1" ht="23.25" customHeight="1">
      <c r="A100" s="135" t="s">
        <v>94</v>
      </c>
      <c r="B100" s="73"/>
      <c r="C100" s="136"/>
      <c r="D100" s="136"/>
      <c r="E100" s="137" t="s">
        <v>108</v>
      </c>
      <c r="F100" s="137"/>
      <c r="G100" s="137"/>
      <c r="H100" s="137"/>
      <c r="I100" s="137"/>
      <c r="J100" s="136"/>
      <c r="K100" s="137" t="s">
        <v>109</v>
      </c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8">
        <f>'SO 01_PLYN - Vnitřní plyn...'!J32</f>
        <v>0</v>
      </c>
      <c r="AH100" s="136"/>
      <c r="AI100" s="136"/>
      <c r="AJ100" s="136"/>
      <c r="AK100" s="136"/>
      <c r="AL100" s="136"/>
      <c r="AM100" s="136"/>
      <c r="AN100" s="138">
        <f>SUM(AG100,AT100)</f>
        <v>0</v>
      </c>
      <c r="AO100" s="136"/>
      <c r="AP100" s="136"/>
      <c r="AQ100" s="139" t="s">
        <v>97</v>
      </c>
      <c r="AR100" s="75"/>
      <c r="AS100" s="140">
        <v>0</v>
      </c>
      <c r="AT100" s="141">
        <f>ROUND(SUM(AV100:AW100),2)</f>
        <v>0</v>
      </c>
      <c r="AU100" s="142">
        <f>'SO 01_PLYN - Vnitřní plyn...'!P127</f>
        <v>0</v>
      </c>
      <c r="AV100" s="141">
        <f>'SO 01_PLYN - Vnitřní plyn...'!J35</f>
        <v>0</v>
      </c>
      <c r="AW100" s="141">
        <f>'SO 01_PLYN - Vnitřní plyn...'!J36</f>
        <v>0</v>
      </c>
      <c r="AX100" s="141">
        <f>'SO 01_PLYN - Vnitřní plyn...'!J37</f>
        <v>0</v>
      </c>
      <c r="AY100" s="141">
        <f>'SO 01_PLYN - Vnitřní plyn...'!J38</f>
        <v>0</v>
      </c>
      <c r="AZ100" s="141">
        <f>'SO 01_PLYN - Vnitřní plyn...'!F35</f>
        <v>0</v>
      </c>
      <c r="BA100" s="141">
        <f>'SO 01_PLYN - Vnitřní plyn...'!F36</f>
        <v>0</v>
      </c>
      <c r="BB100" s="141">
        <f>'SO 01_PLYN - Vnitřní plyn...'!F37</f>
        <v>0</v>
      </c>
      <c r="BC100" s="141">
        <f>'SO 01_PLYN - Vnitřní plyn...'!F38</f>
        <v>0</v>
      </c>
      <c r="BD100" s="143">
        <f>'SO 01_PLYN - Vnitřní plyn...'!F39</f>
        <v>0</v>
      </c>
      <c r="BE100" s="4"/>
      <c r="BT100" s="144" t="s">
        <v>93</v>
      </c>
      <c r="BV100" s="144" t="s">
        <v>86</v>
      </c>
      <c r="BW100" s="144" t="s">
        <v>110</v>
      </c>
      <c r="BX100" s="144" t="s">
        <v>92</v>
      </c>
      <c r="CL100" s="144" t="s">
        <v>1</v>
      </c>
    </row>
    <row r="101" s="4" customFormat="1" ht="23.25" customHeight="1">
      <c r="A101" s="135" t="s">
        <v>94</v>
      </c>
      <c r="B101" s="73"/>
      <c r="C101" s="136"/>
      <c r="D101" s="136"/>
      <c r="E101" s="137" t="s">
        <v>111</v>
      </c>
      <c r="F101" s="137"/>
      <c r="G101" s="137"/>
      <c r="H101" s="137"/>
      <c r="I101" s="137"/>
      <c r="J101" s="136"/>
      <c r="K101" s="137" t="s">
        <v>112</v>
      </c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8">
        <f>'SO 01_SIL - Elektro silno...'!J32</f>
        <v>0</v>
      </c>
      <c r="AH101" s="136"/>
      <c r="AI101" s="136"/>
      <c r="AJ101" s="136"/>
      <c r="AK101" s="136"/>
      <c r="AL101" s="136"/>
      <c r="AM101" s="136"/>
      <c r="AN101" s="138">
        <f>SUM(AG101,AT101)</f>
        <v>0</v>
      </c>
      <c r="AO101" s="136"/>
      <c r="AP101" s="136"/>
      <c r="AQ101" s="139" t="s">
        <v>97</v>
      </c>
      <c r="AR101" s="75"/>
      <c r="AS101" s="140">
        <v>0</v>
      </c>
      <c r="AT101" s="141">
        <f>ROUND(SUM(AV101:AW101),2)</f>
        <v>0</v>
      </c>
      <c r="AU101" s="142">
        <f>'SO 01_SIL - Elektro silno...'!P141</f>
        <v>0</v>
      </c>
      <c r="AV101" s="141">
        <f>'SO 01_SIL - Elektro silno...'!J35</f>
        <v>0</v>
      </c>
      <c r="AW101" s="141">
        <f>'SO 01_SIL - Elektro silno...'!J36</f>
        <v>0</v>
      </c>
      <c r="AX101" s="141">
        <f>'SO 01_SIL - Elektro silno...'!J37</f>
        <v>0</v>
      </c>
      <c r="AY101" s="141">
        <f>'SO 01_SIL - Elektro silno...'!J38</f>
        <v>0</v>
      </c>
      <c r="AZ101" s="141">
        <f>'SO 01_SIL - Elektro silno...'!F35</f>
        <v>0</v>
      </c>
      <c r="BA101" s="141">
        <f>'SO 01_SIL - Elektro silno...'!F36</f>
        <v>0</v>
      </c>
      <c r="BB101" s="141">
        <f>'SO 01_SIL - Elektro silno...'!F37</f>
        <v>0</v>
      </c>
      <c r="BC101" s="141">
        <f>'SO 01_SIL - Elektro silno...'!F38</f>
        <v>0</v>
      </c>
      <c r="BD101" s="143">
        <f>'SO 01_SIL - Elektro silno...'!F39</f>
        <v>0</v>
      </c>
      <c r="BE101" s="4"/>
      <c r="BT101" s="144" t="s">
        <v>93</v>
      </c>
      <c r="BV101" s="144" t="s">
        <v>86</v>
      </c>
      <c r="BW101" s="144" t="s">
        <v>113</v>
      </c>
      <c r="BX101" s="144" t="s">
        <v>92</v>
      </c>
      <c r="CL101" s="144" t="s">
        <v>42</v>
      </c>
    </row>
    <row r="102" s="4" customFormat="1" ht="23.25" customHeight="1">
      <c r="A102" s="135" t="s">
        <v>94</v>
      </c>
      <c r="B102" s="73"/>
      <c r="C102" s="136"/>
      <c r="D102" s="136"/>
      <c r="E102" s="137" t="s">
        <v>114</v>
      </c>
      <c r="F102" s="137"/>
      <c r="G102" s="137"/>
      <c r="H102" s="137"/>
      <c r="I102" s="137"/>
      <c r="J102" s="136"/>
      <c r="K102" s="137" t="s">
        <v>115</v>
      </c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8">
        <f>'SO 01_SLA - Elektro slabo...'!J32</f>
        <v>0</v>
      </c>
      <c r="AH102" s="136"/>
      <c r="AI102" s="136"/>
      <c r="AJ102" s="136"/>
      <c r="AK102" s="136"/>
      <c r="AL102" s="136"/>
      <c r="AM102" s="136"/>
      <c r="AN102" s="138">
        <f>SUM(AG102,AT102)</f>
        <v>0</v>
      </c>
      <c r="AO102" s="136"/>
      <c r="AP102" s="136"/>
      <c r="AQ102" s="139" t="s">
        <v>97</v>
      </c>
      <c r="AR102" s="75"/>
      <c r="AS102" s="140">
        <v>0</v>
      </c>
      <c r="AT102" s="141">
        <f>ROUND(SUM(AV102:AW102),2)</f>
        <v>0</v>
      </c>
      <c r="AU102" s="142">
        <f>'SO 01_SLA - Elektro slabo...'!P125</f>
        <v>0</v>
      </c>
      <c r="AV102" s="141">
        <f>'SO 01_SLA - Elektro slabo...'!J35</f>
        <v>0</v>
      </c>
      <c r="AW102" s="141">
        <f>'SO 01_SLA - Elektro slabo...'!J36</f>
        <v>0</v>
      </c>
      <c r="AX102" s="141">
        <f>'SO 01_SLA - Elektro slabo...'!J37</f>
        <v>0</v>
      </c>
      <c r="AY102" s="141">
        <f>'SO 01_SLA - Elektro slabo...'!J38</f>
        <v>0</v>
      </c>
      <c r="AZ102" s="141">
        <f>'SO 01_SLA - Elektro slabo...'!F35</f>
        <v>0</v>
      </c>
      <c r="BA102" s="141">
        <f>'SO 01_SLA - Elektro slabo...'!F36</f>
        <v>0</v>
      </c>
      <c r="BB102" s="141">
        <f>'SO 01_SLA - Elektro slabo...'!F37</f>
        <v>0</v>
      </c>
      <c r="BC102" s="141">
        <f>'SO 01_SLA - Elektro slabo...'!F38</f>
        <v>0</v>
      </c>
      <c r="BD102" s="143">
        <f>'SO 01_SLA - Elektro slabo...'!F39</f>
        <v>0</v>
      </c>
      <c r="BE102" s="4"/>
      <c r="BT102" s="144" t="s">
        <v>93</v>
      </c>
      <c r="BV102" s="144" t="s">
        <v>86</v>
      </c>
      <c r="BW102" s="144" t="s">
        <v>116</v>
      </c>
      <c r="BX102" s="144" t="s">
        <v>92</v>
      </c>
      <c r="CL102" s="144" t="s">
        <v>1</v>
      </c>
    </row>
    <row r="103" s="4" customFormat="1" ht="35.25" customHeight="1">
      <c r="A103" s="135" t="s">
        <v>94</v>
      </c>
      <c r="B103" s="73"/>
      <c r="C103" s="136"/>
      <c r="D103" s="136"/>
      <c r="E103" s="137" t="s">
        <v>117</v>
      </c>
      <c r="F103" s="137"/>
      <c r="G103" s="137"/>
      <c r="H103" s="137"/>
      <c r="I103" s="137"/>
      <c r="J103" s="136"/>
      <c r="K103" s="137" t="s">
        <v>118</v>
      </c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8">
        <f>'SO 01_EPS_ERO - Požání si...'!J32</f>
        <v>0</v>
      </c>
      <c r="AH103" s="136"/>
      <c r="AI103" s="136"/>
      <c r="AJ103" s="136"/>
      <c r="AK103" s="136"/>
      <c r="AL103" s="136"/>
      <c r="AM103" s="136"/>
      <c r="AN103" s="138">
        <f>SUM(AG103,AT103)</f>
        <v>0</v>
      </c>
      <c r="AO103" s="136"/>
      <c r="AP103" s="136"/>
      <c r="AQ103" s="139" t="s">
        <v>97</v>
      </c>
      <c r="AR103" s="75"/>
      <c r="AS103" s="140">
        <v>0</v>
      </c>
      <c r="AT103" s="141">
        <f>ROUND(SUM(AV103:AW103),2)</f>
        <v>0</v>
      </c>
      <c r="AU103" s="142">
        <f>'SO 01_EPS_ERO - Požání si...'!P124</f>
        <v>0</v>
      </c>
      <c r="AV103" s="141">
        <f>'SO 01_EPS_ERO - Požání si...'!J35</f>
        <v>0</v>
      </c>
      <c r="AW103" s="141">
        <f>'SO 01_EPS_ERO - Požání si...'!J36</f>
        <v>0</v>
      </c>
      <c r="AX103" s="141">
        <f>'SO 01_EPS_ERO - Požání si...'!J37</f>
        <v>0</v>
      </c>
      <c r="AY103" s="141">
        <f>'SO 01_EPS_ERO - Požání si...'!J38</f>
        <v>0</v>
      </c>
      <c r="AZ103" s="141">
        <f>'SO 01_EPS_ERO - Požání si...'!F35</f>
        <v>0</v>
      </c>
      <c r="BA103" s="141">
        <f>'SO 01_EPS_ERO - Požání si...'!F36</f>
        <v>0</v>
      </c>
      <c r="BB103" s="141">
        <f>'SO 01_EPS_ERO - Požání si...'!F37</f>
        <v>0</v>
      </c>
      <c r="BC103" s="141">
        <f>'SO 01_EPS_ERO - Požání si...'!F38</f>
        <v>0</v>
      </c>
      <c r="BD103" s="143">
        <f>'SO 01_EPS_ERO - Požání si...'!F39</f>
        <v>0</v>
      </c>
      <c r="BE103" s="4"/>
      <c r="BT103" s="144" t="s">
        <v>93</v>
      </c>
      <c r="BV103" s="144" t="s">
        <v>86</v>
      </c>
      <c r="BW103" s="144" t="s">
        <v>119</v>
      </c>
      <c r="BX103" s="144" t="s">
        <v>92</v>
      </c>
      <c r="CL103" s="144" t="s">
        <v>1</v>
      </c>
    </row>
    <row r="104" s="4" customFormat="1" ht="23.25" customHeight="1">
      <c r="A104" s="135" t="s">
        <v>94</v>
      </c>
      <c r="B104" s="73"/>
      <c r="C104" s="136"/>
      <c r="D104" s="136"/>
      <c r="E104" s="137" t="s">
        <v>120</v>
      </c>
      <c r="F104" s="137"/>
      <c r="G104" s="137"/>
      <c r="H104" s="137"/>
      <c r="I104" s="137"/>
      <c r="J104" s="136"/>
      <c r="K104" s="137" t="s">
        <v>121</v>
      </c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8">
        <f>'SO 01_FOT - Fotovoltaika'!J32</f>
        <v>0</v>
      </c>
      <c r="AH104" s="136"/>
      <c r="AI104" s="136"/>
      <c r="AJ104" s="136"/>
      <c r="AK104" s="136"/>
      <c r="AL104" s="136"/>
      <c r="AM104" s="136"/>
      <c r="AN104" s="138">
        <f>SUM(AG104,AT104)</f>
        <v>0</v>
      </c>
      <c r="AO104" s="136"/>
      <c r="AP104" s="136"/>
      <c r="AQ104" s="139" t="s">
        <v>97</v>
      </c>
      <c r="AR104" s="75"/>
      <c r="AS104" s="140">
        <v>0</v>
      </c>
      <c r="AT104" s="141">
        <f>ROUND(SUM(AV104:AW104),2)</f>
        <v>0</v>
      </c>
      <c r="AU104" s="142">
        <f>'SO 01_FOT - Fotovoltaika'!P124</f>
        <v>0</v>
      </c>
      <c r="AV104" s="141">
        <f>'SO 01_FOT - Fotovoltaika'!J35</f>
        <v>0</v>
      </c>
      <c r="AW104" s="141">
        <f>'SO 01_FOT - Fotovoltaika'!J36</f>
        <v>0</v>
      </c>
      <c r="AX104" s="141">
        <f>'SO 01_FOT - Fotovoltaika'!J37</f>
        <v>0</v>
      </c>
      <c r="AY104" s="141">
        <f>'SO 01_FOT - Fotovoltaika'!J38</f>
        <v>0</v>
      </c>
      <c r="AZ104" s="141">
        <f>'SO 01_FOT - Fotovoltaika'!F35</f>
        <v>0</v>
      </c>
      <c r="BA104" s="141">
        <f>'SO 01_FOT - Fotovoltaika'!F36</f>
        <v>0</v>
      </c>
      <c r="BB104" s="141">
        <f>'SO 01_FOT - Fotovoltaika'!F37</f>
        <v>0</v>
      </c>
      <c r="BC104" s="141">
        <f>'SO 01_FOT - Fotovoltaika'!F38</f>
        <v>0</v>
      </c>
      <c r="BD104" s="143">
        <f>'SO 01_FOT - Fotovoltaika'!F39</f>
        <v>0</v>
      </c>
      <c r="BE104" s="4"/>
      <c r="BT104" s="144" t="s">
        <v>93</v>
      </c>
      <c r="BV104" s="144" t="s">
        <v>86</v>
      </c>
      <c r="BW104" s="144" t="s">
        <v>122</v>
      </c>
      <c r="BX104" s="144" t="s">
        <v>92</v>
      </c>
      <c r="CL104" s="144" t="s">
        <v>1</v>
      </c>
    </row>
    <row r="105" s="4" customFormat="1" ht="23.25" customHeight="1">
      <c r="A105" s="135" t="s">
        <v>94</v>
      </c>
      <c r="B105" s="73"/>
      <c r="C105" s="136"/>
      <c r="D105" s="136"/>
      <c r="E105" s="137" t="s">
        <v>123</v>
      </c>
      <c r="F105" s="137"/>
      <c r="G105" s="137"/>
      <c r="H105" s="137"/>
      <c r="I105" s="137"/>
      <c r="J105" s="136"/>
      <c r="K105" s="137" t="s">
        <v>124</v>
      </c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8">
        <f>'SO 01_PCO - Dálkový přenos'!J32</f>
        <v>0</v>
      </c>
      <c r="AH105" s="136"/>
      <c r="AI105" s="136"/>
      <c r="AJ105" s="136"/>
      <c r="AK105" s="136"/>
      <c r="AL105" s="136"/>
      <c r="AM105" s="136"/>
      <c r="AN105" s="138">
        <f>SUM(AG105,AT105)</f>
        <v>0</v>
      </c>
      <c r="AO105" s="136"/>
      <c r="AP105" s="136"/>
      <c r="AQ105" s="139" t="s">
        <v>97</v>
      </c>
      <c r="AR105" s="75"/>
      <c r="AS105" s="140">
        <v>0</v>
      </c>
      <c r="AT105" s="141">
        <f>ROUND(SUM(AV105:AW105),2)</f>
        <v>0</v>
      </c>
      <c r="AU105" s="142">
        <f>'SO 01_PCO - Dálkový přenos'!P121</f>
        <v>0</v>
      </c>
      <c r="AV105" s="141">
        <f>'SO 01_PCO - Dálkový přenos'!J35</f>
        <v>0</v>
      </c>
      <c r="AW105" s="141">
        <f>'SO 01_PCO - Dálkový přenos'!J36</f>
        <v>0</v>
      </c>
      <c r="AX105" s="141">
        <f>'SO 01_PCO - Dálkový přenos'!J37</f>
        <v>0</v>
      </c>
      <c r="AY105" s="141">
        <f>'SO 01_PCO - Dálkový přenos'!J38</f>
        <v>0</v>
      </c>
      <c r="AZ105" s="141">
        <f>'SO 01_PCO - Dálkový přenos'!F35</f>
        <v>0</v>
      </c>
      <c r="BA105" s="141">
        <f>'SO 01_PCO - Dálkový přenos'!F36</f>
        <v>0</v>
      </c>
      <c r="BB105" s="141">
        <f>'SO 01_PCO - Dálkový přenos'!F37</f>
        <v>0</v>
      </c>
      <c r="BC105" s="141">
        <f>'SO 01_PCO - Dálkový přenos'!F38</f>
        <v>0</v>
      </c>
      <c r="BD105" s="143">
        <f>'SO 01_PCO - Dálkový přenos'!F39</f>
        <v>0</v>
      </c>
      <c r="BE105" s="4"/>
      <c r="BT105" s="144" t="s">
        <v>93</v>
      </c>
      <c r="BV105" s="144" t="s">
        <v>86</v>
      </c>
      <c r="BW105" s="144" t="s">
        <v>125</v>
      </c>
      <c r="BX105" s="144" t="s">
        <v>92</v>
      </c>
      <c r="CL105" s="144" t="s">
        <v>1</v>
      </c>
    </row>
    <row r="106" s="4" customFormat="1" ht="23.25" customHeight="1">
      <c r="A106" s="135" t="s">
        <v>94</v>
      </c>
      <c r="B106" s="73"/>
      <c r="C106" s="136"/>
      <c r="D106" s="136"/>
      <c r="E106" s="137" t="s">
        <v>126</v>
      </c>
      <c r="F106" s="137"/>
      <c r="G106" s="137"/>
      <c r="H106" s="137"/>
      <c r="I106" s="137"/>
      <c r="J106" s="136"/>
      <c r="K106" s="137" t="s">
        <v>127</v>
      </c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8">
        <f>'SO 01_MaR - Měření a regu...'!J32</f>
        <v>0</v>
      </c>
      <c r="AH106" s="136"/>
      <c r="AI106" s="136"/>
      <c r="AJ106" s="136"/>
      <c r="AK106" s="136"/>
      <c r="AL106" s="136"/>
      <c r="AM106" s="136"/>
      <c r="AN106" s="138">
        <f>SUM(AG106,AT106)</f>
        <v>0</v>
      </c>
      <c r="AO106" s="136"/>
      <c r="AP106" s="136"/>
      <c r="AQ106" s="139" t="s">
        <v>97</v>
      </c>
      <c r="AR106" s="75"/>
      <c r="AS106" s="140">
        <v>0</v>
      </c>
      <c r="AT106" s="141">
        <f>ROUND(SUM(AV106:AW106),2)</f>
        <v>0</v>
      </c>
      <c r="AU106" s="142">
        <f>'SO 01_MaR - Měření a regu...'!P135</f>
        <v>0</v>
      </c>
      <c r="AV106" s="141">
        <f>'SO 01_MaR - Měření a regu...'!J35</f>
        <v>0</v>
      </c>
      <c r="AW106" s="141">
        <f>'SO 01_MaR - Měření a regu...'!J36</f>
        <v>0</v>
      </c>
      <c r="AX106" s="141">
        <f>'SO 01_MaR - Měření a regu...'!J37</f>
        <v>0</v>
      </c>
      <c r="AY106" s="141">
        <f>'SO 01_MaR - Měření a regu...'!J38</f>
        <v>0</v>
      </c>
      <c r="AZ106" s="141">
        <f>'SO 01_MaR - Měření a regu...'!F35</f>
        <v>0</v>
      </c>
      <c r="BA106" s="141">
        <f>'SO 01_MaR - Měření a regu...'!F36</f>
        <v>0</v>
      </c>
      <c r="BB106" s="141">
        <f>'SO 01_MaR - Měření a regu...'!F37</f>
        <v>0</v>
      </c>
      <c r="BC106" s="141">
        <f>'SO 01_MaR - Měření a regu...'!F38</f>
        <v>0</v>
      </c>
      <c r="BD106" s="143">
        <f>'SO 01_MaR - Měření a regu...'!F39</f>
        <v>0</v>
      </c>
      <c r="BE106" s="4"/>
      <c r="BT106" s="144" t="s">
        <v>93</v>
      </c>
      <c r="BV106" s="144" t="s">
        <v>86</v>
      </c>
      <c r="BW106" s="144" t="s">
        <v>128</v>
      </c>
      <c r="BX106" s="144" t="s">
        <v>92</v>
      </c>
      <c r="CL106" s="144" t="s">
        <v>1</v>
      </c>
    </row>
    <row r="107" s="7" customFormat="1" ht="16.5" customHeight="1">
      <c r="A107" s="135" t="s">
        <v>94</v>
      </c>
      <c r="B107" s="122"/>
      <c r="C107" s="123"/>
      <c r="D107" s="124" t="s">
        <v>129</v>
      </c>
      <c r="E107" s="124"/>
      <c r="F107" s="124"/>
      <c r="G107" s="124"/>
      <c r="H107" s="124"/>
      <c r="I107" s="125"/>
      <c r="J107" s="124" t="s">
        <v>130</v>
      </c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7">
        <f>'SO 02 - Komunikace a zpev...'!J30</f>
        <v>0</v>
      </c>
      <c r="AH107" s="125"/>
      <c r="AI107" s="125"/>
      <c r="AJ107" s="125"/>
      <c r="AK107" s="125"/>
      <c r="AL107" s="125"/>
      <c r="AM107" s="125"/>
      <c r="AN107" s="127">
        <f>SUM(AG107,AT107)</f>
        <v>0</v>
      </c>
      <c r="AO107" s="125"/>
      <c r="AP107" s="125"/>
      <c r="AQ107" s="128" t="s">
        <v>90</v>
      </c>
      <c r="AR107" s="129"/>
      <c r="AS107" s="130">
        <v>0</v>
      </c>
      <c r="AT107" s="131">
        <f>ROUND(SUM(AV107:AW107),2)</f>
        <v>0</v>
      </c>
      <c r="AU107" s="132">
        <f>'SO 02 - Komunikace a zpev...'!P142</f>
        <v>0</v>
      </c>
      <c r="AV107" s="131">
        <f>'SO 02 - Komunikace a zpev...'!J33</f>
        <v>0</v>
      </c>
      <c r="AW107" s="131">
        <f>'SO 02 - Komunikace a zpev...'!J34</f>
        <v>0</v>
      </c>
      <c r="AX107" s="131">
        <f>'SO 02 - Komunikace a zpev...'!J35</f>
        <v>0</v>
      </c>
      <c r="AY107" s="131">
        <f>'SO 02 - Komunikace a zpev...'!J36</f>
        <v>0</v>
      </c>
      <c r="AZ107" s="131">
        <f>'SO 02 - Komunikace a zpev...'!F33</f>
        <v>0</v>
      </c>
      <c r="BA107" s="131">
        <f>'SO 02 - Komunikace a zpev...'!F34</f>
        <v>0</v>
      </c>
      <c r="BB107" s="131">
        <f>'SO 02 - Komunikace a zpev...'!F35</f>
        <v>0</v>
      </c>
      <c r="BC107" s="131">
        <f>'SO 02 - Komunikace a zpev...'!F36</f>
        <v>0</v>
      </c>
      <c r="BD107" s="133">
        <f>'SO 02 - Komunikace a zpev...'!F37</f>
        <v>0</v>
      </c>
      <c r="BE107" s="7"/>
      <c r="BT107" s="134" t="s">
        <v>91</v>
      </c>
      <c r="BV107" s="134" t="s">
        <v>86</v>
      </c>
      <c r="BW107" s="134" t="s">
        <v>131</v>
      </c>
      <c r="BX107" s="134" t="s">
        <v>5</v>
      </c>
      <c r="CL107" s="134" t="s">
        <v>1</v>
      </c>
      <c r="CM107" s="134" t="s">
        <v>93</v>
      </c>
    </row>
    <row r="108" s="7" customFormat="1" ht="16.5" customHeight="1">
      <c r="A108" s="135" t="s">
        <v>94</v>
      </c>
      <c r="B108" s="122"/>
      <c r="C108" s="123"/>
      <c r="D108" s="124" t="s">
        <v>132</v>
      </c>
      <c r="E108" s="124"/>
      <c r="F108" s="124"/>
      <c r="G108" s="124"/>
      <c r="H108" s="124"/>
      <c r="I108" s="125"/>
      <c r="J108" s="124" t="s">
        <v>133</v>
      </c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7">
        <f>'SO 03 - Sadové úpravy'!J30</f>
        <v>0</v>
      </c>
      <c r="AH108" s="125"/>
      <c r="AI108" s="125"/>
      <c r="AJ108" s="125"/>
      <c r="AK108" s="125"/>
      <c r="AL108" s="125"/>
      <c r="AM108" s="125"/>
      <c r="AN108" s="127">
        <f>SUM(AG108,AT108)</f>
        <v>0</v>
      </c>
      <c r="AO108" s="125"/>
      <c r="AP108" s="125"/>
      <c r="AQ108" s="128" t="s">
        <v>90</v>
      </c>
      <c r="AR108" s="129"/>
      <c r="AS108" s="130">
        <v>0</v>
      </c>
      <c r="AT108" s="131">
        <f>ROUND(SUM(AV108:AW108),2)</f>
        <v>0</v>
      </c>
      <c r="AU108" s="132">
        <f>'SO 03 - Sadové úpravy'!P128</f>
        <v>0</v>
      </c>
      <c r="AV108" s="131">
        <f>'SO 03 - Sadové úpravy'!J33</f>
        <v>0</v>
      </c>
      <c r="AW108" s="131">
        <f>'SO 03 - Sadové úpravy'!J34</f>
        <v>0</v>
      </c>
      <c r="AX108" s="131">
        <f>'SO 03 - Sadové úpravy'!J35</f>
        <v>0</v>
      </c>
      <c r="AY108" s="131">
        <f>'SO 03 - Sadové úpravy'!J36</f>
        <v>0</v>
      </c>
      <c r="AZ108" s="131">
        <f>'SO 03 - Sadové úpravy'!F33</f>
        <v>0</v>
      </c>
      <c r="BA108" s="131">
        <f>'SO 03 - Sadové úpravy'!F34</f>
        <v>0</v>
      </c>
      <c r="BB108" s="131">
        <f>'SO 03 - Sadové úpravy'!F35</f>
        <v>0</v>
      </c>
      <c r="BC108" s="131">
        <f>'SO 03 - Sadové úpravy'!F36</f>
        <v>0</v>
      </c>
      <c r="BD108" s="133">
        <f>'SO 03 - Sadové úpravy'!F37</f>
        <v>0</v>
      </c>
      <c r="BE108" s="7"/>
      <c r="BT108" s="134" t="s">
        <v>91</v>
      </c>
      <c r="BV108" s="134" t="s">
        <v>86</v>
      </c>
      <c r="BW108" s="134" t="s">
        <v>134</v>
      </c>
      <c r="BX108" s="134" t="s">
        <v>5</v>
      </c>
      <c r="CL108" s="134" t="s">
        <v>1</v>
      </c>
      <c r="CM108" s="134" t="s">
        <v>93</v>
      </c>
    </row>
    <row r="109" s="7" customFormat="1" ht="16.5" customHeight="1">
      <c r="A109" s="135" t="s">
        <v>94</v>
      </c>
      <c r="B109" s="122"/>
      <c r="C109" s="123"/>
      <c r="D109" s="124" t="s">
        <v>135</v>
      </c>
      <c r="E109" s="124"/>
      <c r="F109" s="124"/>
      <c r="G109" s="124"/>
      <c r="H109" s="124"/>
      <c r="I109" s="125"/>
      <c r="J109" s="124" t="s">
        <v>136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7">
        <f>'SO 04 - Automatický závla...'!J30</f>
        <v>0</v>
      </c>
      <c r="AH109" s="125"/>
      <c r="AI109" s="125"/>
      <c r="AJ109" s="125"/>
      <c r="AK109" s="125"/>
      <c r="AL109" s="125"/>
      <c r="AM109" s="125"/>
      <c r="AN109" s="127">
        <f>SUM(AG109,AT109)</f>
        <v>0</v>
      </c>
      <c r="AO109" s="125"/>
      <c r="AP109" s="125"/>
      <c r="AQ109" s="128" t="s">
        <v>90</v>
      </c>
      <c r="AR109" s="129"/>
      <c r="AS109" s="130">
        <v>0</v>
      </c>
      <c r="AT109" s="131">
        <f>ROUND(SUM(AV109:AW109),2)</f>
        <v>0</v>
      </c>
      <c r="AU109" s="132">
        <f>'SO 04 - Automatický závla...'!P121</f>
        <v>0</v>
      </c>
      <c r="AV109" s="131">
        <f>'SO 04 - Automatický závla...'!J33</f>
        <v>0</v>
      </c>
      <c r="AW109" s="131">
        <f>'SO 04 - Automatický závla...'!J34</f>
        <v>0</v>
      </c>
      <c r="AX109" s="131">
        <f>'SO 04 - Automatický závla...'!J35</f>
        <v>0</v>
      </c>
      <c r="AY109" s="131">
        <f>'SO 04 - Automatický závla...'!J36</f>
        <v>0</v>
      </c>
      <c r="AZ109" s="131">
        <f>'SO 04 - Automatický závla...'!F33</f>
        <v>0</v>
      </c>
      <c r="BA109" s="131">
        <f>'SO 04 - Automatický závla...'!F34</f>
        <v>0</v>
      </c>
      <c r="BB109" s="131">
        <f>'SO 04 - Automatický závla...'!F35</f>
        <v>0</v>
      </c>
      <c r="BC109" s="131">
        <f>'SO 04 - Automatický závla...'!F36</f>
        <v>0</v>
      </c>
      <c r="BD109" s="133">
        <f>'SO 04 - Automatický závla...'!F37</f>
        <v>0</v>
      </c>
      <c r="BE109" s="7"/>
      <c r="BT109" s="134" t="s">
        <v>91</v>
      </c>
      <c r="BV109" s="134" t="s">
        <v>86</v>
      </c>
      <c r="BW109" s="134" t="s">
        <v>137</v>
      </c>
      <c r="BX109" s="134" t="s">
        <v>5</v>
      </c>
      <c r="CL109" s="134" t="s">
        <v>1</v>
      </c>
      <c r="CM109" s="134" t="s">
        <v>93</v>
      </c>
    </row>
    <row r="110" s="7" customFormat="1" ht="16.5" customHeight="1">
      <c r="A110" s="135" t="s">
        <v>94</v>
      </c>
      <c r="B110" s="122"/>
      <c r="C110" s="123"/>
      <c r="D110" s="124" t="s">
        <v>138</v>
      </c>
      <c r="E110" s="124"/>
      <c r="F110" s="124"/>
      <c r="G110" s="124"/>
      <c r="H110" s="124"/>
      <c r="I110" s="125"/>
      <c r="J110" s="124" t="s">
        <v>139</v>
      </c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7">
        <f>'SO 05 - Areálová kanaliza...'!J30</f>
        <v>0</v>
      </c>
      <c r="AH110" s="125"/>
      <c r="AI110" s="125"/>
      <c r="AJ110" s="125"/>
      <c r="AK110" s="125"/>
      <c r="AL110" s="125"/>
      <c r="AM110" s="125"/>
      <c r="AN110" s="127">
        <f>SUM(AG110,AT110)</f>
        <v>0</v>
      </c>
      <c r="AO110" s="125"/>
      <c r="AP110" s="125"/>
      <c r="AQ110" s="128" t="s">
        <v>90</v>
      </c>
      <c r="AR110" s="129"/>
      <c r="AS110" s="130">
        <v>0</v>
      </c>
      <c r="AT110" s="131">
        <f>ROUND(SUM(AV110:AW110),2)</f>
        <v>0</v>
      </c>
      <c r="AU110" s="132">
        <f>'SO 05 - Areálová kanaliza...'!P123</f>
        <v>0</v>
      </c>
      <c r="AV110" s="131">
        <f>'SO 05 - Areálová kanaliza...'!J33</f>
        <v>0</v>
      </c>
      <c r="AW110" s="131">
        <f>'SO 05 - Areálová kanaliza...'!J34</f>
        <v>0</v>
      </c>
      <c r="AX110" s="131">
        <f>'SO 05 - Areálová kanaliza...'!J35</f>
        <v>0</v>
      </c>
      <c r="AY110" s="131">
        <f>'SO 05 - Areálová kanaliza...'!J36</f>
        <v>0</v>
      </c>
      <c r="AZ110" s="131">
        <f>'SO 05 - Areálová kanaliza...'!F33</f>
        <v>0</v>
      </c>
      <c r="BA110" s="131">
        <f>'SO 05 - Areálová kanaliza...'!F34</f>
        <v>0</v>
      </c>
      <c r="BB110" s="131">
        <f>'SO 05 - Areálová kanaliza...'!F35</f>
        <v>0</v>
      </c>
      <c r="BC110" s="131">
        <f>'SO 05 - Areálová kanaliza...'!F36</f>
        <v>0</v>
      </c>
      <c r="BD110" s="133">
        <f>'SO 05 - Areálová kanaliza...'!F37</f>
        <v>0</v>
      </c>
      <c r="BE110" s="7"/>
      <c r="BT110" s="134" t="s">
        <v>91</v>
      </c>
      <c r="BV110" s="134" t="s">
        <v>86</v>
      </c>
      <c r="BW110" s="134" t="s">
        <v>140</v>
      </c>
      <c r="BX110" s="134" t="s">
        <v>5</v>
      </c>
      <c r="CL110" s="134" t="s">
        <v>1</v>
      </c>
      <c r="CM110" s="134" t="s">
        <v>93</v>
      </c>
    </row>
    <row r="111" s="7" customFormat="1" ht="16.5" customHeight="1">
      <c r="A111" s="135" t="s">
        <v>94</v>
      </c>
      <c r="B111" s="122"/>
      <c r="C111" s="123"/>
      <c r="D111" s="124" t="s">
        <v>141</v>
      </c>
      <c r="E111" s="124"/>
      <c r="F111" s="124"/>
      <c r="G111" s="124"/>
      <c r="H111" s="124"/>
      <c r="I111" s="125"/>
      <c r="J111" s="124" t="s">
        <v>142</v>
      </c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7">
        <f>'SO 06 - Retenční nádrž'!J30</f>
        <v>0</v>
      </c>
      <c r="AH111" s="125"/>
      <c r="AI111" s="125"/>
      <c r="AJ111" s="125"/>
      <c r="AK111" s="125"/>
      <c r="AL111" s="125"/>
      <c r="AM111" s="125"/>
      <c r="AN111" s="127">
        <f>SUM(AG111,AT111)</f>
        <v>0</v>
      </c>
      <c r="AO111" s="125"/>
      <c r="AP111" s="125"/>
      <c r="AQ111" s="128" t="s">
        <v>90</v>
      </c>
      <c r="AR111" s="129"/>
      <c r="AS111" s="130">
        <v>0</v>
      </c>
      <c r="AT111" s="131">
        <f>ROUND(SUM(AV111:AW111),2)</f>
        <v>0</v>
      </c>
      <c r="AU111" s="132">
        <f>'SO 06 - Retenční nádrž'!P126</f>
        <v>0</v>
      </c>
      <c r="AV111" s="131">
        <f>'SO 06 - Retenční nádrž'!J33</f>
        <v>0</v>
      </c>
      <c r="AW111" s="131">
        <f>'SO 06 - Retenční nádrž'!J34</f>
        <v>0</v>
      </c>
      <c r="AX111" s="131">
        <f>'SO 06 - Retenční nádrž'!J35</f>
        <v>0</v>
      </c>
      <c r="AY111" s="131">
        <f>'SO 06 - Retenční nádrž'!J36</f>
        <v>0</v>
      </c>
      <c r="AZ111" s="131">
        <f>'SO 06 - Retenční nádrž'!F33</f>
        <v>0</v>
      </c>
      <c r="BA111" s="131">
        <f>'SO 06 - Retenční nádrž'!F34</f>
        <v>0</v>
      </c>
      <c r="BB111" s="131">
        <f>'SO 06 - Retenční nádrž'!F35</f>
        <v>0</v>
      </c>
      <c r="BC111" s="131">
        <f>'SO 06 - Retenční nádrž'!F36</f>
        <v>0</v>
      </c>
      <c r="BD111" s="133">
        <f>'SO 06 - Retenční nádrž'!F37</f>
        <v>0</v>
      </c>
      <c r="BE111" s="7"/>
      <c r="BT111" s="134" t="s">
        <v>91</v>
      </c>
      <c r="BV111" s="134" t="s">
        <v>86</v>
      </c>
      <c r="BW111" s="134" t="s">
        <v>143</v>
      </c>
      <c r="BX111" s="134" t="s">
        <v>5</v>
      </c>
      <c r="CL111" s="134" t="s">
        <v>1</v>
      </c>
      <c r="CM111" s="134" t="s">
        <v>93</v>
      </c>
    </row>
    <row r="112" s="7" customFormat="1" ht="16.5" customHeight="1">
      <c r="A112" s="135" t="s">
        <v>94</v>
      </c>
      <c r="B112" s="122"/>
      <c r="C112" s="123"/>
      <c r="D112" s="124" t="s">
        <v>144</v>
      </c>
      <c r="E112" s="124"/>
      <c r="F112" s="124"/>
      <c r="G112" s="124"/>
      <c r="H112" s="124"/>
      <c r="I112" s="125"/>
      <c r="J112" s="124" t="s">
        <v>145</v>
      </c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7">
        <f>'SO 07 - Areálová kanaliza...'!J30</f>
        <v>0</v>
      </c>
      <c r="AH112" s="125"/>
      <c r="AI112" s="125"/>
      <c r="AJ112" s="125"/>
      <c r="AK112" s="125"/>
      <c r="AL112" s="125"/>
      <c r="AM112" s="125"/>
      <c r="AN112" s="127">
        <f>SUM(AG112,AT112)</f>
        <v>0</v>
      </c>
      <c r="AO112" s="125"/>
      <c r="AP112" s="125"/>
      <c r="AQ112" s="128" t="s">
        <v>90</v>
      </c>
      <c r="AR112" s="129"/>
      <c r="AS112" s="130">
        <v>0</v>
      </c>
      <c r="AT112" s="131">
        <f>ROUND(SUM(AV112:AW112),2)</f>
        <v>0</v>
      </c>
      <c r="AU112" s="132">
        <f>'SO 07 - Areálová kanaliza...'!P122</f>
        <v>0</v>
      </c>
      <c r="AV112" s="131">
        <f>'SO 07 - Areálová kanaliza...'!J33</f>
        <v>0</v>
      </c>
      <c r="AW112" s="131">
        <f>'SO 07 - Areálová kanaliza...'!J34</f>
        <v>0</v>
      </c>
      <c r="AX112" s="131">
        <f>'SO 07 - Areálová kanaliza...'!J35</f>
        <v>0</v>
      </c>
      <c r="AY112" s="131">
        <f>'SO 07 - Areálová kanaliza...'!J36</f>
        <v>0</v>
      </c>
      <c r="AZ112" s="131">
        <f>'SO 07 - Areálová kanaliza...'!F33</f>
        <v>0</v>
      </c>
      <c r="BA112" s="131">
        <f>'SO 07 - Areálová kanaliza...'!F34</f>
        <v>0</v>
      </c>
      <c r="BB112" s="131">
        <f>'SO 07 - Areálová kanaliza...'!F35</f>
        <v>0</v>
      </c>
      <c r="BC112" s="131">
        <f>'SO 07 - Areálová kanaliza...'!F36</f>
        <v>0</v>
      </c>
      <c r="BD112" s="133">
        <f>'SO 07 - Areálová kanaliza...'!F37</f>
        <v>0</v>
      </c>
      <c r="BE112" s="7"/>
      <c r="BT112" s="134" t="s">
        <v>91</v>
      </c>
      <c r="BV112" s="134" t="s">
        <v>86</v>
      </c>
      <c r="BW112" s="134" t="s">
        <v>146</v>
      </c>
      <c r="BX112" s="134" t="s">
        <v>5</v>
      </c>
      <c r="CL112" s="134" t="s">
        <v>1</v>
      </c>
      <c r="CM112" s="134" t="s">
        <v>93</v>
      </c>
    </row>
    <row r="113" s="7" customFormat="1" ht="16.5" customHeight="1">
      <c r="A113" s="7"/>
      <c r="B113" s="122"/>
      <c r="C113" s="123"/>
      <c r="D113" s="124" t="s">
        <v>147</v>
      </c>
      <c r="E113" s="124"/>
      <c r="F113" s="124"/>
      <c r="G113" s="124"/>
      <c r="H113" s="124"/>
      <c r="I113" s="125"/>
      <c r="J113" s="124" t="s">
        <v>148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6">
        <f>ROUND(SUM(AG114:AG115),2)</f>
        <v>0</v>
      </c>
      <c r="AH113" s="125"/>
      <c r="AI113" s="125"/>
      <c r="AJ113" s="125"/>
      <c r="AK113" s="125"/>
      <c r="AL113" s="125"/>
      <c r="AM113" s="125"/>
      <c r="AN113" s="127">
        <f>SUM(AG113,AT113)</f>
        <v>0</v>
      </c>
      <c r="AO113" s="125"/>
      <c r="AP113" s="125"/>
      <c r="AQ113" s="128" t="s">
        <v>90</v>
      </c>
      <c r="AR113" s="129"/>
      <c r="AS113" s="130">
        <f>ROUND(SUM(AS114:AS115),2)</f>
        <v>0</v>
      </c>
      <c r="AT113" s="131">
        <f>ROUND(SUM(AV113:AW113),2)</f>
        <v>0</v>
      </c>
      <c r="AU113" s="132">
        <f>ROUND(SUM(AU114:AU115),5)</f>
        <v>0</v>
      </c>
      <c r="AV113" s="131">
        <f>ROUND(AZ113*L29,2)</f>
        <v>0</v>
      </c>
      <c r="AW113" s="131">
        <f>ROUND(BA113*L30,2)</f>
        <v>0</v>
      </c>
      <c r="AX113" s="131">
        <f>ROUND(BB113*L29,2)</f>
        <v>0</v>
      </c>
      <c r="AY113" s="131">
        <f>ROUND(BC113*L30,2)</f>
        <v>0</v>
      </c>
      <c r="AZ113" s="131">
        <f>ROUND(SUM(AZ114:AZ115),2)</f>
        <v>0</v>
      </c>
      <c r="BA113" s="131">
        <f>ROUND(SUM(BA114:BA115),2)</f>
        <v>0</v>
      </c>
      <c r="BB113" s="131">
        <f>ROUND(SUM(BB114:BB115),2)</f>
        <v>0</v>
      </c>
      <c r="BC113" s="131">
        <f>ROUND(SUM(BC114:BC115),2)</f>
        <v>0</v>
      </c>
      <c r="BD113" s="133">
        <f>ROUND(SUM(BD114:BD115),2)</f>
        <v>0</v>
      </c>
      <c r="BE113" s="7"/>
      <c r="BS113" s="134" t="s">
        <v>83</v>
      </c>
      <c r="BT113" s="134" t="s">
        <v>91</v>
      </c>
      <c r="BU113" s="134" t="s">
        <v>85</v>
      </c>
      <c r="BV113" s="134" t="s">
        <v>86</v>
      </c>
      <c r="BW113" s="134" t="s">
        <v>149</v>
      </c>
      <c r="BX113" s="134" t="s">
        <v>5</v>
      </c>
      <c r="CL113" s="134" t="s">
        <v>1</v>
      </c>
      <c r="CM113" s="134" t="s">
        <v>93</v>
      </c>
    </row>
    <row r="114" s="4" customFormat="1" ht="16.5" customHeight="1">
      <c r="A114" s="135" t="s">
        <v>94</v>
      </c>
      <c r="B114" s="73"/>
      <c r="C114" s="136"/>
      <c r="D114" s="136"/>
      <c r="E114" s="137" t="s">
        <v>150</v>
      </c>
      <c r="F114" s="137"/>
      <c r="G114" s="137"/>
      <c r="H114" s="137"/>
      <c r="I114" s="137"/>
      <c r="J114" s="136"/>
      <c r="K114" s="137" t="s">
        <v>151</v>
      </c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8">
        <f>'SO 08.1 - NTL plynovod ar...'!J32</f>
        <v>0</v>
      </c>
      <c r="AH114" s="136"/>
      <c r="AI114" s="136"/>
      <c r="AJ114" s="136"/>
      <c r="AK114" s="136"/>
      <c r="AL114" s="136"/>
      <c r="AM114" s="136"/>
      <c r="AN114" s="138">
        <f>SUM(AG114,AT114)</f>
        <v>0</v>
      </c>
      <c r="AO114" s="136"/>
      <c r="AP114" s="136"/>
      <c r="AQ114" s="139" t="s">
        <v>97</v>
      </c>
      <c r="AR114" s="75"/>
      <c r="AS114" s="140">
        <v>0</v>
      </c>
      <c r="AT114" s="141">
        <f>ROUND(SUM(AV114:AW114),2)</f>
        <v>0</v>
      </c>
      <c r="AU114" s="142">
        <f>'SO 08.1 - NTL plynovod ar...'!P125</f>
        <v>0</v>
      </c>
      <c r="AV114" s="141">
        <f>'SO 08.1 - NTL plynovod ar...'!J35</f>
        <v>0</v>
      </c>
      <c r="AW114" s="141">
        <f>'SO 08.1 - NTL plynovod ar...'!J36</f>
        <v>0</v>
      </c>
      <c r="AX114" s="141">
        <f>'SO 08.1 - NTL plynovod ar...'!J37</f>
        <v>0</v>
      </c>
      <c r="AY114" s="141">
        <f>'SO 08.1 - NTL plynovod ar...'!J38</f>
        <v>0</v>
      </c>
      <c r="AZ114" s="141">
        <f>'SO 08.1 - NTL plynovod ar...'!F35</f>
        <v>0</v>
      </c>
      <c r="BA114" s="141">
        <f>'SO 08.1 - NTL plynovod ar...'!F36</f>
        <v>0</v>
      </c>
      <c r="BB114" s="141">
        <f>'SO 08.1 - NTL plynovod ar...'!F37</f>
        <v>0</v>
      </c>
      <c r="BC114" s="141">
        <f>'SO 08.1 - NTL plynovod ar...'!F38</f>
        <v>0</v>
      </c>
      <c r="BD114" s="143">
        <f>'SO 08.1 - NTL plynovod ar...'!F39</f>
        <v>0</v>
      </c>
      <c r="BE114" s="4"/>
      <c r="BT114" s="144" t="s">
        <v>93</v>
      </c>
      <c r="BV114" s="144" t="s">
        <v>86</v>
      </c>
      <c r="BW114" s="144" t="s">
        <v>152</v>
      </c>
      <c r="BX114" s="144" t="s">
        <v>149</v>
      </c>
      <c r="CL114" s="144" t="s">
        <v>1</v>
      </c>
    </row>
    <row r="115" s="4" customFormat="1" ht="16.5" customHeight="1">
      <c r="A115" s="135" t="s">
        <v>94</v>
      </c>
      <c r="B115" s="73"/>
      <c r="C115" s="136"/>
      <c r="D115" s="136"/>
      <c r="E115" s="137" t="s">
        <v>153</v>
      </c>
      <c r="F115" s="137"/>
      <c r="G115" s="137"/>
      <c r="H115" s="137"/>
      <c r="I115" s="137"/>
      <c r="J115" s="136"/>
      <c r="K115" s="137" t="s">
        <v>154</v>
      </c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8">
        <f>'SO 08.2 - Přeložka NTL pl...'!J32</f>
        <v>0</v>
      </c>
      <c r="AH115" s="136"/>
      <c r="AI115" s="136"/>
      <c r="AJ115" s="136"/>
      <c r="AK115" s="136"/>
      <c r="AL115" s="136"/>
      <c r="AM115" s="136"/>
      <c r="AN115" s="138">
        <f>SUM(AG115,AT115)</f>
        <v>0</v>
      </c>
      <c r="AO115" s="136"/>
      <c r="AP115" s="136"/>
      <c r="AQ115" s="139" t="s">
        <v>97</v>
      </c>
      <c r="AR115" s="75"/>
      <c r="AS115" s="140">
        <v>0</v>
      </c>
      <c r="AT115" s="141">
        <f>ROUND(SUM(AV115:AW115),2)</f>
        <v>0</v>
      </c>
      <c r="AU115" s="142">
        <f>'SO 08.2 - Přeložka NTL pl...'!P127</f>
        <v>0</v>
      </c>
      <c r="AV115" s="141">
        <f>'SO 08.2 - Přeložka NTL pl...'!J35</f>
        <v>0</v>
      </c>
      <c r="AW115" s="141">
        <f>'SO 08.2 - Přeložka NTL pl...'!J36</f>
        <v>0</v>
      </c>
      <c r="AX115" s="141">
        <f>'SO 08.2 - Přeložka NTL pl...'!J37</f>
        <v>0</v>
      </c>
      <c r="AY115" s="141">
        <f>'SO 08.2 - Přeložka NTL pl...'!J38</f>
        <v>0</v>
      </c>
      <c r="AZ115" s="141">
        <f>'SO 08.2 - Přeložka NTL pl...'!F35</f>
        <v>0</v>
      </c>
      <c r="BA115" s="141">
        <f>'SO 08.2 - Přeložka NTL pl...'!F36</f>
        <v>0</v>
      </c>
      <c r="BB115" s="141">
        <f>'SO 08.2 - Přeložka NTL pl...'!F37</f>
        <v>0</v>
      </c>
      <c r="BC115" s="141">
        <f>'SO 08.2 - Přeložka NTL pl...'!F38</f>
        <v>0</v>
      </c>
      <c r="BD115" s="143">
        <f>'SO 08.2 - Přeložka NTL pl...'!F39</f>
        <v>0</v>
      </c>
      <c r="BE115" s="4"/>
      <c r="BT115" s="144" t="s">
        <v>93</v>
      </c>
      <c r="BV115" s="144" t="s">
        <v>86</v>
      </c>
      <c r="BW115" s="144" t="s">
        <v>155</v>
      </c>
      <c r="BX115" s="144" t="s">
        <v>149</v>
      </c>
      <c r="CL115" s="144" t="s">
        <v>1</v>
      </c>
    </row>
    <row r="116" s="7" customFormat="1" ht="24.75" customHeight="1">
      <c r="A116" s="135" t="s">
        <v>94</v>
      </c>
      <c r="B116" s="122"/>
      <c r="C116" s="123"/>
      <c r="D116" s="124" t="s">
        <v>156</v>
      </c>
      <c r="E116" s="124"/>
      <c r="F116" s="124"/>
      <c r="G116" s="124"/>
      <c r="H116" s="124"/>
      <c r="I116" s="125"/>
      <c r="J116" s="124" t="s">
        <v>157</v>
      </c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7">
        <f>'SO 09 - Přípojka STL plyn...'!J30</f>
        <v>0</v>
      </c>
      <c r="AH116" s="125"/>
      <c r="AI116" s="125"/>
      <c r="AJ116" s="125"/>
      <c r="AK116" s="125"/>
      <c r="AL116" s="125"/>
      <c r="AM116" s="125"/>
      <c r="AN116" s="127">
        <f>SUM(AG116,AT116)</f>
        <v>0</v>
      </c>
      <c r="AO116" s="125"/>
      <c r="AP116" s="125"/>
      <c r="AQ116" s="128" t="s">
        <v>90</v>
      </c>
      <c r="AR116" s="129"/>
      <c r="AS116" s="130">
        <v>0</v>
      </c>
      <c r="AT116" s="131">
        <f>ROUND(SUM(AV116:AW116),2)</f>
        <v>0</v>
      </c>
      <c r="AU116" s="132">
        <f>'SO 09 - Přípojka STL plyn...'!P123</f>
        <v>0</v>
      </c>
      <c r="AV116" s="131">
        <f>'SO 09 - Přípojka STL plyn...'!J33</f>
        <v>0</v>
      </c>
      <c r="AW116" s="131">
        <f>'SO 09 - Přípojka STL plyn...'!J34</f>
        <v>0</v>
      </c>
      <c r="AX116" s="131">
        <f>'SO 09 - Přípojka STL plyn...'!J35</f>
        <v>0</v>
      </c>
      <c r="AY116" s="131">
        <f>'SO 09 - Přípojka STL plyn...'!J36</f>
        <v>0</v>
      </c>
      <c r="AZ116" s="131">
        <f>'SO 09 - Přípojka STL plyn...'!F33</f>
        <v>0</v>
      </c>
      <c r="BA116" s="131">
        <f>'SO 09 - Přípojka STL plyn...'!F34</f>
        <v>0</v>
      </c>
      <c r="BB116" s="131">
        <f>'SO 09 - Přípojka STL plyn...'!F35</f>
        <v>0</v>
      </c>
      <c r="BC116" s="131">
        <f>'SO 09 - Přípojka STL plyn...'!F36</f>
        <v>0</v>
      </c>
      <c r="BD116" s="133">
        <f>'SO 09 - Přípojka STL plyn...'!F37</f>
        <v>0</v>
      </c>
      <c r="BE116" s="7"/>
      <c r="BT116" s="134" t="s">
        <v>91</v>
      </c>
      <c r="BV116" s="134" t="s">
        <v>86</v>
      </c>
      <c r="BW116" s="134" t="s">
        <v>158</v>
      </c>
      <c r="BX116" s="134" t="s">
        <v>5</v>
      </c>
      <c r="CL116" s="134" t="s">
        <v>1</v>
      </c>
      <c r="CM116" s="134" t="s">
        <v>93</v>
      </c>
    </row>
    <row r="117" s="7" customFormat="1" ht="16.5" customHeight="1">
      <c r="A117" s="135" t="s">
        <v>94</v>
      </c>
      <c r="B117" s="122"/>
      <c r="C117" s="123"/>
      <c r="D117" s="124" t="s">
        <v>159</v>
      </c>
      <c r="E117" s="124"/>
      <c r="F117" s="124"/>
      <c r="G117" s="124"/>
      <c r="H117" s="124"/>
      <c r="I117" s="125"/>
      <c r="J117" s="124" t="s">
        <v>160</v>
      </c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7">
        <f>'SO 10 - Úprava přípojek k...'!J30</f>
        <v>0</v>
      </c>
      <c r="AH117" s="125"/>
      <c r="AI117" s="125"/>
      <c r="AJ117" s="125"/>
      <c r="AK117" s="125"/>
      <c r="AL117" s="125"/>
      <c r="AM117" s="125"/>
      <c r="AN117" s="127">
        <f>SUM(AG117,AT117)</f>
        <v>0</v>
      </c>
      <c r="AO117" s="125"/>
      <c r="AP117" s="125"/>
      <c r="AQ117" s="128" t="s">
        <v>90</v>
      </c>
      <c r="AR117" s="129"/>
      <c r="AS117" s="130">
        <v>0</v>
      </c>
      <c r="AT117" s="131">
        <f>ROUND(SUM(AV117:AW117),2)</f>
        <v>0</v>
      </c>
      <c r="AU117" s="132">
        <f>'SO 10 - Úprava přípojek k...'!P125</f>
        <v>0</v>
      </c>
      <c r="AV117" s="131">
        <f>'SO 10 - Úprava přípojek k...'!J33</f>
        <v>0</v>
      </c>
      <c r="AW117" s="131">
        <f>'SO 10 - Úprava přípojek k...'!J34</f>
        <v>0</v>
      </c>
      <c r="AX117" s="131">
        <f>'SO 10 - Úprava přípojek k...'!J35</f>
        <v>0</v>
      </c>
      <c r="AY117" s="131">
        <f>'SO 10 - Úprava přípojek k...'!J36</f>
        <v>0</v>
      </c>
      <c r="AZ117" s="131">
        <f>'SO 10 - Úprava přípojek k...'!F33</f>
        <v>0</v>
      </c>
      <c r="BA117" s="131">
        <f>'SO 10 - Úprava přípojek k...'!F34</f>
        <v>0</v>
      </c>
      <c r="BB117" s="131">
        <f>'SO 10 - Úprava přípojek k...'!F35</f>
        <v>0</v>
      </c>
      <c r="BC117" s="131">
        <f>'SO 10 - Úprava přípojek k...'!F36</f>
        <v>0</v>
      </c>
      <c r="BD117" s="133">
        <f>'SO 10 - Úprava přípojek k...'!F37</f>
        <v>0</v>
      </c>
      <c r="BE117" s="7"/>
      <c r="BT117" s="134" t="s">
        <v>91</v>
      </c>
      <c r="BV117" s="134" t="s">
        <v>86</v>
      </c>
      <c r="BW117" s="134" t="s">
        <v>161</v>
      </c>
      <c r="BX117" s="134" t="s">
        <v>5</v>
      </c>
      <c r="CL117" s="134" t="s">
        <v>1</v>
      </c>
      <c r="CM117" s="134" t="s">
        <v>93</v>
      </c>
    </row>
    <row r="118" s="7" customFormat="1" ht="16.5" customHeight="1">
      <c r="A118" s="135" t="s">
        <v>94</v>
      </c>
      <c r="B118" s="122"/>
      <c r="C118" s="123"/>
      <c r="D118" s="124" t="s">
        <v>162</v>
      </c>
      <c r="E118" s="124"/>
      <c r="F118" s="124"/>
      <c r="G118" s="124"/>
      <c r="H118" s="124"/>
      <c r="I118" s="125"/>
      <c r="J118" s="124" t="s">
        <v>163</v>
      </c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7">
        <f>'SO 11 - Areálové osvětlen...'!J30</f>
        <v>0</v>
      </c>
      <c r="AH118" s="125"/>
      <c r="AI118" s="125"/>
      <c r="AJ118" s="125"/>
      <c r="AK118" s="125"/>
      <c r="AL118" s="125"/>
      <c r="AM118" s="125"/>
      <c r="AN118" s="127">
        <f>SUM(AG118,AT118)</f>
        <v>0</v>
      </c>
      <c r="AO118" s="125"/>
      <c r="AP118" s="125"/>
      <c r="AQ118" s="128" t="s">
        <v>90</v>
      </c>
      <c r="AR118" s="129"/>
      <c r="AS118" s="130">
        <v>0</v>
      </c>
      <c r="AT118" s="131">
        <f>ROUND(SUM(AV118:AW118),2)</f>
        <v>0</v>
      </c>
      <c r="AU118" s="132">
        <f>'SO 11 - Areálové osvětlen...'!P128</f>
        <v>0</v>
      </c>
      <c r="AV118" s="131">
        <f>'SO 11 - Areálové osvětlen...'!J33</f>
        <v>0</v>
      </c>
      <c r="AW118" s="131">
        <f>'SO 11 - Areálové osvětlen...'!J34</f>
        <v>0</v>
      </c>
      <c r="AX118" s="131">
        <f>'SO 11 - Areálové osvětlen...'!J35</f>
        <v>0</v>
      </c>
      <c r="AY118" s="131">
        <f>'SO 11 - Areálové osvětlen...'!J36</f>
        <v>0</v>
      </c>
      <c r="AZ118" s="131">
        <f>'SO 11 - Areálové osvětlen...'!F33</f>
        <v>0</v>
      </c>
      <c r="BA118" s="131">
        <f>'SO 11 - Areálové osvětlen...'!F34</f>
        <v>0</v>
      </c>
      <c r="BB118" s="131">
        <f>'SO 11 - Areálové osvětlen...'!F35</f>
        <v>0</v>
      </c>
      <c r="BC118" s="131">
        <f>'SO 11 - Areálové osvětlen...'!F36</f>
        <v>0</v>
      </c>
      <c r="BD118" s="133">
        <f>'SO 11 - Areálové osvětlen...'!F37</f>
        <v>0</v>
      </c>
      <c r="BE118" s="7"/>
      <c r="BT118" s="134" t="s">
        <v>91</v>
      </c>
      <c r="BV118" s="134" t="s">
        <v>86</v>
      </c>
      <c r="BW118" s="134" t="s">
        <v>164</v>
      </c>
      <c r="BX118" s="134" t="s">
        <v>5</v>
      </c>
      <c r="CL118" s="134" t="s">
        <v>42</v>
      </c>
      <c r="CM118" s="134" t="s">
        <v>93</v>
      </c>
    </row>
    <row r="119" s="7" customFormat="1" ht="16.5" customHeight="1">
      <c r="A119" s="135" t="s">
        <v>94</v>
      </c>
      <c r="B119" s="122"/>
      <c r="C119" s="123"/>
      <c r="D119" s="124" t="s">
        <v>165</v>
      </c>
      <c r="E119" s="124"/>
      <c r="F119" s="124"/>
      <c r="G119" s="124"/>
      <c r="H119" s="124"/>
      <c r="I119" s="125"/>
      <c r="J119" s="124" t="s">
        <v>166</v>
      </c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7">
        <f>'SO 12 - Přípojka slaboproudu'!J30</f>
        <v>0</v>
      </c>
      <c r="AH119" s="125"/>
      <c r="AI119" s="125"/>
      <c r="AJ119" s="125"/>
      <c r="AK119" s="125"/>
      <c r="AL119" s="125"/>
      <c r="AM119" s="125"/>
      <c r="AN119" s="127">
        <f>SUM(AG119,AT119)</f>
        <v>0</v>
      </c>
      <c r="AO119" s="125"/>
      <c r="AP119" s="125"/>
      <c r="AQ119" s="128" t="s">
        <v>90</v>
      </c>
      <c r="AR119" s="129"/>
      <c r="AS119" s="130">
        <v>0</v>
      </c>
      <c r="AT119" s="131">
        <f>ROUND(SUM(AV119:AW119),2)</f>
        <v>0</v>
      </c>
      <c r="AU119" s="132">
        <f>'SO 12 - Přípojka slaboproudu'!P117</f>
        <v>0</v>
      </c>
      <c r="AV119" s="131">
        <f>'SO 12 - Přípojka slaboproudu'!J33</f>
        <v>0</v>
      </c>
      <c r="AW119" s="131">
        <f>'SO 12 - Přípojka slaboproudu'!J34</f>
        <v>0</v>
      </c>
      <c r="AX119" s="131">
        <f>'SO 12 - Přípojka slaboproudu'!J35</f>
        <v>0</v>
      </c>
      <c r="AY119" s="131">
        <f>'SO 12 - Přípojka slaboproudu'!J36</f>
        <v>0</v>
      </c>
      <c r="AZ119" s="131">
        <f>'SO 12 - Přípojka slaboproudu'!F33</f>
        <v>0</v>
      </c>
      <c r="BA119" s="131">
        <f>'SO 12 - Přípojka slaboproudu'!F34</f>
        <v>0</v>
      </c>
      <c r="BB119" s="131">
        <f>'SO 12 - Přípojka slaboproudu'!F35</f>
        <v>0</v>
      </c>
      <c r="BC119" s="131">
        <f>'SO 12 - Přípojka slaboproudu'!F36</f>
        <v>0</v>
      </c>
      <c r="BD119" s="133">
        <f>'SO 12 - Přípojka slaboproudu'!F37</f>
        <v>0</v>
      </c>
      <c r="BE119" s="7"/>
      <c r="BT119" s="134" t="s">
        <v>91</v>
      </c>
      <c r="BV119" s="134" t="s">
        <v>86</v>
      </c>
      <c r="BW119" s="134" t="s">
        <v>167</v>
      </c>
      <c r="BX119" s="134" t="s">
        <v>5</v>
      </c>
      <c r="CL119" s="134" t="s">
        <v>1</v>
      </c>
      <c r="CM119" s="134" t="s">
        <v>93</v>
      </c>
    </row>
    <row r="120" s="7" customFormat="1" ht="16.5" customHeight="1">
      <c r="A120" s="135" t="s">
        <v>94</v>
      </c>
      <c r="B120" s="122"/>
      <c r="C120" s="123"/>
      <c r="D120" s="124" t="s">
        <v>168</v>
      </c>
      <c r="E120" s="124"/>
      <c r="F120" s="124"/>
      <c r="G120" s="124"/>
      <c r="H120" s="124"/>
      <c r="I120" s="125"/>
      <c r="J120" s="124" t="s">
        <v>169</v>
      </c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7">
        <f>'SO 13 - Přeložení veřejné...'!J30</f>
        <v>0</v>
      </c>
      <c r="AH120" s="125"/>
      <c r="AI120" s="125"/>
      <c r="AJ120" s="125"/>
      <c r="AK120" s="125"/>
      <c r="AL120" s="125"/>
      <c r="AM120" s="125"/>
      <c r="AN120" s="127">
        <f>SUM(AG120,AT120)</f>
        <v>0</v>
      </c>
      <c r="AO120" s="125"/>
      <c r="AP120" s="125"/>
      <c r="AQ120" s="128" t="s">
        <v>90</v>
      </c>
      <c r="AR120" s="129"/>
      <c r="AS120" s="130">
        <v>0</v>
      </c>
      <c r="AT120" s="131">
        <f>ROUND(SUM(AV120:AW120),2)</f>
        <v>0</v>
      </c>
      <c r="AU120" s="132">
        <f>'SO 13 - Přeložení veřejné...'!P122</f>
        <v>0</v>
      </c>
      <c r="AV120" s="131">
        <f>'SO 13 - Přeložení veřejné...'!J33</f>
        <v>0</v>
      </c>
      <c r="AW120" s="131">
        <f>'SO 13 - Přeložení veřejné...'!J34</f>
        <v>0</v>
      </c>
      <c r="AX120" s="131">
        <f>'SO 13 - Přeložení veřejné...'!J35</f>
        <v>0</v>
      </c>
      <c r="AY120" s="131">
        <f>'SO 13 - Přeložení veřejné...'!J36</f>
        <v>0</v>
      </c>
      <c r="AZ120" s="131">
        <f>'SO 13 - Přeložení veřejné...'!F33</f>
        <v>0</v>
      </c>
      <c r="BA120" s="131">
        <f>'SO 13 - Přeložení veřejné...'!F34</f>
        <v>0</v>
      </c>
      <c r="BB120" s="131">
        <f>'SO 13 - Přeložení veřejné...'!F35</f>
        <v>0</v>
      </c>
      <c r="BC120" s="131">
        <f>'SO 13 - Přeložení veřejné...'!F36</f>
        <v>0</v>
      </c>
      <c r="BD120" s="133">
        <f>'SO 13 - Přeložení veřejné...'!F37</f>
        <v>0</v>
      </c>
      <c r="BE120" s="7"/>
      <c r="BT120" s="134" t="s">
        <v>91</v>
      </c>
      <c r="BV120" s="134" t="s">
        <v>86</v>
      </c>
      <c r="BW120" s="134" t="s">
        <v>170</v>
      </c>
      <c r="BX120" s="134" t="s">
        <v>5</v>
      </c>
      <c r="CL120" s="134" t="s">
        <v>1</v>
      </c>
      <c r="CM120" s="134" t="s">
        <v>93</v>
      </c>
    </row>
    <row r="121" s="7" customFormat="1" ht="24.75" customHeight="1">
      <c r="A121" s="135" t="s">
        <v>94</v>
      </c>
      <c r="B121" s="122"/>
      <c r="C121" s="123"/>
      <c r="D121" s="124" t="s">
        <v>171</v>
      </c>
      <c r="E121" s="124"/>
      <c r="F121" s="124"/>
      <c r="G121" s="124"/>
      <c r="H121" s="124"/>
      <c r="I121" s="125"/>
      <c r="J121" s="124" t="s">
        <v>172</v>
      </c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7">
        <f>'SO 14 - Přeložení stávají...'!J30</f>
        <v>0</v>
      </c>
      <c r="AH121" s="125"/>
      <c r="AI121" s="125"/>
      <c r="AJ121" s="125"/>
      <c r="AK121" s="125"/>
      <c r="AL121" s="125"/>
      <c r="AM121" s="125"/>
      <c r="AN121" s="127">
        <f>SUM(AG121,AT121)</f>
        <v>0</v>
      </c>
      <c r="AO121" s="125"/>
      <c r="AP121" s="125"/>
      <c r="AQ121" s="128" t="s">
        <v>90</v>
      </c>
      <c r="AR121" s="129"/>
      <c r="AS121" s="130">
        <v>0</v>
      </c>
      <c r="AT121" s="131">
        <f>ROUND(SUM(AV121:AW121),2)</f>
        <v>0</v>
      </c>
      <c r="AU121" s="132">
        <f>'SO 14 - Přeložení stávají...'!P126</f>
        <v>0</v>
      </c>
      <c r="AV121" s="131">
        <f>'SO 14 - Přeložení stávají...'!J33</f>
        <v>0</v>
      </c>
      <c r="AW121" s="131">
        <f>'SO 14 - Přeložení stávají...'!J34</f>
        <v>0</v>
      </c>
      <c r="AX121" s="131">
        <f>'SO 14 - Přeložení stávají...'!J35</f>
        <v>0</v>
      </c>
      <c r="AY121" s="131">
        <f>'SO 14 - Přeložení stávají...'!J36</f>
        <v>0</v>
      </c>
      <c r="AZ121" s="131">
        <f>'SO 14 - Přeložení stávají...'!F33</f>
        <v>0</v>
      </c>
      <c r="BA121" s="131">
        <f>'SO 14 - Přeložení stávají...'!F34</f>
        <v>0</v>
      </c>
      <c r="BB121" s="131">
        <f>'SO 14 - Přeložení stávají...'!F35</f>
        <v>0</v>
      </c>
      <c r="BC121" s="131">
        <f>'SO 14 - Přeložení stávají...'!F36</f>
        <v>0</v>
      </c>
      <c r="BD121" s="133">
        <f>'SO 14 - Přeložení stávají...'!F37</f>
        <v>0</v>
      </c>
      <c r="BE121" s="7"/>
      <c r="BT121" s="134" t="s">
        <v>91</v>
      </c>
      <c r="BV121" s="134" t="s">
        <v>86</v>
      </c>
      <c r="BW121" s="134" t="s">
        <v>173</v>
      </c>
      <c r="BX121" s="134" t="s">
        <v>5</v>
      </c>
      <c r="CL121" s="134" t="s">
        <v>42</v>
      </c>
      <c r="CM121" s="134" t="s">
        <v>93</v>
      </c>
    </row>
    <row r="122" s="7" customFormat="1" ht="16.5" customHeight="1">
      <c r="A122" s="135" t="s">
        <v>94</v>
      </c>
      <c r="B122" s="122"/>
      <c r="C122" s="123"/>
      <c r="D122" s="124" t="s">
        <v>174</v>
      </c>
      <c r="E122" s="124"/>
      <c r="F122" s="124"/>
      <c r="G122" s="124"/>
      <c r="H122" s="124"/>
      <c r="I122" s="125"/>
      <c r="J122" s="124" t="s">
        <v>175</v>
      </c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7">
        <f>'SO 15 - Přeložky areálový...'!J30</f>
        <v>0</v>
      </c>
      <c r="AH122" s="125"/>
      <c r="AI122" s="125"/>
      <c r="AJ122" s="125"/>
      <c r="AK122" s="125"/>
      <c r="AL122" s="125"/>
      <c r="AM122" s="125"/>
      <c r="AN122" s="127">
        <f>SUM(AG122,AT122)</f>
        <v>0</v>
      </c>
      <c r="AO122" s="125"/>
      <c r="AP122" s="125"/>
      <c r="AQ122" s="128" t="s">
        <v>90</v>
      </c>
      <c r="AR122" s="129"/>
      <c r="AS122" s="130">
        <v>0</v>
      </c>
      <c r="AT122" s="131">
        <f>ROUND(SUM(AV122:AW122),2)</f>
        <v>0</v>
      </c>
      <c r="AU122" s="132">
        <f>'SO 15 - Přeložky areálový...'!P121</f>
        <v>0</v>
      </c>
      <c r="AV122" s="131">
        <f>'SO 15 - Přeložky areálový...'!J33</f>
        <v>0</v>
      </c>
      <c r="AW122" s="131">
        <f>'SO 15 - Přeložky areálový...'!J34</f>
        <v>0</v>
      </c>
      <c r="AX122" s="131">
        <f>'SO 15 - Přeložky areálový...'!J35</f>
        <v>0</v>
      </c>
      <c r="AY122" s="131">
        <f>'SO 15 - Přeložky areálový...'!J36</f>
        <v>0</v>
      </c>
      <c r="AZ122" s="131">
        <f>'SO 15 - Přeložky areálový...'!F33</f>
        <v>0</v>
      </c>
      <c r="BA122" s="131">
        <f>'SO 15 - Přeložky areálový...'!F34</f>
        <v>0</v>
      </c>
      <c r="BB122" s="131">
        <f>'SO 15 - Přeložky areálový...'!F35</f>
        <v>0</v>
      </c>
      <c r="BC122" s="131">
        <f>'SO 15 - Přeložky areálový...'!F36</f>
        <v>0</v>
      </c>
      <c r="BD122" s="133">
        <f>'SO 15 - Přeložky areálový...'!F37</f>
        <v>0</v>
      </c>
      <c r="BE122" s="7"/>
      <c r="BT122" s="134" t="s">
        <v>91</v>
      </c>
      <c r="BV122" s="134" t="s">
        <v>86</v>
      </c>
      <c r="BW122" s="134" t="s">
        <v>176</v>
      </c>
      <c r="BX122" s="134" t="s">
        <v>5</v>
      </c>
      <c r="CL122" s="134" t="s">
        <v>1</v>
      </c>
      <c r="CM122" s="134" t="s">
        <v>93</v>
      </c>
    </row>
    <row r="123" s="7" customFormat="1" ht="24.75" customHeight="1">
      <c r="A123" s="7"/>
      <c r="B123" s="122"/>
      <c r="C123" s="123"/>
      <c r="D123" s="124" t="s">
        <v>177</v>
      </c>
      <c r="E123" s="124"/>
      <c r="F123" s="124"/>
      <c r="G123" s="124"/>
      <c r="H123" s="124"/>
      <c r="I123" s="125"/>
      <c r="J123" s="124" t="s">
        <v>178</v>
      </c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6">
        <f>ROUND(SUM(AG124:AG125),2)</f>
        <v>0</v>
      </c>
      <c r="AH123" s="125"/>
      <c r="AI123" s="125"/>
      <c r="AJ123" s="125"/>
      <c r="AK123" s="125"/>
      <c r="AL123" s="125"/>
      <c r="AM123" s="125"/>
      <c r="AN123" s="127">
        <f>SUM(AG123,AT123)</f>
        <v>0</v>
      </c>
      <c r="AO123" s="125"/>
      <c r="AP123" s="125"/>
      <c r="AQ123" s="128" t="s">
        <v>90</v>
      </c>
      <c r="AR123" s="129"/>
      <c r="AS123" s="130">
        <f>ROUND(SUM(AS124:AS125),2)</f>
        <v>0</v>
      </c>
      <c r="AT123" s="131">
        <f>ROUND(SUM(AV123:AW123),2)</f>
        <v>0</v>
      </c>
      <c r="AU123" s="132">
        <f>ROUND(SUM(AU124:AU125),5)</f>
        <v>0</v>
      </c>
      <c r="AV123" s="131">
        <f>ROUND(AZ123*L29,2)</f>
        <v>0</v>
      </c>
      <c r="AW123" s="131">
        <f>ROUND(BA123*L30,2)</f>
        <v>0</v>
      </c>
      <c r="AX123" s="131">
        <f>ROUND(BB123*L29,2)</f>
        <v>0</v>
      </c>
      <c r="AY123" s="131">
        <f>ROUND(BC123*L30,2)</f>
        <v>0</v>
      </c>
      <c r="AZ123" s="131">
        <f>ROUND(SUM(AZ124:AZ125),2)</f>
        <v>0</v>
      </c>
      <c r="BA123" s="131">
        <f>ROUND(SUM(BA124:BA125),2)</f>
        <v>0</v>
      </c>
      <c r="BB123" s="131">
        <f>ROUND(SUM(BB124:BB125),2)</f>
        <v>0</v>
      </c>
      <c r="BC123" s="131">
        <f>ROUND(SUM(BC124:BC125),2)</f>
        <v>0</v>
      </c>
      <c r="BD123" s="133">
        <f>ROUND(SUM(BD124:BD125),2)</f>
        <v>0</v>
      </c>
      <c r="BE123" s="7"/>
      <c r="BS123" s="134" t="s">
        <v>83</v>
      </c>
      <c r="BT123" s="134" t="s">
        <v>91</v>
      </c>
      <c r="BU123" s="134" t="s">
        <v>85</v>
      </c>
      <c r="BV123" s="134" t="s">
        <v>86</v>
      </c>
      <c r="BW123" s="134" t="s">
        <v>179</v>
      </c>
      <c r="BX123" s="134" t="s">
        <v>5</v>
      </c>
      <c r="CL123" s="134" t="s">
        <v>1</v>
      </c>
      <c r="CM123" s="134" t="s">
        <v>93</v>
      </c>
    </row>
    <row r="124" s="4" customFormat="1" ht="16.5" customHeight="1">
      <c r="A124" s="135" t="s">
        <v>94</v>
      </c>
      <c r="B124" s="73"/>
      <c r="C124" s="136"/>
      <c r="D124" s="136"/>
      <c r="E124" s="137" t="s">
        <v>180</v>
      </c>
      <c r="F124" s="137"/>
      <c r="G124" s="137"/>
      <c r="H124" s="137"/>
      <c r="I124" s="137"/>
      <c r="J124" s="136"/>
      <c r="K124" s="137" t="s">
        <v>181</v>
      </c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8">
        <f>'SO 16.1 - Kanalizace'!J32</f>
        <v>0</v>
      </c>
      <c r="AH124" s="136"/>
      <c r="AI124" s="136"/>
      <c r="AJ124" s="136"/>
      <c r="AK124" s="136"/>
      <c r="AL124" s="136"/>
      <c r="AM124" s="136"/>
      <c r="AN124" s="138">
        <f>SUM(AG124,AT124)</f>
        <v>0</v>
      </c>
      <c r="AO124" s="136"/>
      <c r="AP124" s="136"/>
      <c r="AQ124" s="139" t="s">
        <v>97</v>
      </c>
      <c r="AR124" s="75"/>
      <c r="AS124" s="140">
        <v>0</v>
      </c>
      <c r="AT124" s="141">
        <f>ROUND(SUM(AV124:AW124),2)</f>
        <v>0</v>
      </c>
      <c r="AU124" s="142">
        <f>'SO 16.1 - Kanalizace'!P126</f>
        <v>0</v>
      </c>
      <c r="AV124" s="141">
        <f>'SO 16.1 - Kanalizace'!J35</f>
        <v>0</v>
      </c>
      <c r="AW124" s="141">
        <f>'SO 16.1 - Kanalizace'!J36</f>
        <v>0</v>
      </c>
      <c r="AX124" s="141">
        <f>'SO 16.1 - Kanalizace'!J37</f>
        <v>0</v>
      </c>
      <c r="AY124" s="141">
        <f>'SO 16.1 - Kanalizace'!J38</f>
        <v>0</v>
      </c>
      <c r="AZ124" s="141">
        <f>'SO 16.1 - Kanalizace'!F35</f>
        <v>0</v>
      </c>
      <c r="BA124" s="141">
        <f>'SO 16.1 - Kanalizace'!F36</f>
        <v>0</v>
      </c>
      <c r="BB124" s="141">
        <f>'SO 16.1 - Kanalizace'!F37</f>
        <v>0</v>
      </c>
      <c r="BC124" s="141">
        <f>'SO 16.1 - Kanalizace'!F38</f>
        <v>0</v>
      </c>
      <c r="BD124" s="143">
        <f>'SO 16.1 - Kanalizace'!F39</f>
        <v>0</v>
      </c>
      <c r="BE124" s="4"/>
      <c r="BT124" s="144" t="s">
        <v>93</v>
      </c>
      <c r="BV124" s="144" t="s">
        <v>86</v>
      </c>
      <c r="BW124" s="144" t="s">
        <v>182</v>
      </c>
      <c r="BX124" s="144" t="s">
        <v>179</v>
      </c>
      <c r="CL124" s="144" t="s">
        <v>1</v>
      </c>
    </row>
    <row r="125" s="4" customFormat="1" ht="16.5" customHeight="1">
      <c r="A125" s="135" t="s">
        <v>94</v>
      </c>
      <c r="B125" s="73"/>
      <c r="C125" s="136"/>
      <c r="D125" s="136"/>
      <c r="E125" s="137" t="s">
        <v>183</v>
      </c>
      <c r="F125" s="137"/>
      <c r="G125" s="137"/>
      <c r="H125" s="137"/>
      <c r="I125" s="137"/>
      <c r="J125" s="136"/>
      <c r="K125" s="137" t="s">
        <v>184</v>
      </c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8">
        <f>'SO 16.2 - Plynovod'!J32</f>
        <v>0</v>
      </c>
      <c r="AH125" s="136"/>
      <c r="AI125" s="136"/>
      <c r="AJ125" s="136"/>
      <c r="AK125" s="136"/>
      <c r="AL125" s="136"/>
      <c r="AM125" s="136"/>
      <c r="AN125" s="138">
        <f>SUM(AG125,AT125)</f>
        <v>0</v>
      </c>
      <c r="AO125" s="136"/>
      <c r="AP125" s="136"/>
      <c r="AQ125" s="139" t="s">
        <v>97</v>
      </c>
      <c r="AR125" s="75"/>
      <c r="AS125" s="140">
        <v>0</v>
      </c>
      <c r="AT125" s="141">
        <f>ROUND(SUM(AV125:AW125),2)</f>
        <v>0</v>
      </c>
      <c r="AU125" s="142">
        <f>'SO 16.2 - Plynovod'!P126</f>
        <v>0</v>
      </c>
      <c r="AV125" s="141">
        <f>'SO 16.2 - Plynovod'!J35</f>
        <v>0</v>
      </c>
      <c r="AW125" s="141">
        <f>'SO 16.2 - Plynovod'!J36</f>
        <v>0</v>
      </c>
      <c r="AX125" s="141">
        <f>'SO 16.2 - Plynovod'!J37</f>
        <v>0</v>
      </c>
      <c r="AY125" s="141">
        <f>'SO 16.2 - Plynovod'!J38</f>
        <v>0</v>
      </c>
      <c r="AZ125" s="141">
        <f>'SO 16.2 - Plynovod'!F35</f>
        <v>0</v>
      </c>
      <c r="BA125" s="141">
        <f>'SO 16.2 - Plynovod'!F36</f>
        <v>0</v>
      </c>
      <c r="BB125" s="141">
        <f>'SO 16.2 - Plynovod'!F37</f>
        <v>0</v>
      </c>
      <c r="BC125" s="141">
        <f>'SO 16.2 - Plynovod'!F38</f>
        <v>0</v>
      </c>
      <c r="BD125" s="143">
        <f>'SO 16.2 - Plynovod'!F39</f>
        <v>0</v>
      </c>
      <c r="BE125" s="4"/>
      <c r="BT125" s="144" t="s">
        <v>93</v>
      </c>
      <c r="BV125" s="144" t="s">
        <v>86</v>
      </c>
      <c r="BW125" s="144" t="s">
        <v>185</v>
      </c>
      <c r="BX125" s="144" t="s">
        <v>179</v>
      </c>
      <c r="CL125" s="144" t="s">
        <v>1</v>
      </c>
    </row>
    <row r="126" s="7" customFormat="1" ht="16.5" customHeight="1">
      <c r="A126" s="135" t="s">
        <v>94</v>
      </c>
      <c r="B126" s="122"/>
      <c r="C126" s="123"/>
      <c r="D126" s="124" t="s">
        <v>186</v>
      </c>
      <c r="E126" s="124"/>
      <c r="F126" s="124"/>
      <c r="G126" s="124"/>
      <c r="H126" s="124"/>
      <c r="I126" s="125"/>
      <c r="J126" s="124" t="s">
        <v>187</v>
      </c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7">
        <f>'VRN - Vedlejší rozpočtové...'!J30</f>
        <v>0</v>
      </c>
      <c r="AH126" s="125"/>
      <c r="AI126" s="125"/>
      <c r="AJ126" s="125"/>
      <c r="AK126" s="125"/>
      <c r="AL126" s="125"/>
      <c r="AM126" s="125"/>
      <c r="AN126" s="127">
        <f>SUM(AG126,AT126)</f>
        <v>0</v>
      </c>
      <c r="AO126" s="125"/>
      <c r="AP126" s="125"/>
      <c r="AQ126" s="128" t="s">
        <v>90</v>
      </c>
      <c r="AR126" s="129"/>
      <c r="AS126" s="145">
        <v>0</v>
      </c>
      <c r="AT126" s="146">
        <f>ROUND(SUM(AV126:AW126),2)</f>
        <v>0</v>
      </c>
      <c r="AU126" s="147">
        <f>'VRN - Vedlejší rozpočtové...'!P123</f>
        <v>0</v>
      </c>
      <c r="AV126" s="146">
        <f>'VRN - Vedlejší rozpočtové...'!J33</f>
        <v>0</v>
      </c>
      <c r="AW126" s="146">
        <f>'VRN - Vedlejší rozpočtové...'!J34</f>
        <v>0</v>
      </c>
      <c r="AX126" s="146">
        <f>'VRN - Vedlejší rozpočtové...'!J35</f>
        <v>0</v>
      </c>
      <c r="AY126" s="146">
        <f>'VRN - Vedlejší rozpočtové...'!J36</f>
        <v>0</v>
      </c>
      <c r="AZ126" s="146">
        <f>'VRN - Vedlejší rozpočtové...'!F33</f>
        <v>0</v>
      </c>
      <c r="BA126" s="146">
        <f>'VRN - Vedlejší rozpočtové...'!F34</f>
        <v>0</v>
      </c>
      <c r="BB126" s="146">
        <f>'VRN - Vedlejší rozpočtové...'!F35</f>
        <v>0</v>
      </c>
      <c r="BC126" s="146">
        <f>'VRN - Vedlejší rozpočtové...'!F36</f>
        <v>0</v>
      </c>
      <c r="BD126" s="148">
        <f>'VRN - Vedlejší rozpočtové...'!F37</f>
        <v>0</v>
      </c>
      <c r="BE126" s="7"/>
      <c r="BT126" s="134" t="s">
        <v>91</v>
      </c>
      <c r="BV126" s="134" t="s">
        <v>86</v>
      </c>
      <c r="BW126" s="134" t="s">
        <v>188</v>
      </c>
      <c r="BX126" s="134" t="s">
        <v>5</v>
      </c>
      <c r="CL126" s="134" t="s">
        <v>1</v>
      </c>
      <c r="CM126" s="134" t="s">
        <v>93</v>
      </c>
    </row>
    <row r="127" s="2" customFormat="1" ht="30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7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</row>
    <row r="128" s="2" customFormat="1" ht="6.96" customHeight="1">
      <c r="A128" s="41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47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</row>
  </sheetData>
  <sheetProtection sheet="1" formatColumns="0" formatRows="0" objects="1" scenarios="1" spinCount="100000" saltValue="oxv3VciEQIgieYUVRuJXPINGX1q6CBg0fwPf8R3wl2rXB5X60hf72Z9gZAzKd2v+/hnikx1vJzvuPrxdlnS7OA==" hashValue="UtOefsUVleYA455yXNqRbxehTPHHDdGojzDBKpl0exnvsFUOE/dPHc7XpDamyuy4QA1E2PizgDU5F0u9V4AGvw==" algorithmName="SHA-512" password="CC35"/>
  <mergeCells count="16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L85:AJ85"/>
    <mergeCell ref="I92:AF92"/>
    <mergeCell ref="C92:G92"/>
    <mergeCell ref="J95:AF95"/>
    <mergeCell ref="D95:H95"/>
    <mergeCell ref="K96:AF96"/>
    <mergeCell ref="E96:I96"/>
    <mergeCell ref="K97:AF97"/>
    <mergeCell ref="E97:I97"/>
    <mergeCell ref="E98:I98"/>
    <mergeCell ref="K98:AF98"/>
    <mergeCell ref="K99:AF99"/>
    <mergeCell ref="E99:I99"/>
    <mergeCell ref="K100:AF100"/>
    <mergeCell ref="E100:I100"/>
    <mergeCell ref="K101:AF101"/>
    <mergeCell ref="E101:I101"/>
    <mergeCell ref="K102:AF102"/>
    <mergeCell ref="E102:I102"/>
    <mergeCell ref="K103:AF103"/>
    <mergeCell ref="E103:I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K104:AF104"/>
    <mergeCell ref="E104:I104"/>
    <mergeCell ref="K105:AF105"/>
    <mergeCell ref="E105:I105"/>
    <mergeCell ref="E106:I106"/>
    <mergeCell ref="K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J111:AF111"/>
    <mergeCell ref="D111:H111"/>
    <mergeCell ref="J112:AF112"/>
    <mergeCell ref="D112:H112"/>
    <mergeCell ref="J113:AF113"/>
    <mergeCell ref="D113:H113"/>
    <mergeCell ref="E114:I114"/>
    <mergeCell ref="K114:AF114"/>
    <mergeCell ref="K115:AF115"/>
    <mergeCell ref="E115:I115"/>
    <mergeCell ref="D116:H116"/>
    <mergeCell ref="J116:AF116"/>
    <mergeCell ref="J117:AF117"/>
    <mergeCell ref="D117:H117"/>
    <mergeCell ref="J118:AF118"/>
    <mergeCell ref="D118:H118"/>
    <mergeCell ref="D119:H119"/>
    <mergeCell ref="J119:AF119"/>
    <mergeCell ref="D120:H120"/>
    <mergeCell ref="J120:AF120"/>
    <mergeCell ref="D121:H121"/>
    <mergeCell ref="J121:AF121"/>
    <mergeCell ref="D122:H122"/>
    <mergeCell ref="J122:AF122"/>
    <mergeCell ref="D123:H123"/>
    <mergeCell ref="J123:AF123"/>
    <mergeCell ref="E124:I124"/>
    <mergeCell ref="K124:AF124"/>
    <mergeCell ref="E125:I125"/>
    <mergeCell ref="K125:AF125"/>
    <mergeCell ref="D126:H126"/>
    <mergeCell ref="J126:AF126"/>
  </mergeCells>
  <hyperlinks>
    <hyperlink ref="A96" location="'SO 01_STA - Stavební část'!C2" display="/"/>
    <hyperlink ref="A97" location="'SO 01_ZTI - Zdravotně tec...'!C2" display="/"/>
    <hyperlink ref="A98" location="'SO 01_VZT - Vzduchotechni...'!C2" display="/"/>
    <hyperlink ref="A99" location="'SO 01_ÚT - Vytápění'!C2" display="/"/>
    <hyperlink ref="A100" location="'SO 01_PLYN - Vnitřní plyn...'!C2" display="/"/>
    <hyperlink ref="A101" location="'SO 01_SIL - Elektro silno...'!C2" display="/"/>
    <hyperlink ref="A102" location="'SO 01_SLA - Elektro slabo...'!C2" display="/"/>
    <hyperlink ref="A103" location="'SO 01_EPS_ERO - Požání si...'!C2" display="/"/>
    <hyperlink ref="A104" location="'SO 01_FOT - Fotovoltaika'!C2" display="/"/>
    <hyperlink ref="A105" location="'SO 01_PCO - Dálkový přenos'!C2" display="/"/>
    <hyperlink ref="A106" location="'SO 01_MaR - Měření a regu...'!C2" display="/"/>
    <hyperlink ref="A107" location="'SO 02 - Komunikace a zpev...'!C2" display="/"/>
    <hyperlink ref="A108" location="'SO 03 - Sadové úpravy'!C2" display="/"/>
    <hyperlink ref="A109" location="'SO 04 - Automatický závla...'!C2" display="/"/>
    <hyperlink ref="A110" location="'SO 05 - Areálová kanaliza...'!C2" display="/"/>
    <hyperlink ref="A111" location="'SO 06 - Retenční nádrž'!C2" display="/"/>
    <hyperlink ref="A112" location="'SO 07 - Areálová kanaliza...'!C2" display="/"/>
    <hyperlink ref="A114" location="'SO 08.1 - NTL plynovod ar...'!C2" display="/"/>
    <hyperlink ref="A115" location="'SO 08.2 - Přeložka NTL pl...'!C2" display="/"/>
    <hyperlink ref="A116" location="'SO 09 - Přípojka STL plyn...'!C2" display="/"/>
    <hyperlink ref="A117" location="'SO 10 - Úprava přípojek k...'!C2" display="/"/>
    <hyperlink ref="A118" location="'SO 11 - Areálové osvětlen...'!C2" display="/"/>
    <hyperlink ref="A119" location="'SO 12 - Přípojka slaboproudu'!C2" display="/"/>
    <hyperlink ref="A120" location="'SO 13 - Přeložení veřejné...'!C2" display="/"/>
    <hyperlink ref="A121" location="'SO 14 - Přeložení stávají...'!C2" display="/"/>
    <hyperlink ref="A122" location="'SO 15 - Přeložky areálový...'!C2" display="/"/>
    <hyperlink ref="A124" location="'SO 16.1 - Kanalizace'!C2" display="/"/>
    <hyperlink ref="A125" location="'SO 16.2 - Plynovod'!C2" display="/"/>
    <hyperlink ref="A12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193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23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">
        <v>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">
        <v>32</v>
      </c>
      <c r="F17" s="41"/>
      <c r="G17" s="41"/>
      <c r="H17" s="41"/>
      <c r="I17" s="153" t="s">
        <v>33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">
        <v>37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">
        <v>38</v>
      </c>
      <c r="F23" s="41"/>
      <c r="G23" s="41"/>
      <c r="H23" s="41"/>
      <c r="I23" s="153" t="s">
        <v>33</v>
      </c>
      <c r="J23" s="144" t="s">
        <v>39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ROUND(J157,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ROUND((SUM(BE157:BE6040)),  2)</f>
        <v>0</v>
      </c>
      <c r="G35" s="41"/>
      <c r="H35" s="41"/>
      <c r="I35" s="167">
        <v>0.20999999999999999</v>
      </c>
      <c r="J35" s="166">
        <f>ROUND(((SUM(BE157:BE6040))*I35),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ROUND((SUM(BF157:BF6040)),  2)</f>
        <v>0</v>
      </c>
      <c r="G36" s="41"/>
      <c r="H36" s="41"/>
      <c r="I36" s="167">
        <v>0.12</v>
      </c>
      <c r="J36" s="166">
        <f>ROUND(((SUM(BF157:BF6040))*I36),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ROUND((SUM(BG157:BG6040)),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ROUND((SUM(BH157:BH6040)),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ROUND((SUM(BI157:BI6040)),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01_STA - Stavební část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>Jihlava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J157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199</v>
      </c>
      <c r="E99" s="194"/>
      <c r="F99" s="194"/>
      <c r="G99" s="194"/>
      <c r="H99" s="194"/>
      <c r="I99" s="194"/>
      <c r="J99" s="195">
        <f>J158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200</v>
      </c>
      <c r="E100" s="199"/>
      <c r="F100" s="199"/>
      <c r="G100" s="199"/>
      <c r="H100" s="199"/>
      <c r="I100" s="199"/>
      <c r="J100" s="200">
        <f>J159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201</v>
      </c>
      <c r="E101" s="199"/>
      <c r="F101" s="199"/>
      <c r="G101" s="199"/>
      <c r="H101" s="199"/>
      <c r="I101" s="199"/>
      <c r="J101" s="200">
        <f>J206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202</v>
      </c>
      <c r="E102" s="199"/>
      <c r="F102" s="199"/>
      <c r="G102" s="199"/>
      <c r="H102" s="199"/>
      <c r="I102" s="199"/>
      <c r="J102" s="200">
        <f>J401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203</v>
      </c>
      <c r="E103" s="199"/>
      <c r="F103" s="199"/>
      <c r="G103" s="199"/>
      <c r="H103" s="199"/>
      <c r="I103" s="199"/>
      <c r="J103" s="200">
        <f>J636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204</v>
      </c>
      <c r="E104" s="199"/>
      <c r="F104" s="199"/>
      <c r="G104" s="199"/>
      <c r="H104" s="199"/>
      <c r="I104" s="199"/>
      <c r="J104" s="200">
        <f>J750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205</v>
      </c>
      <c r="E105" s="199"/>
      <c r="F105" s="199"/>
      <c r="G105" s="199"/>
      <c r="H105" s="199"/>
      <c r="I105" s="199"/>
      <c r="J105" s="200">
        <f>J771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206</v>
      </c>
      <c r="E106" s="199"/>
      <c r="F106" s="199"/>
      <c r="G106" s="199"/>
      <c r="H106" s="199"/>
      <c r="I106" s="199"/>
      <c r="J106" s="200">
        <f>J1244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207</v>
      </c>
      <c r="E107" s="199"/>
      <c r="F107" s="199"/>
      <c r="G107" s="199"/>
      <c r="H107" s="199"/>
      <c r="I107" s="199"/>
      <c r="J107" s="200">
        <f>J1500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208</v>
      </c>
      <c r="E108" s="199"/>
      <c r="F108" s="199"/>
      <c r="G108" s="199"/>
      <c r="H108" s="199"/>
      <c r="I108" s="199"/>
      <c r="J108" s="200">
        <f>J1511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209</v>
      </c>
      <c r="E109" s="194"/>
      <c r="F109" s="194"/>
      <c r="G109" s="194"/>
      <c r="H109" s="194"/>
      <c r="I109" s="194"/>
      <c r="J109" s="195">
        <f>J1514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6"/>
      <c r="D110" s="198" t="s">
        <v>210</v>
      </c>
      <c r="E110" s="199"/>
      <c r="F110" s="199"/>
      <c r="G110" s="199"/>
      <c r="H110" s="199"/>
      <c r="I110" s="199"/>
      <c r="J110" s="200">
        <f>J1515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6"/>
      <c r="D111" s="198" t="s">
        <v>211</v>
      </c>
      <c r="E111" s="199"/>
      <c r="F111" s="199"/>
      <c r="G111" s="199"/>
      <c r="H111" s="199"/>
      <c r="I111" s="199"/>
      <c r="J111" s="200">
        <f>J1703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6"/>
      <c r="D112" s="198" t="s">
        <v>212</v>
      </c>
      <c r="E112" s="199"/>
      <c r="F112" s="199"/>
      <c r="G112" s="199"/>
      <c r="H112" s="199"/>
      <c r="I112" s="199"/>
      <c r="J112" s="200">
        <f>J1879</f>
        <v>0</v>
      </c>
      <c r="K112" s="136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6"/>
      <c r="D113" s="198" t="s">
        <v>213</v>
      </c>
      <c r="E113" s="199"/>
      <c r="F113" s="199"/>
      <c r="G113" s="199"/>
      <c r="H113" s="199"/>
      <c r="I113" s="199"/>
      <c r="J113" s="200">
        <f>J2033</f>
        <v>0</v>
      </c>
      <c r="K113" s="136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6"/>
      <c r="D114" s="198" t="s">
        <v>214</v>
      </c>
      <c r="E114" s="199"/>
      <c r="F114" s="199"/>
      <c r="G114" s="199"/>
      <c r="H114" s="199"/>
      <c r="I114" s="199"/>
      <c r="J114" s="200">
        <f>J2061</f>
        <v>0</v>
      </c>
      <c r="K114" s="136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6"/>
      <c r="D115" s="198" t="s">
        <v>215</v>
      </c>
      <c r="E115" s="199"/>
      <c r="F115" s="199"/>
      <c r="G115" s="199"/>
      <c r="H115" s="199"/>
      <c r="I115" s="199"/>
      <c r="J115" s="200">
        <f>J2083</f>
        <v>0</v>
      </c>
      <c r="K115" s="136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6"/>
      <c r="D116" s="198" t="s">
        <v>216</v>
      </c>
      <c r="E116" s="199"/>
      <c r="F116" s="199"/>
      <c r="G116" s="199"/>
      <c r="H116" s="199"/>
      <c r="I116" s="199"/>
      <c r="J116" s="200">
        <f>J2100</f>
        <v>0</v>
      </c>
      <c r="K116" s="136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6"/>
      <c r="D117" s="198" t="s">
        <v>217</v>
      </c>
      <c r="E117" s="199"/>
      <c r="F117" s="199"/>
      <c r="G117" s="199"/>
      <c r="H117" s="199"/>
      <c r="I117" s="199"/>
      <c r="J117" s="200">
        <f>J2106</f>
        <v>0</v>
      </c>
      <c r="K117" s="136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6"/>
      <c r="D118" s="198" t="s">
        <v>218</v>
      </c>
      <c r="E118" s="199"/>
      <c r="F118" s="199"/>
      <c r="G118" s="199"/>
      <c r="H118" s="199"/>
      <c r="I118" s="199"/>
      <c r="J118" s="200">
        <f>J2211</f>
        <v>0</v>
      </c>
      <c r="K118" s="136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6"/>
      <c r="D119" s="198" t="s">
        <v>219</v>
      </c>
      <c r="E119" s="199"/>
      <c r="F119" s="199"/>
      <c r="G119" s="199"/>
      <c r="H119" s="199"/>
      <c r="I119" s="199"/>
      <c r="J119" s="200">
        <f>J2216</f>
        <v>0</v>
      </c>
      <c r="K119" s="136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6"/>
      <c r="D120" s="198" t="s">
        <v>220</v>
      </c>
      <c r="E120" s="199"/>
      <c r="F120" s="199"/>
      <c r="G120" s="199"/>
      <c r="H120" s="199"/>
      <c r="I120" s="199"/>
      <c r="J120" s="200">
        <f>J2229</f>
        <v>0</v>
      </c>
      <c r="K120" s="136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6"/>
      <c r="D121" s="198" t="s">
        <v>221</v>
      </c>
      <c r="E121" s="199"/>
      <c r="F121" s="199"/>
      <c r="G121" s="199"/>
      <c r="H121" s="199"/>
      <c r="I121" s="199"/>
      <c r="J121" s="200">
        <f>J2239</f>
        <v>0</v>
      </c>
      <c r="K121" s="136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6"/>
      <c r="D122" s="198" t="s">
        <v>222</v>
      </c>
      <c r="E122" s="199"/>
      <c r="F122" s="199"/>
      <c r="G122" s="199"/>
      <c r="H122" s="199"/>
      <c r="I122" s="199"/>
      <c r="J122" s="200">
        <f>J2277</f>
        <v>0</v>
      </c>
      <c r="K122" s="136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6"/>
      <c r="D123" s="198" t="s">
        <v>223</v>
      </c>
      <c r="E123" s="199"/>
      <c r="F123" s="199"/>
      <c r="G123" s="199"/>
      <c r="H123" s="199"/>
      <c r="I123" s="199"/>
      <c r="J123" s="200">
        <f>J2479</f>
        <v>0</v>
      </c>
      <c r="K123" s="136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6"/>
      <c r="D124" s="198" t="s">
        <v>224</v>
      </c>
      <c r="E124" s="199"/>
      <c r="F124" s="199"/>
      <c r="G124" s="199"/>
      <c r="H124" s="199"/>
      <c r="I124" s="199"/>
      <c r="J124" s="200">
        <f>J2563</f>
        <v>0</v>
      </c>
      <c r="K124" s="136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6"/>
      <c r="D125" s="198" t="s">
        <v>225</v>
      </c>
      <c r="E125" s="199"/>
      <c r="F125" s="199"/>
      <c r="G125" s="199"/>
      <c r="H125" s="199"/>
      <c r="I125" s="199"/>
      <c r="J125" s="200">
        <f>J3003</f>
        <v>0</v>
      </c>
      <c r="K125" s="136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7"/>
      <c r="C126" s="136"/>
      <c r="D126" s="198" t="s">
        <v>226</v>
      </c>
      <c r="E126" s="199"/>
      <c r="F126" s="199"/>
      <c r="G126" s="199"/>
      <c r="H126" s="199"/>
      <c r="I126" s="199"/>
      <c r="J126" s="200">
        <f>J3809</f>
        <v>0</v>
      </c>
      <c r="K126" s="136"/>
      <c r="L126" s="20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7"/>
      <c r="C127" s="136"/>
      <c r="D127" s="198" t="s">
        <v>227</v>
      </c>
      <c r="E127" s="199"/>
      <c r="F127" s="199"/>
      <c r="G127" s="199"/>
      <c r="H127" s="199"/>
      <c r="I127" s="199"/>
      <c r="J127" s="200">
        <f>J5248</f>
        <v>0</v>
      </c>
      <c r="K127" s="136"/>
      <c r="L127" s="20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7"/>
      <c r="C128" s="136"/>
      <c r="D128" s="198" t="s">
        <v>228</v>
      </c>
      <c r="E128" s="199"/>
      <c r="F128" s="199"/>
      <c r="G128" s="199"/>
      <c r="H128" s="199"/>
      <c r="I128" s="199"/>
      <c r="J128" s="200">
        <f>J5525</f>
        <v>0</v>
      </c>
      <c r="K128" s="136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36"/>
      <c r="D129" s="198" t="s">
        <v>229</v>
      </c>
      <c r="E129" s="199"/>
      <c r="F129" s="199"/>
      <c r="G129" s="199"/>
      <c r="H129" s="199"/>
      <c r="I129" s="199"/>
      <c r="J129" s="200">
        <f>J5568</f>
        <v>0</v>
      </c>
      <c r="K129" s="136"/>
      <c r="L129" s="20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7"/>
      <c r="C130" s="136"/>
      <c r="D130" s="198" t="s">
        <v>230</v>
      </c>
      <c r="E130" s="199"/>
      <c r="F130" s="199"/>
      <c r="G130" s="199"/>
      <c r="H130" s="199"/>
      <c r="I130" s="199"/>
      <c r="J130" s="200">
        <f>J5963</f>
        <v>0</v>
      </c>
      <c r="K130" s="136"/>
      <c r="L130" s="20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7"/>
      <c r="C131" s="136"/>
      <c r="D131" s="198" t="s">
        <v>231</v>
      </c>
      <c r="E131" s="199"/>
      <c r="F131" s="199"/>
      <c r="G131" s="199"/>
      <c r="H131" s="199"/>
      <c r="I131" s="199"/>
      <c r="J131" s="200">
        <f>J6003</f>
        <v>0</v>
      </c>
      <c r="K131" s="136"/>
      <c r="L131" s="20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7"/>
      <c r="C132" s="136"/>
      <c r="D132" s="198" t="s">
        <v>232</v>
      </c>
      <c r="E132" s="199"/>
      <c r="F132" s="199"/>
      <c r="G132" s="199"/>
      <c r="H132" s="199"/>
      <c r="I132" s="199"/>
      <c r="J132" s="200">
        <f>J6010</f>
        <v>0</v>
      </c>
      <c r="K132" s="136"/>
      <c r="L132" s="20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9" customFormat="1" ht="24.96" customHeight="1">
      <c r="A133" s="9"/>
      <c r="B133" s="191"/>
      <c r="C133" s="192"/>
      <c r="D133" s="193" t="s">
        <v>233</v>
      </c>
      <c r="E133" s="194"/>
      <c r="F133" s="194"/>
      <c r="G133" s="194"/>
      <c r="H133" s="194"/>
      <c r="I133" s="194"/>
      <c r="J133" s="195">
        <f>J6030</f>
        <v>0</v>
      </c>
      <c r="K133" s="192"/>
      <c r="L133" s="196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="10" customFormat="1" ht="19.92" customHeight="1">
      <c r="A134" s="10"/>
      <c r="B134" s="197"/>
      <c r="C134" s="136"/>
      <c r="D134" s="198" t="s">
        <v>234</v>
      </c>
      <c r="E134" s="199"/>
      <c r="F134" s="199"/>
      <c r="G134" s="199"/>
      <c r="H134" s="199"/>
      <c r="I134" s="199"/>
      <c r="J134" s="200">
        <f>J6031</f>
        <v>0</v>
      </c>
      <c r="K134" s="136"/>
      <c r="L134" s="201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9.92" customHeight="1">
      <c r="A135" s="10"/>
      <c r="B135" s="197"/>
      <c r="C135" s="136"/>
      <c r="D135" s="198" t="s">
        <v>235</v>
      </c>
      <c r="E135" s="199"/>
      <c r="F135" s="199"/>
      <c r="G135" s="199"/>
      <c r="H135" s="199"/>
      <c r="I135" s="199"/>
      <c r="J135" s="200">
        <f>J6039</f>
        <v>0</v>
      </c>
      <c r="K135" s="136"/>
      <c r="L135" s="20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2" customFormat="1" ht="21.84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6.96" customHeight="1">
      <c r="A137" s="41"/>
      <c r="B137" s="69"/>
      <c r="C137" s="70"/>
      <c r="D137" s="70"/>
      <c r="E137" s="70"/>
      <c r="F137" s="70"/>
      <c r="G137" s="70"/>
      <c r="H137" s="70"/>
      <c r="I137" s="70"/>
      <c r="J137" s="70"/>
      <c r="K137" s="70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41" s="2" customFormat="1" ht="6.96" customHeight="1">
      <c r="A141" s="41"/>
      <c r="B141" s="71"/>
      <c r="C141" s="72"/>
      <c r="D141" s="72"/>
      <c r="E141" s="72"/>
      <c r="F141" s="72"/>
      <c r="G141" s="72"/>
      <c r="H141" s="72"/>
      <c r="I141" s="72"/>
      <c r="J141" s="72"/>
      <c r="K141" s="72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24.96" customHeight="1">
      <c r="A142" s="41"/>
      <c r="B142" s="42"/>
      <c r="C142" s="25" t="s">
        <v>236</v>
      </c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6.96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2" customHeight="1">
      <c r="A144" s="41"/>
      <c r="B144" s="42"/>
      <c r="C144" s="34" t="s">
        <v>16</v>
      </c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26.25" customHeight="1">
      <c r="A145" s="41"/>
      <c r="B145" s="42"/>
      <c r="C145" s="43"/>
      <c r="D145" s="43"/>
      <c r="E145" s="186" t="str">
        <f>E7</f>
        <v>STUDENTSKÉ KOLEJE VYSOKÉ ŠKOLY POLYTECHNICKÉ JIHLAVA</v>
      </c>
      <c r="F145" s="34"/>
      <c r="G145" s="34"/>
      <c r="H145" s="34"/>
      <c r="I145" s="43"/>
      <c r="J145" s="43"/>
      <c r="K145" s="43"/>
      <c r="L145" s="66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1" customFormat="1" ht="12" customHeight="1">
      <c r="B146" s="23"/>
      <c r="C146" s="34" t="s">
        <v>190</v>
      </c>
      <c r="D146" s="24"/>
      <c r="E146" s="24"/>
      <c r="F146" s="24"/>
      <c r="G146" s="24"/>
      <c r="H146" s="24"/>
      <c r="I146" s="24"/>
      <c r="J146" s="24"/>
      <c r="K146" s="24"/>
      <c r="L146" s="22"/>
    </row>
    <row r="147" s="2" customFormat="1" ht="16.5" customHeight="1">
      <c r="A147" s="41"/>
      <c r="B147" s="42"/>
      <c r="C147" s="43"/>
      <c r="D147" s="43"/>
      <c r="E147" s="186" t="s">
        <v>191</v>
      </c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2" customFormat="1" ht="12" customHeight="1">
      <c r="A148" s="41"/>
      <c r="B148" s="42"/>
      <c r="C148" s="34" t="s">
        <v>192</v>
      </c>
      <c r="D148" s="43"/>
      <c r="E148" s="43"/>
      <c r="F148" s="43"/>
      <c r="G148" s="43"/>
      <c r="H148" s="43"/>
      <c r="I148" s="43"/>
      <c r="J148" s="43"/>
      <c r="K148" s="43"/>
      <c r="L148" s="66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="2" customFormat="1" ht="16.5" customHeight="1">
      <c r="A149" s="41"/>
      <c r="B149" s="42"/>
      <c r="C149" s="43"/>
      <c r="D149" s="43"/>
      <c r="E149" s="79" t="str">
        <f>E11</f>
        <v>SO 01_STA - Stavební část</v>
      </c>
      <c r="F149" s="43"/>
      <c r="G149" s="43"/>
      <c r="H149" s="43"/>
      <c r="I149" s="43"/>
      <c r="J149" s="43"/>
      <c r="K149" s="43"/>
      <c r="L149" s="66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2" customFormat="1" ht="6.96" customHeight="1">
      <c r="A150" s="41"/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66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2" customFormat="1" ht="12" customHeight="1">
      <c r="A151" s="41"/>
      <c r="B151" s="42"/>
      <c r="C151" s="34" t="s">
        <v>22</v>
      </c>
      <c r="D151" s="43"/>
      <c r="E151" s="43"/>
      <c r="F151" s="29" t="str">
        <f>F14</f>
        <v>Jihlava</v>
      </c>
      <c r="G151" s="43"/>
      <c r="H151" s="43"/>
      <c r="I151" s="34" t="s">
        <v>24</v>
      </c>
      <c r="J151" s="82" t="str">
        <f>IF(J14="","",J14)</f>
        <v>25. 11. 2022</v>
      </c>
      <c r="K151" s="43"/>
      <c r="L151" s="66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="2" customFormat="1" ht="6.96" customHeight="1">
      <c r="A152" s="41"/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66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="2" customFormat="1" ht="15.15" customHeight="1">
      <c r="A153" s="41"/>
      <c r="B153" s="42"/>
      <c r="C153" s="34" t="s">
        <v>30</v>
      </c>
      <c r="D153" s="43"/>
      <c r="E153" s="43"/>
      <c r="F153" s="29" t="str">
        <f>E17</f>
        <v>Vysoká škola polytechnická Jihlava</v>
      </c>
      <c r="G153" s="43"/>
      <c r="H153" s="43"/>
      <c r="I153" s="34" t="s">
        <v>36</v>
      </c>
      <c r="J153" s="39" t="str">
        <f>E23</f>
        <v>A32 spol. s r. o.</v>
      </c>
      <c r="K153" s="43"/>
      <c r="L153" s="66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="2" customFormat="1" ht="15.15" customHeight="1">
      <c r="A154" s="41"/>
      <c r="B154" s="42"/>
      <c r="C154" s="34" t="s">
        <v>34</v>
      </c>
      <c r="D154" s="43"/>
      <c r="E154" s="43"/>
      <c r="F154" s="29" t="str">
        <f>IF(E20="","",E20)</f>
        <v>Vyplň údaj</v>
      </c>
      <c r="G154" s="43"/>
      <c r="H154" s="43"/>
      <c r="I154" s="34" t="s">
        <v>41</v>
      </c>
      <c r="J154" s="39" t="str">
        <f>E26</f>
        <v xml:space="preserve"> </v>
      </c>
      <c r="K154" s="43"/>
      <c r="L154" s="66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="2" customFormat="1" ht="10.32" customHeight="1">
      <c r="A155" s="41"/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66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  <row r="156" s="11" customFormat="1" ht="29.28" customHeight="1">
      <c r="A156" s="202"/>
      <c r="B156" s="203"/>
      <c r="C156" s="204" t="s">
        <v>237</v>
      </c>
      <c r="D156" s="205" t="s">
        <v>69</v>
      </c>
      <c r="E156" s="205" t="s">
        <v>65</v>
      </c>
      <c r="F156" s="205" t="s">
        <v>66</v>
      </c>
      <c r="G156" s="205" t="s">
        <v>238</v>
      </c>
      <c r="H156" s="205" t="s">
        <v>239</v>
      </c>
      <c r="I156" s="205" t="s">
        <v>240</v>
      </c>
      <c r="J156" s="206" t="s">
        <v>196</v>
      </c>
      <c r="K156" s="207" t="s">
        <v>241</v>
      </c>
      <c r="L156" s="208"/>
      <c r="M156" s="103" t="s">
        <v>1</v>
      </c>
      <c r="N156" s="104" t="s">
        <v>48</v>
      </c>
      <c r="O156" s="104" t="s">
        <v>242</v>
      </c>
      <c r="P156" s="104" t="s">
        <v>243</v>
      </c>
      <c r="Q156" s="104" t="s">
        <v>244</v>
      </c>
      <c r="R156" s="104" t="s">
        <v>245</v>
      </c>
      <c r="S156" s="104" t="s">
        <v>246</v>
      </c>
      <c r="T156" s="105" t="s">
        <v>247</v>
      </c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</row>
    <row r="157" s="2" customFormat="1" ht="22.8" customHeight="1">
      <c r="A157" s="41"/>
      <c r="B157" s="42"/>
      <c r="C157" s="110" t="s">
        <v>248</v>
      </c>
      <c r="D157" s="43"/>
      <c r="E157" s="43"/>
      <c r="F157" s="43"/>
      <c r="G157" s="43"/>
      <c r="H157" s="43"/>
      <c r="I157" s="43"/>
      <c r="J157" s="209">
        <f>BK157</f>
        <v>0</v>
      </c>
      <c r="K157" s="43"/>
      <c r="L157" s="47"/>
      <c r="M157" s="106"/>
      <c r="N157" s="210"/>
      <c r="O157" s="107"/>
      <c r="P157" s="211">
        <f>P158+P1514+P6030</f>
        <v>0</v>
      </c>
      <c r="Q157" s="107"/>
      <c r="R157" s="211">
        <f>R158+R1514+R6030</f>
        <v>11060.345952299633</v>
      </c>
      <c r="S157" s="107"/>
      <c r="T157" s="212">
        <f>T158+T1514+T6030</f>
        <v>3.8240150000000002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83</v>
      </c>
      <c r="AU157" s="19" t="s">
        <v>198</v>
      </c>
      <c r="BK157" s="213">
        <f>BK158+BK1514+BK6030</f>
        <v>0</v>
      </c>
    </row>
    <row r="158" s="12" customFormat="1" ht="25.92" customHeight="1">
      <c r="A158" s="12"/>
      <c r="B158" s="214"/>
      <c r="C158" s="215"/>
      <c r="D158" s="216" t="s">
        <v>83</v>
      </c>
      <c r="E158" s="217" t="s">
        <v>249</v>
      </c>
      <c r="F158" s="217" t="s">
        <v>250</v>
      </c>
      <c r="G158" s="215"/>
      <c r="H158" s="215"/>
      <c r="I158" s="218"/>
      <c r="J158" s="219">
        <f>BK158</f>
        <v>0</v>
      </c>
      <c r="K158" s="215"/>
      <c r="L158" s="220"/>
      <c r="M158" s="221"/>
      <c r="N158" s="222"/>
      <c r="O158" s="222"/>
      <c r="P158" s="223">
        <f>P159+P206+P401+P636+P750+P771+P1244+P1500+P1511</f>
        <v>0</v>
      </c>
      <c r="Q158" s="222"/>
      <c r="R158" s="223">
        <f>R159+R206+R401+R636+R750+R771+R1244+R1500+R1511</f>
        <v>10500.698024118023</v>
      </c>
      <c r="S158" s="222"/>
      <c r="T158" s="224">
        <f>T159+T206+T401+T636+T750+T771+T1244+T1500+T1511</f>
        <v>0.0020150000000000003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91</v>
      </c>
      <c r="AT158" s="226" t="s">
        <v>83</v>
      </c>
      <c r="AU158" s="226" t="s">
        <v>84</v>
      </c>
      <c r="AY158" s="225" t="s">
        <v>251</v>
      </c>
      <c r="BK158" s="227">
        <f>BK159+BK206+BK401+BK636+BK750+BK771+BK1244+BK1500+BK1511</f>
        <v>0</v>
      </c>
    </row>
    <row r="159" s="12" customFormat="1" ht="22.8" customHeight="1">
      <c r="A159" s="12"/>
      <c r="B159" s="214"/>
      <c r="C159" s="215"/>
      <c r="D159" s="216" t="s">
        <v>83</v>
      </c>
      <c r="E159" s="228" t="s">
        <v>91</v>
      </c>
      <c r="F159" s="228" t="s">
        <v>252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SUM(P160:P205)</f>
        <v>0</v>
      </c>
      <c r="Q159" s="222"/>
      <c r="R159" s="223">
        <f>SUM(R160:R205)</f>
        <v>0.00097901999999999993</v>
      </c>
      <c r="S159" s="222"/>
      <c r="T159" s="224">
        <f>SUM(T160:T205)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91</v>
      </c>
      <c r="AT159" s="226" t="s">
        <v>83</v>
      </c>
      <c r="AU159" s="226" t="s">
        <v>91</v>
      </c>
      <c r="AY159" s="225" t="s">
        <v>251</v>
      </c>
      <c r="BK159" s="227">
        <f>SUM(BK160:BK205)</f>
        <v>0</v>
      </c>
    </row>
    <row r="160" s="2" customFormat="1" ht="24.15" customHeight="1">
      <c r="A160" s="41"/>
      <c r="B160" s="42"/>
      <c r="C160" s="230" t="s">
        <v>91</v>
      </c>
      <c r="D160" s="230" t="s">
        <v>253</v>
      </c>
      <c r="E160" s="231" t="s">
        <v>254</v>
      </c>
      <c r="F160" s="232" t="s">
        <v>255</v>
      </c>
      <c r="G160" s="233" t="s">
        <v>256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3.2634E-05</v>
      </c>
      <c r="R160" s="240">
        <f>Q160*H160</f>
        <v>0.00097901999999999993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93</v>
      </c>
    </row>
    <row r="161" s="2" customFormat="1">
      <c r="A161" s="41"/>
      <c r="B161" s="42"/>
      <c r="C161" s="43"/>
      <c r="D161" s="244" t="s">
        <v>258</v>
      </c>
      <c r="E161" s="43"/>
      <c r="F161" s="245" t="s">
        <v>259</v>
      </c>
      <c r="G161" s="43"/>
      <c r="H161" s="43"/>
      <c r="I161" s="246"/>
      <c r="J161" s="43"/>
      <c r="K161" s="43"/>
      <c r="L161" s="47"/>
      <c r="M161" s="247"/>
      <c r="N161" s="248"/>
      <c r="O161" s="94"/>
      <c r="P161" s="94"/>
      <c r="Q161" s="94"/>
      <c r="R161" s="94"/>
      <c r="S161" s="94"/>
      <c r="T161" s="95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258</v>
      </c>
      <c r="AU161" s="19" t="s">
        <v>93</v>
      </c>
    </row>
    <row r="162" s="13" customFormat="1">
      <c r="A162" s="13"/>
      <c r="B162" s="249"/>
      <c r="C162" s="250"/>
      <c r="D162" s="251" t="s">
        <v>260</v>
      </c>
      <c r="E162" s="252" t="s">
        <v>1</v>
      </c>
      <c r="F162" s="253" t="s">
        <v>261</v>
      </c>
      <c r="G162" s="250"/>
      <c r="H162" s="254">
        <v>30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260</v>
      </c>
      <c r="AU162" s="260" t="s">
        <v>93</v>
      </c>
      <c r="AV162" s="13" t="s">
        <v>93</v>
      </c>
      <c r="AW162" s="13" t="s">
        <v>40</v>
      </c>
      <c r="AX162" s="13" t="s">
        <v>84</v>
      </c>
      <c r="AY162" s="260" t="s">
        <v>251</v>
      </c>
    </row>
    <row r="163" s="14" customFormat="1">
      <c r="A163" s="14"/>
      <c r="B163" s="261"/>
      <c r="C163" s="262"/>
      <c r="D163" s="251" t="s">
        <v>260</v>
      </c>
      <c r="E163" s="263" t="s">
        <v>1</v>
      </c>
      <c r="F163" s="264" t="s">
        <v>262</v>
      </c>
      <c r="G163" s="262"/>
      <c r="H163" s="265">
        <v>30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260</v>
      </c>
      <c r="AU163" s="271" t="s">
        <v>93</v>
      </c>
      <c r="AV163" s="14" t="s">
        <v>257</v>
      </c>
      <c r="AW163" s="14" t="s">
        <v>40</v>
      </c>
      <c r="AX163" s="14" t="s">
        <v>91</v>
      </c>
      <c r="AY163" s="271" t="s">
        <v>251</v>
      </c>
    </row>
    <row r="164" s="2" customFormat="1" ht="24.15" customHeight="1">
      <c r="A164" s="41"/>
      <c r="B164" s="42"/>
      <c r="C164" s="230" t="s">
        <v>93</v>
      </c>
      <c r="D164" s="230" t="s">
        <v>253</v>
      </c>
      <c r="E164" s="231" t="s">
        <v>263</v>
      </c>
      <c r="F164" s="232" t="s">
        <v>264</v>
      </c>
      <c r="G164" s="233" t="s">
        <v>265</v>
      </c>
      <c r="H164" s="234">
        <v>5754.1940000000004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257</v>
      </c>
    </row>
    <row r="165" s="2" customFormat="1">
      <c r="A165" s="41"/>
      <c r="B165" s="42"/>
      <c r="C165" s="43"/>
      <c r="D165" s="244" t="s">
        <v>258</v>
      </c>
      <c r="E165" s="43"/>
      <c r="F165" s="245" t="s">
        <v>266</v>
      </c>
      <c r="G165" s="43"/>
      <c r="H165" s="43"/>
      <c r="I165" s="246"/>
      <c r="J165" s="43"/>
      <c r="K165" s="43"/>
      <c r="L165" s="47"/>
      <c r="M165" s="247"/>
      <c r="N165" s="248"/>
      <c r="O165" s="94"/>
      <c r="P165" s="94"/>
      <c r="Q165" s="94"/>
      <c r="R165" s="94"/>
      <c r="S165" s="94"/>
      <c r="T165" s="95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258</v>
      </c>
      <c r="AU165" s="19" t="s">
        <v>93</v>
      </c>
    </row>
    <row r="166" s="15" customFormat="1">
      <c r="A166" s="15"/>
      <c r="B166" s="272"/>
      <c r="C166" s="273"/>
      <c r="D166" s="251" t="s">
        <v>260</v>
      </c>
      <c r="E166" s="274" t="s">
        <v>1</v>
      </c>
      <c r="F166" s="275" t="s">
        <v>267</v>
      </c>
      <c r="G166" s="273"/>
      <c r="H166" s="274" t="s">
        <v>1</v>
      </c>
      <c r="I166" s="276"/>
      <c r="J166" s="273"/>
      <c r="K166" s="273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260</v>
      </c>
      <c r="AU166" s="281" t="s">
        <v>93</v>
      </c>
      <c r="AV166" s="15" t="s">
        <v>91</v>
      </c>
      <c r="AW166" s="15" t="s">
        <v>40</v>
      </c>
      <c r="AX166" s="15" t="s">
        <v>84</v>
      </c>
      <c r="AY166" s="281" t="s">
        <v>251</v>
      </c>
    </row>
    <row r="167" s="13" customFormat="1">
      <c r="A167" s="13"/>
      <c r="B167" s="249"/>
      <c r="C167" s="250"/>
      <c r="D167" s="251" t="s">
        <v>260</v>
      </c>
      <c r="E167" s="252" t="s">
        <v>1</v>
      </c>
      <c r="F167" s="253" t="s">
        <v>268</v>
      </c>
      <c r="G167" s="250"/>
      <c r="H167" s="254">
        <v>3216.7800000000002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260</v>
      </c>
      <c r="AU167" s="260" t="s">
        <v>93</v>
      </c>
      <c r="AV167" s="13" t="s">
        <v>93</v>
      </c>
      <c r="AW167" s="13" t="s">
        <v>40</v>
      </c>
      <c r="AX167" s="13" t="s">
        <v>84</v>
      </c>
      <c r="AY167" s="260" t="s">
        <v>251</v>
      </c>
    </row>
    <row r="168" s="13" customFormat="1">
      <c r="A168" s="13"/>
      <c r="B168" s="249"/>
      <c r="C168" s="250"/>
      <c r="D168" s="251" t="s">
        <v>260</v>
      </c>
      <c r="E168" s="252" t="s">
        <v>1</v>
      </c>
      <c r="F168" s="253" t="s">
        <v>269</v>
      </c>
      <c r="G168" s="250"/>
      <c r="H168" s="254">
        <v>2458.96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260</v>
      </c>
      <c r="AU168" s="260" t="s">
        <v>93</v>
      </c>
      <c r="AV168" s="13" t="s">
        <v>93</v>
      </c>
      <c r="AW168" s="13" t="s">
        <v>40</v>
      </c>
      <c r="AX168" s="13" t="s">
        <v>84</v>
      </c>
      <c r="AY168" s="260" t="s">
        <v>251</v>
      </c>
    </row>
    <row r="169" s="13" customFormat="1">
      <c r="A169" s="13"/>
      <c r="B169" s="249"/>
      <c r="C169" s="250"/>
      <c r="D169" s="251" t="s">
        <v>260</v>
      </c>
      <c r="E169" s="252" t="s">
        <v>1</v>
      </c>
      <c r="F169" s="253" t="s">
        <v>270</v>
      </c>
      <c r="G169" s="250"/>
      <c r="H169" s="254">
        <v>23.974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260</v>
      </c>
      <c r="AU169" s="260" t="s">
        <v>93</v>
      </c>
      <c r="AV169" s="13" t="s">
        <v>93</v>
      </c>
      <c r="AW169" s="13" t="s">
        <v>40</v>
      </c>
      <c r="AX169" s="13" t="s">
        <v>84</v>
      </c>
      <c r="AY169" s="260" t="s">
        <v>251</v>
      </c>
    </row>
    <row r="170" s="13" customFormat="1">
      <c r="A170" s="13"/>
      <c r="B170" s="249"/>
      <c r="C170" s="250"/>
      <c r="D170" s="251" t="s">
        <v>260</v>
      </c>
      <c r="E170" s="252" t="s">
        <v>1</v>
      </c>
      <c r="F170" s="253" t="s">
        <v>271</v>
      </c>
      <c r="G170" s="250"/>
      <c r="H170" s="254">
        <v>15.298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260</v>
      </c>
      <c r="AU170" s="260" t="s">
        <v>93</v>
      </c>
      <c r="AV170" s="13" t="s">
        <v>93</v>
      </c>
      <c r="AW170" s="13" t="s">
        <v>40</v>
      </c>
      <c r="AX170" s="13" t="s">
        <v>84</v>
      </c>
      <c r="AY170" s="260" t="s">
        <v>251</v>
      </c>
    </row>
    <row r="171" s="13" customFormat="1">
      <c r="A171" s="13"/>
      <c r="B171" s="249"/>
      <c r="C171" s="250"/>
      <c r="D171" s="251" t="s">
        <v>260</v>
      </c>
      <c r="E171" s="252" t="s">
        <v>1</v>
      </c>
      <c r="F171" s="253" t="s">
        <v>272</v>
      </c>
      <c r="G171" s="250"/>
      <c r="H171" s="254">
        <v>39.182000000000002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260</v>
      </c>
      <c r="AU171" s="260" t="s">
        <v>93</v>
      </c>
      <c r="AV171" s="13" t="s">
        <v>93</v>
      </c>
      <c r="AW171" s="13" t="s">
        <v>40</v>
      </c>
      <c r="AX171" s="13" t="s">
        <v>84</v>
      </c>
      <c r="AY171" s="260" t="s">
        <v>251</v>
      </c>
    </row>
    <row r="172" s="14" customFormat="1">
      <c r="A172" s="14"/>
      <c r="B172" s="261"/>
      <c r="C172" s="262"/>
      <c r="D172" s="251" t="s">
        <v>260</v>
      </c>
      <c r="E172" s="263" t="s">
        <v>1</v>
      </c>
      <c r="F172" s="264" t="s">
        <v>262</v>
      </c>
      <c r="G172" s="262"/>
      <c r="H172" s="265">
        <v>5754.1940000000004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260</v>
      </c>
      <c r="AU172" s="271" t="s">
        <v>93</v>
      </c>
      <c r="AV172" s="14" t="s">
        <v>257</v>
      </c>
      <c r="AW172" s="14" t="s">
        <v>40</v>
      </c>
      <c r="AX172" s="14" t="s">
        <v>91</v>
      </c>
      <c r="AY172" s="271" t="s">
        <v>251</v>
      </c>
    </row>
    <row r="173" s="2" customFormat="1" ht="37.8" customHeight="1">
      <c r="A173" s="41"/>
      <c r="B173" s="42"/>
      <c r="C173" s="230" t="s">
        <v>273</v>
      </c>
      <c r="D173" s="230" t="s">
        <v>253</v>
      </c>
      <c r="E173" s="231" t="s">
        <v>274</v>
      </c>
      <c r="F173" s="232" t="s">
        <v>275</v>
      </c>
      <c r="G173" s="233" t="s">
        <v>265</v>
      </c>
      <c r="H173" s="234">
        <v>2617.6489999999999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276</v>
      </c>
    </row>
    <row r="174" s="2" customFormat="1">
      <c r="A174" s="41"/>
      <c r="B174" s="42"/>
      <c r="C174" s="43"/>
      <c r="D174" s="244" t="s">
        <v>258</v>
      </c>
      <c r="E174" s="43"/>
      <c r="F174" s="245" t="s">
        <v>277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258</v>
      </c>
      <c r="AU174" s="19" t="s">
        <v>93</v>
      </c>
    </row>
    <row r="175" s="13" customFormat="1">
      <c r="A175" s="13"/>
      <c r="B175" s="249"/>
      <c r="C175" s="250"/>
      <c r="D175" s="251" t="s">
        <v>260</v>
      </c>
      <c r="E175" s="252" t="s">
        <v>1</v>
      </c>
      <c r="F175" s="253" t="s">
        <v>278</v>
      </c>
      <c r="G175" s="250"/>
      <c r="H175" s="254">
        <v>2617.6489999999999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260</v>
      </c>
      <c r="AU175" s="260" t="s">
        <v>93</v>
      </c>
      <c r="AV175" s="13" t="s">
        <v>93</v>
      </c>
      <c r="AW175" s="13" t="s">
        <v>40</v>
      </c>
      <c r="AX175" s="13" t="s">
        <v>84</v>
      </c>
      <c r="AY175" s="260" t="s">
        <v>251</v>
      </c>
    </row>
    <row r="176" s="14" customFormat="1">
      <c r="A176" s="14"/>
      <c r="B176" s="261"/>
      <c r="C176" s="262"/>
      <c r="D176" s="251" t="s">
        <v>260</v>
      </c>
      <c r="E176" s="263" t="s">
        <v>1</v>
      </c>
      <c r="F176" s="264" t="s">
        <v>262</v>
      </c>
      <c r="G176" s="262"/>
      <c r="H176" s="265">
        <v>2617.6489999999999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260</v>
      </c>
      <c r="AU176" s="271" t="s">
        <v>93</v>
      </c>
      <c r="AV176" s="14" t="s">
        <v>257</v>
      </c>
      <c r="AW176" s="14" t="s">
        <v>40</v>
      </c>
      <c r="AX176" s="14" t="s">
        <v>91</v>
      </c>
      <c r="AY176" s="271" t="s">
        <v>251</v>
      </c>
    </row>
    <row r="177" s="2" customFormat="1" ht="37.8" customHeight="1">
      <c r="A177" s="41"/>
      <c r="B177" s="42"/>
      <c r="C177" s="230" t="s">
        <v>257</v>
      </c>
      <c r="D177" s="230" t="s">
        <v>253</v>
      </c>
      <c r="E177" s="231" t="s">
        <v>279</v>
      </c>
      <c r="F177" s="232" t="s">
        <v>280</v>
      </c>
      <c r="G177" s="233" t="s">
        <v>265</v>
      </c>
      <c r="H177" s="234">
        <v>3136.5450000000001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281</v>
      </c>
    </row>
    <row r="178" s="2" customFormat="1">
      <c r="A178" s="41"/>
      <c r="B178" s="42"/>
      <c r="C178" s="43"/>
      <c r="D178" s="244" t="s">
        <v>258</v>
      </c>
      <c r="E178" s="43"/>
      <c r="F178" s="245" t="s">
        <v>282</v>
      </c>
      <c r="G178" s="43"/>
      <c r="H178" s="43"/>
      <c r="I178" s="246"/>
      <c r="J178" s="43"/>
      <c r="K178" s="43"/>
      <c r="L178" s="47"/>
      <c r="M178" s="247"/>
      <c r="N178" s="248"/>
      <c r="O178" s="94"/>
      <c r="P178" s="94"/>
      <c r="Q178" s="94"/>
      <c r="R178" s="94"/>
      <c r="S178" s="94"/>
      <c r="T178" s="95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258</v>
      </c>
      <c r="AU178" s="19" t="s">
        <v>93</v>
      </c>
    </row>
    <row r="179" s="13" customFormat="1">
      <c r="A179" s="13"/>
      <c r="B179" s="249"/>
      <c r="C179" s="250"/>
      <c r="D179" s="251" t="s">
        <v>260</v>
      </c>
      <c r="E179" s="252" t="s">
        <v>1</v>
      </c>
      <c r="F179" s="253" t="s">
        <v>283</v>
      </c>
      <c r="G179" s="250"/>
      <c r="H179" s="254">
        <v>3136.5450000000001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260</v>
      </c>
      <c r="AU179" s="260" t="s">
        <v>93</v>
      </c>
      <c r="AV179" s="13" t="s">
        <v>93</v>
      </c>
      <c r="AW179" s="13" t="s">
        <v>40</v>
      </c>
      <c r="AX179" s="13" t="s">
        <v>84</v>
      </c>
      <c r="AY179" s="260" t="s">
        <v>251</v>
      </c>
    </row>
    <row r="180" s="14" customFormat="1">
      <c r="A180" s="14"/>
      <c r="B180" s="261"/>
      <c r="C180" s="262"/>
      <c r="D180" s="251" t="s">
        <v>260</v>
      </c>
      <c r="E180" s="263" t="s">
        <v>1</v>
      </c>
      <c r="F180" s="264" t="s">
        <v>262</v>
      </c>
      <c r="G180" s="262"/>
      <c r="H180" s="265">
        <v>3136.5450000000001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260</v>
      </c>
      <c r="AU180" s="271" t="s">
        <v>93</v>
      </c>
      <c r="AV180" s="14" t="s">
        <v>257</v>
      </c>
      <c r="AW180" s="14" t="s">
        <v>40</v>
      </c>
      <c r="AX180" s="14" t="s">
        <v>91</v>
      </c>
      <c r="AY180" s="271" t="s">
        <v>251</v>
      </c>
    </row>
    <row r="181" s="2" customFormat="1" ht="37.8" customHeight="1">
      <c r="A181" s="41"/>
      <c r="B181" s="42"/>
      <c r="C181" s="230" t="s">
        <v>284</v>
      </c>
      <c r="D181" s="230" t="s">
        <v>253</v>
      </c>
      <c r="E181" s="231" t="s">
        <v>285</v>
      </c>
      <c r="F181" s="232" t="s">
        <v>286</v>
      </c>
      <c r="G181" s="233" t="s">
        <v>265</v>
      </c>
      <c r="H181" s="234">
        <v>47048.175000000003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287</v>
      </c>
    </row>
    <row r="182" s="2" customFormat="1">
      <c r="A182" s="41"/>
      <c r="B182" s="42"/>
      <c r="C182" s="43"/>
      <c r="D182" s="244" t="s">
        <v>258</v>
      </c>
      <c r="E182" s="43"/>
      <c r="F182" s="245" t="s">
        <v>288</v>
      </c>
      <c r="G182" s="43"/>
      <c r="H182" s="43"/>
      <c r="I182" s="246"/>
      <c r="J182" s="43"/>
      <c r="K182" s="43"/>
      <c r="L182" s="47"/>
      <c r="M182" s="247"/>
      <c r="N182" s="248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258</v>
      </c>
      <c r="AU182" s="19" t="s">
        <v>93</v>
      </c>
    </row>
    <row r="183" s="2" customFormat="1">
      <c r="A183" s="41"/>
      <c r="B183" s="42"/>
      <c r="C183" s="43"/>
      <c r="D183" s="251" t="s">
        <v>289</v>
      </c>
      <c r="E183" s="43"/>
      <c r="F183" s="282" t="s">
        <v>290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289</v>
      </c>
      <c r="AU183" s="19" t="s">
        <v>93</v>
      </c>
    </row>
    <row r="184" s="2" customFormat="1" ht="24.15" customHeight="1">
      <c r="A184" s="41"/>
      <c r="B184" s="42"/>
      <c r="C184" s="230" t="s">
        <v>276</v>
      </c>
      <c r="D184" s="230" t="s">
        <v>253</v>
      </c>
      <c r="E184" s="231" t="s">
        <v>291</v>
      </c>
      <c r="F184" s="232" t="s">
        <v>292</v>
      </c>
      <c r="G184" s="233" t="s">
        <v>265</v>
      </c>
      <c r="H184" s="234">
        <v>2617.6489999999999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8</v>
      </c>
    </row>
    <row r="185" s="2" customFormat="1">
      <c r="A185" s="41"/>
      <c r="B185" s="42"/>
      <c r="C185" s="43"/>
      <c r="D185" s="244" t="s">
        <v>258</v>
      </c>
      <c r="E185" s="43"/>
      <c r="F185" s="245" t="s">
        <v>293</v>
      </c>
      <c r="G185" s="43"/>
      <c r="H185" s="43"/>
      <c r="I185" s="246"/>
      <c r="J185" s="43"/>
      <c r="K185" s="43"/>
      <c r="L185" s="47"/>
      <c r="M185" s="247"/>
      <c r="N185" s="248"/>
      <c r="O185" s="94"/>
      <c r="P185" s="94"/>
      <c r="Q185" s="94"/>
      <c r="R185" s="94"/>
      <c r="S185" s="94"/>
      <c r="T185" s="95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258</v>
      </c>
      <c r="AU185" s="19" t="s">
        <v>93</v>
      </c>
    </row>
    <row r="186" s="13" customFormat="1">
      <c r="A186" s="13"/>
      <c r="B186" s="249"/>
      <c r="C186" s="250"/>
      <c r="D186" s="251" t="s">
        <v>260</v>
      </c>
      <c r="E186" s="252" t="s">
        <v>1</v>
      </c>
      <c r="F186" s="253" t="s">
        <v>294</v>
      </c>
      <c r="G186" s="250"/>
      <c r="H186" s="254">
        <v>2617.6489999999999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260</v>
      </c>
      <c r="AU186" s="260" t="s">
        <v>93</v>
      </c>
      <c r="AV186" s="13" t="s">
        <v>93</v>
      </c>
      <c r="AW186" s="13" t="s">
        <v>40</v>
      </c>
      <c r="AX186" s="13" t="s">
        <v>84</v>
      </c>
      <c r="AY186" s="260" t="s">
        <v>251</v>
      </c>
    </row>
    <row r="187" s="14" customFormat="1">
      <c r="A187" s="14"/>
      <c r="B187" s="261"/>
      <c r="C187" s="262"/>
      <c r="D187" s="251" t="s">
        <v>260</v>
      </c>
      <c r="E187" s="263" t="s">
        <v>1</v>
      </c>
      <c r="F187" s="264" t="s">
        <v>262</v>
      </c>
      <c r="G187" s="262"/>
      <c r="H187" s="265">
        <v>2617.6489999999999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260</v>
      </c>
      <c r="AU187" s="271" t="s">
        <v>93</v>
      </c>
      <c r="AV187" s="14" t="s">
        <v>257</v>
      </c>
      <c r="AW187" s="14" t="s">
        <v>40</v>
      </c>
      <c r="AX187" s="14" t="s">
        <v>91</v>
      </c>
      <c r="AY187" s="271" t="s">
        <v>251</v>
      </c>
    </row>
    <row r="188" s="2" customFormat="1" ht="33" customHeight="1">
      <c r="A188" s="41"/>
      <c r="B188" s="42"/>
      <c r="C188" s="230" t="s">
        <v>295</v>
      </c>
      <c r="D188" s="230" t="s">
        <v>253</v>
      </c>
      <c r="E188" s="231" t="s">
        <v>296</v>
      </c>
      <c r="F188" s="232" t="s">
        <v>297</v>
      </c>
      <c r="G188" s="233" t="s">
        <v>298</v>
      </c>
      <c r="H188" s="234">
        <v>5332.1270000000004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299</v>
      </c>
    </row>
    <row r="189" s="2" customFormat="1">
      <c r="A189" s="41"/>
      <c r="B189" s="42"/>
      <c r="C189" s="43"/>
      <c r="D189" s="244" t="s">
        <v>258</v>
      </c>
      <c r="E189" s="43"/>
      <c r="F189" s="245" t="s">
        <v>300</v>
      </c>
      <c r="G189" s="43"/>
      <c r="H189" s="43"/>
      <c r="I189" s="246"/>
      <c r="J189" s="43"/>
      <c r="K189" s="43"/>
      <c r="L189" s="47"/>
      <c r="M189" s="247"/>
      <c r="N189" s="248"/>
      <c r="O189" s="94"/>
      <c r="P189" s="94"/>
      <c r="Q189" s="94"/>
      <c r="R189" s="94"/>
      <c r="S189" s="94"/>
      <c r="T189" s="95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258</v>
      </c>
      <c r="AU189" s="19" t="s">
        <v>93</v>
      </c>
    </row>
    <row r="190" s="2" customFormat="1">
      <c r="A190" s="41"/>
      <c r="B190" s="42"/>
      <c r="C190" s="43"/>
      <c r="D190" s="251" t="s">
        <v>289</v>
      </c>
      <c r="E190" s="43"/>
      <c r="F190" s="282" t="s">
        <v>301</v>
      </c>
      <c r="G190" s="43"/>
      <c r="H190" s="43"/>
      <c r="I190" s="246"/>
      <c r="J190" s="43"/>
      <c r="K190" s="43"/>
      <c r="L190" s="47"/>
      <c r="M190" s="247"/>
      <c r="N190" s="248"/>
      <c r="O190" s="94"/>
      <c r="P190" s="94"/>
      <c r="Q190" s="94"/>
      <c r="R190" s="94"/>
      <c r="S190" s="94"/>
      <c r="T190" s="9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289</v>
      </c>
      <c r="AU190" s="19" t="s">
        <v>93</v>
      </c>
    </row>
    <row r="191" s="2" customFormat="1" ht="16.5" customHeight="1">
      <c r="A191" s="41"/>
      <c r="B191" s="42"/>
      <c r="C191" s="230" t="s">
        <v>281</v>
      </c>
      <c r="D191" s="230" t="s">
        <v>253</v>
      </c>
      <c r="E191" s="231" t="s">
        <v>302</v>
      </c>
      <c r="F191" s="232" t="s">
        <v>303</v>
      </c>
      <c r="G191" s="233" t="s">
        <v>265</v>
      </c>
      <c r="H191" s="234">
        <v>3136.5450000000001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304</v>
      </c>
    </row>
    <row r="192" s="2" customFormat="1">
      <c r="A192" s="41"/>
      <c r="B192" s="42"/>
      <c r="C192" s="43"/>
      <c r="D192" s="244" t="s">
        <v>258</v>
      </c>
      <c r="E192" s="43"/>
      <c r="F192" s="245" t="s">
        <v>305</v>
      </c>
      <c r="G192" s="43"/>
      <c r="H192" s="43"/>
      <c r="I192" s="246"/>
      <c r="J192" s="43"/>
      <c r="K192" s="43"/>
      <c r="L192" s="47"/>
      <c r="M192" s="247"/>
      <c r="N192" s="248"/>
      <c r="O192" s="94"/>
      <c r="P192" s="94"/>
      <c r="Q192" s="94"/>
      <c r="R192" s="94"/>
      <c r="S192" s="94"/>
      <c r="T192" s="95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258</v>
      </c>
      <c r="AU192" s="19" t="s">
        <v>93</v>
      </c>
    </row>
    <row r="193" s="13" customFormat="1">
      <c r="A193" s="13"/>
      <c r="B193" s="249"/>
      <c r="C193" s="250"/>
      <c r="D193" s="251" t="s">
        <v>260</v>
      </c>
      <c r="E193" s="252" t="s">
        <v>1</v>
      </c>
      <c r="F193" s="253" t="s">
        <v>283</v>
      </c>
      <c r="G193" s="250"/>
      <c r="H193" s="254">
        <v>3136.5450000000001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260</v>
      </c>
      <c r="AU193" s="260" t="s">
        <v>93</v>
      </c>
      <c r="AV193" s="13" t="s">
        <v>93</v>
      </c>
      <c r="AW193" s="13" t="s">
        <v>40</v>
      </c>
      <c r="AX193" s="13" t="s">
        <v>84</v>
      </c>
      <c r="AY193" s="260" t="s">
        <v>251</v>
      </c>
    </row>
    <row r="194" s="14" customFormat="1">
      <c r="A194" s="14"/>
      <c r="B194" s="261"/>
      <c r="C194" s="262"/>
      <c r="D194" s="251" t="s">
        <v>260</v>
      </c>
      <c r="E194" s="263" t="s">
        <v>1</v>
      </c>
      <c r="F194" s="264" t="s">
        <v>262</v>
      </c>
      <c r="G194" s="262"/>
      <c r="H194" s="265">
        <v>3136.5450000000001</v>
      </c>
      <c r="I194" s="266"/>
      <c r="J194" s="262"/>
      <c r="K194" s="262"/>
      <c r="L194" s="267"/>
      <c r="M194" s="268"/>
      <c r="N194" s="269"/>
      <c r="O194" s="269"/>
      <c r="P194" s="269"/>
      <c r="Q194" s="269"/>
      <c r="R194" s="269"/>
      <c r="S194" s="269"/>
      <c r="T194" s="27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1" t="s">
        <v>260</v>
      </c>
      <c r="AU194" s="271" t="s">
        <v>93</v>
      </c>
      <c r="AV194" s="14" t="s">
        <v>257</v>
      </c>
      <c r="AW194" s="14" t="s">
        <v>40</v>
      </c>
      <c r="AX194" s="14" t="s">
        <v>91</v>
      </c>
      <c r="AY194" s="271" t="s">
        <v>251</v>
      </c>
    </row>
    <row r="195" s="2" customFormat="1" ht="24.15" customHeight="1">
      <c r="A195" s="41"/>
      <c r="B195" s="42"/>
      <c r="C195" s="230" t="s">
        <v>306</v>
      </c>
      <c r="D195" s="230" t="s">
        <v>253</v>
      </c>
      <c r="E195" s="231" t="s">
        <v>307</v>
      </c>
      <c r="F195" s="232" t="s">
        <v>308</v>
      </c>
      <c r="G195" s="233" t="s">
        <v>265</v>
      </c>
      <c r="H195" s="234">
        <v>2617.6489999999999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309</v>
      </c>
    </row>
    <row r="196" s="2" customFormat="1">
      <c r="A196" s="41"/>
      <c r="B196" s="42"/>
      <c r="C196" s="43"/>
      <c r="D196" s="244" t="s">
        <v>258</v>
      </c>
      <c r="E196" s="43"/>
      <c r="F196" s="245" t="s">
        <v>310</v>
      </c>
      <c r="G196" s="43"/>
      <c r="H196" s="43"/>
      <c r="I196" s="246"/>
      <c r="J196" s="43"/>
      <c r="K196" s="43"/>
      <c r="L196" s="47"/>
      <c r="M196" s="247"/>
      <c r="N196" s="248"/>
      <c r="O196" s="94"/>
      <c r="P196" s="94"/>
      <c r="Q196" s="94"/>
      <c r="R196" s="94"/>
      <c r="S196" s="94"/>
      <c r="T196" s="95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258</v>
      </c>
      <c r="AU196" s="19" t="s">
        <v>93</v>
      </c>
    </row>
    <row r="197" s="15" customFormat="1">
      <c r="A197" s="15"/>
      <c r="B197" s="272"/>
      <c r="C197" s="273"/>
      <c r="D197" s="251" t="s">
        <v>260</v>
      </c>
      <c r="E197" s="274" t="s">
        <v>1</v>
      </c>
      <c r="F197" s="275" t="s">
        <v>267</v>
      </c>
      <c r="G197" s="273"/>
      <c r="H197" s="274" t="s">
        <v>1</v>
      </c>
      <c r="I197" s="276"/>
      <c r="J197" s="273"/>
      <c r="K197" s="273"/>
      <c r="L197" s="277"/>
      <c r="M197" s="278"/>
      <c r="N197" s="279"/>
      <c r="O197" s="279"/>
      <c r="P197" s="279"/>
      <c r="Q197" s="279"/>
      <c r="R197" s="279"/>
      <c r="S197" s="279"/>
      <c r="T197" s="280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1" t="s">
        <v>260</v>
      </c>
      <c r="AU197" s="281" t="s">
        <v>93</v>
      </c>
      <c r="AV197" s="15" t="s">
        <v>91</v>
      </c>
      <c r="AW197" s="15" t="s">
        <v>40</v>
      </c>
      <c r="AX197" s="15" t="s">
        <v>84</v>
      </c>
      <c r="AY197" s="281" t="s">
        <v>251</v>
      </c>
    </row>
    <row r="198" s="13" customFormat="1">
      <c r="A198" s="13"/>
      <c r="B198" s="249"/>
      <c r="C198" s="250"/>
      <c r="D198" s="251" t="s">
        <v>260</v>
      </c>
      <c r="E198" s="252" t="s">
        <v>1</v>
      </c>
      <c r="F198" s="253" t="s">
        <v>311</v>
      </c>
      <c r="G198" s="250"/>
      <c r="H198" s="254">
        <v>2458.96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260</v>
      </c>
      <c r="AU198" s="260" t="s">
        <v>93</v>
      </c>
      <c r="AV198" s="13" t="s">
        <v>93</v>
      </c>
      <c r="AW198" s="13" t="s">
        <v>40</v>
      </c>
      <c r="AX198" s="13" t="s">
        <v>84</v>
      </c>
      <c r="AY198" s="260" t="s">
        <v>251</v>
      </c>
    </row>
    <row r="199" s="13" customFormat="1">
      <c r="A199" s="13"/>
      <c r="B199" s="249"/>
      <c r="C199" s="250"/>
      <c r="D199" s="251" t="s">
        <v>260</v>
      </c>
      <c r="E199" s="252" t="s">
        <v>1</v>
      </c>
      <c r="F199" s="253" t="s">
        <v>312</v>
      </c>
      <c r="G199" s="250"/>
      <c r="H199" s="254">
        <v>23.974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260</v>
      </c>
      <c r="AU199" s="260" t="s">
        <v>93</v>
      </c>
      <c r="AV199" s="13" t="s">
        <v>93</v>
      </c>
      <c r="AW199" s="13" t="s">
        <v>40</v>
      </c>
      <c r="AX199" s="13" t="s">
        <v>84</v>
      </c>
      <c r="AY199" s="260" t="s">
        <v>251</v>
      </c>
    </row>
    <row r="200" s="15" customFormat="1">
      <c r="A200" s="15"/>
      <c r="B200" s="272"/>
      <c r="C200" s="273"/>
      <c r="D200" s="251" t="s">
        <v>260</v>
      </c>
      <c r="E200" s="274" t="s">
        <v>1</v>
      </c>
      <c r="F200" s="275" t="s">
        <v>313</v>
      </c>
      <c r="G200" s="273"/>
      <c r="H200" s="274" t="s">
        <v>1</v>
      </c>
      <c r="I200" s="276"/>
      <c r="J200" s="273"/>
      <c r="K200" s="273"/>
      <c r="L200" s="277"/>
      <c r="M200" s="278"/>
      <c r="N200" s="279"/>
      <c r="O200" s="279"/>
      <c r="P200" s="279"/>
      <c r="Q200" s="279"/>
      <c r="R200" s="279"/>
      <c r="S200" s="279"/>
      <c r="T200" s="28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1" t="s">
        <v>260</v>
      </c>
      <c r="AU200" s="281" t="s">
        <v>93</v>
      </c>
      <c r="AV200" s="15" t="s">
        <v>91</v>
      </c>
      <c r="AW200" s="15" t="s">
        <v>40</v>
      </c>
      <c r="AX200" s="15" t="s">
        <v>84</v>
      </c>
      <c r="AY200" s="281" t="s">
        <v>251</v>
      </c>
    </row>
    <row r="201" s="13" customFormat="1">
      <c r="A201" s="13"/>
      <c r="B201" s="249"/>
      <c r="C201" s="250"/>
      <c r="D201" s="251" t="s">
        <v>260</v>
      </c>
      <c r="E201" s="252" t="s">
        <v>1</v>
      </c>
      <c r="F201" s="253" t="s">
        <v>314</v>
      </c>
      <c r="G201" s="250"/>
      <c r="H201" s="254">
        <v>198.471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260</v>
      </c>
      <c r="AU201" s="260" t="s">
        <v>93</v>
      </c>
      <c r="AV201" s="13" t="s">
        <v>93</v>
      </c>
      <c r="AW201" s="13" t="s">
        <v>40</v>
      </c>
      <c r="AX201" s="13" t="s">
        <v>84</v>
      </c>
      <c r="AY201" s="260" t="s">
        <v>251</v>
      </c>
    </row>
    <row r="202" s="13" customFormat="1">
      <c r="A202" s="13"/>
      <c r="B202" s="249"/>
      <c r="C202" s="250"/>
      <c r="D202" s="251" t="s">
        <v>260</v>
      </c>
      <c r="E202" s="252" t="s">
        <v>1</v>
      </c>
      <c r="F202" s="253" t="s">
        <v>315</v>
      </c>
      <c r="G202" s="250"/>
      <c r="H202" s="254">
        <v>101.983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260</v>
      </c>
      <c r="AU202" s="260" t="s">
        <v>93</v>
      </c>
      <c r="AV202" s="13" t="s">
        <v>93</v>
      </c>
      <c r="AW202" s="13" t="s">
        <v>40</v>
      </c>
      <c r="AX202" s="13" t="s">
        <v>84</v>
      </c>
      <c r="AY202" s="260" t="s">
        <v>251</v>
      </c>
    </row>
    <row r="203" s="13" customFormat="1">
      <c r="A203" s="13"/>
      <c r="B203" s="249"/>
      <c r="C203" s="250"/>
      <c r="D203" s="251" t="s">
        <v>260</v>
      </c>
      <c r="E203" s="252" t="s">
        <v>1</v>
      </c>
      <c r="F203" s="253" t="s">
        <v>316</v>
      </c>
      <c r="G203" s="250"/>
      <c r="H203" s="254">
        <v>-137.68899999999999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260</v>
      </c>
      <c r="AU203" s="260" t="s">
        <v>93</v>
      </c>
      <c r="AV203" s="13" t="s">
        <v>93</v>
      </c>
      <c r="AW203" s="13" t="s">
        <v>40</v>
      </c>
      <c r="AX203" s="13" t="s">
        <v>84</v>
      </c>
      <c r="AY203" s="260" t="s">
        <v>251</v>
      </c>
    </row>
    <row r="204" s="13" customFormat="1">
      <c r="A204" s="13"/>
      <c r="B204" s="249"/>
      <c r="C204" s="250"/>
      <c r="D204" s="251" t="s">
        <v>260</v>
      </c>
      <c r="E204" s="252" t="s">
        <v>1</v>
      </c>
      <c r="F204" s="253" t="s">
        <v>317</v>
      </c>
      <c r="G204" s="250"/>
      <c r="H204" s="254">
        <v>-28.050000000000001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260</v>
      </c>
      <c r="AU204" s="260" t="s">
        <v>93</v>
      </c>
      <c r="AV204" s="13" t="s">
        <v>93</v>
      </c>
      <c r="AW204" s="13" t="s">
        <v>40</v>
      </c>
      <c r="AX204" s="13" t="s">
        <v>84</v>
      </c>
      <c r="AY204" s="260" t="s">
        <v>251</v>
      </c>
    </row>
    <row r="205" s="14" customFormat="1">
      <c r="A205" s="14"/>
      <c r="B205" s="261"/>
      <c r="C205" s="262"/>
      <c r="D205" s="251" t="s">
        <v>260</v>
      </c>
      <c r="E205" s="263" t="s">
        <v>1</v>
      </c>
      <c r="F205" s="264" t="s">
        <v>262</v>
      </c>
      <c r="G205" s="262"/>
      <c r="H205" s="265">
        <v>2617.6489999999999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260</v>
      </c>
      <c r="AU205" s="271" t="s">
        <v>93</v>
      </c>
      <c r="AV205" s="14" t="s">
        <v>257</v>
      </c>
      <c r="AW205" s="14" t="s">
        <v>40</v>
      </c>
      <c r="AX205" s="14" t="s">
        <v>91</v>
      </c>
      <c r="AY205" s="271" t="s">
        <v>251</v>
      </c>
    </row>
    <row r="206" s="12" customFormat="1" ht="22.8" customHeight="1">
      <c r="A206" s="12"/>
      <c r="B206" s="214"/>
      <c r="C206" s="215"/>
      <c r="D206" s="216" t="s">
        <v>83</v>
      </c>
      <c r="E206" s="228" t="s">
        <v>93</v>
      </c>
      <c r="F206" s="228" t="s">
        <v>318</v>
      </c>
      <c r="G206" s="215"/>
      <c r="H206" s="215"/>
      <c r="I206" s="218"/>
      <c r="J206" s="229">
        <f>BK206</f>
        <v>0</v>
      </c>
      <c r="K206" s="215"/>
      <c r="L206" s="220"/>
      <c r="M206" s="221"/>
      <c r="N206" s="222"/>
      <c r="O206" s="222"/>
      <c r="P206" s="223">
        <f>SUM(P207:P400)</f>
        <v>0</v>
      </c>
      <c r="Q206" s="222"/>
      <c r="R206" s="223">
        <f>SUM(R207:R400)</f>
        <v>1798.1743143266747</v>
      </c>
      <c r="S206" s="222"/>
      <c r="T206" s="224">
        <f>SUM(T207:T400)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5" t="s">
        <v>91</v>
      </c>
      <c r="AT206" s="226" t="s">
        <v>83</v>
      </c>
      <c r="AU206" s="226" t="s">
        <v>91</v>
      </c>
      <c r="AY206" s="225" t="s">
        <v>251</v>
      </c>
      <c r="BK206" s="227">
        <f>SUM(BK207:BK400)</f>
        <v>0</v>
      </c>
    </row>
    <row r="207" s="2" customFormat="1" ht="24.15" customHeight="1">
      <c r="A207" s="41"/>
      <c r="B207" s="42"/>
      <c r="C207" s="230" t="s">
        <v>287</v>
      </c>
      <c r="D207" s="230" t="s">
        <v>253</v>
      </c>
      <c r="E207" s="231" t="s">
        <v>319</v>
      </c>
      <c r="F207" s="232" t="s">
        <v>320</v>
      </c>
      <c r="G207" s="233" t="s">
        <v>321</v>
      </c>
      <c r="H207" s="234">
        <v>560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4.422E-05</v>
      </c>
      <c r="R207" s="240">
        <f>Q207*H207</f>
        <v>0.024763199999999999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257</v>
      </c>
      <c r="AT207" s="242" t="s">
        <v>253</v>
      </c>
      <c r="AU207" s="242" t="s">
        <v>93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322</v>
      </c>
    </row>
    <row r="208" s="2" customFormat="1">
      <c r="A208" s="41"/>
      <c r="B208" s="42"/>
      <c r="C208" s="43"/>
      <c r="D208" s="244" t="s">
        <v>258</v>
      </c>
      <c r="E208" s="43"/>
      <c r="F208" s="245" t="s">
        <v>323</v>
      </c>
      <c r="G208" s="43"/>
      <c r="H208" s="43"/>
      <c r="I208" s="246"/>
      <c r="J208" s="43"/>
      <c r="K208" s="43"/>
      <c r="L208" s="47"/>
      <c r="M208" s="247"/>
      <c r="N208" s="248"/>
      <c r="O208" s="94"/>
      <c r="P208" s="94"/>
      <c r="Q208" s="94"/>
      <c r="R208" s="94"/>
      <c r="S208" s="94"/>
      <c r="T208" s="95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258</v>
      </c>
      <c r="AU208" s="19" t="s">
        <v>93</v>
      </c>
    </row>
    <row r="209" s="15" customFormat="1">
      <c r="A209" s="15"/>
      <c r="B209" s="272"/>
      <c r="C209" s="273"/>
      <c r="D209" s="251" t="s">
        <v>260</v>
      </c>
      <c r="E209" s="274" t="s">
        <v>1</v>
      </c>
      <c r="F209" s="275" t="s">
        <v>324</v>
      </c>
      <c r="G209" s="273"/>
      <c r="H209" s="274" t="s">
        <v>1</v>
      </c>
      <c r="I209" s="276"/>
      <c r="J209" s="273"/>
      <c r="K209" s="273"/>
      <c r="L209" s="277"/>
      <c r="M209" s="278"/>
      <c r="N209" s="279"/>
      <c r="O209" s="279"/>
      <c r="P209" s="279"/>
      <c r="Q209" s="279"/>
      <c r="R209" s="279"/>
      <c r="S209" s="279"/>
      <c r="T209" s="28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1" t="s">
        <v>260</v>
      </c>
      <c r="AU209" s="281" t="s">
        <v>93</v>
      </c>
      <c r="AV209" s="15" t="s">
        <v>91</v>
      </c>
      <c r="AW209" s="15" t="s">
        <v>40</v>
      </c>
      <c r="AX209" s="15" t="s">
        <v>84</v>
      </c>
      <c r="AY209" s="281" t="s">
        <v>251</v>
      </c>
    </row>
    <row r="210" s="15" customFormat="1">
      <c r="A210" s="15"/>
      <c r="B210" s="272"/>
      <c r="C210" s="273"/>
      <c r="D210" s="251" t="s">
        <v>260</v>
      </c>
      <c r="E210" s="274" t="s">
        <v>1</v>
      </c>
      <c r="F210" s="275" t="s">
        <v>325</v>
      </c>
      <c r="G210" s="273"/>
      <c r="H210" s="274" t="s">
        <v>1</v>
      </c>
      <c r="I210" s="276"/>
      <c r="J210" s="273"/>
      <c r="K210" s="273"/>
      <c r="L210" s="277"/>
      <c r="M210" s="278"/>
      <c r="N210" s="279"/>
      <c r="O210" s="279"/>
      <c r="P210" s="279"/>
      <c r="Q210" s="279"/>
      <c r="R210" s="279"/>
      <c r="S210" s="279"/>
      <c r="T210" s="28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1" t="s">
        <v>260</v>
      </c>
      <c r="AU210" s="281" t="s">
        <v>93</v>
      </c>
      <c r="AV210" s="15" t="s">
        <v>91</v>
      </c>
      <c r="AW210" s="15" t="s">
        <v>40</v>
      </c>
      <c r="AX210" s="15" t="s">
        <v>84</v>
      </c>
      <c r="AY210" s="281" t="s">
        <v>251</v>
      </c>
    </row>
    <row r="211" s="13" customFormat="1">
      <c r="A211" s="13"/>
      <c r="B211" s="249"/>
      <c r="C211" s="250"/>
      <c r="D211" s="251" t="s">
        <v>260</v>
      </c>
      <c r="E211" s="252" t="s">
        <v>1</v>
      </c>
      <c r="F211" s="253" t="s">
        <v>326</v>
      </c>
      <c r="G211" s="250"/>
      <c r="H211" s="254">
        <v>208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260</v>
      </c>
      <c r="AU211" s="260" t="s">
        <v>93</v>
      </c>
      <c r="AV211" s="13" t="s">
        <v>93</v>
      </c>
      <c r="AW211" s="13" t="s">
        <v>40</v>
      </c>
      <c r="AX211" s="13" t="s">
        <v>84</v>
      </c>
      <c r="AY211" s="260" t="s">
        <v>251</v>
      </c>
    </row>
    <row r="212" s="13" customFormat="1">
      <c r="A212" s="13"/>
      <c r="B212" s="249"/>
      <c r="C212" s="250"/>
      <c r="D212" s="251" t="s">
        <v>260</v>
      </c>
      <c r="E212" s="252" t="s">
        <v>1</v>
      </c>
      <c r="F212" s="253" t="s">
        <v>327</v>
      </c>
      <c r="G212" s="250"/>
      <c r="H212" s="254">
        <v>112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260</v>
      </c>
      <c r="AU212" s="260" t="s">
        <v>93</v>
      </c>
      <c r="AV212" s="13" t="s">
        <v>93</v>
      </c>
      <c r="AW212" s="13" t="s">
        <v>40</v>
      </c>
      <c r="AX212" s="13" t="s">
        <v>84</v>
      </c>
      <c r="AY212" s="260" t="s">
        <v>251</v>
      </c>
    </row>
    <row r="213" s="13" customFormat="1">
      <c r="A213" s="13"/>
      <c r="B213" s="249"/>
      <c r="C213" s="250"/>
      <c r="D213" s="251" t="s">
        <v>260</v>
      </c>
      <c r="E213" s="252" t="s">
        <v>1</v>
      </c>
      <c r="F213" s="253" t="s">
        <v>328</v>
      </c>
      <c r="G213" s="250"/>
      <c r="H213" s="254">
        <v>128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260</v>
      </c>
      <c r="AU213" s="260" t="s">
        <v>93</v>
      </c>
      <c r="AV213" s="13" t="s">
        <v>93</v>
      </c>
      <c r="AW213" s="13" t="s">
        <v>40</v>
      </c>
      <c r="AX213" s="13" t="s">
        <v>84</v>
      </c>
      <c r="AY213" s="260" t="s">
        <v>251</v>
      </c>
    </row>
    <row r="214" s="16" customFormat="1">
      <c r="A214" s="16"/>
      <c r="B214" s="283"/>
      <c r="C214" s="284"/>
      <c r="D214" s="251" t="s">
        <v>260</v>
      </c>
      <c r="E214" s="285" t="s">
        <v>1</v>
      </c>
      <c r="F214" s="286" t="s">
        <v>329</v>
      </c>
      <c r="G214" s="284"/>
      <c r="H214" s="287">
        <v>448</v>
      </c>
      <c r="I214" s="288"/>
      <c r="J214" s="284"/>
      <c r="K214" s="284"/>
      <c r="L214" s="289"/>
      <c r="M214" s="290"/>
      <c r="N214" s="291"/>
      <c r="O214" s="291"/>
      <c r="P214" s="291"/>
      <c r="Q214" s="291"/>
      <c r="R214" s="291"/>
      <c r="S214" s="291"/>
      <c r="T214" s="292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93" t="s">
        <v>260</v>
      </c>
      <c r="AU214" s="293" t="s">
        <v>93</v>
      </c>
      <c r="AV214" s="16" t="s">
        <v>273</v>
      </c>
      <c r="AW214" s="16" t="s">
        <v>40</v>
      </c>
      <c r="AX214" s="16" t="s">
        <v>84</v>
      </c>
      <c r="AY214" s="293" t="s">
        <v>251</v>
      </c>
    </row>
    <row r="215" s="15" customFormat="1">
      <c r="A215" s="15"/>
      <c r="B215" s="272"/>
      <c r="C215" s="273"/>
      <c r="D215" s="251" t="s">
        <v>260</v>
      </c>
      <c r="E215" s="274" t="s">
        <v>1</v>
      </c>
      <c r="F215" s="275" t="s">
        <v>330</v>
      </c>
      <c r="G215" s="273"/>
      <c r="H215" s="274" t="s">
        <v>1</v>
      </c>
      <c r="I215" s="276"/>
      <c r="J215" s="273"/>
      <c r="K215" s="273"/>
      <c r="L215" s="277"/>
      <c r="M215" s="278"/>
      <c r="N215" s="279"/>
      <c r="O215" s="279"/>
      <c r="P215" s="279"/>
      <c r="Q215" s="279"/>
      <c r="R215" s="279"/>
      <c r="S215" s="279"/>
      <c r="T215" s="28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1" t="s">
        <v>260</v>
      </c>
      <c r="AU215" s="281" t="s">
        <v>93</v>
      </c>
      <c r="AV215" s="15" t="s">
        <v>91</v>
      </c>
      <c r="AW215" s="15" t="s">
        <v>40</v>
      </c>
      <c r="AX215" s="15" t="s">
        <v>84</v>
      </c>
      <c r="AY215" s="281" t="s">
        <v>251</v>
      </c>
    </row>
    <row r="216" s="13" customFormat="1">
      <c r="A216" s="13"/>
      <c r="B216" s="249"/>
      <c r="C216" s="250"/>
      <c r="D216" s="251" t="s">
        <v>260</v>
      </c>
      <c r="E216" s="252" t="s">
        <v>1</v>
      </c>
      <c r="F216" s="253" t="s">
        <v>331</v>
      </c>
      <c r="G216" s="250"/>
      <c r="H216" s="254">
        <v>56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260</v>
      </c>
      <c r="AU216" s="260" t="s">
        <v>93</v>
      </c>
      <c r="AV216" s="13" t="s">
        <v>93</v>
      </c>
      <c r="AW216" s="13" t="s">
        <v>40</v>
      </c>
      <c r="AX216" s="13" t="s">
        <v>84</v>
      </c>
      <c r="AY216" s="260" t="s">
        <v>251</v>
      </c>
    </row>
    <row r="217" s="13" customFormat="1">
      <c r="A217" s="13"/>
      <c r="B217" s="249"/>
      <c r="C217" s="250"/>
      <c r="D217" s="251" t="s">
        <v>260</v>
      </c>
      <c r="E217" s="252" t="s">
        <v>1</v>
      </c>
      <c r="F217" s="253" t="s">
        <v>332</v>
      </c>
      <c r="G217" s="250"/>
      <c r="H217" s="254">
        <v>56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260</v>
      </c>
      <c r="AU217" s="260" t="s">
        <v>93</v>
      </c>
      <c r="AV217" s="13" t="s">
        <v>93</v>
      </c>
      <c r="AW217" s="13" t="s">
        <v>40</v>
      </c>
      <c r="AX217" s="13" t="s">
        <v>84</v>
      </c>
      <c r="AY217" s="260" t="s">
        <v>251</v>
      </c>
    </row>
    <row r="218" s="16" customFormat="1">
      <c r="A218" s="16"/>
      <c r="B218" s="283"/>
      <c r="C218" s="284"/>
      <c r="D218" s="251" t="s">
        <v>260</v>
      </c>
      <c r="E218" s="285" t="s">
        <v>1</v>
      </c>
      <c r="F218" s="286" t="s">
        <v>329</v>
      </c>
      <c r="G218" s="284"/>
      <c r="H218" s="287">
        <v>112</v>
      </c>
      <c r="I218" s="288"/>
      <c r="J218" s="284"/>
      <c r="K218" s="284"/>
      <c r="L218" s="289"/>
      <c r="M218" s="290"/>
      <c r="N218" s="291"/>
      <c r="O218" s="291"/>
      <c r="P218" s="291"/>
      <c r="Q218" s="291"/>
      <c r="R218" s="291"/>
      <c r="S218" s="291"/>
      <c r="T218" s="292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93" t="s">
        <v>260</v>
      </c>
      <c r="AU218" s="293" t="s">
        <v>93</v>
      </c>
      <c r="AV218" s="16" t="s">
        <v>273</v>
      </c>
      <c r="AW218" s="16" t="s">
        <v>40</v>
      </c>
      <c r="AX218" s="16" t="s">
        <v>84</v>
      </c>
      <c r="AY218" s="293" t="s">
        <v>251</v>
      </c>
    </row>
    <row r="219" s="14" customFormat="1">
      <c r="A219" s="14"/>
      <c r="B219" s="261"/>
      <c r="C219" s="262"/>
      <c r="D219" s="251" t="s">
        <v>260</v>
      </c>
      <c r="E219" s="263" t="s">
        <v>1</v>
      </c>
      <c r="F219" s="264" t="s">
        <v>262</v>
      </c>
      <c r="G219" s="262"/>
      <c r="H219" s="265">
        <v>560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260</v>
      </c>
      <c r="AU219" s="271" t="s">
        <v>93</v>
      </c>
      <c r="AV219" s="14" t="s">
        <v>257</v>
      </c>
      <c r="AW219" s="14" t="s">
        <v>40</v>
      </c>
      <c r="AX219" s="14" t="s">
        <v>91</v>
      </c>
      <c r="AY219" s="271" t="s">
        <v>251</v>
      </c>
    </row>
    <row r="220" s="2" customFormat="1" ht="33" customHeight="1">
      <c r="A220" s="41"/>
      <c r="B220" s="42"/>
      <c r="C220" s="230" t="s">
        <v>333</v>
      </c>
      <c r="D220" s="230" t="s">
        <v>253</v>
      </c>
      <c r="E220" s="231" t="s">
        <v>334</v>
      </c>
      <c r="F220" s="232" t="s">
        <v>335</v>
      </c>
      <c r="G220" s="233" t="s">
        <v>321</v>
      </c>
      <c r="H220" s="234">
        <v>560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257</v>
      </c>
      <c r="AT220" s="242" t="s">
        <v>253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336</v>
      </c>
    </row>
    <row r="221" s="2" customFormat="1">
      <c r="A221" s="41"/>
      <c r="B221" s="42"/>
      <c r="C221" s="43"/>
      <c r="D221" s="244" t="s">
        <v>258</v>
      </c>
      <c r="E221" s="43"/>
      <c r="F221" s="245" t="s">
        <v>337</v>
      </c>
      <c r="G221" s="43"/>
      <c r="H221" s="43"/>
      <c r="I221" s="246"/>
      <c r="J221" s="43"/>
      <c r="K221" s="43"/>
      <c r="L221" s="47"/>
      <c r="M221" s="247"/>
      <c r="N221" s="248"/>
      <c r="O221" s="94"/>
      <c r="P221" s="94"/>
      <c r="Q221" s="94"/>
      <c r="R221" s="94"/>
      <c r="S221" s="94"/>
      <c r="T221" s="95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258</v>
      </c>
      <c r="AU221" s="19" t="s">
        <v>93</v>
      </c>
    </row>
    <row r="222" s="15" customFormat="1">
      <c r="A222" s="15"/>
      <c r="B222" s="272"/>
      <c r="C222" s="273"/>
      <c r="D222" s="251" t="s">
        <v>260</v>
      </c>
      <c r="E222" s="274" t="s">
        <v>1</v>
      </c>
      <c r="F222" s="275" t="s">
        <v>324</v>
      </c>
      <c r="G222" s="273"/>
      <c r="H222" s="274" t="s">
        <v>1</v>
      </c>
      <c r="I222" s="276"/>
      <c r="J222" s="273"/>
      <c r="K222" s="273"/>
      <c r="L222" s="277"/>
      <c r="M222" s="278"/>
      <c r="N222" s="279"/>
      <c r="O222" s="279"/>
      <c r="P222" s="279"/>
      <c r="Q222" s="279"/>
      <c r="R222" s="279"/>
      <c r="S222" s="279"/>
      <c r="T222" s="28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1" t="s">
        <v>260</v>
      </c>
      <c r="AU222" s="281" t="s">
        <v>93</v>
      </c>
      <c r="AV222" s="15" t="s">
        <v>91</v>
      </c>
      <c r="AW222" s="15" t="s">
        <v>40</v>
      </c>
      <c r="AX222" s="15" t="s">
        <v>84</v>
      </c>
      <c r="AY222" s="281" t="s">
        <v>251</v>
      </c>
    </row>
    <row r="223" s="15" customFormat="1">
      <c r="A223" s="15"/>
      <c r="B223" s="272"/>
      <c r="C223" s="273"/>
      <c r="D223" s="251" t="s">
        <v>260</v>
      </c>
      <c r="E223" s="274" t="s">
        <v>1</v>
      </c>
      <c r="F223" s="275" t="s">
        <v>325</v>
      </c>
      <c r="G223" s="273"/>
      <c r="H223" s="274" t="s">
        <v>1</v>
      </c>
      <c r="I223" s="276"/>
      <c r="J223" s="273"/>
      <c r="K223" s="273"/>
      <c r="L223" s="277"/>
      <c r="M223" s="278"/>
      <c r="N223" s="279"/>
      <c r="O223" s="279"/>
      <c r="P223" s="279"/>
      <c r="Q223" s="279"/>
      <c r="R223" s="279"/>
      <c r="S223" s="279"/>
      <c r="T223" s="28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1" t="s">
        <v>260</v>
      </c>
      <c r="AU223" s="281" t="s">
        <v>93</v>
      </c>
      <c r="AV223" s="15" t="s">
        <v>91</v>
      </c>
      <c r="AW223" s="15" t="s">
        <v>40</v>
      </c>
      <c r="AX223" s="15" t="s">
        <v>84</v>
      </c>
      <c r="AY223" s="281" t="s">
        <v>251</v>
      </c>
    </row>
    <row r="224" s="13" customFormat="1">
      <c r="A224" s="13"/>
      <c r="B224" s="249"/>
      <c r="C224" s="250"/>
      <c r="D224" s="251" t="s">
        <v>260</v>
      </c>
      <c r="E224" s="252" t="s">
        <v>1</v>
      </c>
      <c r="F224" s="253" t="s">
        <v>326</v>
      </c>
      <c r="G224" s="250"/>
      <c r="H224" s="254">
        <v>208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260</v>
      </c>
      <c r="AU224" s="260" t="s">
        <v>93</v>
      </c>
      <c r="AV224" s="13" t="s">
        <v>93</v>
      </c>
      <c r="AW224" s="13" t="s">
        <v>40</v>
      </c>
      <c r="AX224" s="13" t="s">
        <v>84</v>
      </c>
      <c r="AY224" s="260" t="s">
        <v>251</v>
      </c>
    </row>
    <row r="225" s="13" customFormat="1">
      <c r="A225" s="13"/>
      <c r="B225" s="249"/>
      <c r="C225" s="250"/>
      <c r="D225" s="251" t="s">
        <v>260</v>
      </c>
      <c r="E225" s="252" t="s">
        <v>1</v>
      </c>
      <c r="F225" s="253" t="s">
        <v>327</v>
      </c>
      <c r="G225" s="250"/>
      <c r="H225" s="254">
        <v>112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260</v>
      </c>
      <c r="AU225" s="260" t="s">
        <v>93</v>
      </c>
      <c r="AV225" s="13" t="s">
        <v>93</v>
      </c>
      <c r="AW225" s="13" t="s">
        <v>40</v>
      </c>
      <c r="AX225" s="13" t="s">
        <v>84</v>
      </c>
      <c r="AY225" s="260" t="s">
        <v>251</v>
      </c>
    </row>
    <row r="226" s="13" customFormat="1">
      <c r="A226" s="13"/>
      <c r="B226" s="249"/>
      <c r="C226" s="250"/>
      <c r="D226" s="251" t="s">
        <v>260</v>
      </c>
      <c r="E226" s="252" t="s">
        <v>1</v>
      </c>
      <c r="F226" s="253" t="s">
        <v>328</v>
      </c>
      <c r="G226" s="250"/>
      <c r="H226" s="254">
        <v>128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260</v>
      </c>
      <c r="AU226" s="260" t="s">
        <v>93</v>
      </c>
      <c r="AV226" s="13" t="s">
        <v>93</v>
      </c>
      <c r="AW226" s="13" t="s">
        <v>40</v>
      </c>
      <c r="AX226" s="13" t="s">
        <v>84</v>
      </c>
      <c r="AY226" s="260" t="s">
        <v>251</v>
      </c>
    </row>
    <row r="227" s="16" customFormat="1">
      <c r="A227" s="16"/>
      <c r="B227" s="283"/>
      <c r="C227" s="284"/>
      <c r="D227" s="251" t="s">
        <v>260</v>
      </c>
      <c r="E227" s="285" t="s">
        <v>1</v>
      </c>
      <c r="F227" s="286" t="s">
        <v>329</v>
      </c>
      <c r="G227" s="284"/>
      <c r="H227" s="287">
        <v>448</v>
      </c>
      <c r="I227" s="288"/>
      <c r="J227" s="284"/>
      <c r="K227" s="284"/>
      <c r="L227" s="289"/>
      <c r="M227" s="290"/>
      <c r="N227" s="291"/>
      <c r="O227" s="291"/>
      <c r="P227" s="291"/>
      <c r="Q227" s="291"/>
      <c r="R227" s="291"/>
      <c r="S227" s="291"/>
      <c r="T227" s="292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93" t="s">
        <v>260</v>
      </c>
      <c r="AU227" s="293" t="s">
        <v>93</v>
      </c>
      <c r="AV227" s="16" t="s">
        <v>273</v>
      </c>
      <c r="AW227" s="16" t="s">
        <v>40</v>
      </c>
      <c r="AX227" s="16" t="s">
        <v>84</v>
      </c>
      <c r="AY227" s="293" t="s">
        <v>251</v>
      </c>
    </row>
    <row r="228" s="15" customFormat="1">
      <c r="A228" s="15"/>
      <c r="B228" s="272"/>
      <c r="C228" s="273"/>
      <c r="D228" s="251" t="s">
        <v>260</v>
      </c>
      <c r="E228" s="274" t="s">
        <v>1</v>
      </c>
      <c r="F228" s="275" t="s">
        <v>330</v>
      </c>
      <c r="G228" s="273"/>
      <c r="H228" s="274" t="s">
        <v>1</v>
      </c>
      <c r="I228" s="276"/>
      <c r="J228" s="273"/>
      <c r="K228" s="273"/>
      <c r="L228" s="277"/>
      <c r="M228" s="278"/>
      <c r="N228" s="279"/>
      <c r="O228" s="279"/>
      <c r="P228" s="279"/>
      <c r="Q228" s="279"/>
      <c r="R228" s="279"/>
      <c r="S228" s="279"/>
      <c r="T228" s="280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1" t="s">
        <v>260</v>
      </c>
      <c r="AU228" s="281" t="s">
        <v>93</v>
      </c>
      <c r="AV228" s="15" t="s">
        <v>91</v>
      </c>
      <c r="AW228" s="15" t="s">
        <v>40</v>
      </c>
      <c r="AX228" s="15" t="s">
        <v>84</v>
      </c>
      <c r="AY228" s="281" t="s">
        <v>251</v>
      </c>
    </row>
    <row r="229" s="13" customFormat="1">
      <c r="A229" s="13"/>
      <c r="B229" s="249"/>
      <c r="C229" s="250"/>
      <c r="D229" s="251" t="s">
        <v>260</v>
      </c>
      <c r="E229" s="252" t="s">
        <v>1</v>
      </c>
      <c r="F229" s="253" t="s">
        <v>331</v>
      </c>
      <c r="G229" s="250"/>
      <c r="H229" s="254">
        <v>56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260</v>
      </c>
      <c r="AU229" s="260" t="s">
        <v>93</v>
      </c>
      <c r="AV229" s="13" t="s">
        <v>93</v>
      </c>
      <c r="AW229" s="13" t="s">
        <v>40</v>
      </c>
      <c r="AX229" s="13" t="s">
        <v>84</v>
      </c>
      <c r="AY229" s="260" t="s">
        <v>251</v>
      </c>
    </row>
    <row r="230" s="13" customFormat="1">
      <c r="A230" s="13"/>
      <c r="B230" s="249"/>
      <c r="C230" s="250"/>
      <c r="D230" s="251" t="s">
        <v>260</v>
      </c>
      <c r="E230" s="252" t="s">
        <v>1</v>
      </c>
      <c r="F230" s="253" t="s">
        <v>332</v>
      </c>
      <c r="G230" s="250"/>
      <c r="H230" s="254">
        <v>56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260</v>
      </c>
      <c r="AU230" s="260" t="s">
        <v>93</v>
      </c>
      <c r="AV230" s="13" t="s">
        <v>93</v>
      </c>
      <c r="AW230" s="13" t="s">
        <v>40</v>
      </c>
      <c r="AX230" s="13" t="s">
        <v>84</v>
      </c>
      <c r="AY230" s="260" t="s">
        <v>251</v>
      </c>
    </row>
    <row r="231" s="16" customFormat="1">
      <c r="A231" s="16"/>
      <c r="B231" s="283"/>
      <c r="C231" s="284"/>
      <c r="D231" s="251" t="s">
        <v>260</v>
      </c>
      <c r="E231" s="285" t="s">
        <v>1</v>
      </c>
      <c r="F231" s="286" t="s">
        <v>329</v>
      </c>
      <c r="G231" s="284"/>
      <c r="H231" s="287">
        <v>112</v>
      </c>
      <c r="I231" s="288"/>
      <c r="J231" s="284"/>
      <c r="K231" s="284"/>
      <c r="L231" s="289"/>
      <c r="M231" s="290"/>
      <c r="N231" s="291"/>
      <c r="O231" s="291"/>
      <c r="P231" s="291"/>
      <c r="Q231" s="291"/>
      <c r="R231" s="291"/>
      <c r="S231" s="291"/>
      <c r="T231" s="292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93" t="s">
        <v>260</v>
      </c>
      <c r="AU231" s="293" t="s">
        <v>93</v>
      </c>
      <c r="AV231" s="16" t="s">
        <v>273</v>
      </c>
      <c r="AW231" s="16" t="s">
        <v>40</v>
      </c>
      <c r="AX231" s="16" t="s">
        <v>84</v>
      </c>
      <c r="AY231" s="293" t="s">
        <v>251</v>
      </c>
    </row>
    <row r="232" s="14" customFormat="1">
      <c r="A232" s="14"/>
      <c r="B232" s="261"/>
      <c r="C232" s="262"/>
      <c r="D232" s="251" t="s">
        <v>260</v>
      </c>
      <c r="E232" s="263" t="s">
        <v>1</v>
      </c>
      <c r="F232" s="264" t="s">
        <v>262</v>
      </c>
      <c r="G232" s="262"/>
      <c r="H232" s="265">
        <v>560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260</v>
      </c>
      <c r="AU232" s="271" t="s">
        <v>93</v>
      </c>
      <c r="AV232" s="14" t="s">
        <v>257</v>
      </c>
      <c r="AW232" s="14" t="s">
        <v>40</v>
      </c>
      <c r="AX232" s="14" t="s">
        <v>91</v>
      </c>
      <c r="AY232" s="271" t="s">
        <v>251</v>
      </c>
    </row>
    <row r="233" s="2" customFormat="1" ht="16.5" customHeight="1">
      <c r="A233" s="41"/>
      <c r="B233" s="42"/>
      <c r="C233" s="294" t="s">
        <v>8</v>
      </c>
      <c r="D233" s="294" t="s">
        <v>338</v>
      </c>
      <c r="E233" s="295" t="s">
        <v>339</v>
      </c>
      <c r="F233" s="296" t="s">
        <v>340</v>
      </c>
      <c r="G233" s="297" t="s">
        <v>265</v>
      </c>
      <c r="H233" s="298">
        <v>391.88299999999998</v>
      </c>
      <c r="I233" s="299"/>
      <c r="J233" s="300">
        <f>ROUND(I233*H233,2)</f>
        <v>0</v>
      </c>
      <c r="K233" s="301"/>
      <c r="L233" s="302"/>
      <c r="M233" s="303" t="s">
        <v>1</v>
      </c>
      <c r="N233" s="304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281</v>
      </c>
      <c r="AT233" s="242" t="s">
        <v>338</v>
      </c>
      <c r="AU233" s="242" t="s">
        <v>93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341</v>
      </c>
    </row>
    <row r="234" s="2" customFormat="1">
      <c r="A234" s="41"/>
      <c r="B234" s="42"/>
      <c r="C234" s="43"/>
      <c r="D234" s="251" t="s">
        <v>289</v>
      </c>
      <c r="E234" s="43"/>
      <c r="F234" s="282" t="s">
        <v>342</v>
      </c>
      <c r="G234" s="43"/>
      <c r="H234" s="43"/>
      <c r="I234" s="246"/>
      <c r="J234" s="43"/>
      <c r="K234" s="43"/>
      <c r="L234" s="47"/>
      <c r="M234" s="247"/>
      <c r="N234" s="248"/>
      <c r="O234" s="94"/>
      <c r="P234" s="94"/>
      <c r="Q234" s="94"/>
      <c r="R234" s="94"/>
      <c r="S234" s="94"/>
      <c r="T234" s="95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289</v>
      </c>
      <c r="AU234" s="19" t="s">
        <v>93</v>
      </c>
    </row>
    <row r="235" s="15" customFormat="1">
      <c r="A235" s="15"/>
      <c r="B235" s="272"/>
      <c r="C235" s="273"/>
      <c r="D235" s="251" t="s">
        <v>260</v>
      </c>
      <c r="E235" s="274" t="s">
        <v>1</v>
      </c>
      <c r="F235" s="275" t="s">
        <v>324</v>
      </c>
      <c r="G235" s="273"/>
      <c r="H235" s="274" t="s">
        <v>1</v>
      </c>
      <c r="I235" s="276"/>
      <c r="J235" s="273"/>
      <c r="K235" s="273"/>
      <c r="L235" s="277"/>
      <c r="M235" s="278"/>
      <c r="N235" s="279"/>
      <c r="O235" s="279"/>
      <c r="P235" s="279"/>
      <c r="Q235" s="279"/>
      <c r="R235" s="279"/>
      <c r="S235" s="279"/>
      <c r="T235" s="28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1" t="s">
        <v>260</v>
      </c>
      <c r="AU235" s="281" t="s">
        <v>93</v>
      </c>
      <c r="AV235" s="15" t="s">
        <v>91</v>
      </c>
      <c r="AW235" s="15" t="s">
        <v>40</v>
      </c>
      <c r="AX235" s="15" t="s">
        <v>84</v>
      </c>
      <c r="AY235" s="281" t="s">
        <v>251</v>
      </c>
    </row>
    <row r="236" s="15" customFormat="1">
      <c r="A236" s="15"/>
      <c r="B236" s="272"/>
      <c r="C236" s="273"/>
      <c r="D236" s="251" t="s">
        <v>260</v>
      </c>
      <c r="E236" s="274" t="s">
        <v>1</v>
      </c>
      <c r="F236" s="275" t="s">
        <v>325</v>
      </c>
      <c r="G236" s="273"/>
      <c r="H236" s="274" t="s">
        <v>1</v>
      </c>
      <c r="I236" s="276"/>
      <c r="J236" s="273"/>
      <c r="K236" s="273"/>
      <c r="L236" s="277"/>
      <c r="M236" s="278"/>
      <c r="N236" s="279"/>
      <c r="O236" s="279"/>
      <c r="P236" s="279"/>
      <c r="Q236" s="279"/>
      <c r="R236" s="279"/>
      <c r="S236" s="279"/>
      <c r="T236" s="280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1" t="s">
        <v>260</v>
      </c>
      <c r="AU236" s="281" t="s">
        <v>93</v>
      </c>
      <c r="AV236" s="15" t="s">
        <v>91</v>
      </c>
      <c r="AW236" s="15" t="s">
        <v>40</v>
      </c>
      <c r="AX236" s="15" t="s">
        <v>84</v>
      </c>
      <c r="AY236" s="281" t="s">
        <v>251</v>
      </c>
    </row>
    <row r="237" s="13" customFormat="1">
      <c r="A237" s="13"/>
      <c r="B237" s="249"/>
      <c r="C237" s="250"/>
      <c r="D237" s="251" t="s">
        <v>260</v>
      </c>
      <c r="E237" s="252" t="s">
        <v>1</v>
      </c>
      <c r="F237" s="253" t="s">
        <v>343</v>
      </c>
      <c r="G237" s="250"/>
      <c r="H237" s="254">
        <v>132.32400000000001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260</v>
      </c>
      <c r="AU237" s="260" t="s">
        <v>93</v>
      </c>
      <c r="AV237" s="13" t="s">
        <v>93</v>
      </c>
      <c r="AW237" s="13" t="s">
        <v>40</v>
      </c>
      <c r="AX237" s="13" t="s">
        <v>84</v>
      </c>
      <c r="AY237" s="260" t="s">
        <v>251</v>
      </c>
    </row>
    <row r="238" s="13" customFormat="1">
      <c r="A238" s="13"/>
      <c r="B238" s="249"/>
      <c r="C238" s="250"/>
      <c r="D238" s="251" t="s">
        <v>260</v>
      </c>
      <c r="E238" s="252" t="s">
        <v>1</v>
      </c>
      <c r="F238" s="253" t="s">
        <v>344</v>
      </c>
      <c r="G238" s="250"/>
      <c r="H238" s="254">
        <v>71.251000000000005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260</v>
      </c>
      <c r="AU238" s="260" t="s">
        <v>93</v>
      </c>
      <c r="AV238" s="13" t="s">
        <v>93</v>
      </c>
      <c r="AW238" s="13" t="s">
        <v>40</v>
      </c>
      <c r="AX238" s="13" t="s">
        <v>84</v>
      </c>
      <c r="AY238" s="260" t="s">
        <v>251</v>
      </c>
    </row>
    <row r="239" s="13" customFormat="1">
      <c r="A239" s="13"/>
      <c r="B239" s="249"/>
      <c r="C239" s="250"/>
      <c r="D239" s="251" t="s">
        <v>260</v>
      </c>
      <c r="E239" s="252" t="s">
        <v>1</v>
      </c>
      <c r="F239" s="253" t="s">
        <v>345</v>
      </c>
      <c r="G239" s="250"/>
      <c r="H239" s="254">
        <v>81.430000000000007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260</v>
      </c>
      <c r="AU239" s="260" t="s">
        <v>93</v>
      </c>
      <c r="AV239" s="13" t="s">
        <v>93</v>
      </c>
      <c r="AW239" s="13" t="s">
        <v>40</v>
      </c>
      <c r="AX239" s="13" t="s">
        <v>84</v>
      </c>
      <c r="AY239" s="260" t="s">
        <v>251</v>
      </c>
    </row>
    <row r="240" s="16" customFormat="1">
      <c r="A240" s="16"/>
      <c r="B240" s="283"/>
      <c r="C240" s="284"/>
      <c r="D240" s="251" t="s">
        <v>260</v>
      </c>
      <c r="E240" s="285" t="s">
        <v>1</v>
      </c>
      <c r="F240" s="286" t="s">
        <v>329</v>
      </c>
      <c r="G240" s="284"/>
      <c r="H240" s="287">
        <v>285.005</v>
      </c>
      <c r="I240" s="288"/>
      <c r="J240" s="284"/>
      <c r="K240" s="284"/>
      <c r="L240" s="289"/>
      <c r="M240" s="290"/>
      <c r="N240" s="291"/>
      <c r="O240" s="291"/>
      <c r="P240" s="291"/>
      <c r="Q240" s="291"/>
      <c r="R240" s="291"/>
      <c r="S240" s="291"/>
      <c r="T240" s="292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93" t="s">
        <v>260</v>
      </c>
      <c r="AU240" s="293" t="s">
        <v>93</v>
      </c>
      <c r="AV240" s="16" t="s">
        <v>273</v>
      </c>
      <c r="AW240" s="16" t="s">
        <v>40</v>
      </c>
      <c r="AX240" s="16" t="s">
        <v>84</v>
      </c>
      <c r="AY240" s="293" t="s">
        <v>251</v>
      </c>
    </row>
    <row r="241" s="15" customFormat="1">
      <c r="A241" s="15"/>
      <c r="B241" s="272"/>
      <c r="C241" s="273"/>
      <c r="D241" s="251" t="s">
        <v>260</v>
      </c>
      <c r="E241" s="274" t="s">
        <v>1</v>
      </c>
      <c r="F241" s="275" t="s">
        <v>330</v>
      </c>
      <c r="G241" s="273"/>
      <c r="H241" s="274" t="s">
        <v>1</v>
      </c>
      <c r="I241" s="276"/>
      <c r="J241" s="273"/>
      <c r="K241" s="273"/>
      <c r="L241" s="277"/>
      <c r="M241" s="278"/>
      <c r="N241" s="279"/>
      <c r="O241" s="279"/>
      <c r="P241" s="279"/>
      <c r="Q241" s="279"/>
      <c r="R241" s="279"/>
      <c r="S241" s="279"/>
      <c r="T241" s="28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1" t="s">
        <v>260</v>
      </c>
      <c r="AU241" s="281" t="s">
        <v>93</v>
      </c>
      <c r="AV241" s="15" t="s">
        <v>91</v>
      </c>
      <c r="AW241" s="15" t="s">
        <v>40</v>
      </c>
      <c r="AX241" s="15" t="s">
        <v>84</v>
      </c>
      <c r="AY241" s="281" t="s">
        <v>251</v>
      </c>
    </row>
    <row r="242" s="13" customFormat="1">
      <c r="A242" s="13"/>
      <c r="B242" s="249"/>
      <c r="C242" s="250"/>
      <c r="D242" s="251" t="s">
        <v>260</v>
      </c>
      <c r="E242" s="252" t="s">
        <v>1</v>
      </c>
      <c r="F242" s="253" t="s">
        <v>346</v>
      </c>
      <c r="G242" s="250"/>
      <c r="H242" s="254">
        <v>35.625999999999998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260</v>
      </c>
      <c r="AU242" s="260" t="s">
        <v>93</v>
      </c>
      <c r="AV242" s="13" t="s">
        <v>93</v>
      </c>
      <c r="AW242" s="13" t="s">
        <v>40</v>
      </c>
      <c r="AX242" s="13" t="s">
        <v>84</v>
      </c>
      <c r="AY242" s="260" t="s">
        <v>251</v>
      </c>
    </row>
    <row r="243" s="13" customFormat="1">
      <c r="A243" s="13"/>
      <c r="B243" s="249"/>
      <c r="C243" s="250"/>
      <c r="D243" s="251" t="s">
        <v>260</v>
      </c>
      <c r="E243" s="252" t="s">
        <v>1</v>
      </c>
      <c r="F243" s="253" t="s">
        <v>347</v>
      </c>
      <c r="G243" s="250"/>
      <c r="H243" s="254">
        <v>35.625999999999998</v>
      </c>
      <c r="I243" s="255"/>
      <c r="J243" s="250"/>
      <c r="K243" s="250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260</v>
      </c>
      <c r="AU243" s="260" t="s">
        <v>93</v>
      </c>
      <c r="AV243" s="13" t="s">
        <v>93</v>
      </c>
      <c r="AW243" s="13" t="s">
        <v>40</v>
      </c>
      <c r="AX243" s="13" t="s">
        <v>84</v>
      </c>
      <c r="AY243" s="260" t="s">
        <v>251</v>
      </c>
    </row>
    <row r="244" s="16" customFormat="1">
      <c r="A244" s="16"/>
      <c r="B244" s="283"/>
      <c r="C244" s="284"/>
      <c r="D244" s="251" t="s">
        <v>260</v>
      </c>
      <c r="E244" s="285" t="s">
        <v>1</v>
      </c>
      <c r="F244" s="286" t="s">
        <v>329</v>
      </c>
      <c r="G244" s="284"/>
      <c r="H244" s="287">
        <v>71.251999999999995</v>
      </c>
      <c r="I244" s="288"/>
      <c r="J244" s="284"/>
      <c r="K244" s="284"/>
      <c r="L244" s="289"/>
      <c r="M244" s="290"/>
      <c r="N244" s="291"/>
      <c r="O244" s="291"/>
      <c r="P244" s="291"/>
      <c r="Q244" s="291"/>
      <c r="R244" s="291"/>
      <c r="S244" s="291"/>
      <c r="T244" s="292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93" t="s">
        <v>260</v>
      </c>
      <c r="AU244" s="293" t="s">
        <v>93</v>
      </c>
      <c r="AV244" s="16" t="s">
        <v>273</v>
      </c>
      <c r="AW244" s="16" t="s">
        <v>40</v>
      </c>
      <c r="AX244" s="16" t="s">
        <v>84</v>
      </c>
      <c r="AY244" s="293" t="s">
        <v>251</v>
      </c>
    </row>
    <row r="245" s="14" customFormat="1">
      <c r="A245" s="14"/>
      <c r="B245" s="261"/>
      <c r="C245" s="262"/>
      <c r="D245" s="251" t="s">
        <v>260</v>
      </c>
      <c r="E245" s="263" t="s">
        <v>1</v>
      </c>
      <c r="F245" s="264" t="s">
        <v>262</v>
      </c>
      <c r="G245" s="262"/>
      <c r="H245" s="265">
        <v>356.257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1" t="s">
        <v>260</v>
      </c>
      <c r="AU245" s="271" t="s">
        <v>93</v>
      </c>
      <c r="AV245" s="14" t="s">
        <v>257</v>
      </c>
      <c r="AW245" s="14" t="s">
        <v>40</v>
      </c>
      <c r="AX245" s="14" t="s">
        <v>84</v>
      </c>
      <c r="AY245" s="271" t="s">
        <v>251</v>
      </c>
    </row>
    <row r="246" s="13" customFormat="1">
      <c r="A246" s="13"/>
      <c r="B246" s="249"/>
      <c r="C246" s="250"/>
      <c r="D246" s="251" t="s">
        <v>260</v>
      </c>
      <c r="E246" s="252" t="s">
        <v>1</v>
      </c>
      <c r="F246" s="253" t="s">
        <v>348</v>
      </c>
      <c r="G246" s="250"/>
      <c r="H246" s="254">
        <v>391.88299999999998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260</v>
      </c>
      <c r="AU246" s="260" t="s">
        <v>93</v>
      </c>
      <c r="AV246" s="13" t="s">
        <v>93</v>
      </c>
      <c r="AW246" s="13" t="s">
        <v>40</v>
      </c>
      <c r="AX246" s="13" t="s">
        <v>84</v>
      </c>
      <c r="AY246" s="260" t="s">
        <v>251</v>
      </c>
    </row>
    <row r="247" s="14" customFormat="1">
      <c r="A247" s="14"/>
      <c r="B247" s="261"/>
      <c r="C247" s="262"/>
      <c r="D247" s="251" t="s">
        <v>260</v>
      </c>
      <c r="E247" s="263" t="s">
        <v>1</v>
      </c>
      <c r="F247" s="264" t="s">
        <v>262</v>
      </c>
      <c r="G247" s="262"/>
      <c r="H247" s="265">
        <v>391.88299999999998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1" t="s">
        <v>260</v>
      </c>
      <c r="AU247" s="271" t="s">
        <v>93</v>
      </c>
      <c r="AV247" s="14" t="s">
        <v>257</v>
      </c>
      <c r="AW247" s="14" t="s">
        <v>40</v>
      </c>
      <c r="AX247" s="14" t="s">
        <v>91</v>
      </c>
      <c r="AY247" s="271" t="s">
        <v>251</v>
      </c>
    </row>
    <row r="248" s="2" customFormat="1" ht="24.15" customHeight="1">
      <c r="A248" s="41"/>
      <c r="B248" s="42"/>
      <c r="C248" s="230" t="s">
        <v>349</v>
      </c>
      <c r="D248" s="230" t="s">
        <v>253</v>
      </c>
      <c r="E248" s="231" t="s">
        <v>350</v>
      </c>
      <c r="F248" s="232" t="s">
        <v>351</v>
      </c>
      <c r="G248" s="233" t="s">
        <v>298</v>
      </c>
      <c r="H248" s="234">
        <v>16.032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1.113810228</v>
      </c>
      <c r="R248" s="240">
        <f>Q248*H248</f>
        <v>17.856605575296001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257</v>
      </c>
      <c r="AT248" s="242" t="s">
        <v>253</v>
      </c>
      <c r="AU248" s="242" t="s">
        <v>93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352</v>
      </c>
    </row>
    <row r="249" s="2" customFormat="1">
      <c r="A249" s="41"/>
      <c r="B249" s="42"/>
      <c r="C249" s="43"/>
      <c r="D249" s="244" t="s">
        <v>258</v>
      </c>
      <c r="E249" s="43"/>
      <c r="F249" s="245" t="s">
        <v>353</v>
      </c>
      <c r="G249" s="43"/>
      <c r="H249" s="43"/>
      <c r="I249" s="246"/>
      <c r="J249" s="43"/>
      <c r="K249" s="43"/>
      <c r="L249" s="47"/>
      <c r="M249" s="247"/>
      <c r="N249" s="248"/>
      <c r="O249" s="94"/>
      <c r="P249" s="94"/>
      <c r="Q249" s="94"/>
      <c r="R249" s="94"/>
      <c r="S249" s="94"/>
      <c r="T249" s="95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258</v>
      </c>
      <c r="AU249" s="19" t="s">
        <v>93</v>
      </c>
    </row>
    <row r="250" s="2" customFormat="1">
      <c r="A250" s="41"/>
      <c r="B250" s="42"/>
      <c r="C250" s="43"/>
      <c r="D250" s="251" t="s">
        <v>289</v>
      </c>
      <c r="E250" s="43"/>
      <c r="F250" s="282" t="s">
        <v>354</v>
      </c>
      <c r="G250" s="43"/>
      <c r="H250" s="43"/>
      <c r="I250" s="246"/>
      <c r="J250" s="43"/>
      <c r="K250" s="43"/>
      <c r="L250" s="47"/>
      <c r="M250" s="247"/>
      <c r="N250" s="248"/>
      <c r="O250" s="94"/>
      <c r="P250" s="94"/>
      <c r="Q250" s="94"/>
      <c r="R250" s="94"/>
      <c r="S250" s="94"/>
      <c r="T250" s="95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289</v>
      </c>
      <c r="AU250" s="19" t="s">
        <v>93</v>
      </c>
    </row>
    <row r="251" s="15" customFormat="1">
      <c r="A251" s="15"/>
      <c r="B251" s="272"/>
      <c r="C251" s="273"/>
      <c r="D251" s="251" t="s">
        <v>260</v>
      </c>
      <c r="E251" s="274" t="s">
        <v>1</v>
      </c>
      <c r="F251" s="275" t="s">
        <v>324</v>
      </c>
      <c r="G251" s="273"/>
      <c r="H251" s="274" t="s">
        <v>1</v>
      </c>
      <c r="I251" s="276"/>
      <c r="J251" s="273"/>
      <c r="K251" s="273"/>
      <c r="L251" s="277"/>
      <c r="M251" s="278"/>
      <c r="N251" s="279"/>
      <c r="O251" s="279"/>
      <c r="P251" s="279"/>
      <c r="Q251" s="279"/>
      <c r="R251" s="279"/>
      <c r="S251" s="279"/>
      <c r="T251" s="280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1" t="s">
        <v>260</v>
      </c>
      <c r="AU251" s="281" t="s">
        <v>93</v>
      </c>
      <c r="AV251" s="15" t="s">
        <v>91</v>
      </c>
      <c r="AW251" s="15" t="s">
        <v>40</v>
      </c>
      <c r="AX251" s="15" t="s">
        <v>84</v>
      </c>
      <c r="AY251" s="281" t="s">
        <v>251</v>
      </c>
    </row>
    <row r="252" s="15" customFormat="1">
      <c r="A252" s="15"/>
      <c r="B252" s="272"/>
      <c r="C252" s="273"/>
      <c r="D252" s="251" t="s">
        <v>260</v>
      </c>
      <c r="E252" s="274" t="s">
        <v>1</v>
      </c>
      <c r="F252" s="275" t="s">
        <v>325</v>
      </c>
      <c r="G252" s="273"/>
      <c r="H252" s="274" t="s">
        <v>1</v>
      </c>
      <c r="I252" s="276"/>
      <c r="J252" s="273"/>
      <c r="K252" s="273"/>
      <c r="L252" s="277"/>
      <c r="M252" s="278"/>
      <c r="N252" s="279"/>
      <c r="O252" s="279"/>
      <c r="P252" s="279"/>
      <c r="Q252" s="279"/>
      <c r="R252" s="279"/>
      <c r="S252" s="279"/>
      <c r="T252" s="28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1" t="s">
        <v>260</v>
      </c>
      <c r="AU252" s="281" t="s">
        <v>93</v>
      </c>
      <c r="AV252" s="15" t="s">
        <v>91</v>
      </c>
      <c r="AW252" s="15" t="s">
        <v>40</v>
      </c>
      <c r="AX252" s="15" t="s">
        <v>84</v>
      </c>
      <c r="AY252" s="281" t="s">
        <v>251</v>
      </c>
    </row>
    <row r="253" s="13" customFormat="1">
      <c r="A253" s="13"/>
      <c r="B253" s="249"/>
      <c r="C253" s="250"/>
      <c r="D253" s="251" t="s">
        <v>260</v>
      </c>
      <c r="E253" s="252" t="s">
        <v>1</v>
      </c>
      <c r="F253" s="253" t="s">
        <v>343</v>
      </c>
      <c r="G253" s="250"/>
      <c r="H253" s="254">
        <v>132.32400000000001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260</v>
      </c>
      <c r="AU253" s="260" t="s">
        <v>93</v>
      </c>
      <c r="AV253" s="13" t="s">
        <v>93</v>
      </c>
      <c r="AW253" s="13" t="s">
        <v>40</v>
      </c>
      <c r="AX253" s="13" t="s">
        <v>84</v>
      </c>
      <c r="AY253" s="260" t="s">
        <v>251</v>
      </c>
    </row>
    <row r="254" s="13" customFormat="1">
      <c r="A254" s="13"/>
      <c r="B254" s="249"/>
      <c r="C254" s="250"/>
      <c r="D254" s="251" t="s">
        <v>260</v>
      </c>
      <c r="E254" s="252" t="s">
        <v>1</v>
      </c>
      <c r="F254" s="253" t="s">
        <v>344</v>
      </c>
      <c r="G254" s="250"/>
      <c r="H254" s="254">
        <v>71.251000000000005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260</v>
      </c>
      <c r="AU254" s="260" t="s">
        <v>93</v>
      </c>
      <c r="AV254" s="13" t="s">
        <v>93</v>
      </c>
      <c r="AW254" s="13" t="s">
        <v>40</v>
      </c>
      <c r="AX254" s="13" t="s">
        <v>84</v>
      </c>
      <c r="AY254" s="260" t="s">
        <v>251</v>
      </c>
    </row>
    <row r="255" s="13" customFormat="1">
      <c r="A255" s="13"/>
      <c r="B255" s="249"/>
      <c r="C255" s="250"/>
      <c r="D255" s="251" t="s">
        <v>260</v>
      </c>
      <c r="E255" s="252" t="s">
        <v>1</v>
      </c>
      <c r="F255" s="253" t="s">
        <v>345</v>
      </c>
      <c r="G255" s="250"/>
      <c r="H255" s="254">
        <v>81.430000000000007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260</v>
      </c>
      <c r="AU255" s="260" t="s">
        <v>93</v>
      </c>
      <c r="AV255" s="13" t="s">
        <v>93</v>
      </c>
      <c r="AW255" s="13" t="s">
        <v>40</v>
      </c>
      <c r="AX255" s="13" t="s">
        <v>84</v>
      </c>
      <c r="AY255" s="260" t="s">
        <v>251</v>
      </c>
    </row>
    <row r="256" s="16" customFormat="1">
      <c r="A256" s="16"/>
      <c r="B256" s="283"/>
      <c r="C256" s="284"/>
      <c r="D256" s="251" t="s">
        <v>260</v>
      </c>
      <c r="E256" s="285" t="s">
        <v>1</v>
      </c>
      <c r="F256" s="286" t="s">
        <v>329</v>
      </c>
      <c r="G256" s="284"/>
      <c r="H256" s="287">
        <v>285.005</v>
      </c>
      <c r="I256" s="288"/>
      <c r="J256" s="284"/>
      <c r="K256" s="284"/>
      <c r="L256" s="289"/>
      <c r="M256" s="290"/>
      <c r="N256" s="291"/>
      <c r="O256" s="291"/>
      <c r="P256" s="291"/>
      <c r="Q256" s="291"/>
      <c r="R256" s="291"/>
      <c r="S256" s="291"/>
      <c r="T256" s="292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93" t="s">
        <v>260</v>
      </c>
      <c r="AU256" s="293" t="s">
        <v>93</v>
      </c>
      <c r="AV256" s="16" t="s">
        <v>273</v>
      </c>
      <c r="AW256" s="16" t="s">
        <v>40</v>
      </c>
      <c r="AX256" s="16" t="s">
        <v>84</v>
      </c>
      <c r="AY256" s="293" t="s">
        <v>251</v>
      </c>
    </row>
    <row r="257" s="15" customFormat="1">
      <c r="A257" s="15"/>
      <c r="B257" s="272"/>
      <c r="C257" s="273"/>
      <c r="D257" s="251" t="s">
        <v>260</v>
      </c>
      <c r="E257" s="274" t="s">
        <v>1</v>
      </c>
      <c r="F257" s="275" t="s">
        <v>330</v>
      </c>
      <c r="G257" s="273"/>
      <c r="H257" s="274" t="s">
        <v>1</v>
      </c>
      <c r="I257" s="276"/>
      <c r="J257" s="273"/>
      <c r="K257" s="273"/>
      <c r="L257" s="277"/>
      <c r="M257" s="278"/>
      <c r="N257" s="279"/>
      <c r="O257" s="279"/>
      <c r="P257" s="279"/>
      <c r="Q257" s="279"/>
      <c r="R257" s="279"/>
      <c r="S257" s="279"/>
      <c r="T257" s="28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1" t="s">
        <v>260</v>
      </c>
      <c r="AU257" s="281" t="s">
        <v>93</v>
      </c>
      <c r="AV257" s="15" t="s">
        <v>91</v>
      </c>
      <c r="AW257" s="15" t="s">
        <v>40</v>
      </c>
      <c r="AX257" s="15" t="s">
        <v>84</v>
      </c>
      <c r="AY257" s="281" t="s">
        <v>251</v>
      </c>
    </row>
    <row r="258" s="13" customFormat="1">
      <c r="A258" s="13"/>
      <c r="B258" s="249"/>
      <c r="C258" s="250"/>
      <c r="D258" s="251" t="s">
        <v>260</v>
      </c>
      <c r="E258" s="252" t="s">
        <v>1</v>
      </c>
      <c r="F258" s="253" t="s">
        <v>346</v>
      </c>
      <c r="G258" s="250"/>
      <c r="H258" s="254">
        <v>35.625999999999998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260</v>
      </c>
      <c r="AU258" s="260" t="s">
        <v>93</v>
      </c>
      <c r="AV258" s="13" t="s">
        <v>93</v>
      </c>
      <c r="AW258" s="13" t="s">
        <v>40</v>
      </c>
      <c r="AX258" s="13" t="s">
        <v>84</v>
      </c>
      <c r="AY258" s="260" t="s">
        <v>251</v>
      </c>
    </row>
    <row r="259" s="13" customFormat="1">
      <c r="A259" s="13"/>
      <c r="B259" s="249"/>
      <c r="C259" s="250"/>
      <c r="D259" s="251" t="s">
        <v>260</v>
      </c>
      <c r="E259" s="252" t="s">
        <v>1</v>
      </c>
      <c r="F259" s="253" t="s">
        <v>347</v>
      </c>
      <c r="G259" s="250"/>
      <c r="H259" s="254">
        <v>35.625999999999998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260</v>
      </c>
      <c r="AU259" s="260" t="s">
        <v>93</v>
      </c>
      <c r="AV259" s="13" t="s">
        <v>93</v>
      </c>
      <c r="AW259" s="13" t="s">
        <v>40</v>
      </c>
      <c r="AX259" s="13" t="s">
        <v>84</v>
      </c>
      <c r="AY259" s="260" t="s">
        <v>251</v>
      </c>
    </row>
    <row r="260" s="16" customFormat="1">
      <c r="A260" s="16"/>
      <c r="B260" s="283"/>
      <c r="C260" s="284"/>
      <c r="D260" s="251" t="s">
        <v>260</v>
      </c>
      <c r="E260" s="285" t="s">
        <v>1</v>
      </c>
      <c r="F260" s="286" t="s">
        <v>329</v>
      </c>
      <c r="G260" s="284"/>
      <c r="H260" s="287">
        <v>71.251999999999995</v>
      </c>
      <c r="I260" s="288"/>
      <c r="J260" s="284"/>
      <c r="K260" s="284"/>
      <c r="L260" s="289"/>
      <c r="M260" s="290"/>
      <c r="N260" s="291"/>
      <c r="O260" s="291"/>
      <c r="P260" s="291"/>
      <c r="Q260" s="291"/>
      <c r="R260" s="291"/>
      <c r="S260" s="291"/>
      <c r="T260" s="292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93" t="s">
        <v>260</v>
      </c>
      <c r="AU260" s="293" t="s">
        <v>93</v>
      </c>
      <c r="AV260" s="16" t="s">
        <v>273</v>
      </c>
      <c r="AW260" s="16" t="s">
        <v>40</v>
      </c>
      <c r="AX260" s="16" t="s">
        <v>84</v>
      </c>
      <c r="AY260" s="293" t="s">
        <v>251</v>
      </c>
    </row>
    <row r="261" s="14" customFormat="1">
      <c r="A261" s="14"/>
      <c r="B261" s="261"/>
      <c r="C261" s="262"/>
      <c r="D261" s="251" t="s">
        <v>260</v>
      </c>
      <c r="E261" s="263" t="s">
        <v>1</v>
      </c>
      <c r="F261" s="264" t="s">
        <v>262</v>
      </c>
      <c r="G261" s="262"/>
      <c r="H261" s="265">
        <v>356.257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1" t="s">
        <v>260</v>
      </c>
      <c r="AU261" s="271" t="s">
        <v>93</v>
      </c>
      <c r="AV261" s="14" t="s">
        <v>257</v>
      </c>
      <c r="AW261" s="14" t="s">
        <v>40</v>
      </c>
      <c r="AX261" s="14" t="s">
        <v>84</v>
      </c>
      <c r="AY261" s="271" t="s">
        <v>251</v>
      </c>
    </row>
    <row r="262" s="13" customFormat="1">
      <c r="A262" s="13"/>
      <c r="B262" s="249"/>
      <c r="C262" s="250"/>
      <c r="D262" s="251" t="s">
        <v>260</v>
      </c>
      <c r="E262" s="252" t="s">
        <v>1</v>
      </c>
      <c r="F262" s="253" t="s">
        <v>355</v>
      </c>
      <c r="G262" s="250"/>
      <c r="H262" s="254">
        <v>16.032</v>
      </c>
      <c r="I262" s="255"/>
      <c r="J262" s="250"/>
      <c r="K262" s="250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260</v>
      </c>
      <c r="AU262" s="260" t="s">
        <v>93</v>
      </c>
      <c r="AV262" s="13" t="s">
        <v>93</v>
      </c>
      <c r="AW262" s="13" t="s">
        <v>40</v>
      </c>
      <c r="AX262" s="13" t="s">
        <v>84</v>
      </c>
      <c r="AY262" s="260" t="s">
        <v>251</v>
      </c>
    </row>
    <row r="263" s="14" customFormat="1">
      <c r="A263" s="14"/>
      <c r="B263" s="261"/>
      <c r="C263" s="262"/>
      <c r="D263" s="251" t="s">
        <v>260</v>
      </c>
      <c r="E263" s="263" t="s">
        <v>1</v>
      </c>
      <c r="F263" s="264" t="s">
        <v>262</v>
      </c>
      <c r="G263" s="262"/>
      <c r="H263" s="265">
        <v>16.032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1" t="s">
        <v>260</v>
      </c>
      <c r="AU263" s="271" t="s">
        <v>93</v>
      </c>
      <c r="AV263" s="14" t="s">
        <v>257</v>
      </c>
      <c r="AW263" s="14" t="s">
        <v>40</v>
      </c>
      <c r="AX263" s="14" t="s">
        <v>91</v>
      </c>
      <c r="AY263" s="271" t="s">
        <v>251</v>
      </c>
    </row>
    <row r="264" s="2" customFormat="1" ht="16.5" customHeight="1">
      <c r="A264" s="41"/>
      <c r="B264" s="42"/>
      <c r="C264" s="230" t="s">
        <v>299</v>
      </c>
      <c r="D264" s="230" t="s">
        <v>253</v>
      </c>
      <c r="E264" s="231" t="s">
        <v>356</v>
      </c>
      <c r="F264" s="232" t="s">
        <v>357</v>
      </c>
      <c r="G264" s="233" t="s">
        <v>265</v>
      </c>
      <c r="H264" s="234">
        <v>12.526999999999999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2.3010222040000001</v>
      </c>
      <c r="R264" s="240">
        <f>Q264*H264</f>
        <v>28.824905149507998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93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358</v>
      </c>
    </row>
    <row r="265" s="2" customFormat="1">
      <c r="A265" s="41"/>
      <c r="B265" s="42"/>
      <c r="C265" s="43"/>
      <c r="D265" s="244" t="s">
        <v>258</v>
      </c>
      <c r="E265" s="43"/>
      <c r="F265" s="245" t="s">
        <v>359</v>
      </c>
      <c r="G265" s="43"/>
      <c r="H265" s="43"/>
      <c r="I265" s="246"/>
      <c r="J265" s="43"/>
      <c r="K265" s="43"/>
      <c r="L265" s="47"/>
      <c r="M265" s="247"/>
      <c r="N265" s="248"/>
      <c r="O265" s="94"/>
      <c r="P265" s="94"/>
      <c r="Q265" s="94"/>
      <c r="R265" s="94"/>
      <c r="S265" s="94"/>
      <c r="T265" s="95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258</v>
      </c>
      <c r="AU265" s="19" t="s">
        <v>93</v>
      </c>
    </row>
    <row r="266" s="13" customFormat="1">
      <c r="A266" s="13"/>
      <c r="B266" s="249"/>
      <c r="C266" s="250"/>
      <c r="D266" s="251" t="s">
        <v>260</v>
      </c>
      <c r="E266" s="252" t="s">
        <v>1</v>
      </c>
      <c r="F266" s="253" t="s">
        <v>360</v>
      </c>
      <c r="G266" s="250"/>
      <c r="H266" s="254">
        <v>12.526999999999999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260</v>
      </c>
      <c r="AU266" s="260" t="s">
        <v>93</v>
      </c>
      <c r="AV266" s="13" t="s">
        <v>93</v>
      </c>
      <c r="AW266" s="13" t="s">
        <v>40</v>
      </c>
      <c r="AX266" s="13" t="s">
        <v>84</v>
      </c>
      <c r="AY266" s="260" t="s">
        <v>251</v>
      </c>
    </row>
    <row r="267" s="14" customFormat="1">
      <c r="A267" s="14"/>
      <c r="B267" s="261"/>
      <c r="C267" s="262"/>
      <c r="D267" s="251" t="s">
        <v>260</v>
      </c>
      <c r="E267" s="263" t="s">
        <v>1</v>
      </c>
      <c r="F267" s="264" t="s">
        <v>262</v>
      </c>
      <c r="G267" s="262"/>
      <c r="H267" s="265">
        <v>12.526999999999999</v>
      </c>
      <c r="I267" s="266"/>
      <c r="J267" s="262"/>
      <c r="K267" s="262"/>
      <c r="L267" s="267"/>
      <c r="M267" s="268"/>
      <c r="N267" s="269"/>
      <c r="O267" s="269"/>
      <c r="P267" s="269"/>
      <c r="Q267" s="269"/>
      <c r="R267" s="269"/>
      <c r="S267" s="269"/>
      <c r="T267" s="27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1" t="s">
        <v>260</v>
      </c>
      <c r="AU267" s="271" t="s">
        <v>93</v>
      </c>
      <c r="AV267" s="14" t="s">
        <v>257</v>
      </c>
      <c r="AW267" s="14" t="s">
        <v>40</v>
      </c>
      <c r="AX267" s="14" t="s">
        <v>91</v>
      </c>
      <c r="AY267" s="271" t="s">
        <v>251</v>
      </c>
    </row>
    <row r="268" s="2" customFormat="1" ht="24.15" customHeight="1">
      <c r="A268" s="41"/>
      <c r="B268" s="42"/>
      <c r="C268" s="230" t="s">
        <v>361</v>
      </c>
      <c r="D268" s="230" t="s">
        <v>253</v>
      </c>
      <c r="E268" s="231" t="s">
        <v>362</v>
      </c>
      <c r="F268" s="232" t="s">
        <v>363</v>
      </c>
      <c r="G268" s="233" t="s">
        <v>265</v>
      </c>
      <c r="H268" s="234">
        <v>115.237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2.5018722040000001</v>
      </c>
      <c r="R268" s="240">
        <f>Q268*H268</f>
        <v>288.30824717234799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93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364</v>
      </c>
    </row>
    <row r="269" s="2" customFormat="1">
      <c r="A269" s="41"/>
      <c r="B269" s="42"/>
      <c r="C269" s="43"/>
      <c r="D269" s="244" t="s">
        <v>258</v>
      </c>
      <c r="E269" s="43"/>
      <c r="F269" s="245" t="s">
        <v>365</v>
      </c>
      <c r="G269" s="43"/>
      <c r="H269" s="43"/>
      <c r="I269" s="246"/>
      <c r="J269" s="43"/>
      <c r="K269" s="43"/>
      <c r="L269" s="47"/>
      <c r="M269" s="247"/>
      <c r="N269" s="248"/>
      <c r="O269" s="94"/>
      <c r="P269" s="94"/>
      <c r="Q269" s="94"/>
      <c r="R269" s="94"/>
      <c r="S269" s="94"/>
      <c r="T269" s="95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258</v>
      </c>
      <c r="AU269" s="19" t="s">
        <v>93</v>
      </c>
    </row>
    <row r="270" s="15" customFormat="1">
      <c r="A270" s="15"/>
      <c r="B270" s="272"/>
      <c r="C270" s="273"/>
      <c r="D270" s="251" t="s">
        <v>260</v>
      </c>
      <c r="E270" s="274" t="s">
        <v>1</v>
      </c>
      <c r="F270" s="275" t="s">
        <v>267</v>
      </c>
      <c r="G270" s="273"/>
      <c r="H270" s="274" t="s">
        <v>1</v>
      </c>
      <c r="I270" s="276"/>
      <c r="J270" s="273"/>
      <c r="K270" s="273"/>
      <c r="L270" s="277"/>
      <c r="M270" s="278"/>
      <c r="N270" s="279"/>
      <c r="O270" s="279"/>
      <c r="P270" s="279"/>
      <c r="Q270" s="279"/>
      <c r="R270" s="279"/>
      <c r="S270" s="279"/>
      <c r="T270" s="28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1" t="s">
        <v>260</v>
      </c>
      <c r="AU270" s="281" t="s">
        <v>93</v>
      </c>
      <c r="AV270" s="15" t="s">
        <v>91</v>
      </c>
      <c r="AW270" s="15" t="s">
        <v>40</v>
      </c>
      <c r="AX270" s="15" t="s">
        <v>84</v>
      </c>
      <c r="AY270" s="281" t="s">
        <v>251</v>
      </c>
    </row>
    <row r="271" s="15" customFormat="1">
      <c r="A271" s="15"/>
      <c r="B271" s="272"/>
      <c r="C271" s="273"/>
      <c r="D271" s="251" t="s">
        <v>260</v>
      </c>
      <c r="E271" s="274" t="s">
        <v>1</v>
      </c>
      <c r="F271" s="275" t="s">
        <v>366</v>
      </c>
      <c r="G271" s="273"/>
      <c r="H271" s="274" t="s">
        <v>1</v>
      </c>
      <c r="I271" s="276"/>
      <c r="J271" s="273"/>
      <c r="K271" s="273"/>
      <c r="L271" s="277"/>
      <c r="M271" s="278"/>
      <c r="N271" s="279"/>
      <c r="O271" s="279"/>
      <c r="P271" s="279"/>
      <c r="Q271" s="279"/>
      <c r="R271" s="279"/>
      <c r="S271" s="279"/>
      <c r="T271" s="280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1" t="s">
        <v>260</v>
      </c>
      <c r="AU271" s="281" t="s">
        <v>93</v>
      </c>
      <c r="AV271" s="15" t="s">
        <v>91</v>
      </c>
      <c r="AW271" s="15" t="s">
        <v>40</v>
      </c>
      <c r="AX271" s="15" t="s">
        <v>84</v>
      </c>
      <c r="AY271" s="281" t="s">
        <v>251</v>
      </c>
    </row>
    <row r="272" s="13" customFormat="1">
      <c r="A272" s="13"/>
      <c r="B272" s="249"/>
      <c r="C272" s="250"/>
      <c r="D272" s="251" t="s">
        <v>260</v>
      </c>
      <c r="E272" s="252" t="s">
        <v>1</v>
      </c>
      <c r="F272" s="253" t="s">
        <v>367</v>
      </c>
      <c r="G272" s="250"/>
      <c r="H272" s="254">
        <v>1.147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260</v>
      </c>
      <c r="AU272" s="260" t="s">
        <v>93</v>
      </c>
      <c r="AV272" s="13" t="s">
        <v>93</v>
      </c>
      <c r="AW272" s="13" t="s">
        <v>40</v>
      </c>
      <c r="AX272" s="13" t="s">
        <v>84</v>
      </c>
      <c r="AY272" s="260" t="s">
        <v>251</v>
      </c>
    </row>
    <row r="273" s="13" customFormat="1">
      <c r="A273" s="13"/>
      <c r="B273" s="249"/>
      <c r="C273" s="250"/>
      <c r="D273" s="251" t="s">
        <v>260</v>
      </c>
      <c r="E273" s="252" t="s">
        <v>1</v>
      </c>
      <c r="F273" s="253" t="s">
        <v>368</v>
      </c>
      <c r="G273" s="250"/>
      <c r="H273" s="254">
        <v>73.078000000000003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260</v>
      </c>
      <c r="AU273" s="260" t="s">
        <v>93</v>
      </c>
      <c r="AV273" s="13" t="s">
        <v>93</v>
      </c>
      <c r="AW273" s="13" t="s">
        <v>40</v>
      </c>
      <c r="AX273" s="13" t="s">
        <v>84</v>
      </c>
      <c r="AY273" s="260" t="s">
        <v>251</v>
      </c>
    </row>
    <row r="274" s="13" customFormat="1">
      <c r="A274" s="13"/>
      <c r="B274" s="249"/>
      <c r="C274" s="250"/>
      <c r="D274" s="251" t="s">
        <v>260</v>
      </c>
      <c r="E274" s="252" t="s">
        <v>1</v>
      </c>
      <c r="F274" s="253" t="s">
        <v>369</v>
      </c>
      <c r="G274" s="250"/>
      <c r="H274" s="254">
        <v>6.5540000000000003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260</v>
      </c>
      <c r="AU274" s="260" t="s">
        <v>93</v>
      </c>
      <c r="AV274" s="13" t="s">
        <v>93</v>
      </c>
      <c r="AW274" s="13" t="s">
        <v>40</v>
      </c>
      <c r="AX274" s="13" t="s">
        <v>84</v>
      </c>
      <c r="AY274" s="260" t="s">
        <v>251</v>
      </c>
    </row>
    <row r="275" s="13" customFormat="1">
      <c r="A275" s="13"/>
      <c r="B275" s="249"/>
      <c r="C275" s="250"/>
      <c r="D275" s="251" t="s">
        <v>260</v>
      </c>
      <c r="E275" s="252" t="s">
        <v>1</v>
      </c>
      <c r="F275" s="253" t="s">
        <v>370</v>
      </c>
      <c r="G275" s="250"/>
      <c r="H275" s="254">
        <v>32.567999999999998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260</v>
      </c>
      <c r="AU275" s="260" t="s">
        <v>93</v>
      </c>
      <c r="AV275" s="13" t="s">
        <v>93</v>
      </c>
      <c r="AW275" s="13" t="s">
        <v>40</v>
      </c>
      <c r="AX275" s="13" t="s">
        <v>84</v>
      </c>
      <c r="AY275" s="260" t="s">
        <v>251</v>
      </c>
    </row>
    <row r="276" s="13" customFormat="1">
      <c r="A276" s="13"/>
      <c r="B276" s="249"/>
      <c r="C276" s="250"/>
      <c r="D276" s="251" t="s">
        <v>260</v>
      </c>
      <c r="E276" s="252" t="s">
        <v>1</v>
      </c>
      <c r="F276" s="253" t="s">
        <v>371</v>
      </c>
      <c r="G276" s="250"/>
      <c r="H276" s="254">
        <v>0.99299999999999999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260</v>
      </c>
      <c r="AU276" s="260" t="s">
        <v>93</v>
      </c>
      <c r="AV276" s="13" t="s">
        <v>93</v>
      </c>
      <c r="AW276" s="13" t="s">
        <v>40</v>
      </c>
      <c r="AX276" s="13" t="s">
        <v>84</v>
      </c>
      <c r="AY276" s="260" t="s">
        <v>251</v>
      </c>
    </row>
    <row r="277" s="13" customFormat="1">
      <c r="A277" s="13"/>
      <c r="B277" s="249"/>
      <c r="C277" s="250"/>
      <c r="D277" s="251" t="s">
        <v>260</v>
      </c>
      <c r="E277" s="252" t="s">
        <v>1</v>
      </c>
      <c r="F277" s="253" t="s">
        <v>372</v>
      </c>
      <c r="G277" s="250"/>
      <c r="H277" s="254">
        <v>0.89700000000000002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260</v>
      </c>
      <c r="AU277" s="260" t="s">
        <v>93</v>
      </c>
      <c r="AV277" s="13" t="s">
        <v>93</v>
      </c>
      <c r="AW277" s="13" t="s">
        <v>40</v>
      </c>
      <c r="AX277" s="13" t="s">
        <v>84</v>
      </c>
      <c r="AY277" s="260" t="s">
        <v>251</v>
      </c>
    </row>
    <row r="278" s="14" customFormat="1">
      <c r="A278" s="14"/>
      <c r="B278" s="261"/>
      <c r="C278" s="262"/>
      <c r="D278" s="251" t="s">
        <v>260</v>
      </c>
      <c r="E278" s="263" t="s">
        <v>1</v>
      </c>
      <c r="F278" s="264" t="s">
        <v>262</v>
      </c>
      <c r="G278" s="262"/>
      <c r="H278" s="265">
        <v>115.237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260</v>
      </c>
      <c r="AU278" s="271" t="s">
        <v>93</v>
      </c>
      <c r="AV278" s="14" t="s">
        <v>257</v>
      </c>
      <c r="AW278" s="14" t="s">
        <v>40</v>
      </c>
      <c r="AX278" s="14" t="s">
        <v>91</v>
      </c>
      <c r="AY278" s="271" t="s">
        <v>251</v>
      </c>
    </row>
    <row r="279" s="2" customFormat="1" ht="24.15" customHeight="1">
      <c r="A279" s="41"/>
      <c r="B279" s="42"/>
      <c r="C279" s="230" t="s">
        <v>304</v>
      </c>
      <c r="D279" s="230" t="s">
        <v>253</v>
      </c>
      <c r="E279" s="231" t="s">
        <v>373</v>
      </c>
      <c r="F279" s="232" t="s">
        <v>374</v>
      </c>
      <c r="G279" s="233" t="s">
        <v>265</v>
      </c>
      <c r="H279" s="234">
        <v>396.07900000000001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2.5018722040000001</v>
      </c>
      <c r="R279" s="240">
        <f>Q279*H279</f>
        <v>990.93904068811605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257</v>
      </c>
      <c r="AT279" s="242" t="s">
        <v>253</v>
      </c>
      <c r="AU279" s="242" t="s">
        <v>93</v>
      </c>
      <c r="AY279" s="19" t="s">
        <v>251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257</v>
      </c>
      <c r="BM279" s="242" t="s">
        <v>375</v>
      </c>
    </row>
    <row r="280" s="2" customFormat="1">
      <c r="A280" s="41"/>
      <c r="B280" s="42"/>
      <c r="C280" s="43"/>
      <c r="D280" s="244" t="s">
        <v>258</v>
      </c>
      <c r="E280" s="43"/>
      <c r="F280" s="245" t="s">
        <v>376</v>
      </c>
      <c r="G280" s="43"/>
      <c r="H280" s="43"/>
      <c r="I280" s="246"/>
      <c r="J280" s="43"/>
      <c r="K280" s="43"/>
      <c r="L280" s="47"/>
      <c r="M280" s="247"/>
      <c r="N280" s="248"/>
      <c r="O280" s="94"/>
      <c r="P280" s="94"/>
      <c r="Q280" s="94"/>
      <c r="R280" s="94"/>
      <c r="S280" s="94"/>
      <c r="T280" s="95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258</v>
      </c>
      <c r="AU280" s="19" t="s">
        <v>93</v>
      </c>
    </row>
    <row r="281" s="2" customFormat="1">
      <c r="A281" s="41"/>
      <c r="B281" s="42"/>
      <c r="C281" s="43"/>
      <c r="D281" s="251" t="s">
        <v>289</v>
      </c>
      <c r="E281" s="43"/>
      <c r="F281" s="282" t="s">
        <v>377</v>
      </c>
      <c r="G281" s="43"/>
      <c r="H281" s="43"/>
      <c r="I281" s="246"/>
      <c r="J281" s="43"/>
      <c r="K281" s="43"/>
      <c r="L281" s="47"/>
      <c r="M281" s="247"/>
      <c r="N281" s="248"/>
      <c r="O281" s="94"/>
      <c r="P281" s="94"/>
      <c r="Q281" s="94"/>
      <c r="R281" s="94"/>
      <c r="S281" s="94"/>
      <c r="T281" s="95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289</v>
      </c>
      <c r="AU281" s="19" t="s">
        <v>93</v>
      </c>
    </row>
    <row r="282" s="15" customFormat="1">
      <c r="A282" s="15"/>
      <c r="B282" s="272"/>
      <c r="C282" s="273"/>
      <c r="D282" s="251" t="s">
        <v>260</v>
      </c>
      <c r="E282" s="274" t="s">
        <v>1</v>
      </c>
      <c r="F282" s="275" t="s">
        <v>378</v>
      </c>
      <c r="G282" s="273"/>
      <c r="H282" s="274" t="s">
        <v>1</v>
      </c>
      <c r="I282" s="276"/>
      <c r="J282" s="273"/>
      <c r="K282" s="273"/>
      <c r="L282" s="277"/>
      <c r="M282" s="278"/>
      <c r="N282" s="279"/>
      <c r="O282" s="279"/>
      <c r="P282" s="279"/>
      <c r="Q282" s="279"/>
      <c r="R282" s="279"/>
      <c r="S282" s="279"/>
      <c r="T282" s="280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1" t="s">
        <v>260</v>
      </c>
      <c r="AU282" s="281" t="s">
        <v>93</v>
      </c>
      <c r="AV282" s="15" t="s">
        <v>91</v>
      </c>
      <c r="AW282" s="15" t="s">
        <v>40</v>
      </c>
      <c r="AX282" s="15" t="s">
        <v>84</v>
      </c>
      <c r="AY282" s="281" t="s">
        <v>251</v>
      </c>
    </row>
    <row r="283" s="15" customFormat="1">
      <c r="A283" s="15"/>
      <c r="B283" s="272"/>
      <c r="C283" s="273"/>
      <c r="D283" s="251" t="s">
        <v>260</v>
      </c>
      <c r="E283" s="274" t="s">
        <v>1</v>
      </c>
      <c r="F283" s="275" t="s">
        <v>379</v>
      </c>
      <c r="G283" s="273"/>
      <c r="H283" s="274" t="s">
        <v>1</v>
      </c>
      <c r="I283" s="276"/>
      <c r="J283" s="273"/>
      <c r="K283" s="273"/>
      <c r="L283" s="277"/>
      <c r="M283" s="278"/>
      <c r="N283" s="279"/>
      <c r="O283" s="279"/>
      <c r="P283" s="279"/>
      <c r="Q283" s="279"/>
      <c r="R283" s="279"/>
      <c r="S283" s="279"/>
      <c r="T283" s="280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1" t="s">
        <v>260</v>
      </c>
      <c r="AU283" s="281" t="s">
        <v>93</v>
      </c>
      <c r="AV283" s="15" t="s">
        <v>91</v>
      </c>
      <c r="AW283" s="15" t="s">
        <v>40</v>
      </c>
      <c r="AX283" s="15" t="s">
        <v>84</v>
      </c>
      <c r="AY283" s="281" t="s">
        <v>251</v>
      </c>
    </row>
    <row r="284" s="13" customFormat="1">
      <c r="A284" s="13"/>
      <c r="B284" s="249"/>
      <c r="C284" s="250"/>
      <c r="D284" s="251" t="s">
        <v>260</v>
      </c>
      <c r="E284" s="252" t="s">
        <v>1</v>
      </c>
      <c r="F284" s="253" t="s">
        <v>380</v>
      </c>
      <c r="G284" s="250"/>
      <c r="H284" s="254">
        <v>3.7989999999999999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260</v>
      </c>
      <c r="AU284" s="260" t="s">
        <v>93</v>
      </c>
      <c r="AV284" s="13" t="s">
        <v>93</v>
      </c>
      <c r="AW284" s="13" t="s">
        <v>40</v>
      </c>
      <c r="AX284" s="13" t="s">
        <v>84</v>
      </c>
      <c r="AY284" s="260" t="s">
        <v>251</v>
      </c>
    </row>
    <row r="285" s="13" customFormat="1">
      <c r="A285" s="13"/>
      <c r="B285" s="249"/>
      <c r="C285" s="250"/>
      <c r="D285" s="251" t="s">
        <v>260</v>
      </c>
      <c r="E285" s="252" t="s">
        <v>1</v>
      </c>
      <c r="F285" s="253" t="s">
        <v>381</v>
      </c>
      <c r="G285" s="250"/>
      <c r="H285" s="254">
        <v>265.27199999999999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260</v>
      </c>
      <c r="AU285" s="260" t="s">
        <v>93</v>
      </c>
      <c r="AV285" s="13" t="s">
        <v>93</v>
      </c>
      <c r="AW285" s="13" t="s">
        <v>40</v>
      </c>
      <c r="AX285" s="13" t="s">
        <v>84</v>
      </c>
      <c r="AY285" s="260" t="s">
        <v>251</v>
      </c>
    </row>
    <row r="286" s="13" customFormat="1">
      <c r="A286" s="13"/>
      <c r="B286" s="249"/>
      <c r="C286" s="250"/>
      <c r="D286" s="251" t="s">
        <v>260</v>
      </c>
      <c r="E286" s="252" t="s">
        <v>1</v>
      </c>
      <c r="F286" s="253" t="s">
        <v>382</v>
      </c>
      <c r="G286" s="250"/>
      <c r="H286" s="254">
        <v>14.628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260</v>
      </c>
      <c r="AU286" s="260" t="s">
        <v>93</v>
      </c>
      <c r="AV286" s="13" t="s">
        <v>93</v>
      </c>
      <c r="AW286" s="13" t="s">
        <v>40</v>
      </c>
      <c r="AX286" s="13" t="s">
        <v>84</v>
      </c>
      <c r="AY286" s="260" t="s">
        <v>251</v>
      </c>
    </row>
    <row r="287" s="13" customFormat="1">
      <c r="A287" s="13"/>
      <c r="B287" s="249"/>
      <c r="C287" s="250"/>
      <c r="D287" s="251" t="s">
        <v>260</v>
      </c>
      <c r="E287" s="252" t="s">
        <v>1</v>
      </c>
      <c r="F287" s="253" t="s">
        <v>383</v>
      </c>
      <c r="G287" s="250"/>
      <c r="H287" s="254">
        <v>5.7000000000000002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260</v>
      </c>
      <c r="AU287" s="260" t="s">
        <v>93</v>
      </c>
      <c r="AV287" s="13" t="s">
        <v>93</v>
      </c>
      <c r="AW287" s="13" t="s">
        <v>40</v>
      </c>
      <c r="AX287" s="13" t="s">
        <v>84</v>
      </c>
      <c r="AY287" s="260" t="s">
        <v>251</v>
      </c>
    </row>
    <row r="288" s="13" customFormat="1">
      <c r="A288" s="13"/>
      <c r="B288" s="249"/>
      <c r="C288" s="250"/>
      <c r="D288" s="251" t="s">
        <v>260</v>
      </c>
      <c r="E288" s="252" t="s">
        <v>1</v>
      </c>
      <c r="F288" s="253" t="s">
        <v>384</v>
      </c>
      <c r="G288" s="250"/>
      <c r="H288" s="254">
        <v>92.778000000000006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260</v>
      </c>
      <c r="AU288" s="260" t="s">
        <v>93</v>
      </c>
      <c r="AV288" s="13" t="s">
        <v>93</v>
      </c>
      <c r="AW288" s="13" t="s">
        <v>40</v>
      </c>
      <c r="AX288" s="13" t="s">
        <v>84</v>
      </c>
      <c r="AY288" s="260" t="s">
        <v>251</v>
      </c>
    </row>
    <row r="289" s="13" customFormat="1">
      <c r="A289" s="13"/>
      <c r="B289" s="249"/>
      <c r="C289" s="250"/>
      <c r="D289" s="251" t="s">
        <v>260</v>
      </c>
      <c r="E289" s="252" t="s">
        <v>1</v>
      </c>
      <c r="F289" s="253" t="s">
        <v>385</v>
      </c>
      <c r="G289" s="250"/>
      <c r="H289" s="254">
        <v>13.901999999999999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260</v>
      </c>
      <c r="AU289" s="260" t="s">
        <v>93</v>
      </c>
      <c r="AV289" s="13" t="s">
        <v>93</v>
      </c>
      <c r="AW289" s="13" t="s">
        <v>40</v>
      </c>
      <c r="AX289" s="13" t="s">
        <v>84</v>
      </c>
      <c r="AY289" s="260" t="s">
        <v>251</v>
      </c>
    </row>
    <row r="290" s="14" customFormat="1">
      <c r="A290" s="14"/>
      <c r="B290" s="261"/>
      <c r="C290" s="262"/>
      <c r="D290" s="251" t="s">
        <v>260</v>
      </c>
      <c r="E290" s="263" t="s">
        <v>1</v>
      </c>
      <c r="F290" s="264" t="s">
        <v>262</v>
      </c>
      <c r="G290" s="262"/>
      <c r="H290" s="265">
        <v>396.07900000000001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1" t="s">
        <v>260</v>
      </c>
      <c r="AU290" s="271" t="s">
        <v>93</v>
      </c>
      <c r="AV290" s="14" t="s">
        <v>257</v>
      </c>
      <c r="AW290" s="14" t="s">
        <v>40</v>
      </c>
      <c r="AX290" s="14" t="s">
        <v>91</v>
      </c>
      <c r="AY290" s="271" t="s">
        <v>251</v>
      </c>
    </row>
    <row r="291" s="2" customFormat="1" ht="16.5" customHeight="1">
      <c r="A291" s="41"/>
      <c r="B291" s="42"/>
      <c r="C291" s="230" t="s">
        <v>386</v>
      </c>
      <c r="D291" s="230" t="s">
        <v>253</v>
      </c>
      <c r="E291" s="231" t="s">
        <v>387</v>
      </c>
      <c r="F291" s="232" t="s">
        <v>388</v>
      </c>
      <c r="G291" s="233" t="s">
        <v>389</v>
      </c>
      <c r="H291" s="234">
        <v>180.43600000000001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0.0024719</v>
      </c>
      <c r="R291" s="240">
        <f>Q291*H291</f>
        <v>0.44601974840000003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257</v>
      </c>
      <c r="AT291" s="242" t="s">
        <v>253</v>
      </c>
      <c r="AU291" s="242" t="s">
        <v>93</v>
      </c>
      <c r="AY291" s="19" t="s">
        <v>251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257</v>
      </c>
      <c r="BM291" s="242" t="s">
        <v>390</v>
      </c>
    </row>
    <row r="292" s="2" customFormat="1">
      <c r="A292" s="41"/>
      <c r="B292" s="42"/>
      <c r="C292" s="43"/>
      <c r="D292" s="244" t="s">
        <v>258</v>
      </c>
      <c r="E292" s="43"/>
      <c r="F292" s="245" t="s">
        <v>391</v>
      </c>
      <c r="G292" s="43"/>
      <c r="H292" s="43"/>
      <c r="I292" s="246"/>
      <c r="J292" s="43"/>
      <c r="K292" s="43"/>
      <c r="L292" s="47"/>
      <c r="M292" s="247"/>
      <c r="N292" s="248"/>
      <c r="O292" s="94"/>
      <c r="P292" s="94"/>
      <c r="Q292" s="94"/>
      <c r="R292" s="94"/>
      <c r="S292" s="94"/>
      <c r="T292" s="95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258</v>
      </c>
      <c r="AU292" s="19" t="s">
        <v>93</v>
      </c>
    </row>
    <row r="293" s="15" customFormat="1">
      <c r="A293" s="15"/>
      <c r="B293" s="272"/>
      <c r="C293" s="273"/>
      <c r="D293" s="251" t="s">
        <v>260</v>
      </c>
      <c r="E293" s="274" t="s">
        <v>1</v>
      </c>
      <c r="F293" s="275" t="s">
        <v>378</v>
      </c>
      <c r="G293" s="273"/>
      <c r="H293" s="274" t="s">
        <v>1</v>
      </c>
      <c r="I293" s="276"/>
      <c r="J293" s="273"/>
      <c r="K293" s="273"/>
      <c r="L293" s="277"/>
      <c r="M293" s="278"/>
      <c r="N293" s="279"/>
      <c r="O293" s="279"/>
      <c r="P293" s="279"/>
      <c r="Q293" s="279"/>
      <c r="R293" s="279"/>
      <c r="S293" s="279"/>
      <c r="T293" s="28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1" t="s">
        <v>260</v>
      </c>
      <c r="AU293" s="281" t="s">
        <v>93</v>
      </c>
      <c r="AV293" s="15" t="s">
        <v>91</v>
      </c>
      <c r="AW293" s="15" t="s">
        <v>40</v>
      </c>
      <c r="AX293" s="15" t="s">
        <v>84</v>
      </c>
      <c r="AY293" s="281" t="s">
        <v>251</v>
      </c>
    </row>
    <row r="294" s="13" customFormat="1">
      <c r="A294" s="13"/>
      <c r="B294" s="249"/>
      <c r="C294" s="250"/>
      <c r="D294" s="251" t="s">
        <v>260</v>
      </c>
      <c r="E294" s="252" t="s">
        <v>1</v>
      </c>
      <c r="F294" s="253" t="s">
        <v>392</v>
      </c>
      <c r="G294" s="250"/>
      <c r="H294" s="254">
        <v>5.016</v>
      </c>
      <c r="I294" s="255"/>
      <c r="J294" s="250"/>
      <c r="K294" s="250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260</v>
      </c>
      <c r="AU294" s="260" t="s">
        <v>93</v>
      </c>
      <c r="AV294" s="13" t="s">
        <v>93</v>
      </c>
      <c r="AW294" s="13" t="s">
        <v>40</v>
      </c>
      <c r="AX294" s="13" t="s">
        <v>84</v>
      </c>
      <c r="AY294" s="260" t="s">
        <v>251</v>
      </c>
    </row>
    <row r="295" s="13" customFormat="1">
      <c r="A295" s="13"/>
      <c r="B295" s="249"/>
      <c r="C295" s="250"/>
      <c r="D295" s="251" t="s">
        <v>260</v>
      </c>
      <c r="E295" s="252" t="s">
        <v>1</v>
      </c>
      <c r="F295" s="253" t="s">
        <v>393</v>
      </c>
      <c r="G295" s="250"/>
      <c r="H295" s="254">
        <v>100.86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260</v>
      </c>
      <c r="AU295" s="260" t="s">
        <v>93</v>
      </c>
      <c r="AV295" s="13" t="s">
        <v>93</v>
      </c>
      <c r="AW295" s="13" t="s">
        <v>40</v>
      </c>
      <c r="AX295" s="13" t="s">
        <v>84</v>
      </c>
      <c r="AY295" s="260" t="s">
        <v>251</v>
      </c>
    </row>
    <row r="296" s="13" customFormat="1">
      <c r="A296" s="13"/>
      <c r="B296" s="249"/>
      <c r="C296" s="250"/>
      <c r="D296" s="251" t="s">
        <v>260</v>
      </c>
      <c r="E296" s="252" t="s">
        <v>1</v>
      </c>
      <c r="F296" s="253" t="s">
        <v>394</v>
      </c>
      <c r="G296" s="250"/>
      <c r="H296" s="254">
        <v>17.808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260</v>
      </c>
      <c r="AU296" s="260" t="s">
        <v>93</v>
      </c>
      <c r="AV296" s="13" t="s">
        <v>93</v>
      </c>
      <c r="AW296" s="13" t="s">
        <v>40</v>
      </c>
      <c r="AX296" s="13" t="s">
        <v>84</v>
      </c>
      <c r="AY296" s="260" t="s">
        <v>251</v>
      </c>
    </row>
    <row r="297" s="13" customFormat="1">
      <c r="A297" s="13"/>
      <c r="B297" s="249"/>
      <c r="C297" s="250"/>
      <c r="D297" s="251" t="s">
        <v>260</v>
      </c>
      <c r="E297" s="252" t="s">
        <v>1</v>
      </c>
      <c r="F297" s="253" t="s">
        <v>395</v>
      </c>
      <c r="G297" s="250"/>
      <c r="H297" s="254">
        <v>8.1899999999999995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260</v>
      </c>
      <c r="AU297" s="260" t="s">
        <v>93</v>
      </c>
      <c r="AV297" s="13" t="s">
        <v>93</v>
      </c>
      <c r="AW297" s="13" t="s">
        <v>40</v>
      </c>
      <c r="AX297" s="13" t="s">
        <v>84</v>
      </c>
      <c r="AY297" s="260" t="s">
        <v>251</v>
      </c>
    </row>
    <row r="298" s="13" customFormat="1">
      <c r="A298" s="13"/>
      <c r="B298" s="249"/>
      <c r="C298" s="250"/>
      <c r="D298" s="251" t="s">
        <v>260</v>
      </c>
      <c r="E298" s="252" t="s">
        <v>1</v>
      </c>
      <c r="F298" s="253" t="s">
        <v>396</v>
      </c>
      <c r="G298" s="250"/>
      <c r="H298" s="254">
        <v>32.881</v>
      </c>
      <c r="I298" s="255"/>
      <c r="J298" s="250"/>
      <c r="K298" s="250"/>
      <c r="L298" s="256"/>
      <c r="M298" s="257"/>
      <c r="N298" s="258"/>
      <c r="O298" s="258"/>
      <c r="P298" s="258"/>
      <c r="Q298" s="258"/>
      <c r="R298" s="258"/>
      <c r="S298" s="258"/>
      <c r="T298" s="25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0" t="s">
        <v>260</v>
      </c>
      <c r="AU298" s="260" t="s">
        <v>93</v>
      </c>
      <c r="AV298" s="13" t="s">
        <v>93</v>
      </c>
      <c r="AW298" s="13" t="s">
        <v>40</v>
      </c>
      <c r="AX298" s="13" t="s">
        <v>84</v>
      </c>
      <c r="AY298" s="260" t="s">
        <v>251</v>
      </c>
    </row>
    <row r="299" s="13" customFormat="1">
      <c r="A299" s="13"/>
      <c r="B299" s="249"/>
      <c r="C299" s="250"/>
      <c r="D299" s="251" t="s">
        <v>260</v>
      </c>
      <c r="E299" s="252" t="s">
        <v>1</v>
      </c>
      <c r="F299" s="253" t="s">
        <v>397</v>
      </c>
      <c r="G299" s="250"/>
      <c r="H299" s="254">
        <v>15.680999999999999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260</v>
      </c>
      <c r="AU299" s="260" t="s">
        <v>93</v>
      </c>
      <c r="AV299" s="13" t="s">
        <v>93</v>
      </c>
      <c r="AW299" s="13" t="s">
        <v>40</v>
      </c>
      <c r="AX299" s="13" t="s">
        <v>84</v>
      </c>
      <c r="AY299" s="260" t="s">
        <v>251</v>
      </c>
    </row>
    <row r="300" s="14" customFormat="1">
      <c r="A300" s="14"/>
      <c r="B300" s="261"/>
      <c r="C300" s="262"/>
      <c r="D300" s="251" t="s">
        <v>260</v>
      </c>
      <c r="E300" s="263" t="s">
        <v>1</v>
      </c>
      <c r="F300" s="264" t="s">
        <v>262</v>
      </c>
      <c r="G300" s="262"/>
      <c r="H300" s="265">
        <v>180.43600000000001</v>
      </c>
      <c r="I300" s="266"/>
      <c r="J300" s="262"/>
      <c r="K300" s="262"/>
      <c r="L300" s="267"/>
      <c r="M300" s="268"/>
      <c r="N300" s="269"/>
      <c r="O300" s="269"/>
      <c r="P300" s="269"/>
      <c r="Q300" s="269"/>
      <c r="R300" s="269"/>
      <c r="S300" s="269"/>
      <c r="T300" s="27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1" t="s">
        <v>260</v>
      </c>
      <c r="AU300" s="271" t="s">
        <v>93</v>
      </c>
      <c r="AV300" s="14" t="s">
        <v>257</v>
      </c>
      <c r="AW300" s="14" t="s">
        <v>40</v>
      </c>
      <c r="AX300" s="14" t="s">
        <v>91</v>
      </c>
      <c r="AY300" s="271" t="s">
        <v>251</v>
      </c>
    </row>
    <row r="301" s="2" customFormat="1" ht="16.5" customHeight="1">
      <c r="A301" s="41"/>
      <c r="B301" s="42"/>
      <c r="C301" s="230" t="s">
        <v>309</v>
      </c>
      <c r="D301" s="230" t="s">
        <v>253</v>
      </c>
      <c r="E301" s="231" t="s">
        <v>398</v>
      </c>
      <c r="F301" s="232" t="s">
        <v>399</v>
      </c>
      <c r="G301" s="233" t="s">
        <v>389</v>
      </c>
      <c r="H301" s="234">
        <v>180.43600000000001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257</v>
      </c>
      <c r="AT301" s="242" t="s">
        <v>253</v>
      </c>
      <c r="AU301" s="242" t="s">
        <v>93</v>
      </c>
      <c r="AY301" s="19" t="s">
        <v>251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257</v>
      </c>
      <c r="BM301" s="242" t="s">
        <v>400</v>
      </c>
    </row>
    <row r="302" s="2" customFormat="1">
      <c r="A302" s="41"/>
      <c r="B302" s="42"/>
      <c r="C302" s="43"/>
      <c r="D302" s="244" t="s">
        <v>258</v>
      </c>
      <c r="E302" s="43"/>
      <c r="F302" s="245" t="s">
        <v>401</v>
      </c>
      <c r="G302" s="43"/>
      <c r="H302" s="43"/>
      <c r="I302" s="246"/>
      <c r="J302" s="43"/>
      <c r="K302" s="43"/>
      <c r="L302" s="47"/>
      <c r="M302" s="247"/>
      <c r="N302" s="248"/>
      <c r="O302" s="94"/>
      <c r="P302" s="94"/>
      <c r="Q302" s="94"/>
      <c r="R302" s="94"/>
      <c r="S302" s="94"/>
      <c r="T302" s="95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258</v>
      </c>
      <c r="AU302" s="19" t="s">
        <v>93</v>
      </c>
    </row>
    <row r="303" s="15" customFormat="1">
      <c r="A303" s="15"/>
      <c r="B303" s="272"/>
      <c r="C303" s="273"/>
      <c r="D303" s="251" t="s">
        <v>260</v>
      </c>
      <c r="E303" s="274" t="s">
        <v>1</v>
      </c>
      <c r="F303" s="275" t="s">
        <v>378</v>
      </c>
      <c r="G303" s="273"/>
      <c r="H303" s="274" t="s">
        <v>1</v>
      </c>
      <c r="I303" s="276"/>
      <c r="J303" s="273"/>
      <c r="K303" s="273"/>
      <c r="L303" s="277"/>
      <c r="M303" s="278"/>
      <c r="N303" s="279"/>
      <c r="O303" s="279"/>
      <c r="P303" s="279"/>
      <c r="Q303" s="279"/>
      <c r="R303" s="279"/>
      <c r="S303" s="279"/>
      <c r="T303" s="28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1" t="s">
        <v>260</v>
      </c>
      <c r="AU303" s="281" t="s">
        <v>93</v>
      </c>
      <c r="AV303" s="15" t="s">
        <v>91</v>
      </c>
      <c r="AW303" s="15" t="s">
        <v>40</v>
      </c>
      <c r="AX303" s="15" t="s">
        <v>84</v>
      </c>
      <c r="AY303" s="281" t="s">
        <v>251</v>
      </c>
    </row>
    <row r="304" s="13" customFormat="1">
      <c r="A304" s="13"/>
      <c r="B304" s="249"/>
      <c r="C304" s="250"/>
      <c r="D304" s="251" t="s">
        <v>260</v>
      </c>
      <c r="E304" s="252" t="s">
        <v>1</v>
      </c>
      <c r="F304" s="253" t="s">
        <v>392</v>
      </c>
      <c r="G304" s="250"/>
      <c r="H304" s="254">
        <v>5.016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260</v>
      </c>
      <c r="AU304" s="260" t="s">
        <v>93</v>
      </c>
      <c r="AV304" s="13" t="s">
        <v>93</v>
      </c>
      <c r="AW304" s="13" t="s">
        <v>40</v>
      </c>
      <c r="AX304" s="13" t="s">
        <v>84</v>
      </c>
      <c r="AY304" s="260" t="s">
        <v>251</v>
      </c>
    </row>
    <row r="305" s="13" customFormat="1">
      <c r="A305" s="13"/>
      <c r="B305" s="249"/>
      <c r="C305" s="250"/>
      <c r="D305" s="251" t="s">
        <v>260</v>
      </c>
      <c r="E305" s="252" t="s">
        <v>1</v>
      </c>
      <c r="F305" s="253" t="s">
        <v>393</v>
      </c>
      <c r="G305" s="250"/>
      <c r="H305" s="254">
        <v>100.86</v>
      </c>
      <c r="I305" s="255"/>
      <c r="J305" s="250"/>
      <c r="K305" s="250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260</v>
      </c>
      <c r="AU305" s="260" t="s">
        <v>93</v>
      </c>
      <c r="AV305" s="13" t="s">
        <v>93</v>
      </c>
      <c r="AW305" s="13" t="s">
        <v>40</v>
      </c>
      <c r="AX305" s="13" t="s">
        <v>84</v>
      </c>
      <c r="AY305" s="260" t="s">
        <v>251</v>
      </c>
    </row>
    <row r="306" s="13" customFormat="1">
      <c r="A306" s="13"/>
      <c r="B306" s="249"/>
      <c r="C306" s="250"/>
      <c r="D306" s="251" t="s">
        <v>260</v>
      </c>
      <c r="E306" s="252" t="s">
        <v>1</v>
      </c>
      <c r="F306" s="253" t="s">
        <v>394</v>
      </c>
      <c r="G306" s="250"/>
      <c r="H306" s="254">
        <v>17.808</v>
      </c>
      <c r="I306" s="255"/>
      <c r="J306" s="250"/>
      <c r="K306" s="250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260</v>
      </c>
      <c r="AU306" s="260" t="s">
        <v>93</v>
      </c>
      <c r="AV306" s="13" t="s">
        <v>93</v>
      </c>
      <c r="AW306" s="13" t="s">
        <v>40</v>
      </c>
      <c r="AX306" s="13" t="s">
        <v>84</v>
      </c>
      <c r="AY306" s="260" t="s">
        <v>251</v>
      </c>
    </row>
    <row r="307" s="13" customFormat="1">
      <c r="A307" s="13"/>
      <c r="B307" s="249"/>
      <c r="C307" s="250"/>
      <c r="D307" s="251" t="s">
        <v>260</v>
      </c>
      <c r="E307" s="252" t="s">
        <v>1</v>
      </c>
      <c r="F307" s="253" t="s">
        <v>395</v>
      </c>
      <c r="G307" s="250"/>
      <c r="H307" s="254">
        <v>8.1899999999999995</v>
      </c>
      <c r="I307" s="255"/>
      <c r="J307" s="250"/>
      <c r="K307" s="250"/>
      <c r="L307" s="256"/>
      <c r="M307" s="257"/>
      <c r="N307" s="258"/>
      <c r="O307" s="258"/>
      <c r="P307" s="258"/>
      <c r="Q307" s="258"/>
      <c r="R307" s="258"/>
      <c r="S307" s="258"/>
      <c r="T307" s="25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0" t="s">
        <v>260</v>
      </c>
      <c r="AU307" s="260" t="s">
        <v>93</v>
      </c>
      <c r="AV307" s="13" t="s">
        <v>93</v>
      </c>
      <c r="AW307" s="13" t="s">
        <v>40</v>
      </c>
      <c r="AX307" s="13" t="s">
        <v>84</v>
      </c>
      <c r="AY307" s="260" t="s">
        <v>251</v>
      </c>
    </row>
    <row r="308" s="13" customFormat="1">
      <c r="A308" s="13"/>
      <c r="B308" s="249"/>
      <c r="C308" s="250"/>
      <c r="D308" s="251" t="s">
        <v>260</v>
      </c>
      <c r="E308" s="252" t="s">
        <v>1</v>
      </c>
      <c r="F308" s="253" t="s">
        <v>396</v>
      </c>
      <c r="G308" s="250"/>
      <c r="H308" s="254">
        <v>32.881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260</v>
      </c>
      <c r="AU308" s="260" t="s">
        <v>93</v>
      </c>
      <c r="AV308" s="13" t="s">
        <v>93</v>
      </c>
      <c r="AW308" s="13" t="s">
        <v>40</v>
      </c>
      <c r="AX308" s="13" t="s">
        <v>84</v>
      </c>
      <c r="AY308" s="260" t="s">
        <v>251</v>
      </c>
    </row>
    <row r="309" s="13" customFormat="1">
      <c r="A309" s="13"/>
      <c r="B309" s="249"/>
      <c r="C309" s="250"/>
      <c r="D309" s="251" t="s">
        <v>260</v>
      </c>
      <c r="E309" s="252" t="s">
        <v>1</v>
      </c>
      <c r="F309" s="253" t="s">
        <v>397</v>
      </c>
      <c r="G309" s="250"/>
      <c r="H309" s="254">
        <v>15.680999999999999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260</v>
      </c>
      <c r="AU309" s="260" t="s">
        <v>93</v>
      </c>
      <c r="AV309" s="13" t="s">
        <v>93</v>
      </c>
      <c r="AW309" s="13" t="s">
        <v>40</v>
      </c>
      <c r="AX309" s="13" t="s">
        <v>84</v>
      </c>
      <c r="AY309" s="260" t="s">
        <v>251</v>
      </c>
    </row>
    <row r="310" s="14" customFormat="1">
      <c r="A310" s="14"/>
      <c r="B310" s="261"/>
      <c r="C310" s="262"/>
      <c r="D310" s="251" t="s">
        <v>260</v>
      </c>
      <c r="E310" s="263" t="s">
        <v>1</v>
      </c>
      <c r="F310" s="264" t="s">
        <v>262</v>
      </c>
      <c r="G310" s="262"/>
      <c r="H310" s="265">
        <v>180.43600000000001</v>
      </c>
      <c r="I310" s="266"/>
      <c r="J310" s="262"/>
      <c r="K310" s="262"/>
      <c r="L310" s="267"/>
      <c r="M310" s="268"/>
      <c r="N310" s="269"/>
      <c r="O310" s="269"/>
      <c r="P310" s="269"/>
      <c r="Q310" s="269"/>
      <c r="R310" s="269"/>
      <c r="S310" s="269"/>
      <c r="T310" s="27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1" t="s">
        <v>260</v>
      </c>
      <c r="AU310" s="271" t="s">
        <v>93</v>
      </c>
      <c r="AV310" s="14" t="s">
        <v>257</v>
      </c>
      <c r="AW310" s="14" t="s">
        <v>40</v>
      </c>
      <c r="AX310" s="14" t="s">
        <v>91</v>
      </c>
      <c r="AY310" s="271" t="s">
        <v>251</v>
      </c>
    </row>
    <row r="311" s="2" customFormat="1" ht="21.75" customHeight="1">
      <c r="A311" s="41"/>
      <c r="B311" s="42"/>
      <c r="C311" s="230" t="s">
        <v>402</v>
      </c>
      <c r="D311" s="230" t="s">
        <v>253</v>
      </c>
      <c r="E311" s="231" t="s">
        <v>403</v>
      </c>
      <c r="F311" s="232" t="s">
        <v>404</v>
      </c>
      <c r="G311" s="233" t="s">
        <v>298</v>
      </c>
      <c r="H311" s="234">
        <v>47.529000000000003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1.0606207999999999</v>
      </c>
      <c r="R311" s="240">
        <f>Q311*H311</f>
        <v>50.410246003200001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257</v>
      </c>
      <c r="AT311" s="242" t="s">
        <v>253</v>
      </c>
      <c r="AU311" s="242" t="s">
        <v>93</v>
      </c>
      <c r="AY311" s="19" t="s">
        <v>251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257</v>
      </c>
      <c r="BM311" s="242" t="s">
        <v>405</v>
      </c>
    </row>
    <row r="312" s="2" customFormat="1">
      <c r="A312" s="41"/>
      <c r="B312" s="42"/>
      <c r="C312" s="43"/>
      <c r="D312" s="244" t="s">
        <v>258</v>
      </c>
      <c r="E312" s="43"/>
      <c r="F312" s="245" t="s">
        <v>406</v>
      </c>
      <c r="G312" s="43"/>
      <c r="H312" s="43"/>
      <c r="I312" s="246"/>
      <c r="J312" s="43"/>
      <c r="K312" s="43"/>
      <c r="L312" s="47"/>
      <c r="M312" s="247"/>
      <c r="N312" s="248"/>
      <c r="O312" s="94"/>
      <c r="P312" s="94"/>
      <c r="Q312" s="94"/>
      <c r="R312" s="94"/>
      <c r="S312" s="94"/>
      <c r="T312" s="95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258</v>
      </c>
      <c r="AU312" s="19" t="s">
        <v>93</v>
      </c>
    </row>
    <row r="313" s="2" customFormat="1">
      <c r="A313" s="41"/>
      <c r="B313" s="42"/>
      <c r="C313" s="43"/>
      <c r="D313" s="251" t="s">
        <v>289</v>
      </c>
      <c r="E313" s="43"/>
      <c r="F313" s="282" t="s">
        <v>407</v>
      </c>
      <c r="G313" s="43"/>
      <c r="H313" s="43"/>
      <c r="I313" s="246"/>
      <c r="J313" s="43"/>
      <c r="K313" s="43"/>
      <c r="L313" s="47"/>
      <c r="M313" s="247"/>
      <c r="N313" s="248"/>
      <c r="O313" s="94"/>
      <c r="P313" s="94"/>
      <c r="Q313" s="94"/>
      <c r="R313" s="94"/>
      <c r="S313" s="94"/>
      <c r="T313" s="95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289</v>
      </c>
      <c r="AU313" s="19" t="s">
        <v>93</v>
      </c>
    </row>
    <row r="314" s="15" customFormat="1">
      <c r="A314" s="15"/>
      <c r="B314" s="272"/>
      <c r="C314" s="273"/>
      <c r="D314" s="251" t="s">
        <v>260</v>
      </c>
      <c r="E314" s="274" t="s">
        <v>1</v>
      </c>
      <c r="F314" s="275" t="s">
        <v>378</v>
      </c>
      <c r="G314" s="273"/>
      <c r="H314" s="274" t="s">
        <v>1</v>
      </c>
      <c r="I314" s="276"/>
      <c r="J314" s="273"/>
      <c r="K314" s="273"/>
      <c r="L314" s="277"/>
      <c r="M314" s="278"/>
      <c r="N314" s="279"/>
      <c r="O314" s="279"/>
      <c r="P314" s="279"/>
      <c r="Q314" s="279"/>
      <c r="R314" s="279"/>
      <c r="S314" s="279"/>
      <c r="T314" s="280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1" t="s">
        <v>260</v>
      </c>
      <c r="AU314" s="281" t="s">
        <v>93</v>
      </c>
      <c r="AV314" s="15" t="s">
        <v>91</v>
      </c>
      <c r="AW314" s="15" t="s">
        <v>40</v>
      </c>
      <c r="AX314" s="15" t="s">
        <v>84</v>
      </c>
      <c r="AY314" s="281" t="s">
        <v>251</v>
      </c>
    </row>
    <row r="315" s="13" customFormat="1">
      <c r="A315" s="13"/>
      <c r="B315" s="249"/>
      <c r="C315" s="250"/>
      <c r="D315" s="251" t="s">
        <v>260</v>
      </c>
      <c r="E315" s="252" t="s">
        <v>1</v>
      </c>
      <c r="F315" s="253" t="s">
        <v>380</v>
      </c>
      <c r="G315" s="250"/>
      <c r="H315" s="254">
        <v>3.7989999999999999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260</v>
      </c>
      <c r="AU315" s="260" t="s">
        <v>93</v>
      </c>
      <c r="AV315" s="13" t="s">
        <v>93</v>
      </c>
      <c r="AW315" s="13" t="s">
        <v>40</v>
      </c>
      <c r="AX315" s="13" t="s">
        <v>84</v>
      </c>
      <c r="AY315" s="260" t="s">
        <v>251</v>
      </c>
    </row>
    <row r="316" s="13" customFormat="1">
      <c r="A316" s="13"/>
      <c r="B316" s="249"/>
      <c r="C316" s="250"/>
      <c r="D316" s="251" t="s">
        <v>260</v>
      </c>
      <c r="E316" s="252" t="s">
        <v>1</v>
      </c>
      <c r="F316" s="253" t="s">
        <v>381</v>
      </c>
      <c r="G316" s="250"/>
      <c r="H316" s="254">
        <v>265.27199999999999</v>
      </c>
      <c r="I316" s="255"/>
      <c r="J316" s="250"/>
      <c r="K316" s="250"/>
      <c r="L316" s="256"/>
      <c r="M316" s="257"/>
      <c r="N316" s="258"/>
      <c r="O316" s="258"/>
      <c r="P316" s="258"/>
      <c r="Q316" s="258"/>
      <c r="R316" s="258"/>
      <c r="S316" s="258"/>
      <c r="T316" s="25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0" t="s">
        <v>260</v>
      </c>
      <c r="AU316" s="260" t="s">
        <v>93</v>
      </c>
      <c r="AV316" s="13" t="s">
        <v>93</v>
      </c>
      <c r="AW316" s="13" t="s">
        <v>40</v>
      </c>
      <c r="AX316" s="13" t="s">
        <v>84</v>
      </c>
      <c r="AY316" s="260" t="s">
        <v>251</v>
      </c>
    </row>
    <row r="317" s="13" customFormat="1">
      <c r="A317" s="13"/>
      <c r="B317" s="249"/>
      <c r="C317" s="250"/>
      <c r="D317" s="251" t="s">
        <v>260</v>
      </c>
      <c r="E317" s="252" t="s">
        <v>1</v>
      </c>
      <c r="F317" s="253" t="s">
        <v>382</v>
      </c>
      <c r="G317" s="250"/>
      <c r="H317" s="254">
        <v>14.628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260</v>
      </c>
      <c r="AU317" s="260" t="s">
        <v>93</v>
      </c>
      <c r="AV317" s="13" t="s">
        <v>93</v>
      </c>
      <c r="AW317" s="13" t="s">
        <v>40</v>
      </c>
      <c r="AX317" s="13" t="s">
        <v>84</v>
      </c>
      <c r="AY317" s="260" t="s">
        <v>251</v>
      </c>
    </row>
    <row r="318" s="13" customFormat="1">
      <c r="A318" s="13"/>
      <c r="B318" s="249"/>
      <c r="C318" s="250"/>
      <c r="D318" s="251" t="s">
        <v>260</v>
      </c>
      <c r="E318" s="252" t="s">
        <v>1</v>
      </c>
      <c r="F318" s="253" t="s">
        <v>383</v>
      </c>
      <c r="G318" s="250"/>
      <c r="H318" s="254">
        <v>5.7000000000000002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260</v>
      </c>
      <c r="AU318" s="260" t="s">
        <v>93</v>
      </c>
      <c r="AV318" s="13" t="s">
        <v>93</v>
      </c>
      <c r="AW318" s="13" t="s">
        <v>40</v>
      </c>
      <c r="AX318" s="13" t="s">
        <v>84</v>
      </c>
      <c r="AY318" s="260" t="s">
        <v>251</v>
      </c>
    </row>
    <row r="319" s="13" customFormat="1">
      <c r="A319" s="13"/>
      <c r="B319" s="249"/>
      <c r="C319" s="250"/>
      <c r="D319" s="251" t="s">
        <v>260</v>
      </c>
      <c r="E319" s="252" t="s">
        <v>1</v>
      </c>
      <c r="F319" s="253" t="s">
        <v>384</v>
      </c>
      <c r="G319" s="250"/>
      <c r="H319" s="254">
        <v>92.778000000000006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260</v>
      </c>
      <c r="AU319" s="260" t="s">
        <v>93</v>
      </c>
      <c r="AV319" s="13" t="s">
        <v>93</v>
      </c>
      <c r="AW319" s="13" t="s">
        <v>40</v>
      </c>
      <c r="AX319" s="13" t="s">
        <v>84</v>
      </c>
      <c r="AY319" s="260" t="s">
        <v>251</v>
      </c>
    </row>
    <row r="320" s="13" customFormat="1">
      <c r="A320" s="13"/>
      <c r="B320" s="249"/>
      <c r="C320" s="250"/>
      <c r="D320" s="251" t="s">
        <v>260</v>
      </c>
      <c r="E320" s="252" t="s">
        <v>1</v>
      </c>
      <c r="F320" s="253" t="s">
        <v>385</v>
      </c>
      <c r="G320" s="250"/>
      <c r="H320" s="254">
        <v>13.901999999999999</v>
      </c>
      <c r="I320" s="255"/>
      <c r="J320" s="250"/>
      <c r="K320" s="250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260</v>
      </c>
      <c r="AU320" s="260" t="s">
        <v>93</v>
      </c>
      <c r="AV320" s="13" t="s">
        <v>93</v>
      </c>
      <c r="AW320" s="13" t="s">
        <v>40</v>
      </c>
      <c r="AX320" s="13" t="s">
        <v>84</v>
      </c>
      <c r="AY320" s="260" t="s">
        <v>251</v>
      </c>
    </row>
    <row r="321" s="14" customFormat="1">
      <c r="A321" s="14"/>
      <c r="B321" s="261"/>
      <c r="C321" s="262"/>
      <c r="D321" s="251" t="s">
        <v>260</v>
      </c>
      <c r="E321" s="263" t="s">
        <v>1</v>
      </c>
      <c r="F321" s="264" t="s">
        <v>262</v>
      </c>
      <c r="G321" s="262"/>
      <c r="H321" s="265">
        <v>396.07900000000001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1" t="s">
        <v>260</v>
      </c>
      <c r="AU321" s="271" t="s">
        <v>93</v>
      </c>
      <c r="AV321" s="14" t="s">
        <v>257</v>
      </c>
      <c r="AW321" s="14" t="s">
        <v>40</v>
      </c>
      <c r="AX321" s="14" t="s">
        <v>84</v>
      </c>
      <c r="AY321" s="271" t="s">
        <v>251</v>
      </c>
    </row>
    <row r="322" s="13" customFormat="1">
      <c r="A322" s="13"/>
      <c r="B322" s="249"/>
      <c r="C322" s="250"/>
      <c r="D322" s="251" t="s">
        <v>260</v>
      </c>
      <c r="E322" s="252" t="s">
        <v>1</v>
      </c>
      <c r="F322" s="253" t="s">
        <v>408</v>
      </c>
      <c r="G322" s="250"/>
      <c r="H322" s="254">
        <v>47.529000000000003</v>
      </c>
      <c r="I322" s="255"/>
      <c r="J322" s="250"/>
      <c r="K322" s="250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260</v>
      </c>
      <c r="AU322" s="260" t="s">
        <v>93</v>
      </c>
      <c r="AV322" s="13" t="s">
        <v>93</v>
      </c>
      <c r="AW322" s="13" t="s">
        <v>40</v>
      </c>
      <c r="AX322" s="13" t="s">
        <v>84</v>
      </c>
      <c r="AY322" s="260" t="s">
        <v>251</v>
      </c>
    </row>
    <row r="323" s="14" customFormat="1">
      <c r="A323" s="14"/>
      <c r="B323" s="261"/>
      <c r="C323" s="262"/>
      <c r="D323" s="251" t="s">
        <v>260</v>
      </c>
      <c r="E323" s="263" t="s">
        <v>1</v>
      </c>
      <c r="F323" s="264" t="s">
        <v>262</v>
      </c>
      <c r="G323" s="262"/>
      <c r="H323" s="265">
        <v>47.529000000000003</v>
      </c>
      <c r="I323" s="266"/>
      <c r="J323" s="262"/>
      <c r="K323" s="262"/>
      <c r="L323" s="267"/>
      <c r="M323" s="268"/>
      <c r="N323" s="269"/>
      <c r="O323" s="269"/>
      <c r="P323" s="269"/>
      <c r="Q323" s="269"/>
      <c r="R323" s="269"/>
      <c r="S323" s="269"/>
      <c r="T323" s="27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1" t="s">
        <v>260</v>
      </c>
      <c r="AU323" s="271" t="s">
        <v>93</v>
      </c>
      <c r="AV323" s="14" t="s">
        <v>257</v>
      </c>
      <c r="AW323" s="14" t="s">
        <v>40</v>
      </c>
      <c r="AX323" s="14" t="s">
        <v>91</v>
      </c>
      <c r="AY323" s="271" t="s">
        <v>251</v>
      </c>
    </row>
    <row r="324" s="2" customFormat="1" ht="16.5" customHeight="1">
      <c r="A324" s="41"/>
      <c r="B324" s="42"/>
      <c r="C324" s="230" t="s">
        <v>409</v>
      </c>
      <c r="D324" s="230" t="s">
        <v>253</v>
      </c>
      <c r="E324" s="231" t="s">
        <v>410</v>
      </c>
      <c r="F324" s="232" t="s">
        <v>411</v>
      </c>
      <c r="G324" s="233" t="s">
        <v>298</v>
      </c>
      <c r="H324" s="234">
        <v>11.523999999999999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1.0627727797</v>
      </c>
      <c r="R324" s="240">
        <f>Q324*H324</f>
        <v>12.247393513262798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257</v>
      </c>
      <c r="AT324" s="242" t="s">
        <v>253</v>
      </c>
      <c r="AU324" s="242" t="s">
        <v>93</v>
      </c>
      <c r="AY324" s="19" t="s">
        <v>251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257</v>
      </c>
      <c r="BM324" s="242" t="s">
        <v>412</v>
      </c>
    </row>
    <row r="325" s="2" customFormat="1">
      <c r="A325" s="41"/>
      <c r="B325" s="42"/>
      <c r="C325" s="43"/>
      <c r="D325" s="244" t="s">
        <v>258</v>
      </c>
      <c r="E325" s="43"/>
      <c r="F325" s="245" t="s">
        <v>413</v>
      </c>
      <c r="G325" s="43"/>
      <c r="H325" s="43"/>
      <c r="I325" s="246"/>
      <c r="J325" s="43"/>
      <c r="K325" s="43"/>
      <c r="L325" s="47"/>
      <c r="M325" s="247"/>
      <c r="N325" s="248"/>
      <c r="O325" s="94"/>
      <c r="P325" s="94"/>
      <c r="Q325" s="94"/>
      <c r="R325" s="94"/>
      <c r="S325" s="94"/>
      <c r="T325" s="95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19" t="s">
        <v>258</v>
      </c>
      <c r="AU325" s="19" t="s">
        <v>93</v>
      </c>
    </row>
    <row r="326" s="15" customFormat="1">
      <c r="A326" s="15"/>
      <c r="B326" s="272"/>
      <c r="C326" s="273"/>
      <c r="D326" s="251" t="s">
        <v>260</v>
      </c>
      <c r="E326" s="274" t="s">
        <v>1</v>
      </c>
      <c r="F326" s="275" t="s">
        <v>267</v>
      </c>
      <c r="G326" s="273"/>
      <c r="H326" s="274" t="s">
        <v>1</v>
      </c>
      <c r="I326" s="276"/>
      <c r="J326" s="273"/>
      <c r="K326" s="273"/>
      <c r="L326" s="277"/>
      <c r="M326" s="278"/>
      <c r="N326" s="279"/>
      <c r="O326" s="279"/>
      <c r="P326" s="279"/>
      <c r="Q326" s="279"/>
      <c r="R326" s="279"/>
      <c r="S326" s="279"/>
      <c r="T326" s="28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1" t="s">
        <v>260</v>
      </c>
      <c r="AU326" s="281" t="s">
        <v>93</v>
      </c>
      <c r="AV326" s="15" t="s">
        <v>91</v>
      </c>
      <c r="AW326" s="15" t="s">
        <v>40</v>
      </c>
      <c r="AX326" s="15" t="s">
        <v>84</v>
      </c>
      <c r="AY326" s="281" t="s">
        <v>251</v>
      </c>
    </row>
    <row r="327" s="15" customFormat="1">
      <c r="A327" s="15"/>
      <c r="B327" s="272"/>
      <c r="C327" s="273"/>
      <c r="D327" s="251" t="s">
        <v>260</v>
      </c>
      <c r="E327" s="274" t="s">
        <v>1</v>
      </c>
      <c r="F327" s="275" t="s">
        <v>414</v>
      </c>
      <c r="G327" s="273"/>
      <c r="H327" s="274" t="s">
        <v>1</v>
      </c>
      <c r="I327" s="276"/>
      <c r="J327" s="273"/>
      <c r="K327" s="273"/>
      <c r="L327" s="277"/>
      <c r="M327" s="278"/>
      <c r="N327" s="279"/>
      <c r="O327" s="279"/>
      <c r="P327" s="279"/>
      <c r="Q327" s="279"/>
      <c r="R327" s="279"/>
      <c r="S327" s="279"/>
      <c r="T327" s="28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1" t="s">
        <v>260</v>
      </c>
      <c r="AU327" s="281" t="s">
        <v>93</v>
      </c>
      <c r="AV327" s="15" t="s">
        <v>91</v>
      </c>
      <c r="AW327" s="15" t="s">
        <v>40</v>
      </c>
      <c r="AX327" s="15" t="s">
        <v>84</v>
      </c>
      <c r="AY327" s="281" t="s">
        <v>251</v>
      </c>
    </row>
    <row r="328" s="15" customFormat="1">
      <c r="A328" s="15"/>
      <c r="B328" s="272"/>
      <c r="C328" s="273"/>
      <c r="D328" s="251" t="s">
        <v>260</v>
      </c>
      <c r="E328" s="274" t="s">
        <v>1</v>
      </c>
      <c r="F328" s="275" t="s">
        <v>415</v>
      </c>
      <c r="G328" s="273"/>
      <c r="H328" s="274" t="s">
        <v>1</v>
      </c>
      <c r="I328" s="276"/>
      <c r="J328" s="273"/>
      <c r="K328" s="273"/>
      <c r="L328" s="277"/>
      <c r="M328" s="278"/>
      <c r="N328" s="279"/>
      <c r="O328" s="279"/>
      <c r="P328" s="279"/>
      <c r="Q328" s="279"/>
      <c r="R328" s="279"/>
      <c r="S328" s="279"/>
      <c r="T328" s="28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1" t="s">
        <v>260</v>
      </c>
      <c r="AU328" s="281" t="s">
        <v>93</v>
      </c>
      <c r="AV328" s="15" t="s">
        <v>91</v>
      </c>
      <c r="AW328" s="15" t="s">
        <v>40</v>
      </c>
      <c r="AX328" s="15" t="s">
        <v>84</v>
      </c>
      <c r="AY328" s="281" t="s">
        <v>251</v>
      </c>
    </row>
    <row r="329" s="13" customFormat="1">
      <c r="A329" s="13"/>
      <c r="B329" s="249"/>
      <c r="C329" s="250"/>
      <c r="D329" s="251" t="s">
        <v>260</v>
      </c>
      <c r="E329" s="252" t="s">
        <v>1</v>
      </c>
      <c r="F329" s="253" t="s">
        <v>416</v>
      </c>
      <c r="G329" s="250"/>
      <c r="H329" s="254">
        <v>0.11500000000000001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260</v>
      </c>
      <c r="AU329" s="260" t="s">
        <v>93</v>
      </c>
      <c r="AV329" s="13" t="s">
        <v>93</v>
      </c>
      <c r="AW329" s="13" t="s">
        <v>40</v>
      </c>
      <c r="AX329" s="13" t="s">
        <v>84</v>
      </c>
      <c r="AY329" s="260" t="s">
        <v>251</v>
      </c>
    </row>
    <row r="330" s="13" customFormat="1">
      <c r="A330" s="13"/>
      <c r="B330" s="249"/>
      <c r="C330" s="250"/>
      <c r="D330" s="251" t="s">
        <v>260</v>
      </c>
      <c r="E330" s="252" t="s">
        <v>1</v>
      </c>
      <c r="F330" s="253" t="s">
        <v>417</v>
      </c>
      <c r="G330" s="250"/>
      <c r="H330" s="254">
        <v>7.3079999999999998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260</v>
      </c>
      <c r="AU330" s="260" t="s">
        <v>93</v>
      </c>
      <c r="AV330" s="13" t="s">
        <v>93</v>
      </c>
      <c r="AW330" s="13" t="s">
        <v>40</v>
      </c>
      <c r="AX330" s="13" t="s">
        <v>84</v>
      </c>
      <c r="AY330" s="260" t="s">
        <v>251</v>
      </c>
    </row>
    <row r="331" s="13" customFormat="1">
      <c r="A331" s="13"/>
      <c r="B331" s="249"/>
      <c r="C331" s="250"/>
      <c r="D331" s="251" t="s">
        <v>260</v>
      </c>
      <c r="E331" s="252" t="s">
        <v>1</v>
      </c>
      <c r="F331" s="253" t="s">
        <v>418</v>
      </c>
      <c r="G331" s="250"/>
      <c r="H331" s="254">
        <v>0.65500000000000003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260</v>
      </c>
      <c r="AU331" s="260" t="s">
        <v>93</v>
      </c>
      <c r="AV331" s="13" t="s">
        <v>93</v>
      </c>
      <c r="AW331" s="13" t="s">
        <v>40</v>
      </c>
      <c r="AX331" s="13" t="s">
        <v>84</v>
      </c>
      <c r="AY331" s="260" t="s">
        <v>251</v>
      </c>
    </row>
    <row r="332" s="13" customFormat="1">
      <c r="A332" s="13"/>
      <c r="B332" s="249"/>
      <c r="C332" s="250"/>
      <c r="D332" s="251" t="s">
        <v>260</v>
      </c>
      <c r="E332" s="252" t="s">
        <v>1</v>
      </c>
      <c r="F332" s="253" t="s">
        <v>419</v>
      </c>
      <c r="G332" s="250"/>
      <c r="H332" s="254">
        <v>3.2570000000000001</v>
      </c>
      <c r="I332" s="255"/>
      <c r="J332" s="250"/>
      <c r="K332" s="250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260</v>
      </c>
      <c r="AU332" s="260" t="s">
        <v>93</v>
      </c>
      <c r="AV332" s="13" t="s">
        <v>93</v>
      </c>
      <c r="AW332" s="13" t="s">
        <v>40</v>
      </c>
      <c r="AX332" s="13" t="s">
        <v>84</v>
      </c>
      <c r="AY332" s="260" t="s">
        <v>251</v>
      </c>
    </row>
    <row r="333" s="13" customFormat="1">
      <c r="A333" s="13"/>
      <c r="B333" s="249"/>
      <c r="C333" s="250"/>
      <c r="D333" s="251" t="s">
        <v>260</v>
      </c>
      <c r="E333" s="252" t="s">
        <v>1</v>
      </c>
      <c r="F333" s="253" t="s">
        <v>420</v>
      </c>
      <c r="G333" s="250"/>
      <c r="H333" s="254">
        <v>0.099000000000000005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260</v>
      </c>
      <c r="AU333" s="260" t="s">
        <v>93</v>
      </c>
      <c r="AV333" s="13" t="s">
        <v>93</v>
      </c>
      <c r="AW333" s="13" t="s">
        <v>40</v>
      </c>
      <c r="AX333" s="13" t="s">
        <v>84</v>
      </c>
      <c r="AY333" s="260" t="s">
        <v>251</v>
      </c>
    </row>
    <row r="334" s="13" customFormat="1">
      <c r="A334" s="13"/>
      <c r="B334" s="249"/>
      <c r="C334" s="250"/>
      <c r="D334" s="251" t="s">
        <v>260</v>
      </c>
      <c r="E334" s="252" t="s">
        <v>1</v>
      </c>
      <c r="F334" s="253" t="s">
        <v>421</v>
      </c>
      <c r="G334" s="250"/>
      <c r="H334" s="254">
        <v>0.089999999999999997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260</v>
      </c>
      <c r="AU334" s="260" t="s">
        <v>93</v>
      </c>
      <c r="AV334" s="13" t="s">
        <v>93</v>
      </c>
      <c r="AW334" s="13" t="s">
        <v>40</v>
      </c>
      <c r="AX334" s="13" t="s">
        <v>84</v>
      </c>
      <c r="AY334" s="260" t="s">
        <v>251</v>
      </c>
    </row>
    <row r="335" s="14" customFormat="1">
      <c r="A335" s="14"/>
      <c r="B335" s="261"/>
      <c r="C335" s="262"/>
      <c r="D335" s="251" t="s">
        <v>260</v>
      </c>
      <c r="E335" s="263" t="s">
        <v>1</v>
      </c>
      <c r="F335" s="264" t="s">
        <v>262</v>
      </c>
      <c r="G335" s="262"/>
      <c r="H335" s="265">
        <v>11.523999999999999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1" t="s">
        <v>260</v>
      </c>
      <c r="AU335" s="271" t="s">
        <v>93</v>
      </c>
      <c r="AV335" s="14" t="s">
        <v>257</v>
      </c>
      <c r="AW335" s="14" t="s">
        <v>40</v>
      </c>
      <c r="AX335" s="14" t="s">
        <v>91</v>
      </c>
      <c r="AY335" s="271" t="s">
        <v>251</v>
      </c>
    </row>
    <row r="336" s="2" customFormat="1" ht="16.5" customHeight="1">
      <c r="A336" s="41"/>
      <c r="B336" s="42"/>
      <c r="C336" s="230" t="s">
        <v>7</v>
      </c>
      <c r="D336" s="230" t="s">
        <v>253</v>
      </c>
      <c r="E336" s="231" t="s">
        <v>422</v>
      </c>
      <c r="F336" s="232" t="s">
        <v>423</v>
      </c>
      <c r="G336" s="233" t="s">
        <v>265</v>
      </c>
      <c r="H336" s="234">
        <v>97.885999999999996</v>
      </c>
      <c r="I336" s="235"/>
      <c r="J336" s="236">
        <f>ROUND(I336*H336,2)</f>
        <v>0</v>
      </c>
      <c r="K336" s="237"/>
      <c r="L336" s="47"/>
      <c r="M336" s="238" t="s">
        <v>1</v>
      </c>
      <c r="N336" s="239" t="s">
        <v>49</v>
      </c>
      <c r="O336" s="94"/>
      <c r="P336" s="240">
        <f>O336*H336</f>
        <v>0</v>
      </c>
      <c r="Q336" s="240">
        <v>2.5018722040000001</v>
      </c>
      <c r="R336" s="240">
        <f>Q336*H336</f>
        <v>244.898262560744</v>
      </c>
      <c r="S336" s="240">
        <v>0</v>
      </c>
      <c r="T336" s="24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2" t="s">
        <v>257</v>
      </c>
      <c r="AT336" s="242" t="s">
        <v>253</v>
      </c>
      <c r="AU336" s="242" t="s">
        <v>93</v>
      </c>
      <c r="AY336" s="19" t="s">
        <v>251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9" t="s">
        <v>91</v>
      </c>
      <c r="BK336" s="243">
        <f>ROUND(I336*H336,2)</f>
        <v>0</v>
      </c>
      <c r="BL336" s="19" t="s">
        <v>257</v>
      </c>
      <c r="BM336" s="242" t="s">
        <v>424</v>
      </c>
    </row>
    <row r="337" s="2" customFormat="1">
      <c r="A337" s="41"/>
      <c r="B337" s="42"/>
      <c r="C337" s="43"/>
      <c r="D337" s="244" t="s">
        <v>258</v>
      </c>
      <c r="E337" s="43"/>
      <c r="F337" s="245" t="s">
        <v>425</v>
      </c>
      <c r="G337" s="43"/>
      <c r="H337" s="43"/>
      <c r="I337" s="246"/>
      <c r="J337" s="43"/>
      <c r="K337" s="43"/>
      <c r="L337" s="47"/>
      <c r="M337" s="247"/>
      <c r="N337" s="248"/>
      <c r="O337" s="94"/>
      <c r="P337" s="94"/>
      <c r="Q337" s="94"/>
      <c r="R337" s="94"/>
      <c r="S337" s="94"/>
      <c r="T337" s="95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9" t="s">
        <v>258</v>
      </c>
      <c r="AU337" s="19" t="s">
        <v>93</v>
      </c>
    </row>
    <row r="338" s="15" customFormat="1">
      <c r="A338" s="15"/>
      <c r="B338" s="272"/>
      <c r="C338" s="273"/>
      <c r="D338" s="251" t="s">
        <v>260</v>
      </c>
      <c r="E338" s="274" t="s">
        <v>1</v>
      </c>
      <c r="F338" s="275" t="s">
        <v>426</v>
      </c>
      <c r="G338" s="273"/>
      <c r="H338" s="274" t="s">
        <v>1</v>
      </c>
      <c r="I338" s="276"/>
      <c r="J338" s="273"/>
      <c r="K338" s="273"/>
      <c r="L338" s="277"/>
      <c r="M338" s="278"/>
      <c r="N338" s="279"/>
      <c r="O338" s="279"/>
      <c r="P338" s="279"/>
      <c r="Q338" s="279"/>
      <c r="R338" s="279"/>
      <c r="S338" s="279"/>
      <c r="T338" s="28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1" t="s">
        <v>260</v>
      </c>
      <c r="AU338" s="281" t="s">
        <v>93</v>
      </c>
      <c r="AV338" s="15" t="s">
        <v>91</v>
      </c>
      <c r="AW338" s="15" t="s">
        <v>40</v>
      </c>
      <c r="AX338" s="15" t="s">
        <v>84</v>
      </c>
      <c r="AY338" s="281" t="s">
        <v>251</v>
      </c>
    </row>
    <row r="339" s="13" customFormat="1">
      <c r="A339" s="13"/>
      <c r="B339" s="249"/>
      <c r="C339" s="250"/>
      <c r="D339" s="251" t="s">
        <v>260</v>
      </c>
      <c r="E339" s="252" t="s">
        <v>1</v>
      </c>
      <c r="F339" s="253" t="s">
        <v>427</v>
      </c>
      <c r="G339" s="250"/>
      <c r="H339" s="254">
        <v>25.699999999999999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260</v>
      </c>
      <c r="AU339" s="260" t="s">
        <v>93</v>
      </c>
      <c r="AV339" s="13" t="s">
        <v>93</v>
      </c>
      <c r="AW339" s="13" t="s">
        <v>40</v>
      </c>
      <c r="AX339" s="13" t="s">
        <v>84</v>
      </c>
      <c r="AY339" s="260" t="s">
        <v>251</v>
      </c>
    </row>
    <row r="340" s="15" customFormat="1">
      <c r="A340" s="15"/>
      <c r="B340" s="272"/>
      <c r="C340" s="273"/>
      <c r="D340" s="251" t="s">
        <v>260</v>
      </c>
      <c r="E340" s="274" t="s">
        <v>1</v>
      </c>
      <c r="F340" s="275" t="s">
        <v>428</v>
      </c>
      <c r="G340" s="273"/>
      <c r="H340" s="274" t="s">
        <v>1</v>
      </c>
      <c r="I340" s="276"/>
      <c r="J340" s="273"/>
      <c r="K340" s="273"/>
      <c r="L340" s="277"/>
      <c r="M340" s="278"/>
      <c r="N340" s="279"/>
      <c r="O340" s="279"/>
      <c r="P340" s="279"/>
      <c r="Q340" s="279"/>
      <c r="R340" s="279"/>
      <c r="S340" s="279"/>
      <c r="T340" s="280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1" t="s">
        <v>260</v>
      </c>
      <c r="AU340" s="281" t="s">
        <v>93</v>
      </c>
      <c r="AV340" s="15" t="s">
        <v>91</v>
      </c>
      <c r="AW340" s="15" t="s">
        <v>40</v>
      </c>
      <c r="AX340" s="15" t="s">
        <v>84</v>
      </c>
      <c r="AY340" s="281" t="s">
        <v>251</v>
      </c>
    </row>
    <row r="341" s="13" customFormat="1">
      <c r="A341" s="13"/>
      <c r="B341" s="249"/>
      <c r="C341" s="250"/>
      <c r="D341" s="251" t="s">
        <v>260</v>
      </c>
      <c r="E341" s="252" t="s">
        <v>1</v>
      </c>
      <c r="F341" s="253" t="s">
        <v>429</v>
      </c>
      <c r="G341" s="250"/>
      <c r="H341" s="254">
        <v>56.113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260</v>
      </c>
      <c r="AU341" s="260" t="s">
        <v>93</v>
      </c>
      <c r="AV341" s="13" t="s">
        <v>93</v>
      </c>
      <c r="AW341" s="13" t="s">
        <v>40</v>
      </c>
      <c r="AX341" s="13" t="s">
        <v>84</v>
      </c>
      <c r="AY341" s="260" t="s">
        <v>251</v>
      </c>
    </row>
    <row r="342" s="13" customFormat="1">
      <c r="A342" s="13"/>
      <c r="B342" s="249"/>
      <c r="C342" s="250"/>
      <c r="D342" s="251" t="s">
        <v>260</v>
      </c>
      <c r="E342" s="252" t="s">
        <v>1</v>
      </c>
      <c r="F342" s="253" t="s">
        <v>430</v>
      </c>
      <c r="G342" s="250"/>
      <c r="H342" s="254">
        <v>16.073</v>
      </c>
      <c r="I342" s="255"/>
      <c r="J342" s="250"/>
      <c r="K342" s="250"/>
      <c r="L342" s="256"/>
      <c r="M342" s="257"/>
      <c r="N342" s="258"/>
      <c r="O342" s="258"/>
      <c r="P342" s="258"/>
      <c r="Q342" s="258"/>
      <c r="R342" s="258"/>
      <c r="S342" s="258"/>
      <c r="T342" s="25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0" t="s">
        <v>260</v>
      </c>
      <c r="AU342" s="260" t="s">
        <v>93</v>
      </c>
      <c r="AV342" s="13" t="s">
        <v>93</v>
      </c>
      <c r="AW342" s="13" t="s">
        <v>40</v>
      </c>
      <c r="AX342" s="13" t="s">
        <v>84</v>
      </c>
      <c r="AY342" s="260" t="s">
        <v>251</v>
      </c>
    </row>
    <row r="343" s="14" customFormat="1">
      <c r="A343" s="14"/>
      <c r="B343" s="261"/>
      <c r="C343" s="262"/>
      <c r="D343" s="251" t="s">
        <v>260</v>
      </c>
      <c r="E343" s="263" t="s">
        <v>1</v>
      </c>
      <c r="F343" s="264" t="s">
        <v>262</v>
      </c>
      <c r="G343" s="262"/>
      <c r="H343" s="265">
        <v>97.885999999999996</v>
      </c>
      <c r="I343" s="266"/>
      <c r="J343" s="262"/>
      <c r="K343" s="262"/>
      <c r="L343" s="267"/>
      <c r="M343" s="268"/>
      <c r="N343" s="269"/>
      <c r="O343" s="269"/>
      <c r="P343" s="269"/>
      <c r="Q343" s="269"/>
      <c r="R343" s="269"/>
      <c r="S343" s="269"/>
      <c r="T343" s="27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1" t="s">
        <v>260</v>
      </c>
      <c r="AU343" s="271" t="s">
        <v>93</v>
      </c>
      <c r="AV343" s="14" t="s">
        <v>257</v>
      </c>
      <c r="AW343" s="14" t="s">
        <v>40</v>
      </c>
      <c r="AX343" s="14" t="s">
        <v>91</v>
      </c>
      <c r="AY343" s="271" t="s">
        <v>251</v>
      </c>
    </row>
    <row r="344" s="2" customFormat="1" ht="24.15" customHeight="1">
      <c r="A344" s="41"/>
      <c r="B344" s="42"/>
      <c r="C344" s="230" t="s">
        <v>322</v>
      </c>
      <c r="D344" s="230" t="s">
        <v>253</v>
      </c>
      <c r="E344" s="231" t="s">
        <v>431</v>
      </c>
      <c r="F344" s="232" t="s">
        <v>432</v>
      </c>
      <c r="G344" s="233" t="s">
        <v>265</v>
      </c>
      <c r="H344" s="234">
        <v>24.129999999999999</v>
      </c>
      <c r="I344" s="235"/>
      <c r="J344" s="236">
        <f>ROUND(I344*H344,2)</f>
        <v>0</v>
      </c>
      <c r="K344" s="237"/>
      <c r="L344" s="47"/>
      <c r="M344" s="238" t="s">
        <v>1</v>
      </c>
      <c r="N344" s="239" t="s">
        <v>49</v>
      </c>
      <c r="O344" s="94"/>
      <c r="P344" s="240">
        <f>O344*H344</f>
        <v>0</v>
      </c>
      <c r="Q344" s="240">
        <v>2.5018722040000001</v>
      </c>
      <c r="R344" s="240">
        <f>Q344*H344</f>
        <v>60.370176282519999</v>
      </c>
      <c r="S344" s="240">
        <v>0</v>
      </c>
      <c r="T344" s="241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42" t="s">
        <v>257</v>
      </c>
      <c r="AT344" s="242" t="s">
        <v>253</v>
      </c>
      <c r="AU344" s="242" t="s">
        <v>93</v>
      </c>
      <c r="AY344" s="19" t="s">
        <v>251</v>
      </c>
      <c r="BE344" s="243">
        <f>IF(N344="základní",J344,0)</f>
        <v>0</v>
      </c>
      <c r="BF344" s="243">
        <f>IF(N344="snížená",J344,0)</f>
        <v>0</v>
      </c>
      <c r="BG344" s="243">
        <f>IF(N344="zákl. přenesená",J344,0)</f>
        <v>0</v>
      </c>
      <c r="BH344" s="243">
        <f>IF(N344="sníž. přenesená",J344,0)</f>
        <v>0</v>
      </c>
      <c r="BI344" s="243">
        <f>IF(N344="nulová",J344,0)</f>
        <v>0</v>
      </c>
      <c r="BJ344" s="19" t="s">
        <v>91</v>
      </c>
      <c r="BK344" s="243">
        <f>ROUND(I344*H344,2)</f>
        <v>0</v>
      </c>
      <c r="BL344" s="19" t="s">
        <v>257</v>
      </c>
      <c r="BM344" s="242" t="s">
        <v>433</v>
      </c>
    </row>
    <row r="345" s="2" customFormat="1">
      <c r="A345" s="41"/>
      <c r="B345" s="42"/>
      <c r="C345" s="43"/>
      <c r="D345" s="244" t="s">
        <v>258</v>
      </c>
      <c r="E345" s="43"/>
      <c r="F345" s="245" t="s">
        <v>434</v>
      </c>
      <c r="G345" s="43"/>
      <c r="H345" s="43"/>
      <c r="I345" s="246"/>
      <c r="J345" s="43"/>
      <c r="K345" s="43"/>
      <c r="L345" s="47"/>
      <c r="M345" s="247"/>
      <c r="N345" s="248"/>
      <c r="O345" s="94"/>
      <c r="P345" s="94"/>
      <c r="Q345" s="94"/>
      <c r="R345" s="94"/>
      <c r="S345" s="94"/>
      <c r="T345" s="95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258</v>
      </c>
      <c r="AU345" s="19" t="s">
        <v>93</v>
      </c>
    </row>
    <row r="346" s="15" customFormat="1">
      <c r="A346" s="15"/>
      <c r="B346" s="272"/>
      <c r="C346" s="273"/>
      <c r="D346" s="251" t="s">
        <v>260</v>
      </c>
      <c r="E346" s="274" t="s">
        <v>1</v>
      </c>
      <c r="F346" s="275" t="s">
        <v>435</v>
      </c>
      <c r="G346" s="273"/>
      <c r="H346" s="274" t="s">
        <v>1</v>
      </c>
      <c r="I346" s="276"/>
      <c r="J346" s="273"/>
      <c r="K346" s="273"/>
      <c r="L346" s="277"/>
      <c r="M346" s="278"/>
      <c r="N346" s="279"/>
      <c r="O346" s="279"/>
      <c r="P346" s="279"/>
      <c r="Q346" s="279"/>
      <c r="R346" s="279"/>
      <c r="S346" s="279"/>
      <c r="T346" s="280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1" t="s">
        <v>260</v>
      </c>
      <c r="AU346" s="281" t="s">
        <v>93</v>
      </c>
      <c r="AV346" s="15" t="s">
        <v>91</v>
      </c>
      <c r="AW346" s="15" t="s">
        <v>40</v>
      </c>
      <c r="AX346" s="15" t="s">
        <v>84</v>
      </c>
      <c r="AY346" s="281" t="s">
        <v>251</v>
      </c>
    </row>
    <row r="347" s="13" customFormat="1">
      <c r="A347" s="13"/>
      <c r="B347" s="249"/>
      <c r="C347" s="250"/>
      <c r="D347" s="251" t="s">
        <v>260</v>
      </c>
      <c r="E347" s="252" t="s">
        <v>1</v>
      </c>
      <c r="F347" s="253" t="s">
        <v>436</v>
      </c>
      <c r="G347" s="250"/>
      <c r="H347" s="254">
        <v>24.129999999999999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260</v>
      </c>
      <c r="AU347" s="260" t="s">
        <v>93</v>
      </c>
      <c r="AV347" s="13" t="s">
        <v>93</v>
      </c>
      <c r="AW347" s="13" t="s">
        <v>40</v>
      </c>
      <c r="AX347" s="13" t="s">
        <v>84</v>
      </c>
      <c r="AY347" s="260" t="s">
        <v>251</v>
      </c>
    </row>
    <row r="348" s="14" customFormat="1">
      <c r="A348" s="14"/>
      <c r="B348" s="261"/>
      <c r="C348" s="262"/>
      <c r="D348" s="251" t="s">
        <v>260</v>
      </c>
      <c r="E348" s="263" t="s">
        <v>1</v>
      </c>
      <c r="F348" s="264" t="s">
        <v>262</v>
      </c>
      <c r="G348" s="262"/>
      <c r="H348" s="265">
        <v>24.129999999999999</v>
      </c>
      <c r="I348" s="266"/>
      <c r="J348" s="262"/>
      <c r="K348" s="262"/>
      <c r="L348" s="267"/>
      <c r="M348" s="268"/>
      <c r="N348" s="269"/>
      <c r="O348" s="269"/>
      <c r="P348" s="269"/>
      <c r="Q348" s="269"/>
      <c r="R348" s="269"/>
      <c r="S348" s="269"/>
      <c r="T348" s="27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1" t="s">
        <v>260</v>
      </c>
      <c r="AU348" s="271" t="s">
        <v>93</v>
      </c>
      <c r="AV348" s="14" t="s">
        <v>257</v>
      </c>
      <c r="AW348" s="14" t="s">
        <v>40</v>
      </c>
      <c r="AX348" s="14" t="s">
        <v>91</v>
      </c>
      <c r="AY348" s="271" t="s">
        <v>251</v>
      </c>
    </row>
    <row r="349" s="2" customFormat="1" ht="16.5" customHeight="1">
      <c r="A349" s="41"/>
      <c r="B349" s="42"/>
      <c r="C349" s="230" t="s">
        <v>437</v>
      </c>
      <c r="D349" s="230" t="s">
        <v>253</v>
      </c>
      <c r="E349" s="231" t="s">
        <v>438</v>
      </c>
      <c r="F349" s="232" t="s">
        <v>439</v>
      </c>
      <c r="G349" s="233" t="s">
        <v>389</v>
      </c>
      <c r="H349" s="234">
        <v>328.89800000000002</v>
      </c>
      <c r="I349" s="235"/>
      <c r="J349" s="236">
        <f>ROUND(I349*H349,2)</f>
        <v>0</v>
      </c>
      <c r="K349" s="237"/>
      <c r="L349" s="47"/>
      <c r="M349" s="238" t="s">
        <v>1</v>
      </c>
      <c r="N349" s="239" t="s">
        <v>49</v>
      </c>
      <c r="O349" s="94"/>
      <c r="P349" s="240">
        <f>O349*H349</f>
        <v>0</v>
      </c>
      <c r="Q349" s="240">
        <v>0.0026919000000000001</v>
      </c>
      <c r="R349" s="240">
        <f>Q349*H349</f>
        <v>0.88536052620000005</v>
      </c>
      <c r="S349" s="240">
        <v>0</v>
      </c>
      <c r="T349" s="24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2" t="s">
        <v>257</v>
      </c>
      <c r="AT349" s="242" t="s">
        <v>253</v>
      </c>
      <c r="AU349" s="242" t="s">
        <v>93</v>
      </c>
      <c r="AY349" s="19" t="s">
        <v>251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9" t="s">
        <v>91</v>
      </c>
      <c r="BK349" s="243">
        <f>ROUND(I349*H349,2)</f>
        <v>0</v>
      </c>
      <c r="BL349" s="19" t="s">
        <v>257</v>
      </c>
      <c r="BM349" s="242" t="s">
        <v>440</v>
      </c>
    </row>
    <row r="350" s="2" customFormat="1">
      <c r="A350" s="41"/>
      <c r="B350" s="42"/>
      <c r="C350" s="43"/>
      <c r="D350" s="244" t="s">
        <v>258</v>
      </c>
      <c r="E350" s="43"/>
      <c r="F350" s="245" t="s">
        <v>441</v>
      </c>
      <c r="G350" s="43"/>
      <c r="H350" s="43"/>
      <c r="I350" s="246"/>
      <c r="J350" s="43"/>
      <c r="K350" s="43"/>
      <c r="L350" s="47"/>
      <c r="M350" s="247"/>
      <c r="N350" s="248"/>
      <c r="O350" s="94"/>
      <c r="P350" s="94"/>
      <c r="Q350" s="94"/>
      <c r="R350" s="94"/>
      <c r="S350" s="94"/>
      <c r="T350" s="95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258</v>
      </c>
      <c r="AU350" s="19" t="s">
        <v>93</v>
      </c>
    </row>
    <row r="351" s="15" customFormat="1">
      <c r="A351" s="15"/>
      <c r="B351" s="272"/>
      <c r="C351" s="273"/>
      <c r="D351" s="251" t="s">
        <v>260</v>
      </c>
      <c r="E351" s="274" t="s">
        <v>1</v>
      </c>
      <c r="F351" s="275" t="s">
        <v>426</v>
      </c>
      <c r="G351" s="273"/>
      <c r="H351" s="274" t="s">
        <v>1</v>
      </c>
      <c r="I351" s="276"/>
      <c r="J351" s="273"/>
      <c r="K351" s="273"/>
      <c r="L351" s="277"/>
      <c r="M351" s="278"/>
      <c r="N351" s="279"/>
      <c r="O351" s="279"/>
      <c r="P351" s="279"/>
      <c r="Q351" s="279"/>
      <c r="R351" s="279"/>
      <c r="S351" s="279"/>
      <c r="T351" s="280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1" t="s">
        <v>260</v>
      </c>
      <c r="AU351" s="281" t="s">
        <v>93</v>
      </c>
      <c r="AV351" s="15" t="s">
        <v>91</v>
      </c>
      <c r="AW351" s="15" t="s">
        <v>40</v>
      </c>
      <c r="AX351" s="15" t="s">
        <v>84</v>
      </c>
      <c r="AY351" s="281" t="s">
        <v>251</v>
      </c>
    </row>
    <row r="352" s="13" customFormat="1">
      <c r="A352" s="13"/>
      <c r="B352" s="249"/>
      <c r="C352" s="250"/>
      <c r="D352" s="251" t="s">
        <v>260</v>
      </c>
      <c r="E352" s="252" t="s">
        <v>1</v>
      </c>
      <c r="F352" s="253" t="s">
        <v>442</v>
      </c>
      <c r="G352" s="250"/>
      <c r="H352" s="254">
        <v>85.665000000000006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260</v>
      </c>
      <c r="AU352" s="260" t="s">
        <v>93</v>
      </c>
      <c r="AV352" s="13" t="s">
        <v>93</v>
      </c>
      <c r="AW352" s="13" t="s">
        <v>40</v>
      </c>
      <c r="AX352" s="13" t="s">
        <v>84</v>
      </c>
      <c r="AY352" s="260" t="s">
        <v>251</v>
      </c>
    </row>
    <row r="353" s="15" customFormat="1">
      <c r="A353" s="15"/>
      <c r="B353" s="272"/>
      <c r="C353" s="273"/>
      <c r="D353" s="251" t="s">
        <v>260</v>
      </c>
      <c r="E353" s="274" t="s">
        <v>1</v>
      </c>
      <c r="F353" s="275" t="s">
        <v>428</v>
      </c>
      <c r="G353" s="273"/>
      <c r="H353" s="274" t="s">
        <v>1</v>
      </c>
      <c r="I353" s="276"/>
      <c r="J353" s="273"/>
      <c r="K353" s="273"/>
      <c r="L353" s="277"/>
      <c r="M353" s="278"/>
      <c r="N353" s="279"/>
      <c r="O353" s="279"/>
      <c r="P353" s="279"/>
      <c r="Q353" s="279"/>
      <c r="R353" s="279"/>
      <c r="S353" s="279"/>
      <c r="T353" s="280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81" t="s">
        <v>260</v>
      </c>
      <c r="AU353" s="281" t="s">
        <v>93</v>
      </c>
      <c r="AV353" s="15" t="s">
        <v>91</v>
      </c>
      <c r="AW353" s="15" t="s">
        <v>40</v>
      </c>
      <c r="AX353" s="15" t="s">
        <v>84</v>
      </c>
      <c r="AY353" s="281" t="s">
        <v>251</v>
      </c>
    </row>
    <row r="354" s="13" customFormat="1">
      <c r="A354" s="13"/>
      <c r="B354" s="249"/>
      <c r="C354" s="250"/>
      <c r="D354" s="251" t="s">
        <v>260</v>
      </c>
      <c r="E354" s="252" t="s">
        <v>1</v>
      </c>
      <c r="F354" s="253" t="s">
        <v>443</v>
      </c>
      <c r="G354" s="250"/>
      <c r="H354" s="254">
        <v>130.625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260</v>
      </c>
      <c r="AU354" s="260" t="s">
        <v>93</v>
      </c>
      <c r="AV354" s="13" t="s">
        <v>93</v>
      </c>
      <c r="AW354" s="13" t="s">
        <v>40</v>
      </c>
      <c r="AX354" s="13" t="s">
        <v>84</v>
      </c>
      <c r="AY354" s="260" t="s">
        <v>251</v>
      </c>
    </row>
    <row r="355" s="13" customFormat="1">
      <c r="A355" s="13"/>
      <c r="B355" s="249"/>
      <c r="C355" s="250"/>
      <c r="D355" s="251" t="s">
        <v>260</v>
      </c>
      <c r="E355" s="252" t="s">
        <v>1</v>
      </c>
      <c r="F355" s="253" t="s">
        <v>444</v>
      </c>
      <c r="G355" s="250"/>
      <c r="H355" s="254">
        <v>28.335999999999999</v>
      </c>
      <c r="I355" s="255"/>
      <c r="J355" s="250"/>
      <c r="K355" s="250"/>
      <c r="L355" s="256"/>
      <c r="M355" s="257"/>
      <c r="N355" s="258"/>
      <c r="O355" s="258"/>
      <c r="P355" s="258"/>
      <c r="Q355" s="258"/>
      <c r="R355" s="258"/>
      <c r="S355" s="258"/>
      <c r="T355" s="25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0" t="s">
        <v>260</v>
      </c>
      <c r="AU355" s="260" t="s">
        <v>93</v>
      </c>
      <c r="AV355" s="13" t="s">
        <v>93</v>
      </c>
      <c r="AW355" s="13" t="s">
        <v>40</v>
      </c>
      <c r="AX355" s="13" t="s">
        <v>84</v>
      </c>
      <c r="AY355" s="260" t="s">
        <v>251</v>
      </c>
    </row>
    <row r="356" s="13" customFormat="1">
      <c r="A356" s="13"/>
      <c r="B356" s="249"/>
      <c r="C356" s="250"/>
      <c r="D356" s="251" t="s">
        <v>260</v>
      </c>
      <c r="E356" s="252" t="s">
        <v>1</v>
      </c>
      <c r="F356" s="253" t="s">
        <v>445</v>
      </c>
      <c r="G356" s="250"/>
      <c r="H356" s="254">
        <v>84.272000000000006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260</v>
      </c>
      <c r="AU356" s="260" t="s">
        <v>93</v>
      </c>
      <c r="AV356" s="13" t="s">
        <v>93</v>
      </c>
      <c r="AW356" s="13" t="s">
        <v>40</v>
      </c>
      <c r="AX356" s="13" t="s">
        <v>84</v>
      </c>
      <c r="AY356" s="260" t="s">
        <v>251</v>
      </c>
    </row>
    <row r="357" s="14" customFormat="1">
      <c r="A357" s="14"/>
      <c r="B357" s="261"/>
      <c r="C357" s="262"/>
      <c r="D357" s="251" t="s">
        <v>260</v>
      </c>
      <c r="E357" s="263" t="s">
        <v>1</v>
      </c>
      <c r="F357" s="264" t="s">
        <v>262</v>
      </c>
      <c r="G357" s="262"/>
      <c r="H357" s="265">
        <v>328.89800000000002</v>
      </c>
      <c r="I357" s="266"/>
      <c r="J357" s="262"/>
      <c r="K357" s="262"/>
      <c r="L357" s="267"/>
      <c r="M357" s="268"/>
      <c r="N357" s="269"/>
      <c r="O357" s="269"/>
      <c r="P357" s="269"/>
      <c r="Q357" s="269"/>
      <c r="R357" s="269"/>
      <c r="S357" s="269"/>
      <c r="T357" s="27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1" t="s">
        <v>260</v>
      </c>
      <c r="AU357" s="271" t="s">
        <v>93</v>
      </c>
      <c r="AV357" s="14" t="s">
        <v>257</v>
      </c>
      <c r="AW357" s="14" t="s">
        <v>40</v>
      </c>
      <c r="AX357" s="14" t="s">
        <v>91</v>
      </c>
      <c r="AY357" s="271" t="s">
        <v>251</v>
      </c>
    </row>
    <row r="358" s="2" customFormat="1" ht="16.5" customHeight="1">
      <c r="A358" s="41"/>
      <c r="B358" s="42"/>
      <c r="C358" s="230" t="s">
        <v>336</v>
      </c>
      <c r="D358" s="230" t="s">
        <v>253</v>
      </c>
      <c r="E358" s="231" t="s">
        <v>446</v>
      </c>
      <c r="F358" s="232" t="s">
        <v>447</v>
      </c>
      <c r="G358" s="233" t="s">
        <v>389</v>
      </c>
      <c r="H358" s="234">
        <v>328.89800000000002</v>
      </c>
      <c r="I358" s="235"/>
      <c r="J358" s="236">
        <f>ROUND(I358*H358,2)</f>
        <v>0</v>
      </c>
      <c r="K358" s="237"/>
      <c r="L358" s="47"/>
      <c r="M358" s="238" t="s">
        <v>1</v>
      </c>
      <c r="N358" s="239" t="s">
        <v>49</v>
      </c>
      <c r="O358" s="94"/>
      <c r="P358" s="240">
        <f>O358*H358</f>
        <v>0</v>
      </c>
      <c r="Q358" s="240">
        <v>0</v>
      </c>
      <c r="R358" s="240">
        <f>Q358*H358</f>
        <v>0</v>
      </c>
      <c r="S358" s="240">
        <v>0</v>
      </c>
      <c r="T358" s="241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42" t="s">
        <v>257</v>
      </c>
      <c r="AT358" s="242" t="s">
        <v>253</v>
      </c>
      <c r="AU358" s="242" t="s">
        <v>93</v>
      </c>
      <c r="AY358" s="19" t="s">
        <v>251</v>
      </c>
      <c r="BE358" s="243">
        <f>IF(N358="základní",J358,0)</f>
        <v>0</v>
      </c>
      <c r="BF358" s="243">
        <f>IF(N358="snížená",J358,0)</f>
        <v>0</v>
      </c>
      <c r="BG358" s="243">
        <f>IF(N358="zákl. přenesená",J358,0)</f>
        <v>0</v>
      </c>
      <c r="BH358" s="243">
        <f>IF(N358="sníž. přenesená",J358,0)</f>
        <v>0</v>
      </c>
      <c r="BI358" s="243">
        <f>IF(N358="nulová",J358,0)</f>
        <v>0</v>
      </c>
      <c r="BJ358" s="19" t="s">
        <v>91</v>
      </c>
      <c r="BK358" s="243">
        <f>ROUND(I358*H358,2)</f>
        <v>0</v>
      </c>
      <c r="BL358" s="19" t="s">
        <v>257</v>
      </c>
      <c r="BM358" s="242" t="s">
        <v>448</v>
      </c>
    </row>
    <row r="359" s="2" customFormat="1">
      <c r="A359" s="41"/>
      <c r="B359" s="42"/>
      <c r="C359" s="43"/>
      <c r="D359" s="244" t="s">
        <v>258</v>
      </c>
      <c r="E359" s="43"/>
      <c r="F359" s="245" t="s">
        <v>449</v>
      </c>
      <c r="G359" s="43"/>
      <c r="H359" s="43"/>
      <c r="I359" s="246"/>
      <c r="J359" s="43"/>
      <c r="K359" s="43"/>
      <c r="L359" s="47"/>
      <c r="M359" s="247"/>
      <c r="N359" s="248"/>
      <c r="O359" s="94"/>
      <c r="P359" s="94"/>
      <c r="Q359" s="94"/>
      <c r="R359" s="94"/>
      <c r="S359" s="94"/>
      <c r="T359" s="95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258</v>
      </c>
      <c r="AU359" s="19" t="s">
        <v>93</v>
      </c>
    </row>
    <row r="360" s="15" customFormat="1">
      <c r="A360" s="15"/>
      <c r="B360" s="272"/>
      <c r="C360" s="273"/>
      <c r="D360" s="251" t="s">
        <v>260</v>
      </c>
      <c r="E360" s="274" t="s">
        <v>1</v>
      </c>
      <c r="F360" s="275" t="s">
        <v>426</v>
      </c>
      <c r="G360" s="273"/>
      <c r="H360" s="274" t="s">
        <v>1</v>
      </c>
      <c r="I360" s="276"/>
      <c r="J360" s="273"/>
      <c r="K360" s="273"/>
      <c r="L360" s="277"/>
      <c r="M360" s="278"/>
      <c r="N360" s="279"/>
      <c r="O360" s="279"/>
      <c r="P360" s="279"/>
      <c r="Q360" s="279"/>
      <c r="R360" s="279"/>
      <c r="S360" s="279"/>
      <c r="T360" s="280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1" t="s">
        <v>260</v>
      </c>
      <c r="AU360" s="281" t="s">
        <v>93</v>
      </c>
      <c r="AV360" s="15" t="s">
        <v>91</v>
      </c>
      <c r="AW360" s="15" t="s">
        <v>40</v>
      </c>
      <c r="AX360" s="15" t="s">
        <v>84</v>
      </c>
      <c r="AY360" s="281" t="s">
        <v>251</v>
      </c>
    </row>
    <row r="361" s="13" customFormat="1">
      <c r="A361" s="13"/>
      <c r="B361" s="249"/>
      <c r="C361" s="250"/>
      <c r="D361" s="251" t="s">
        <v>260</v>
      </c>
      <c r="E361" s="252" t="s">
        <v>1</v>
      </c>
      <c r="F361" s="253" t="s">
        <v>442</v>
      </c>
      <c r="G361" s="250"/>
      <c r="H361" s="254">
        <v>85.665000000000006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260</v>
      </c>
      <c r="AU361" s="260" t="s">
        <v>93</v>
      </c>
      <c r="AV361" s="13" t="s">
        <v>93</v>
      </c>
      <c r="AW361" s="13" t="s">
        <v>40</v>
      </c>
      <c r="AX361" s="13" t="s">
        <v>84</v>
      </c>
      <c r="AY361" s="260" t="s">
        <v>251</v>
      </c>
    </row>
    <row r="362" s="15" customFormat="1">
      <c r="A362" s="15"/>
      <c r="B362" s="272"/>
      <c r="C362" s="273"/>
      <c r="D362" s="251" t="s">
        <v>260</v>
      </c>
      <c r="E362" s="274" t="s">
        <v>1</v>
      </c>
      <c r="F362" s="275" t="s">
        <v>428</v>
      </c>
      <c r="G362" s="273"/>
      <c r="H362" s="274" t="s">
        <v>1</v>
      </c>
      <c r="I362" s="276"/>
      <c r="J362" s="273"/>
      <c r="K362" s="273"/>
      <c r="L362" s="277"/>
      <c r="M362" s="278"/>
      <c r="N362" s="279"/>
      <c r="O362" s="279"/>
      <c r="P362" s="279"/>
      <c r="Q362" s="279"/>
      <c r="R362" s="279"/>
      <c r="S362" s="279"/>
      <c r="T362" s="280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1" t="s">
        <v>260</v>
      </c>
      <c r="AU362" s="281" t="s">
        <v>93</v>
      </c>
      <c r="AV362" s="15" t="s">
        <v>91</v>
      </c>
      <c r="AW362" s="15" t="s">
        <v>40</v>
      </c>
      <c r="AX362" s="15" t="s">
        <v>84</v>
      </c>
      <c r="AY362" s="281" t="s">
        <v>251</v>
      </c>
    </row>
    <row r="363" s="13" customFormat="1">
      <c r="A363" s="13"/>
      <c r="B363" s="249"/>
      <c r="C363" s="250"/>
      <c r="D363" s="251" t="s">
        <v>260</v>
      </c>
      <c r="E363" s="252" t="s">
        <v>1</v>
      </c>
      <c r="F363" s="253" t="s">
        <v>443</v>
      </c>
      <c r="G363" s="250"/>
      <c r="H363" s="254">
        <v>130.625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260</v>
      </c>
      <c r="AU363" s="260" t="s">
        <v>93</v>
      </c>
      <c r="AV363" s="13" t="s">
        <v>93</v>
      </c>
      <c r="AW363" s="13" t="s">
        <v>40</v>
      </c>
      <c r="AX363" s="13" t="s">
        <v>84</v>
      </c>
      <c r="AY363" s="260" t="s">
        <v>251</v>
      </c>
    </row>
    <row r="364" s="13" customFormat="1">
      <c r="A364" s="13"/>
      <c r="B364" s="249"/>
      <c r="C364" s="250"/>
      <c r="D364" s="251" t="s">
        <v>260</v>
      </c>
      <c r="E364" s="252" t="s">
        <v>1</v>
      </c>
      <c r="F364" s="253" t="s">
        <v>444</v>
      </c>
      <c r="G364" s="250"/>
      <c r="H364" s="254">
        <v>28.335999999999999</v>
      </c>
      <c r="I364" s="255"/>
      <c r="J364" s="250"/>
      <c r="K364" s="250"/>
      <c r="L364" s="256"/>
      <c r="M364" s="257"/>
      <c r="N364" s="258"/>
      <c r="O364" s="258"/>
      <c r="P364" s="258"/>
      <c r="Q364" s="258"/>
      <c r="R364" s="258"/>
      <c r="S364" s="258"/>
      <c r="T364" s="25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0" t="s">
        <v>260</v>
      </c>
      <c r="AU364" s="260" t="s">
        <v>93</v>
      </c>
      <c r="AV364" s="13" t="s">
        <v>93</v>
      </c>
      <c r="AW364" s="13" t="s">
        <v>40</v>
      </c>
      <c r="AX364" s="13" t="s">
        <v>84</v>
      </c>
      <c r="AY364" s="260" t="s">
        <v>251</v>
      </c>
    </row>
    <row r="365" s="13" customFormat="1">
      <c r="A365" s="13"/>
      <c r="B365" s="249"/>
      <c r="C365" s="250"/>
      <c r="D365" s="251" t="s">
        <v>260</v>
      </c>
      <c r="E365" s="252" t="s">
        <v>1</v>
      </c>
      <c r="F365" s="253" t="s">
        <v>445</v>
      </c>
      <c r="G365" s="250"/>
      <c r="H365" s="254">
        <v>84.272000000000006</v>
      </c>
      <c r="I365" s="255"/>
      <c r="J365" s="250"/>
      <c r="K365" s="250"/>
      <c r="L365" s="256"/>
      <c r="M365" s="257"/>
      <c r="N365" s="258"/>
      <c r="O365" s="258"/>
      <c r="P365" s="258"/>
      <c r="Q365" s="258"/>
      <c r="R365" s="258"/>
      <c r="S365" s="258"/>
      <c r="T365" s="25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0" t="s">
        <v>260</v>
      </c>
      <c r="AU365" s="260" t="s">
        <v>93</v>
      </c>
      <c r="AV365" s="13" t="s">
        <v>93</v>
      </c>
      <c r="AW365" s="13" t="s">
        <v>40</v>
      </c>
      <c r="AX365" s="13" t="s">
        <v>84</v>
      </c>
      <c r="AY365" s="260" t="s">
        <v>251</v>
      </c>
    </row>
    <row r="366" s="14" customFormat="1">
      <c r="A366" s="14"/>
      <c r="B366" s="261"/>
      <c r="C366" s="262"/>
      <c r="D366" s="251" t="s">
        <v>260</v>
      </c>
      <c r="E366" s="263" t="s">
        <v>1</v>
      </c>
      <c r="F366" s="264" t="s">
        <v>262</v>
      </c>
      <c r="G366" s="262"/>
      <c r="H366" s="265">
        <v>328.89800000000002</v>
      </c>
      <c r="I366" s="266"/>
      <c r="J366" s="262"/>
      <c r="K366" s="262"/>
      <c r="L366" s="267"/>
      <c r="M366" s="268"/>
      <c r="N366" s="269"/>
      <c r="O366" s="269"/>
      <c r="P366" s="269"/>
      <c r="Q366" s="269"/>
      <c r="R366" s="269"/>
      <c r="S366" s="269"/>
      <c r="T366" s="27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1" t="s">
        <v>260</v>
      </c>
      <c r="AU366" s="271" t="s">
        <v>93</v>
      </c>
      <c r="AV366" s="14" t="s">
        <v>257</v>
      </c>
      <c r="AW366" s="14" t="s">
        <v>40</v>
      </c>
      <c r="AX366" s="14" t="s">
        <v>91</v>
      </c>
      <c r="AY366" s="271" t="s">
        <v>251</v>
      </c>
    </row>
    <row r="367" s="2" customFormat="1" ht="21.75" customHeight="1">
      <c r="A367" s="41"/>
      <c r="B367" s="42"/>
      <c r="C367" s="230" t="s">
        <v>450</v>
      </c>
      <c r="D367" s="230" t="s">
        <v>253</v>
      </c>
      <c r="E367" s="231" t="s">
        <v>451</v>
      </c>
      <c r="F367" s="232" t="s">
        <v>452</v>
      </c>
      <c r="G367" s="233" t="s">
        <v>298</v>
      </c>
      <c r="H367" s="234">
        <v>2.4129999999999998</v>
      </c>
      <c r="I367" s="235"/>
      <c r="J367" s="236">
        <f>ROUND(I367*H367,2)</f>
        <v>0</v>
      </c>
      <c r="K367" s="237"/>
      <c r="L367" s="47"/>
      <c r="M367" s="238" t="s">
        <v>1</v>
      </c>
      <c r="N367" s="239" t="s">
        <v>49</v>
      </c>
      <c r="O367" s="94"/>
      <c r="P367" s="240">
        <f>O367*H367</f>
        <v>0</v>
      </c>
      <c r="Q367" s="240">
        <v>1.0606207999999999</v>
      </c>
      <c r="R367" s="240">
        <f>Q367*H367</f>
        <v>2.5592779903999996</v>
      </c>
      <c r="S367" s="240">
        <v>0</v>
      </c>
      <c r="T367" s="241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42" t="s">
        <v>257</v>
      </c>
      <c r="AT367" s="242" t="s">
        <v>253</v>
      </c>
      <c r="AU367" s="242" t="s">
        <v>93</v>
      </c>
      <c r="AY367" s="19" t="s">
        <v>251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9" t="s">
        <v>91</v>
      </c>
      <c r="BK367" s="243">
        <f>ROUND(I367*H367,2)</f>
        <v>0</v>
      </c>
      <c r="BL367" s="19" t="s">
        <v>257</v>
      </c>
      <c r="BM367" s="242" t="s">
        <v>453</v>
      </c>
    </row>
    <row r="368" s="2" customFormat="1">
      <c r="A368" s="41"/>
      <c r="B368" s="42"/>
      <c r="C368" s="43"/>
      <c r="D368" s="244" t="s">
        <v>258</v>
      </c>
      <c r="E368" s="43"/>
      <c r="F368" s="245" t="s">
        <v>454</v>
      </c>
      <c r="G368" s="43"/>
      <c r="H368" s="43"/>
      <c r="I368" s="246"/>
      <c r="J368" s="43"/>
      <c r="K368" s="43"/>
      <c r="L368" s="47"/>
      <c r="M368" s="247"/>
      <c r="N368" s="248"/>
      <c r="O368" s="94"/>
      <c r="P368" s="94"/>
      <c r="Q368" s="94"/>
      <c r="R368" s="94"/>
      <c r="S368" s="94"/>
      <c r="T368" s="95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19" t="s">
        <v>258</v>
      </c>
      <c r="AU368" s="19" t="s">
        <v>93</v>
      </c>
    </row>
    <row r="369" s="2" customFormat="1">
      <c r="A369" s="41"/>
      <c r="B369" s="42"/>
      <c r="C369" s="43"/>
      <c r="D369" s="251" t="s">
        <v>289</v>
      </c>
      <c r="E369" s="43"/>
      <c r="F369" s="282" t="s">
        <v>455</v>
      </c>
      <c r="G369" s="43"/>
      <c r="H369" s="43"/>
      <c r="I369" s="246"/>
      <c r="J369" s="43"/>
      <c r="K369" s="43"/>
      <c r="L369" s="47"/>
      <c r="M369" s="247"/>
      <c r="N369" s="248"/>
      <c r="O369" s="94"/>
      <c r="P369" s="94"/>
      <c r="Q369" s="94"/>
      <c r="R369" s="94"/>
      <c r="S369" s="94"/>
      <c r="T369" s="95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19" t="s">
        <v>289</v>
      </c>
      <c r="AU369" s="19" t="s">
        <v>93</v>
      </c>
    </row>
    <row r="370" s="2" customFormat="1" ht="24.15" customHeight="1">
      <c r="A370" s="41"/>
      <c r="B370" s="42"/>
      <c r="C370" s="230" t="s">
        <v>341</v>
      </c>
      <c r="D370" s="230" t="s">
        <v>253</v>
      </c>
      <c r="E370" s="231" t="s">
        <v>456</v>
      </c>
      <c r="F370" s="232" t="s">
        <v>457</v>
      </c>
      <c r="G370" s="233" t="s">
        <v>265</v>
      </c>
      <c r="H370" s="234">
        <v>7.8399999999999999</v>
      </c>
      <c r="I370" s="235"/>
      <c r="J370" s="236">
        <f>ROUND(I370*H370,2)</f>
        <v>0</v>
      </c>
      <c r="K370" s="237"/>
      <c r="L370" s="47"/>
      <c r="M370" s="238" t="s">
        <v>1</v>
      </c>
      <c r="N370" s="239" t="s">
        <v>49</v>
      </c>
      <c r="O370" s="94"/>
      <c r="P370" s="240">
        <f>O370*H370</f>
        <v>0</v>
      </c>
      <c r="Q370" s="240">
        <v>2.5018722040000001</v>
      </c>
      <c r="R370" s="240">
        <f>Q370*H370</f>
        <v>19.614678079360001</v>
      </c>
      <c r="S370" s="240">
        <v>0</v>
      </c>
      <c r="T370" s="241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42" t="s">
        <v>257</v>
      </c>
      <c r="AT370" s="242" t="s">
        <v>253</v>
      </c>
      <c r="AU370" s="242" t="s">
        <v>93</v>
      </c>
      <c r="AY370" s="19" t="s">
        <v>251</v>
      </c>
      <c r="BE370" s="243">
        <f>IF(N370="základní",J370,0)</f>
        <v>0</v>
      </c>
      <c r="BF370" s="243">
        <f>IF(N370="snížená",J370,0)</f>
        <v>0</v>
      </c>
      <c r="BG370" s="243">
        <f>IF(N370="zákl. přenesená",J370,0)</f>
        <v>0</v>
      </c>
      <c r="BH370" s="243">
        <f>IF(N370="sníž. přenesená",J370,0)</f>
        <v>0</v>
      </c>
      <c r="BI370" s="243">
        <f>IF(N370="nulová",J370,0)</f>
        <v>0</v>
      </c>
      <c r="BJ370" s="19" t="s">
        <v>91</v>
      </c>
      <c r="BK370" s="243">
        <f>ROUND(I370*H370,2)</f>
        <v>0</v>
      </c>
      <c r="BL370" s="19" t="s">
        <v>257</v>
      </c>
      <c r="BM370" s="242" t="s">
        <v>458</v>
      </c>
    </row>
    <row r="371" s="2" customFormat="1">
      <c r="A371" s="41"/>
      <c r="B371" s="42"/>
      <c r="C371" s="43"/>
      <c r="D371" s="244" t="s">
        <v>258</v>
      </c>
      <c r="E371" s="43"/>
      <c r="F371" s="245" t="s">
        <v>459</v>
      </c>
      <c r="G371" s="43"/>
      <c r="H371" s="43"/>
      <c r="I371" s="246"/>
      <c r="J371" s="43"/>
      <c r="K371" s="43"/>
      <c r="L371" s="47"/>
      <c r="M371" s="247"/>
      <c r="N371" s="248"/>
      <c r="O371" s="94"/>
      <c r="P371" s="94"/>
      <c r="Q371" s="94"/>
      <c r="R371" s="94"/>
      <c r="S371" s="94"/>
      <c r="T371" s="95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19" t="s">
        <v>258</v>
      </c>
      <c r="AU371" s="19" t="s">
        <v>93</v>
      </c>
    </row>
    <row r="372" s="15" customFormat="1">
      <c r="A372" s="15"/>
      <c r="B372" s="272"/>
      <c r="C372" s="273"/>
      <c r="D372" s="251" t="s">
        <v>260</v>
      </c>
      <c r="E372" s="274" t="s">
        <v>1</v>
      </c>
      <c r="F372" s="275" t="s">
        <v>460</v>
      </c>
      <c r="G372" s="273"/>
      <c r="H372" s="274" t="s">
        <v>1</v>
      </c>
      <c r="I372" s="276"/>
      <c r="J372" s="273"/>
      <c r="K372" s="273"/>
      <c r="L372" s="277"/>
      <c r="M372" s="278"/>
      <c r="N372" s="279"/>
      <c r="O372" s="279"/>
      <c r="P372" s="279"/>
      <c r="Q372" s="279"/>
      <c r="R372" s="279"/>
      <c r="S372" s="279"/>
      <c r="T372" s="280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1" t="s">
        <v>260</v>
      </c>
      <c r="AU372" s="281" t="s">
        <v>93</v>
      </c>
      <c r="AV372" s="15" t="s">
        <v>91</v>
      </c>
      <c r="AW372" s="15" t="s">
        <v>40</v>
      </c>
      <c r="AX372" s="15" t="s">
        <v>84</v>
      </c>
      <c r="AY372" s="281" t="s">
        <v>251</v>
      </c>
    </row>
    <row r="373" s="13" customFormat="1">
      <c r="A373" s="13"/>
      <c r="B373" s="249"/>
      <c r="C373" s="250"/>
      <c r="D373" s="251" t="s">
        <v>260</v>
      </c>
      <c r="E373" s="252" t="s">
        <v>1</v>
      </c>
      <c r="F373" s="253" t="s">
        <v>461</v>
      </c>
      <c r="G373" s="250"/>
      <c r="H373" s="254">
        <v>7.8399999999999999</v>
      </c>
      <c r="I373" s="255"/>
      <c r="J373" s="250"/>
      <c r="K373" s="250"/>
      <c r="L373" s="256"/>
      <c r="M373" s="257"/>
      <c r="N373" s="258"/>
      <c r="O373" s="258"/>
      <c r="P373" s="258"/>
      <c r="Q373" s="258"/>
      <c r="R373" s="258"/>
      <c r="S373" s="258"/>
      <c r="T373" s="25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0" t="s">
        <v>260</v>
      </c>
      <c r="AU373" s="260" t="s">
        <v>93</v>
      </c>
      <c r="AV373" s="13" t="s">
        <v>93</v>
      </c>
      <c r="AW373" s="13" t="s">
        <v>40</v>
      </c>
      <c r="AX373" s="13" t="s">
        <v>84</v>
      </c>
      <c r="AY373" s="260" t="s">
        <v>251</v>
      </c>
    </row>
    <row r="374" s="14" customFormat="1">
      <c r="A374" s="14"/>
      <c r="B374" s="261"/>
      <c r="C374" s="262"/>
      <c r="D374" s="251" t="s">
        <v>260</v>
      </c>
      <c r="E374" s="263" t="s">
        <v>1</v>
      </c>
      <c r="F374" s="264" t="s">
        <v>262</v>
      </c>
      <c r="G374" s="262"/>
      <c r="H374" s="265">
        <v>7.8399999999999999</v>
      </c>
      <c r="I374" s="266"/>
      <c r="J374" s="262"/>
      <c r="K374" s="262"/>
      <c r="L374" s="267"/>
      <c r="M374" s="268"/>
      <c r="N374" s="269"/>
      <c r="O374" s="269"/>
      <c r="P374" s="269"/>
      <c r="Q374" s="269"/>
      <c r="R374" s="269"/>
      <c r="S374" s="269"/>
      <c r="T374" s="27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1" t="s">
        <v>260</v>
      </c>
      <c r="AU374" s="271" t="s">
        <v>93</v>
      </c>
      <c r="AV374" s="14" t="s">
        <v>257</v>
      </c>
      <c r="AW374" s="14" t="s">
        <v>40</v>
      </c>
      <c r="AX374" s="14" t="s">
        <v>91</v>
      </c>
      <c r="AY374" s="271" t="s">
        <v>251</v>
      </c>
    </row>
    <row r="375" s="2" customFormat="1" ht="16.5" customHeight="1">
      <c r="A375" s="41"/>
      <c r="B375" s="42"/>
      <c r="C375" s="230" t="s">
        <v>462</v>
      </c>
      <c r="D375" s="230" t="s">
        <v>253</v>
      </c>
      <c r="E375" s="231" t="s">
        <v>463</v>
      </c>
      <c r="F375" s="232" t="s">
        <v>464</v>
      </c>
      <c r="G375" s="233" t="s">
        <v>389</v>
      </c>
      <c r="H375" s="234">
        <v>44.799999999999997</v>
      </c>
      <c r="I375" s="235"/>
      <c r="J375" s="236">
        <f>ROUND(I375*H375,2)</f>
        <v>0</v>
      </c>
      <c r="K375" s="237"/>
      <c r="L375" s="47"/>
      <c r="M375" s="238" t="s">
        <v>1</v>
      </c>
      <c r="N375" s="239" t="s">
        <v>49</v>
      </c>
      <c r="O375" s="94"/>
      <c r="P375" s="240">
        <f>O375*H375</f>
        <v>0</v>
      </c>
      <c r="Q375" s="240">
        <v>0.0026369000000000002</v>
      </c>
      <c r="R375" s="240">
        <f>Q375*H375</f>
        <v>0.11813311999999999</v>
      </c>
      <c r="S375" s="240">
        <v>0</v>
      </c>
      <c r="T375" s="241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42" t="s">
        <v>257</v>
      </c>
      <c r="AT375" s="242" t="s">
        <v>253</v>
      </c>
      <c r="AU375" s="242" t="s">
        <v>93</v>
      </c>
      <c r="AY375" s="19" t="s">
        <v>251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9" t="s">
        <v>91</v>
      </c>
      <c r="BK375" s="243">
        <f>ROUND(I375*H375,2)</f>
        <v>0</v>
      </c>
      <c r="BL375" s="19" t="s">
        <v>257</v>
      </c>
      <c r="BM375" s="242" t="s">
        <v>465</v>
      </c>
    </row>
    <row r="376" s="2" customFormat="1">
      <c r="A376" s="41"/>
      <c r="B376" s="42"/>
      <c r="C376" s="43"/>
      <c r="D376" s="244" t="s">
        <v>258</v>
      </c>
      <c r="E376" s="43"/>
      <c r="F376" s="245" t="s">
        <v>466</v>
      </c>
      <c r="G376" s="43"/>
      <c r="H376" s="43"/>
      <c r="I376" s="246"/>
      <c r="J376" s="43"/>
      <c r="K376" s="43"/>
      <c r="L376" s="47"/>
      <c r="M376" s="247"/>
      <c r="N376" s="248"/>
      <c r="O376" s="94"/>
      <c r="P376" s="94"/>
      <c r="Q376" s="94"/>
      <c r="R376" s="94"/>
      <c r="S376" s="94"/>
      <c r="T376" s="95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19" t="s">
        <v>258</v>
      </c>
      <c r="AU376" s="19" t="s">
        <v>93</v>
      </c>
    </row>
    <row r="377" s="15" customFormat="1">
      <c r="A377" s="15"/>
      <c r="B377" s="272"/>
      <c r="C377" s="273"/>
      <c r="D377" s="251" t="s">
        <v>260</v>
      </c>
      <c r="E377" s="274" t="s">
        <v>1</v>
      </c>
      <c r="F377" s="275" t="s">
        <v>460</v>
      </c>
      <c r="G377" s="273"/>
      <c r="H377" s="274" t="s">
        <v>1</v>
      </c>
      <c r="I377" s="276"/>
      <c r="J377" s="273"/>
      <c r="K377" s="273"/>
      <c r="L377" s="277"/>
      <c r="M377" s="278"/>
      <c r="N377" s="279"/>
      <c r="O377" s="279"/>
      <c r="P377" s="279"/>
      <c r="Q377" s="279"/>
      <c r="R377" s="279"/>
      <c r="S377" s="279"/>
      <c r="T377" s="280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1" t="s">
        <v>260</v>
      </c>
      <c r="AU377" s="281" t="s">
        <v>93</v>
      </c>
      <c r="AV377" s="15" t="s">
        <v>91</v>
      </c>
      <c r="AW377" s="15" t="s">
        <v>40</v>
      </c>
      <c r="AX377" s="15" t="s">
        <v>84</v>
      </c>
      <c r="AY377" s="281" t="s">
        <v>251</v>
      </c>
    </row>
    <row r="378" s="13" customFormat="1">
      <c r="A378" s="13"/>
      <c r="B378" s="249"/>
      <c r="C378" s="250"/>
      <c r="D378" s="251" t="s">
        <v>260</v>
      </c>
      <c r="E378" s="252" t="s">
        <v>1</v>
      </c>
      <c r="F378" s="253" t="s">
        <v>467</v>
      </c>
      <c r="G378" s="250"/>
      <c r="H378" s="254">
        <v>44.799999999999997</v>
      </c>
      <c r="I378" s="255"/>
      <c r="J378" s="250"/>
      <c r="K378" s="250"/>
      <c r="L378" s="256"/>
      <c r="M378" s="257"/>
      <c r="N378" s="258"/>
      <c r="O378" s="258"/>
      <c r="P378" s="258"/>
      <c r="Q378" s="258"/>
      <c r="R378" s="258"/>
      <c r="S378" s="258"/>
      <c r="T378" s="25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0" t="s">
        <v>260</v>
      </c>
      <c r="AU378" s="260" t="s">
        <v>93</v>
      </c>
      <c r="AV378" s="13" t="s">
        <v>93</v>
      </c>
      <c r="AW378" s="13" t="s">
        <v>40</v>
      </c>
      <c r="AX378" s="13" t="s">
        <v>84</v>
      </c>
      <c r="AY378" s="260" t="s">
        <v>251</v>
      </c>
    </row>
    <row r="379" s="14" customFormat="1">
      <c r="A379" s="14"/>
      <c r="B379" s="261"/>
      <c r="C379" s="262"/>
      <c r="D379" s="251" t="s">
        <v>260</v>
      </c>
      <c r="E379" s="263" t="s">
        <v>1</v>
      </c>
      <c r="F379" s="264" t="s">
        <v>262</v>
      </c>
      <c r="G379" s="262"/>
      <c r="H379" s="265">
        <v>44.799999999999997</v>
      </c>
      <c r="I379" s="266"/>
      <c r="J379" s="262"/>
      <c r="K379" s="262"/>
      <c r="L379" s="267"/>
      <c r="M379" s="268"/>
      <c r="N379" s="269"/>
      <c r="O379" s="269"/>
      <c r="P379" s="269"/>
      <c r="Q379" s="269"/>
      <c r="R379" s="269"/>
      <c r="S379" s="269"/>
      <c r="T379" s="27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1" t="s">
        <v>260</v>
      </c>
      <c r="AU379" s="271" t="s">
        <v>93</v>
      </c>
      <c r="AV379" s="14" t="s">
        <v>257</v>
      </c>
      <c r="AW379" s="14" t="s">
        <v>40</v>
      </c>
      <c r="AX379" s="14" t="s">
        <v>91</v>
      </c>
      <c r="AY379" s="271" t="s">
        <v>251</v>
      </c>
    </row>
    <row r="380" s="2" customFormat="1" ht="16.5" customHeight="1">
      <c r="A380" s="41"/>
      <c r="B380" s="42"/>
      <c r="C380" s="230" t="s">
        <v>352</v>
      </c>
      <c r="D380" s="230" t="s">
        <v>253</v>
      </c>
      <c r="E380" s="231" t="s">
        <v>468</v>
      </c>
      <c r="F380" s="232" t="s">
        <v>469</v>
      </c>
      <c r="G380" s="233" t="s">
        <v>389</v>
      </c>
      <c r="H380" s="234">
        <v>44.799999999999997</v>
      </c>
      <c r="I380" s="235"/>
      <c r="J380" s="236">
        <f>ROUND(I380*H380,2)</f>
        <v>0</v>
      </c>
      <c r="K380" s="237"/>
      <c r="L380" s="47"/>
      <c r="M380" s="238" t="s">
        <v>1</v>
      </c>
      <c r="N380" s="239" t="s">
        <v>49</v>
      </c>
      <c r="O380" s="94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42" t="s">
        <v>257</v>
      </c>
      <c r="AT380" s="242" t="s">
        <v>253</v>
      </c>
      <c r="AU380" s="242" t="s">
        <v>93</v>
      </c>
      <c r="AY380" s="19" t="s">
        <v>251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9" t="s">
        <v>91</v>
      </c>
      <c r="BK380" s="243">
        <f>ROUND(I380*H380,2)</f>
        <v>0</v>
      </c>
      <c r="BL380" s="19" t="s">
        <v>257</v>
      </c>
      <c r="BM380" s="242" t="s">
        <v>470</v>
      </c>
    </row>
    <row r="381" s="2" customFormat="1">
      <c r="A381" s="41"/>
      <c r="B381" s="42"/>
      <c r="C381" s="43"/>
      <c r="D381" s="244" t="s">
        <v>258</v>
      </c>
      <c r="E381" s="43"/>
      <c r="F381" s="245" t="s">
        <v>471</v>
      </c>
      <c r="G381" s="43"/>
      <c r="H381" s="43"/>
      <c r="I381" s="246"/>
      <c r="J381" s="43"/>
      <c r="K381" s="43"/>
      <c r="L381" s="47"/>
      <c r="M381" s="247"/>
      <c r="N381" s="248"/>
      <c r="O381" s="94"/>
      <c r="P381" s="94"/>
      <c r="Q381" s="94"/>
      <c r="R381" s="94"/>
      <c r="S381" s="94"/>
      <c r="T381" s="95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19" t="s">
        <v>258</v>
      </c>
      <c r="AU381" s="19" t="s">
        <v>93</v>
      </c>
    </row>
    <row r="382" s="15" customFormat="1">
      <c r="A382" s="15"/>
      <c r="B382" s="272"/>
      <c r="C382" s="273"/>
      <c r="D382" s="251" t="s">
        <v>260</v>
      </c>
      <c r="E382" s="274" t="s">
        <v>1</v>
      </c>
      <c r="F382" s="275" t="s">
        <v>460</v>
      </c>
      <c r="G382" s="273"/>
      <c r="H382" s="274" t="s">
        <v>1</v>
      </c>
      <c r="I382" s="276"/>
      <c r="J382" s="273"/>
      <c r="K382" s="273"/>
      <c r="L382" s="277"/>
      <c r="M382" s="278"/>
      <c r="N382" s="279"/>
      <c r="O382" s="279"/>
      <c r="P382" s="279"/>
      <c r="Q382" s="279"/>
      <c r="R382" s="279"/>
      <c r="S382" s="279"/>
      <c r="T382" s="280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1" t="s">
        <v>260</v>
      </c>
      <c r="AU382" s="281" t="s">
        <v>93</v>
      </c>
      <c r="AV382" s="15" t="s">
        <v>91</v>
      </c>
      <c r="AW382" s="15" t="s">
        <v>40</v>
      </c>
      <c r="AX382" s="15" t="s">
        <v>84</v>
      </c>
      <c r="AY382" s="281" t="s">
        <v>251</v>
      </c>
    </row>
    <row r="383" s="13" customFormat="1">
      <c r="A383" s="13"/>
      <c r="B383" s="249"/>
      <c r="C383" s="250"/>
      <c r="D383" s="251" t="s">
        <v>260</v>
      </c>
      <c r="E383" s="252" t="s">
        <v>1</v>
      </c>
      <c r="F383" s="253" t="s">
        <v>467</v>
      </c>
      <c r="G383" s="250"/>
      <c r="H383" s="254">
        <v>44.799999999999997</v>
      </c>
      <c r="I383" s="255"/>
      <c r="J383" s="250"/>
      <c r="K383" s="250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260</v>
      </c>
      <c r="AU383" s="260" t="s">
        <v>93</v>
      </c>
      <c r="AV383" s="13" t="s">
        <v>93</v>
      </c>
      <c r="AW383" s="13" t="s">
        <v>40</v>
      </c>
      <c r="AX383" s="13" t="s">
        <v>84</v>
      </c>
      <c r="AY383" s="260" t="s">
        <v>251</v>
      </c>
    </row>
    <row r="384" s="14" customFormat="1">
      <c r="A384" s="14"/>
      <c r="B384" s="261"/>
      <c r="C384" s="262"/>
      <c r="D384" s="251" t="s">
        <v>260</v>
      </c>
      <c r="E384" s="263" t="s">
        <v>1</v>
      </c>
      <c r="F384" s="264" t="s">
        <v>262</v>
      </c>
      <c r="G384" s="262"/>
      <c r="H384" s="265">
        <v>44.799999999999997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1" t="s">
        <v>260</v>
      </c>
      <c r="AU384" s="271" t="s">
        <v>93</v>
      </c>
      <c r="AV384" s="14" t="s">
        <v>257</v>
      </c>
      <c r="AW384" s="14" t="s">
        <v>40</v>
      </c>
      <c r="AX384" s="14" t="s">
        <v>91</v>
      </c>
      <c r="AY384" s="271" t="s">
        <v>251</v>
      </c>
    </row>
    <row r="385" s="2" customFormat="1" ht="21.75" customHeight="1">
      <c r="A385" s="41"/>
      <c r="B385" s="42"/>
      <c r="C385" s="230" t="s">
        <v>472</v>
      </c>
      <c r="D385" s="230" t="s">
        <v>253</v>
      </c>
      <c r="E385" s="231" t="s">
        <v>473</v>
      </c>
      <c r="F385" s="232" t="s">
        <v>474</v>
      </c>
      <c r="G385" s="233" t="s">
        <v>298</v>
      </c>
      <c r="H385" s="234">
        <v>1.1759999999999999</v>
      </c>
      <c r="I385" s="235"/>
      <c r="J385" s="236">
        <f>ROUND(I385*H385,2)</f>
        <v>0</v>
      </c>
      <c r="K385" s="237"/>
      <c r="L385" s="47"/>
      <c r="M385" s="238" t="s">
        <v>1</v>
      </c>
      <c r="N385" s="239" t="s">
        <v>49</v>
      </c>
      <c r="O385" s="94"/>
      <c r="P385" s="240">
        <f>O385*H385</f>
        <v>0</v>
      </c>
      <c r="Q385" s="240">
        <v>1.0606207999999999</v>
      </c>
      <c r="R385" s="240">
        <f>Q385*H385</f>
        <v>1.2472900607999999</v>
      </c>
      <c r="S385" s="240">
        <v>0</v>
      </c>
      <c r="T385" s="241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42" t="s">
        <v>257</v>
      </c>
      <c r="AT385" s="242" t="s">
        <v>253</v>
      </c>
      <c r="AU385" s="242" t="s">
        <v>93</v>
      </c>
      <c r="AY385" s="19" t="s">
        <v>251</v>
      </c>
      <c r="BE385" s="243">
        <f>IF(N385="základní",J385,0)</f>
        <v>0</v>
      </c>
      <c r="BF385" s="243">
        <f>IF(N385="snížená",J385,0)</f>
        <v>0</v>
      </c>
      <c r="BG385" s="243">
        <f>IF(N385="zákl. přenesená",J385,0)</f>
        <v>0</v>
      </c>
      <c r="BH385" s="243">
        <f>IF(N385="sníž. přenesená",J385,0)</f>
        <v>0</v>
      </c>
      <c r="BI385" s="243">
        <f>IF(N385="nulová",J385,0)</f>
        <v>0</v>
      </c>
      <c r="BJ385" s="19" t="s">
        <v>91</v>
      </c>
      <c r="BK385" s="243">
        <f>ROUND(I385*H385,2)</f>
        <v>0</v>
      </c>
      <c r="BL385" s="19" t="s">
        <v>257</v>
      </c>
      <c r="BM385" s="242" t="s">
        <v>475</v>
      </c>
    </row>
    <row r="386" s="2" customFormat="1">
      <c r="A386" s="41"/>
      <c r="B386" s="42"/>
      <c r="C386" s="43"/>
      <c r="D386" s="244" t="s">
        <v>258</v>
      </c>
      <c r="E386" s="43"/>
      <c r="F386" s="245" t="s">
        <v>476</v>
      </c>
      <c r="G386" s="43"/>
      <c r="H386" s="43"/>
      <c r="I386" s="246"/>
      <c r="J386" s="43"/>
      <c r="K386" s="43"/>
      <c r="L386" s="47"/>
      <c r="M386" s="247"/>
      <c r="N386" s="248"/>
      <c r="O386" s="94"/>
      <c r="P386" s="94"/>
      <c r="Q386" s="94"/>
      <c r="R386" s="94"/>
      <c r="S386" s="94"/>
      <c r="T386" s="95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258</v>
      </c>
      <c r="AU386" s="19" t="s">
        <v>93</v>
      </c>
    </row>
    <row r="387" s="2" customFormat="1">
      <c r="A387" s="41"/>
      <c r="B387" s="42"/>
      <c r="C387" s="43"/>
      <c r="D387" s="251" t="s">
        <v>289</v>
      </c>
      <c r="E387" s="43"/>
      <c r="F387" s="282" t="s">
        <v>477</v>
      </c>
      <c r="G387" s="43"/>
      <c r="H387" s="43"/>
      <c r="I387" s="246"/>
      <c r="J387" s="43"/>
      <c r="K387" s="43"/>
      <c r="L387" s="47"/>
      <c r="M387" s="247"/>
      <c r="N387" s="248"/>
      <c r="O387" s="94"/>
      <c r="P387" s="94"/>
      <c r="Q387" s="94"/>
      <c r="R387" s="94"/>
      <c r="S387" s="94"/>
      <c r="T387" s="95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19" t="s">
        <v>289</v>
      </c>
      <c r="AU387" s="19" t="s">
        <v>93</v>
      </c>
    </row>
    <row r="388" s="2" customFormat="1" ht="24.15" customHeight="1">
      <c r="A388" s="41"/>
      <c r="B388" s="42"/>
      <c r="C388" s="230" t="s">
        <v>358</v>
      </c>
      <c r="D388" s="230" t="s">
        <v>253</v>
      </c>
      <c r="E388" s="231" t="s">
        <v>478</v>
      </c>
      <c r="F388" s="232" t="s">
        <v>479</v>
      </c>
      <c r="G388" s="233" t="s">
        <v>389</v>
      </c>
      <c r="H388" s="234">
        <v>212.726</v>
      </c>
      <c r="I388" s="235"/>
      <c r="J388" s="236">
        <f>ROUND(I388*H388,2)</f>
        <v>0</v>
      </c>
      <c r="K388" s="237"/>
      <c r="L388" s="47"/>
      <c r="M388" s="238" t="s">
        <v>1</v>
      </c>
      <c r="N388" s="239" t="s">
        <v>49</v>
      </c>
      <c r="O388" s="94"/>
      <c r="P388" s="240">
        <f>O388*H388</f>
        <v>0</v>
      </c>
      <c r="Q388" s="240">
        <v>0.36276977999999999</v>
      </c>
      <c r="R388" s="240">
        <f>Q388*H388</f>
        <v>77.170564220279999</v>
      </c>
      <c r="S388" s="240">
        <v>0</v>
      </c>
      <c r="T388" s="241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42" t="s">
        <v>257</v>
      </c>
      <c r="AT388" s="242" t="s">
        <v>253</v>
      </c>
      <c r="AU388" s="242" t="s">
        <v>93</v>
      </c>
      <c r="AY388" s="19" t="s">
        <v>251</v>
      </c>
      <c r="BE388" s="243">
        <f>IF(N388="základní",J388,0)</f>
        <v>0</v>
      </c>
      <c r="BF388" s="243">
        <f>IF(N388="snížená",J388,0)</f>
        <v>0</v>
      </c>
      <c r="BG388" s="243">
        <f>IF(N388="zákl. přenesená",J388,0)</f>
        <v>0</v>
      </c>
      <c r="BH388" s="243">
        <f>IF(N388="sníž. přenesená",J388,0)</f>
        <v>0</v>
      </c>
      <c r="BI388" s="243">
        <f>IF(N388="nulová",J388,0)</f>
        <v>0</v>
      </c>
      <c r="BJ388" s="19" t="s">
        <v>91</v>
      </c>
      <c r="BK388" s="243">
        <f>ROUND(I388*H388,2)</f>
        <v>0</v>
      </c>
      <c r="BL388" s="19" t="s">
        <v>257</v>
      </c>
      <c r="BM388" s="242" t="s">
        <v>480</v>
      </c>
    </row>
    <row r="389" s="2" customFormat="1">
      <c r="A389" s="41"/>
      <c r="B389" s="42"/>
      <c r="C389" s="43"/>
      <c r="D389" s="244" t="s">
        <v>258</v>
      </c>
      <c r="E389" s="43"/>
      <c r="F389" s="245" t="s">
        <v>481</v>
      </c>
      <c r="G389" s="43"/>
      <c r="H389" s="43"/>
      <c r="I389" s="246"/>
      <c r="J389" s="43"/>
      <c r="K389" s="43"/>
      <c r="L389" s="47"/>
      <c r="M389" s="247"/>
      <c r="N389" s="248"/>
      <c r="O389" s="94"/>
      <c r="P389" s="94"/>
      <c r="Q389" s="94"/>
      <c r="R389" s="94"/>
      <c r="S389" s="94"/>
      <c r="T389" s="95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19" t="s">
        <v>258</v>
      </c>
      <c r="AU389" s="19" t="s">
        <v>93</v>
      </c>
    </row>
    <row r="390" s="13" customFormat="1">
      <c r="A390" s="13"/>
      <c r="B390" s="249"/>
      <c r="C390" s="250"/>
      <c r="D390" s="251" t="s">
        <v>260</v>
      </c>
      <c r="E390" s="252" t="s">
        <v>1</v>
      </c>
      <c r="F390" s="253" t="s">
        <v>482</v>
      </c>
      <c r="G390" s="250"/>
      <c r="H390" s="254">
        <v>48.412999999999997</v>
      </c>
      <c r="I390" s="255"/>
      <c r="J390" s="250"/>
      <c r="K390" s="250"/>
      <c r="L390" s="256"/>
      <c r="M390" s="257"/>
      <c r="N390" s="258"/>
      <c r="O390" s="258"/>
      <c r="P390" s="258"/>
      <c r="Q390" s="258"/>
      <c r="R390" s="258"/>
      <c r="S390" s="258"/>
      <c r="T390" s="25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0" t="s">
        <v>260</v>
      </c>
      <c r="AU390" s="260" t="s">
        <v>93</v>
      </c>
      <c r="AV390" s="13" t="s">
        <v>93</v>
      </c>
      <c r="AW390" s="13" t="s">
        <v>40</v>
      </c>
      <c r="AX390" s="13" t="s">
        <v>84</v>
      </c>
      <c r="AY390" s="260" t="s">
        <v>251</v>
      </c>
    </row>
    <row r="391" s="13" customFormat="1">
      <c r="A391" s="13"/>
      <c r="B391" s="249"/>
      <c r="C391" s="250"/>
      <c r="D391" s="251" t="s">
        <v>260</v>
      </c>
      <c r="E391" s="252" t="s">
        <v>1</v>
      </c>
      <c r="F391" s="253" t="s">
        <v>483</v>
      </c>
      <c r="G391" s="250"/>
      <c r="H391" s="254">
        <v>49.084000000000003</v>
      </c>
      <c r="I391" s="255"/>
      <c r="J391" s="250"/>
      <c r="K391" s="250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260</v>
      </c>
      <c r="AU391" s="260" t="s">
        <v>93</v>
      </c>
      <c r="AV391" s="13" t="s">
        <v>93</v>
      </c>
      <c r="AW391" s="13" t="s">
        <v>40</v>
      </c>
      <c r="AX391" s="13" t="s">
        <v>84</v>
      </c>
      <c r="AY391" s="260" t="s">
        <v>251</v>
      </c>
    </row>
    <row r="392" s="13" customFormat="1">
      <c r="A392" s="13"/>
      <c r="B392" s="249"/>
      <c r="C392" s="250"/>
      <c r="D392" s="251" t="s">
        <v>260</v>
      </c>
      <c r="E392" s="252" t="s">
        <v>1</v>
      </c>
      <c r="F392" s="253" t="s">
        <v>484</v>
      </c>
      <c r="G392" s="250"/>
      <c r="H392" s="254">
        <v>31.050000000000001</v>
      </c>
      <c r="I392" s="255"/>
      <c r="J392" s="250"/>
      <c r="K392" s="250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260</v>
      </c>
      <c r="AU392" s="260" t="s">
        <v>93</v>
      </c>
      <c r="AV392" s="13" t="s">
        <v>93</v>
      </c>
      <c r="AW392" s="13" t="s">
        <v>40</v>
      </c>
      <c r="AX392" s="13" t="s">
        <v>84</v>
      </c>
      <c r="AY392" s="260" t="s">
        <v>251</v>
      </c>
    </row>
    <row r="393" s="13" customFormat="1">
      <c r="A393" s="13"/>
      <c r="B393" s="249"/>
      <c r="C393" s="250"/>
      <c r="D393" s="251" t="s">
        <v>260</v>
      </c>
      <c r="E393" s="252" t="s">
        <v>1</v>
      </c>
      <c r="F393" s="253" t="s">
        <v>485</v>
      </c>
      <c r="G393" s="250"/>
      <c r="H393" s="254">
        <v>39.485999999999997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260</v>
      </c>
      <c r="AU393" s="260" t="s">
        <v>93</v>
      </c>
      <c r="AV393" s="13" t="s">
        <v>93</v>
      </c>
      <c r="AW393" s="13" t="s">
        <v>40</v>
      </c>
      <c r="AX393" s="13" t="s">
        <v>84</v>
      </c>
      <c r="AY393" s="260" t="s">
        <v>251</v>
      </c>
    </row>
    <row r="394" s="13" customFormat="1">
      <c r="A394" s="13"/>
      <c r="B394" s="249"/>
      <c r="C394" s="250"/>
      <c r="D394" s="251" t="s">
        <v>260</v>
      </c>
      <c r="E394" s="252" t="s">
        <v>1</v>
      </c>
      <c r="F394" s="253" t="s">
        <v>486</v>
      </c>
      <c r="G394" s="250"/>
      <c r="H394" s="254">
        <v>36.469000000000001</v>
      </c>
      <c r="I394" s="255"/>
      <c r="J394" s="250"/>
      <c r="K394" s="250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260</v>
      </c>
      <c r="AU394" s="260" t="s">
        <v>93</v>
      </c>
      <c r="AV394" s="13" t="s">
        <v>93</v>
      </c>
      <c r="AW394" s="13" t="s">
        <v>40</v>
      </c>
      <c r="AX394" s="13" t="s">
        <v>84</v>
      </c>
      <c r="AY394" s="260" t="s">
        <v>251</v>
      </c>
    </row>
    <row r="395" s="13" customFormat="1">
      <c r="A395" s="13"/>
      <c r="B395" s="249"/>
      <c r="C395" s="250"/>
      <c r="D395" s="251" t="s">
        <v>260</v>
      </c>
      <c r="E395" s="252" t="s">
        <v>1</v>
      </c>
      <c r="F395" s="253" t="s">
        <v>487</v>
      </c>
      <c r="G395" s="250"/>
      <c r="H395" s="254">
        <v>8.2240000000000002</v>
      </c>
      <c r="I395" s="255"/>
      <c r="J395" s="250"/>
      <c r="K395" s="250"/>
      <c r="L395" s="256"/>
      <c r="M395" s="257"/>
      <c r="N395" s="258"/>
      <c r="O395" s="258"/>
      <c r="P395" s="258"/>
      <c r="Q395" s="258"/>
      <c r="R395" s="258"/>
      <c r="S395" s="258"/>
      <c r="T395" s="25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0" t="s">
        <v>260</v>
      </c>
      <c r="AU395" s="260" t="s">
        <v>93</v>
      </c>
      <c r="AV395" s="13" t="s">
        <v>93</v>
      </c>
      <c r="AW395" s="13" t="s">
        <v>40</v>
      </c>
      <c r="AX395" s="13" t="s">
        <v>84</v>
      </c>
      <c r="AY395" s="260" t="s">
        <v>251</v>
      </c>
    </row>
    <row r="396" s="14" customFormat="1">
      <c r="A396" s="14"/>
      <c r="B396" s="261"/>
      <c r="C396" s="262"/>
      <c r="D396" s="251" t="s">
        <v>260</v>
      </c>
      <c r="E396" s="263" t="s">
        <v>1</v>
      </c>
      <c r="F396" s="264" t="s">
        <v>262</v>
      </c>
      <c r="G396" s="262"/>
      <c r="H396" s="265">
        <v>212.726</v>
      </c>
      <c r="I396" s="266"/>
      <c r="J396" s="262"/>
      <c r="K396" s="262"/>
      <c r="L396" s="267"/>
      <c r="M396" s="268"/>
      <c r="N396" s="269"/>
      <c r="O396" s="269"/>
      <c r="P396" s="269"/>
      <c r="Q396" s="269"/>
      <c r="R396" s="269"/>
      <c r="S396" s="269"/>
      <c r="T396" s="27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1" t="s">
        <v>260</v>
      </c>
      <c r="AU396" s="271" t="s">
        <v>93</v>
      </c>
      <c r="AV396" s="14" t="s">
        <v>257</v>
      </c>
      <c r="AW396" s="14" t="s">
        <v>40</v>
      </c>
      <c r="AX396" s="14" t="s">
        <v>91</v>
      </c>
      <c r="AY396" s="271" t="s">
        <v>251</v>
      </c>
    </row>
    <row r="397" s="2" customFormat="1" ht="24.15" customHeight="1">
      <c r="A397" s="41"/>
      <c r="B397" s="42"/>
      <c r="C397" s="230" t="s">
        <v>488</v>
      </c>
      <c r="D397" s="230" t="s">
        <v>253</v>
      </c>
      <c r="E397" s="231" t="s">
        <v>489</v>
      </c>
      <c r="F397" s="232" t="s">
        <v>490</v>
      </c>
      <c r="G397" s="233" t="s">
        <v>298</v>
      </c>
      <c r="H397" s="234">
        <v>2.1269999999999998</v>
      </c>
      <c r="I397" s="235"/>
      <c r="J397" s="236">
        <f>ROUND(I397*H397,2)</f>
        <v>0</v>
      </c>
      <c r="K397" s="237"/>
      <c r="L397" s="47"/>
      <c r="M397" s="238" t="s">
        <v>1</v>
      </c>
      <c r="N397" s="239" t="s">
        <v>49</v>
      </c>
      <c r="O397" s="94"/>
      <c r="P397" s="240">
        <f>O397*H397</f>
        <v>0</v>
      </c>
      <c r="Q397" s="240">
        <v>1.05940312</v>
      </c>
      <c r="R397" s="240">
        <f>Q397*H397</f>
        <v>2.2533504362399999</v>
      </c>
      <c r="S397" s="240">
        <v>0</v>
      </c>
      <c r="T397" s="241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42" t="s">
        <v>257</v>
      </c>
      <c r="AT397" s="242" t="s">
        <v>253</v>
      </c>
      <c r="AU397" s="242" t="s">
        <v>93</v>
      </c>
      <c r="AY397" s="19" t="s">
        <v>251</v>
      </c>
      <c r="BE397" s="243">
        <f>IF(N397="základní",J397,0)</f>
        <v>0</v>
      </c>
      <c r="BF397" s="243">
        <f>IF(N397="snížená",J397,0)</f>
        <v>0</v>
      </c>
      <c r="BG397" s="243">
        <f>IF(N397="zákl. přenesená",J397,0)</f>
        <v>0</v>
      </c>
      <c r="BH397" s="243">
        <f>IF(N397="sníž. přenesená",J397,0)</f>
        <v>0</v>
      </c>
      <c r="BI397" s="243">
        <f>IF(N397="nulová",J397,0)</f>
        <v>0</v>
      </c>
      <c r="BJ397" s="19" t="s">
        <v>91</v>
      </c>
      <c r="BK397" s="243">
        <f>ROUND(I397*H397,2)</f>
        <v>0</v>
      </c>
      <c r="BL397" s="19" t="s">
        <v>257</v>
      </c>
      <c r="BM397" s="242" t="s">
        <v>491</v>
      </c>
    </row>
    <row r="398" s="2" customFormat="1">
      <c r="A398" s="41"/>
      <c r="B398" s="42"/>
      <c r="C398" s="43"/>
      <c r="D398" s="244" t="s">
        <v>258</v>
      </c>
      <c r="E398" s="43"/>
      <c r="F398" s="245" t="s">
        <v>492</v>
      </c>
      <c r="G398" s="43"/>
      <c r="H398" s="43"/>
      <c r="I398" s="246"/>
      <c r="J398" s="43"/>
      <c r="K398" s="43"/>
      <c r="L398" s="47"/>
      <c r="M398" s="247"/>
      <c r="N398" s="248"/>
      <c r="O398" s="94"/>
      <c r="P398" s="94"/>
      <c r="Q398" s="94"/>
      <c r="R398" s="94"/>
      <c r="S398" s="94"/>
      <c r="T398" s="95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19" t="s">
        <v>258</v>
      </c>
      <c r="AU398" s="19" t="s">
        <v>93</v>
      </c>
    </row>
    <row r="399" s="13" customFormat="1">
      <c r="A399" s="13"/>
      <c r="B399" s="249"/>
      <c r="C399" s="250"/>
      <c r="D399" s="251" t="s">
        <v>260</v>
      </c>
      <c r="E399" s="252" t="s">
        <v>1</v>
      </c>
      <c r="F399" s="253" t="s">
        <v>493</v>
      </c>
      <c r="G399" s="250"/>
      <c r="H399" s="254">
        <v>2.1269999999999998</v>
      </c>
      <c r="I399" s="255"/>
      <c r="J399" s="250"/>
      <c r="K399" s="250"/>
      <c r="L399" s="256"/>
      <c r="M399" s="257"/>
      <c r="N399" s="258"/>
      <c r="O399" s="258"/>
      <c r="P399" s="258"/>
      <c r="Q399" s="258"/>
      <c r="R399" s="258"/>
      <c r="S399" s="258"/>
      <c r="T399" s="25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0" t="s">
        <v>260</v>
      </c>
      <c r="AU399" s="260" t="s">
        <v>93</v>
      </c>
      <c r="AV399" s="13" t="s">
        <v>93</v>
      </c>
      <c r="AW399" s="13" t="s">
        <v>40</v>
      </c>
      <c r="AX399" s="13" t="s">
        <v>84</v>
      </c>
      <c r="AY399" s="260" t="s">
        <v>251</v>
      </c>
    </row>
    <row r="400" s="14" customFormat="1">
      <c r="A400" s="14"/>
      <c r="B400" s="261"/>
      <c r="C400" s="262"/>
      <c r="D400" s="251" t="s">
        <v>260</v>
      </c>
      <c r="E400" s="263" t="s">
        <v>1</v>
      </c>
      <c r="F400" s="264" t="s">
        <v>262</v>
      </c>
      <c r="G400" s="262"/>
      <c r="H400" s="265">
        <v>2.1269999999999998</v>
      </c>
      <c r="I400" s="266"/>
      <c r="J400" s="262"/>
      <c r="K400" s="262"/>
      <c r="L400" s="267"/>
      <c r="M400" s="268"/>
      <c r="N400" s="269"/>
      <c r="O400" s="269"/>
      <c r="P400" s="269"/>
      <c r="Q400" s="269"/>
      <c r="R400" s="269"/>
      <c r="S400" s="269"/>
      <c r="T400" s="27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1" t="s">
        <v>260</v>
      </c>
      <c r="AU400" s="271" t="s">
        <v>93</v>
      </c>
      <c r="AV400" s="14" t="s">
        <v>257</v>
      </c>
      <c r="AW400" s="14" t="s">
        <v>40</v>
      </c>
      <c r="AX400" s="14" t="s">
        <v>91</v>
      </c>
      <c r="AY400" s="271" t="s">
        <v>251</v>
      </c>
    </row>
    <row r="401" s="12" customFormat="1" ht="22.8" customHeight="1">
      <c r="A401" s="12"/>
      <c r="B401" s="214"/>
      <c r="C401" s="215"/>
      <c r="D401" s="216" t="s">
        <v>83</v>
      </c>
      <c r="E401" s="228" t="s">
        <v>273</v>
      </c>
      <c r="F401" s="228" t="s">
        <v>494</v>
      </c>
      <c r="G401" s="215"/>
      <c r="H401" s="215"/>
      <c r="I401" s="218"/>
      <c r="J401" s="229">
        <f>BK401</f>
        <v>0</v>
      </c>
      <c r="K401" s="215"/>
      <c r="L401" s="220"/>
      <c r="M401" s="221"/>
      <c r="N401" s="222"/>
      <c r="O401" s="222"/>
      <c r="P401" s="223">
        <f>SUM(P402:P635)</f>
        <v>0</v>
      </c>
      <c r="Q401" s="222"/>
      <c r="R401" s="223">
        <f>SUM(R402:R635)</f>
        <v>4067.5966526580005</v>
      </c>
      <c r="S401" s="222"/>
      <c r="T401" s="224">
        <f>SUM(T402:T635)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5" t="s">
        <v>91</v>
      </c>
      <c r="AT401" s="226" t="s">
        <v>83</v>
      </c>
      <c r="AU401" s="226" t="s">
        <v>91</v>
      </c>
      <c r="AY401" s="225" t="s">
        <v>251</v>
      </c>
      <c r="BK401" s="227">
        <f>SUM(BK402:BK635)</f>
        <v>0</v>
      </c>
    </row>
    <row r="402" s="2" customFormat="1" ht="16.5" customHeight="1">
      <c r="A402" s="41"/>
      <c r="B402" s="42"/>
      <c r="C402" s="230" t="s">
        <v>364</v>
      </c>
      <c r="D402" s="230" t="s">
        <v>253</v>
      </c>
      <c r="E402" s="231" t="s">
        <v>495</v>
      </c>
      <c r="F402" s="232" t="s">
        <v>496</v>
      </c>
      <c r="G402" s="233" t="s">
        <v>265</v>
      </c>
      <c r="H402" s="234">
        <v>1476.0250000000001</v>
      </c>
      <c r="I402" s="235"/>
      <c r="J402" s="236">
        <f>ROUND(I402*H402,2)</f>
        <v>0</v>
      </c>
      <c r="K402" s="237"/>
      <c r="L402" s="47"/>
      <c r="M402" s="238" t="s">
        <v>1</v>
      </c>
      <c r="N402" s="239" t="s">
        <v>49</v>
      </c>
      <c r="O402" s="94"/>
      <c r="P402" s="240">
        <f>O402*H402</f>
        <v>0</v>
      </c>
      <c r="Q402" s="240">
        <v>2.5018722040000001</v>
      </c>
      <c r="R402" s="240">
        <f>Q402*H402</f>
        <v>3692.8259199091003</v>
      </c>
      <c r="S402" s="240">
        <v>0</v>
      </c>
      <c r="T402" s="241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42" t="s">
        <v>257</v>
      </c>
      <c r="AT402" s="242" t="s">
        <v>253</v>
      </c>
      <c r="AU402" s="242" t="s">
        <v>93</v>
      </c>
      <c r="AY402" s="19" t="s">
        <v>251</v>
      </c>
      <c r="BE402" s="243">
        <f>IF(N402="základní",J402,0)</f>
        <v>0</v>
      </c>
      <c r="BF402" s="243">
        <f>IF(N402="snížená",J402,0)</f>
        <v>0</v>
      </c>
      <c r="BG402" s="243">
        <f>IF(N402="zákl. přenesená",J402,0)</f>
        <v>0</v>
      </c>
      <c r="BH402" s="243">
        <f>IF(N402="sníž. přenesená",J402,0)</f>
        <v>0</v>
      </c>
      <c r="BI402" s="243">
        <f>IF(N402="nulová",J402,0)</f>
        <v>0</v>
      </c>
      <c r="BJ402" s="19" t="s">
        <v>91</v>
      </c>
      <c r="BK402" s="243">
        <f>ROUND(I402*H402,2)</f>
        <v>0</v>
      </c>
      <c r="BL402" s="19" t="s">
        <v>257</v>
      </c>
      <c r="BM402" s="242" t="s">
        <v>497</v>
      </c>
    </row>
    <row r="403" s="2" customFormat="1">
      <c r="A403" s="41"/>
      <c r="B403" s="42"/>
      <c r="C403" s="43"/>
      <c r="D403" s="244" t="s">
        <v>258</v>
      </c>
      <c r="E403" s="43"/>
      <c r="F403" s="245" t="s">
        <v>498</v>
      </c>
      <c r="G403" s="43"/>
      <c r="H403" s="43"/>
      <c r="I403" s="246"/>
      <c r="J403" s="43"/>
      <c r="K403" s="43"/>
      <c r="L403" s="47"/>
      <c r="M403" s="247"/>
      <c r="N403" s="248"/>
      <c r="O403" s="94"/>
      <c r="P403" s="94"/>
      <c r="Q403" s="94"/>
      <c r="R403" s="94"/>
      <c r="S403" s="94"/>
      <c r="T403" s="95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19" t="s">
        <v>258</v>
      </c>
      <c r="AU403" s="19" t="s">
        <v>93</v>
      </c>
    </row>
    <row r="404" s="15" customFormat="1">
      <c r="A404" s="15"/>
      <c r="B404" s="272"/>
      <c r="C404" s="273"/>
      <c r="D404" s="251" t="s">
        <v>260</v>
      </c>
      <c r="E404" s="274" t="s">
        <v>1</v>
      </c>
      <c r="F404" s="275" t="s">
        <v>499</v>
      </c>
      <c r="G404" s="273"/>
      <c r="H404" s="274" t="s">
        <v>1</v>
      </c>
      <c r="I404" s="276"/>
      <c r="J404" s="273"/>
      <c r="K404" s="273"/>
      <c r="L404" s="277"/>
      <c r="M404" s="278"/>
      <c r="N404" s="279"/>
      <c r="O404" s="279"/>
      <c r="P404" s="279"/>
      <c r="Q404" s="279"/>
      <c r="R404" s="279"/>
      <c r="S404" s="279"/>
      <c r="T404" s="280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1" t="s">
        <v>260</v>
      </c>
      <c r="AU404" s="281" t="s">
        <v>93</v>
      </c>
      <c r="AV404" s="15" t="s">
        <v>91</v>
      </c>
      <c r="AW404" s="15" t="s">
        <v>40</v>
      </c>
      <c r="AX404" s="15" t="s">
        <v>84</v>
      </c>
      <c r="AY404" s="281" t="s">
        <v>251</v>
      </c>
    </row>
    <row r="405" s="13" customFormat="1">
      <c r="A405" s="13"/>
      <c r="B405" s="249"/>
      <c r="C405" s="250"/>
      <c r="D405" s="251" t="s">
        <v>260</v>
      </c>
      <c r="E405" s="252" t="s">
        <v>1</v>
      </c>
      <c r="F405" s="253" t="s">
        <v>500</v>
      </c>
      <c r="G405" s="250"/>
      <c r="H405" s="254">
        <v>112.884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260</v>
      </c>
      <c r="AU405" s="260" t="s">
        <v>93</v>
      </c>
      <c r="AV405" s="13" t="s">
        <v>93</v>
      </c>
      <c r="AW405" s="13" t="s">
        <v>40</v>
      </c>
      <c r="AX405" s="13" t="s">
        <v>84</v>
      </c>
      <c r="AY405" s="260" t="s">
        <v>251</v>
      </c>
    </row>
    <row r="406" s="13" customFormat="1">
      <c r="A406" s="13"/>
      <c r="B406" s="249"/>
      <c r="C406" s="250"/>
      <c r="D406" s="251" t="s">
        <v>260</v>
      </c>
      <c r="E406" s="252" t="s">
        <v>1</v>
      </c>
      <c r="F406" s="253" t="s">
        <v>501</v>
      </c>
      <c r="G406" s="250"/>
      <c r="H406" s="254">
        <v>121.789</v>
      </c>
      <c r="I406" s="255"/>
      <c r="J406" s="250"/>
      <c r="K406" s="250"/>
      <c r="L406" s="256"/>
      <c r="M406" s="257"/>
      <c r="N406" s="258"/>
      <c r="O406" s="258"/>
      <c r="P406" s="258"/>
      <c r="Q406" s="258"/>
      <c r="R406" s="258"/>
      <c r="S406" s="258"/>
      <c r="T406" s="25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0" t="s">
        <v>260</v>
      </c>
      <c r="AU406" s="260" t="s">
        <v>93</v>
      </c>
      <c r="AV406" s="13" t="s">
        <v>93</v>
      </c>
      <c r="AW406" s="13" t="s">
        <v>40</v>
      </c>
      <c r="AX406" s="13" t="s">
        <v>84</v>
      </c>
      <c r="AY406" s="260" t="s">
        <v>251</v>
      </c>
    </row>
    <row r="407" s="13" customFormat="1">
      <c r="A407" s="13"/>
      <c r="B407" s="249"/>
      <c r="C407" s="250"/>
      <c r="D407" s="251" t="s">
        <v>260</v>
      </c>
      <c r="E407" s="252" t="s">
        <v>1</v>
      </c>
      <c r="F407" s="253" t="s">
        <v>502</v>
      </c>
      <c r="G407" s="250"/>
      <c r="H407" s="254">
        <v>3.9039999999999999</v>
      </c>
      <c r="I407" s="255"/>
      <c r="J407" s="250"/>
      <c r="K407" s="250"/>
      <c r="L407" s="256"/>
      <c r="M407" s="257"/>
      <c r="N407" s="258"/>
      <c r="O407" s="258"/>
      <c r="P407" s="258"/>
      <c r="Q407" s="258"/>
      <c r="R407" s="258"/>
      <c r="S407" s="258"/>
      <c r="T407" s="25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0" t="s">
        <v>260</v>
      </c>
      <c r="AU407" s="260" t="s">
        <v>93</v>
      </c>
      <c r="AV407" s="13" t="s">
        <v>93</v>
      </c>
      <c r="AW407" s="13" t="s">
        <v>40</v>
      </c>
      <c r="AX407" s="13" t="s">
        <v>84</v>
      </c>
      <c r="AY407" s="260" t="s">
        <v>251</v>
      </c>
    </row>
    <row r="408" s="13" customFormat="1">
      <c r="A408" s="13"/>
      <c r="B408" s="249"/>
      <c r="C408" s="250"/>
      <c r="D408" s="251" t="s">
        <v>260</v>
      </c>
      <c r="E408" s="252" t="s">
        <v>1</v>
      </c>
      <c r="F408" s="253" t="s">
        <v>503</v>
      </c>
      <c r="G408" s="250"/>
      <c r="H408" s="254">
        <v>69.897000000000006</v>
      </c>
      <c r="I408" s="255"/>
      <c r="J408" s="250"/>
      <c r="K408" s="250"/>
      <c r="L408" s="256"/>
      <c r="M408" s="257"/>
      <c r="N408" s="258"/>
      <c r="O408" s="258"/>
      <c r="P408" s="258"/>
      <c r="Q408" s="258"/>
      <c r="R408" s="258"/>
      <c r="S408" s="258"/>
      <c r="T408" s="25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0" t="s">
        <v>260</v>
      </c>
      <c r="AU408" s="260" t="s">
        <v>93</v>
      </c>
      <c r="AV408" s="13" t="s">
        <v>93</v>
      </c>
      <c r="AW408" s="13" t="s">
        <v>40</v>
      </c>
      <c r="AX408" s="13" t="s">
        <v>84</v>
      </c>
      <c r="AY408" s="260" t="s">
        <v>251</v>
      </c>
    </row>
    <row r="409" s="13" customFormat="1">
      <c r="A409" s="13"/>
      <c r="B409" s="249"/>
      <c r="C409" s="250"/>
      <c r="D409" s="251" t="s">
        <v>260</v>
      </c>
      <c r="E409" s="252" t="s">
        <v>1</v>
      </c>
      <c r="F409" s="253" t="s">
        <v>504</v>
      </c>
      <c r="G409" s="250"/>
      <c r="H409" s="254">
        <v>5.1879999999999997</v>
      </c>
      <c r="I409" s="255"/>
      <c r="J409" s="250"/>
      <c r="K409" s="250"/>
      <c r="L409" s="256"/>
      <c r="M409" s="257"/>
      <c r="N409" s="258"/>
      <c r="O409" s="258"/>
      <c r="P409" s="258"/>
      <c r="Q409" s="258"/>
      <c r="R409" s="258"/>
      <c r="S409" s="258"/>
      <c r="T409" s="25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0" t="s">
        <v>260</v>
      </c>
      <c r="AU409" s="260" t="s">
        <v>93</v>
      </c>
      <c r="AV409" s="13" t="s">
        <v>93</v>
      </c>
      <c r="AW409" s="13" t="s">
        <v>40</v>
      </c>
      <c r="AX409" s="13" t="s">
        <v>84</v>
      </c>
      <c r="AY409" s="260" t="s">
        <v>251</v>
      </c>
    </row>
    <row r="410" s="16" customFormat="1">
      <c r="A410" s="16"/>
      <c r="B410" s="283"/>
      <c r="C410" s="284"/>
      <c r="D410" s="251" t="s">
        <v>260</v>
      </c>
      <c r="E410" s="285" t="s">
        <v>1</v>
      </c>
      <c r="F410" s="286" t="s">
        <v>329</v>
      </c>
      <c r="G410" s="284"/>
      <c r="H410" s="287">
        <v>313.66199999999998</v>
      </c>
      <c r="I410" s="288"/>
      <c r="J410" s="284"/>
      <c r="K410" s="284"/>
      <c r="L410" s="289"/>
      <c r="M410" s="290"/>
      <c r="N410" s="291"/>
      <c r="O410" s="291"/>
      <c r="P410" s="291"/>
      <c r="Q410" s="291"/>
      <c r="R410" s="291"/>
      <c r="S410" s="291"/>
      <c r="T410" s="292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93" t="s">
        <v>260</v>
      </c>
      <c r="AU410" s="293" t="s">
        <v>93</v>
      </c>
      <c r="AV410" s="16" t="s">
        <v>273</v>
      </c>
      <c r="AW410" s="16" t="s">
        <v>40</v>
      </c>
      <c r="AX410" s="16" t="s">
        <v>84</v>
      </c>
      <c r="AY410" s="293" t="s">
        <v>251</v>
      </c>
    </row>
    <row r="411" s="15" customFormat="1">
      <c r="A411" s="15"/>
      <c r="B411" s="272"/>
      <c r="C411" s="273"/>
      <c r="D411" s="251" t="s">
        <v>260</v>
      </c>
      <c r="E411" s="274" t="s">
        <v>1</v>
      </c>
      <c r="F411" s="275" t="s">
        <v>505</v>
      </c>
      <c r="G411" s="273"/>
      <c r="H411" s="274" t="s">
        <v>1</v>
      </c>
      <c r="I411" s="276"/>
      <c r="J411" s="273"/>
      <c r="K411" s="273"/>
      <c r="L411" s="277"/>
      <c r="M411" s="278"/>
      <c r="N411" s="279"/>
      <c r="O411" s="279"/>
      <c r="P411" s="279"/>
      <c r="Q411" s="279"/>
      <c r="R411" s="279"/>
      <c r="S411" s="279"/>
      <c r="T411" s="280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1" t="s">
        <v>260</v>
      </c>
      <c r="AU411" s="281" t="s">
        <v>93</v>
      </c>
      <c r="AV411" s="15" t="s">
        <v>91</v>
      </c>
      <c r="AW411" s="15" t="s">
        <v>40</v>
      </c>
      <c r="AX411" s="15" t="s">
        <v>84</v>
      </c>
      <c r="AY411" s="281" t="s">
        <v>251</v>
      </c>
    </row>
    <row r="412" s="13" customFormat="1">
      <c r="A412" s="13"/>
      <c r="B412" s="249"/>
      <c r="C412" s="250"/>
      <c r="D412" s="251" t="s">
        <v>260</v>
      </c>
      <c r="E412" s="252" t="s">
        <v>1</v>
      </c>
      <c r="F412" s="253" t="s">
        <v>506</v>
      </c>
      <c r="G412" s="250"/>
      <c r="H412" s="254">
        <v>67.625</v>
      </c>
      <c r="I412" s="255"/>
      <c r="J412" s="250"/>
      <c r="K412" s="250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260</v>
      </c>
      <c r="AU412" s="260" t="s">
        <v>93</v>
      </c>
      <c r="AV412" s="13" t="s">
        <v>93</v>
      </c>
      <c r="AW412" s="13" t="s">
        <v>40</v>
      </c>
      <c r="AX412" s="13" t="s">
        <v>84</v>
      </c>
      <c r="AY412" s="260" t="s">
        <v>251</v>
      </c>
    </row>
    <row r="413" s="13" customFormat="1">
      <c r="A413" s="13"/>
      <c r="B413" s="249"/>
      <c r="C413" s="250"/>
      <c r="D413" s="251" t="s">
        <v>260</v>
      </c>
      <c r="E413" s="252" t="s">
        <v>1</v>
      </c>
      <c r="F413" s="253" t="s">
        <v>507</v>
      </c>
      <c r="G413" s="250"/>
      <c r="H413" s="254">
        <v>26.331</v>
      </c>
      <c r="I413" s="255"/>
      <c r="J413" s="250"/>
      <c r="K413" s="250"/>
      <c r="L413" s="256"/>
      <c r="M413" s="257"/>
      <c r="N413" s="258"/>
      <c r="O413" s="258"/>
      <c r="P413" s="258"/>
      <c r="Q413" s="258"/>
      <c r="R413" s="258"/>
      <c r="S413" s="258"/>
      <c r="T413" s="25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0" t="s">
        <v>260</v>
      </c>
      <c r="AU413" s="260" t="s">
        <v>93</v>
      </c>
      <c r="AV413" s="13" t="s">
        <v>93</v>
      </c>
      <c r="AW413" s="13" t="s">
        <v>40</v>
      </c>
      <c r="AX413" s="13" t="s">
        <v>84</v>
      </c>
      <c r="AY413" s="260" t="s">
        <v>251</v>
      </c>
    </row>
    <row r="414" s="13" customFormat="1">
      <c r="A414" s="13"/>
      <c r="B414" s="249"/>
      <c r="C414" s="250"/>
      <c r="D414" s="251" t="s">
        <v>260</v>
      </c>
      <c r="E414" s="252" t="s">
        <v>1</v>
      </c>
      <c r="F414" s="253" t="s">
        <v>508</v>
      </c>
      <c r="G414" s="250"/>
      <c r="H414" s="254">
        <v>113.456</v>
      </c>
      <c r="I414" s="255"/>
      <c r="J414" s="250"/>
      <c r="K414" s="250"/>
      <c r="L414" s="256"/>
      <c r="M414" s="257"/>
      <c r="N414" s="258"/>
      <c r="O414" s="258"/>
      <c r="P414" s="258"/>
      <c r="Q414" s="258"/>
      <c r="R414" s="258"/>
      <c r="S414" s="258"/>
      <c r="T414" s="25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0" t="s">
        <v>260</v>
      </c>
      <c r="AU414" s="260" t="s">
        <v>93</v>
      </c>
      <c r="AV414" s="13" t="s">
        <v>93</v>
      </c>
      <c r="AW414" s="13" t="s">
        <v>40</v>
      </c>
      <c r="AX414" s="13" t="s">
        <v>84</v>
      </c>
      <c r="AY414" s="260" t="s">
        <v>251</v>
      </c>
    </row>
    <row r="415" s="13" customFormat="1">
      <c r="A415" s="13"/>
      <c r="B415" s="249"/>
      <c r="C415" s="250"/>
      <c r="D415" s="251" t="s">
        <v>260</v>
      </c>
      <c r="E415" s="252" t="s">
        <v>1</v>
      </c>
      <c r="F415" s="253" t="s">
        <v>509</v>
      </c>
      <c r="G415" s="250"/>
      <c r="H415" s="254">
        <v>5.0090000000000003</v>
      </c>
      <c r="I415" s="255"/>
      <c r="J415" s="250"/>
      <c r="K415" s="250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260</v>
      </c>
      <c r="AU415" s="260" t="s">
        <v>93</v>
      </c>
      <c r="AV415" s="13" t="s">
        <v>93</v>
      </c>
      <c r="AW415" s="13" t="s">
        <v>40</v>
      </c>
      <c r="AX415" s="13" t="s">
        <v>84</v>
      </c>
      <c r="AY415" s="260" t="s">
        <v>251</v>
      </c>
    </row>
    <row r="416" s="13" customFormat="1">
      <c r="A416" s="13"/>
      <c r="B416" s="249"/>
      <c r="C416" s="250"/>
      <c r="D416" s="251" t="s">
        <v>260</v>
      </c>
      <c r="E416" s="252" t="s">
        <v>1</v>
      </c>
      <c r="F416" s="253" t="s">
        <v>510</v>
      </c>
      <c r="G416" s="250"/>
      <c r="H416" s="254">
        <v>38.573</v>
      </c>
      <c r="I416" s="255"/>
      <c r="J416" s="250"/>
      <c r="K416" s="250"/>
      <c r="L416" s="256"/>
      <c r="M416" s="257"/>
      <c r="N416" s="258"/>
      <c r="O416" s="258"/>
      <c r="P416" s="258"/>
      <c r="Q416" s="258"/>
      <c r="R416" s="258"/>
      <c r="S416" s="258"/>
      <c r="T416" s="25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0" t="s">
        <v>260</v>
      </c>
      <c r="AU416" s="260" t="s">
        <v>93</v>
      </c>
      <c r="AV416" s="13" t="s">
        <v>93</v>
      </c>
      <c r="AW416" s="13" t="s">
        <v>40</v>
      </c>
      <c r="AX416" s="13" t="s">
        <v>84</v>
      </c>
      <c r="AY416" s="260" t="s">
        <v>251</v>
      </c>
    </row>
    <row r="417" s="16" customFormat="1">
      <c r="A417" s="16"/>
      <c r="B417" s="283"/>
      <c r="C417" s="284"/>
      <c r="D417" s="251" t="s">
        <v>260</v>
      </c>
      <c r="E417" s="285" t="s">
        <v>1</v>
      </c>
      <c r="F417" s="286" t="s">
        <v>329</v>
      </c>
      <c r="G417" s="284"/>
      <c r="H417" s="287">
        <v>250.994</v>
      </c>
      <c r="I417" s="288"/>
      <c r="J417" s="284"/>
      <c r="K417" s="284"/>
      <c r="L417" s="289"/>
      <c r="M417" s="290"/>
      <c r="N417" s="291"/>
      <c r="O417" s="291"/>
      <c r="P417" s="291"/>
      <c r="Q417" s="291"/>
      <c r="R417" s="291"/>
      <c r="S417" s="291"/>
      <c r="T417" s="292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93" t="s">
        <v>260</v>
      </c>
      <c r="AU417" s="293" t="s">
        <v>93</v>
      </c>
      <c r="AV417" s="16" t="s">
        <v>273</v>
      </c>
      <c r="AW417" s="16" t="s">
        <v>40</v>
      </c>
      <c r="AX417" s="16" t="s">
        <v>84</v>
      </c>
      <c r="AY417" s="293" t="s">
        <v>251</v>
      </c>
    </row>
    <row r="418" s="15" customFormat="1">
      <c r="A418" s="15"/>
      <c r="B418" s="272"/>
      <c r="C418" s="273"/>
      <c r="D418" s="251" t="s">
        <v>260</v>
      </c>
      <c r="E418" s="274" t="s">
        <v>1</v>
      </c>
      <c r="F418" s="275" t="s">
        <v>511</v>
      </c>
      <c r="G418" s="273"/>
      <c r="H418" s="274" t="s">
        <v>1</v>
      </c>
      <c r="I418" s="276"/>
      <c r="J418" s="273"/>
      <c r="K418" s="273"/>
      <c r="L418" s="277"/>
      <c r="M418" s="278"/>
      <c r="N418" s="279"/>
      <c r="O418" s="279"/>
      <c r="P418" s="279"/>
      <c r="Q418" s="279"/>
      <c r="R418" s="279"/>
      <c r="S418" s="279"/>
      <c r="T418" s="280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1" t="s">
        <v>260</v>
      </c>
      <c r="AU418" s="281" t="s">
        <v>93</v>
      </c>
      <c r="AV418" s="15" t="s">
        <v>91</v>
      </c>
      <c r="AW418" s="15" t="s">
        <v>40</v>
      </c>
      <c r="AX418" s="15" t="s">
        <v>84</v>
      </c>
      <c r="AY418" s="281" t="s">
        <v>251</v>
      </c>
    </row>
    <row r="419" s="13" customFormat="1">
      <c r="A419" s="13"/>
      <c r="B419" s="249"/>
      <c r="C419" s="250"/>
      <c r="D419" s="251" t="s">
        <v>260</v>
      </c>
      <c r="E419" s="252" t="s">
        <v>1</v>
      </c>
      <c r="F419" s="253" t="s">
        <v>512</v>
      </c>
      <c r="G419" s="250"/>
      <c r="H419" s="254">
        <v>64.906999999999996</v>
      </c>
      <c r="I419" s="255"/>
      <c r="J419" s="250"/>
      <c r="K419" s="250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260</v>
      </c>
      <c r="AU419" s="260" t="s">
        <v>93</v>
      </c>
      <c r="AV419" s="13" t="s">
        <v>93</v>
      </c>
      <c r="AW419" s="13" t="s">
        <v>40</v>
      </c>
      <c r="AX419" s="13" t="s">
        <v>84</v>
      </c>
      <c r="AY419" s="260" t="s">
        <v>251</v>
      </c>
    </row>
    <row r="420" s="13" customFormat="1">
      <c r="A420" s="13"/>
      <c r="B420" s="249"/>
      <c r="C420" s="250"/>
      <c r="D420" s="251" t="s">
        <v>260</v>
      </c>
      <c r="E420" s="252" t="s">
        <v>1</v>
      </c>
      <c r="F420" s="253" t="s">
        <v>513</v>
      </c>
      <c r="G420" s="250"/>
      <c r="H420" s="254">
        <v>24.292999999999999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260</v>
      </c>
      <c r="AU420" s="260" t="s">
        <v>93</v>
      </c>
      <c r="AV420" s="13" t="s">
        <v>93</v>
      </c>
      <c r="AW420" s="13" t="s">
        <v>40</v>
      </c>
      <c r="AX420" s="13" t="s">
        <v>84</v>
      </c>
      <c r="AY420" s="260" t="s">
        <v>251</v>
      </c>
    </row>
    <row r="421" s="13" customFormat="1">
      <c r="A421" s="13"/>
      <c r="B421" s="249"/>
      <c r="C421" s="250"/>
      <c r="D421" s="251" t="s">
        <v>260</v>
      </c>
      <c r="E421" s="252" t="s">
        <v>1</v>
      </c>
      <c r="F421" s="253" t="s">
        <v>514</v>
      </c>
      <c r="G421" s="250"/>
      <c r="H421" s="254">
        <v>109.434</v>
      </c>
      <c r="I421" s="255"/>
      <c r="J421" s="250"/>
      <c r="K421" s="250"/>
      <c r="L421" s="256"/>
      <c r="M421" s="257"/>
      <c r="N421" s="258"/>
      <c r="O421" s="258"/>
      <c r="P421" s="258"/>
      <c r="Q421" s="258"/>
      <c r="R421" s="258"/>
      <c r="S421" s="258"/>
      <c r="T421" s="25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0" t="s">
        <v>260</v>
      </c>
      <c r="AU421" s="260" t="s">
        <v>93</v>
      </c>
      <c r="AV421" s="13" t="s">
        <v>93</v>
      </c>
      <c r="AW421" s="13" t="s">
        <v>40</v>
      </c>
      <c r="AX421" s="13" t="s">
        <v>84</v>
      </c>
      <c r="AY421" s="260" t="s">
        <v>251</v>
      </c>
    </row>
    <row r="422" s="13" customFormat="1">
      <c r="A422" s="13"/>
      <c r="B422" s="249"/>
      <c r="C422" s="250"/>
      <c r="D422" s="251" t="s">
        <v>260</v>
      </c>
      <c r="E422" s="252" t="s">
        <v>1</v>
      </c>
      <c r="F422" s="253" t="s">
        <v>515</v>
      </c>
      <c r="G422" s="250"/>
      <c r="H422" s="254">
        <v>6.8659999999999997</v>
      </c>
      <c r="I422" s="255"/>
      <c r="J422" s="250"/>
      <c r="K422" s="250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260</v>
      </c>
      <c r="AU422" s="260" t="s">
        <v>93</v>
      </c>
      <c r="AV422" s="13" t="s">
        <v>93</v>
      </c>
      <c r="AW422" s="13" t="s">
        <v>40</v>
      </c>
      <c r="AX422" s="13" t="s">
        <v>84</v>
      </c>
      <c r="AY422" s="260" t="s">
        <v>251</v>
      </c>
    </row>
    <row r="423" s="13" customFormat="1">
      <c r="A423" s="13"/>
      <c r="B423" s="249"/>
      <c r="C423" s="250"/>
      <c r="D423" s="251" t="s">
        <v>260</v>
      </c>
      <c r="E423" s="252" t="s">
        <v>1</v>
      </c>
      <c r="F423" s="253" t="s">
        <v>516</v>
      </c>
      <c r="G423" s="250"/>
      <c r="H423" s="254">
        <v>37.228999999999999</v>
      </c>
      <c r="I423" s="255"/>
      <c r="J423" s="250"/>
      <c r="K423" s="250"/>
      <c r="L423" s="256"/>
      <c r="M423" s="257"/>
      <c r="N423" s="258"/>
      <c r="O423" s="258"/>
      <c r="P423" s="258"/>
      <c r="Q423" s="258"/>
      <c r="R423" s="258"/>
      <c r="S423" s="258"/>
      <c r="T423" s="25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0" t="s">
        <v>260</v>
      </c>
      <c r="AU423" s="260" t="s">
        <v>93</v>
      </c>
      <c r="AV423" s="13" t="s">
        <v>93</v>
      </c>
      <c r="AW423" s="13" t="s">
        <v>40</v>
      </c>
      <c r="AX423" s="13" t="s">
        <v>84</v>
      </c>
      <c r="AY423" s="260" t="s">
        <v>251</v>
      </c>
    </row>
    <row r="424" s="16" customFormat="1">
      <c r="A424" s="16"/>
      <c r="B424" s="283"/>
      <c r="C424" s="284"/>
      <c r="D424" s="251" t="s">
        <v>260</v>
      </c>
      <c r="E424" s="285" t="s">
        <v>1</v>
      </c>
      <c r="F424" s="286" t="s">
        <v>329</v>
      </c>
      <c r="G424" s="284"/>
      <c r="H424" s="287">
        <v>242.72900000000001</v>
      </c>
      <c r="I424" s="288"/>
      <c r="J424" s="284"/>
      <c r="K424" s="284"/>
      <c r="L424" s="289"/>
      <c r="M424" s="290"/>
      <c r="N424" s="291"/>
      <c r="O424" s="291"/>
      <c r="P424" s="291"/>
      <c r="Q424" s="291"/>
      <c r="R424" s="291"/>
      <c r="S424" s="291"/>
      <c r="T424" s="292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93" t="s">
        <v>260</v>
      </c>
      <c r="AU424" s="293" t="s">
        <v>93</v>
      </c>
      <c r="AV424" s="16" t="s">
        <v>273</v>
      </c>
      <c r="AW424" s="16" t="s">
        <v>40</v>
      </c>
      <c r="AX424" s="16" t="s">
        <v>84</v>
      </c>
      <c r="AY424" s="293" t="s">
        <v>251</v>
      </c>
    </row>
    <row r="425" s="15" customFormat="1">
      <c r="A425" s="15"/>
      <c r="B425" s="272"/>
      <c r="C425" s="273"/>
      <c r="D425" s="251" t="s">
        <v>260</v>
      </c>
      <c r="E425" s="274" t="s">
        <v>1</v>
      </c>
      <c r="F425" s="275" t="s">
        <v>517</v>
      </c>
      <c r="G425" s="273"/>
      <c r="H425" s="274" t="s">
        <v>1</v>
      </c>
      <c r="I425" s="276"/>
      <c r="J425" s="273"/>
      <c r="K425" s="273"/>
      <c r="L425" s="277"/>
      <c r="M425" s="278"/>
      <c r="N425" s="279"/>
      <c r="O425" s="279"/>
      <c r="P425" s="279"/>
      <c r="Q425" s="279"/>
      <c r="R425" s="279"/>
      <c r="S425" s="279"/>
      <c r="T425" s="280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1" t="s">
        <v>260</v>
      </c>
      <c r="AU425" s="281" t="s">
        <v>93</v>
      </c>
      <c r="AV425" s="15" t="s">
        <v>91</v>
      </c>
      <c r="AW425" s="15" t="s">
        <v>40</v>
      </c>
      <c r="AX425" s="15" t="s">
        <v>84</v>
      </c>
      <c r="AY425" s="281" t="s">
        <v>251</v>
      </c>
    </row>
    <row r="426" s="13" customFormat="1">
      <c r="A426" s="13"/>
      <c r="B426" s="249"/>
      <c r="C426" s="250"/>
      <c r="D426" s="251" t="s">
        <v>260</v>
      </c>
      <c r="E426" s="252" t="s">
        <v>1</v>
      </c>
      <c r="F426" s="253" t="s">
        <v>512</v>
      </c>
      <c r="G426" s="250"/>
      <c r="H426" s="254">
        <v>64.906999999999996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260</v>
      </c>
      <c r="AU426" s="260" t="s">
        <v>93</v>
      </c>
      <c r="AV426" s="13" t="s">
        <v>93</v>
      </c>
      <c r="AW426" s="13" t="s">
        <v>40</v>
      </c>
      <c r="AX426" s="13" t="s">
        <v>84</v>
      </c>
      <c r="AY426" s="260" t="s">
        <v>251</v>
      </c>
    </row>
    <row r="427" s="13" customFormat="1">
      <c r="A427" s="13"/>
      <c r="B427" s="249"/>
      <c r="C427" s="250"/>
      <c r="D427" s="251" t="s">
        <v>260</v>
      </c>
      <c r="E427" s="252" t="s">
        <v>1</v>
      </c>
      <c r="F427" s="253" t="s">
        <v>513</v>
      </c>
      <c r="G427" s="250"/>
      <c r="H427" s="254">
        <v>24.292999999999999</v>
      </c>
      <c r="I427" s="255"/>
      <c r="J427" s="250"/>
      <c r="K427" s="250"/>
      <c r="L427" s="256"/>
      <c r="M427" s="257"/>
      <c r="N427" s="258"/>
      <c r="O427" s="258"/>
      <c r="P427" s="258"/>
      <c r="Q427" s="258"/>
      <c r="R427" s="258"/>
      <c r="S427" s="258"/>
      <c r="T427" s="25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0" t="s">
        <v>260</v>
      </c>
      <c r="AU427" s="260" t="s">
        <v>93</v>
      </c>
      <c r="AV427" s="13" t="s">
        <v>93</v>
      </c>
      <c r="AW427" s="13" t="s">
        <v>40</v>
      </c>
      <c r="AX427" s="13" t="s">
        <v>84</v>
      </c>
      <c r="AY427" s="260" t="s">
        <v>251</v>
      </c>
    </row>
    <row r="428" s="13" customFormat="1">
      <c r="A428" s="13"/>
      <c r="B428" s="249"/>
      <c r="C428" s="250"/>
      <c r="D428" s="251" t="s">
        <v>260</v>
      </c>
      <c r="E428" s="252" t="s">
        <v>1</v>
      </c>
      <c r="F428" s="253" t="s">
        <v>514</v>
      </c>
      <c r="G428" s="250"/>
      <c r="H428" s="254">
        <v>109.434</v>
      </c>
      <c r="I428" s="255"/>
      <c r="J428" s="250"/>
      <c r="K428" s="250"/>
      <c r="L428" s="256"/>
      <c r="M428" s="257"/>
      <c r="N428" s="258"/>
      <c r="O428" s="258"/>
      <c r="P428" s="258"/>
      <c r="Q428" s="258"/>
      <c r="R428" s="258"/>
      <c r="S428" s="258"/>
      <c r="T428" s="25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0" t="s">
        <v>260</v>
      </c>
      <c r="AU428" s="260" t="s">
        <v>93</v>
      </c>
      <c r="AV428" s="13" t="s">
        <v>93</v>
      </c>
      <c r="AW428" s="13" t="s">
        <v>40</v>
      </c>
      <c r="AX428" s="13" t="s">
        <v>84</v>
      </c>
      <c r="AY428" s="260" t="s">
        <v>251</v>
      </c>
    </row>
    <row r="429" s="13" customFormat="1">
      <c r="A429" s="13"/>
      <c r="B429" s="249"/>
      <c r="C429" s="250"/>
      <c r="D429" s="251" t="s">
        <v>260</v>
      </c>
      <c r="E429" s="252" t="s">
        <v>1</v>
      </c>
      <c r="F429" s="253" t="s">
        <v>515</v>
      </c>
      <c r="G429" s="250"/>
      <c r="H429" s="254">
        <v>6.8659999999999997</v>
      </c>
      <c r="I429" s="255"/>
      <c r="J429" s="250"/>
      <c r="K429" s="250"/>
      <c r="L429" s="256"/>
      <c r="M429" s="257"/>
      <c r="N429" s="258"/>
      <c r="O429" s="258"/>
      <c r="P429" s="258"/>
      <c r="Q429" s="258"/>
      <c r="R429" s="258"/>
      <c r="S429" s="258"/>
      <c r="T429" s="25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0" t="s">
        <v>260</v>
      </c>
      <c r="AU429" s="260" t="s">
        <v>93</v>
      </c>
      <c r="AV429" s="13" t="s">
        <v>93</v>
      </c>
      <c r="AW429" s="13" t="s">
        <v>40</v>
      </c>
      <c r="AX429" s="13" t="s">
        <v>84</v>
      </c>
      <c r="AY429" s="260" t="s">
        <v>251</v>
      </c>
    </row>
    <row r="430" s="13" customFormat="1">
      <c r="A430" s="13"/>
      <c r="B430" s="249"/>
      <c r="C430" s="250"/>
      <c r="D430" s="251" t="s">
        <v>260</v>
      </c>
      <c r="E430" s="252" t="s">
        <v>1</v>
      </c>
      <c r="F430" s="253" t="s">
        <v>518</v>
      </c>
      <c r="G430" s="250"/>
      <c r="H430" s="254">
        <v>9.3070000000000004</v>
      </c>
      <c r="I430" s="255"/>
      <c r="J430" s="250"/>
      <c r="K430" s="250"/>
      <c r="L430" s="256"/>
      <c r="M430" s="257"/>
      <c r="N430" s="258"/>
      <c r="O430" s="258"/>
      <c r="P430" s="258"/>
      <c r="Q430" s="258"/>
      <c r="R430" s="258"/>
      <c r="S430" s="258"/>
      <c r="T430" s="25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0" t="s">
        <v>260</v>
      </c>
      <c r="AU430" s="260" t="s">
        <v>93</v>
      </c>
      <c r="AV430" s="13" t="s">
        <v>93</v>
      </c>
      <c r="AW430" s="13" t="s">
        <v>40</v>
      </c>
      <c r="AX430" s="13" t="s">
        <v>84</v>
      </c>
      <c r="AY430" s="260" t="s">
        <v>251</v>
      </c>
    </row>
    <row r="431" s="16" customFormat="1">
      <c r="A431" s="16"/>
      <c r="B431" s="283"/>
      <c r="C431" s="284"/>
      <c r="D431" s="251" t="s">
        <v>260</v>
      </c>
      <c r="E431" s="285" t="s">
        <v>1</v>
      </c>
      <c r="F431" s="286" t="s">
        <v>329</v>
      </c>
      <c r="G431" s="284"/>
      <c r="H431" s="287">
        <v>214.80699999999999</v>
      </c>
      <c r="I431" s="288"/>
      <c r="J431" s="284"/>
      <c r="K431" s="284"/>
      <c r="L431" s="289"/>
      <c r="M431" s="290"/>
      <c r="N431" s="291"/>
      <c r="O431" s="291"/>
      <c r="P431" s="291"/>
      <c r="Q431" s="291"/>
      <c r="R431" s="291"/>
      <c r="S431" s="291"/>
      <c r="T431" s="292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293" t="s">
        <v>260</v>
      </c>
      <c r="AU431" s="293" t="s">
        <v>93</v>
      </c>
      <c r="AV431" s="16" t="s">
        <v>273</v>
      </c>
      <c r="AW431" s="16" t="s">
        <v>40</v>
      </c>
      <c r="AX431" s="16" t="s">
        <v>84</v>
      </c>
      <c r="AY431" s="293" t="s">
        <v>251</v>
      </c>
    </row>
    <row r="432" s="15" customFormat="1">
      <c r="A432" s="15"/>
      <c r="B432" s="272"/>
      <c r="C432" s="273"/>
      <c r="D432" s="251" t="s">
        <v>260</v>
      </c>
      <c r="E432" s="274" t="s">
        <v>1</v>
      </c>
      <c r="F432" s="275" t="s">
        <v>519</v>
      </c>
      <c r="G432" s="273"/>
      <c r="H432" s="274" t="s">
        <v>1</v>
      </c>
      <c r="I432" s="276"/>
      <c r="J432" s="273"/>
      <c r="K432" s="273"/>
      <c r="L432" s="277"/>
      <c r="M432" s="278"/>
      <c r="N432" s="279"/>
      <c r="O432" s="279"/>
      <c r="P432" s="279"/>
      <c r="Q432" s="279"/>
      <c r="R432" s="279"/>
      <c r="S432" s="279"/>
      <c r="T432" s="280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81" t="s">
        <v>260</v>
      </c>
      <c r="AU432" s="281" t="s">
        <v>93</v>
      </c>
      <c r="AV432" s="15" t="s">
        <v>91</v>
      </c>
      <c r="AW432" s="15" t="s">
        <v>40</v>
      </c>
      <c r="AX432" s="15" t="s">
        <v>84</v>
      </c>
      <c r="AY432" s="281" t="s">
        <v>251</v>
      </c>
    </row>
    <row r="433" s="13" customFormat="1">
      <c r="A433" s="13"/>
      <c r="B433" s="249"/>
      <c r="C433" s="250"/>
      <c r="D433" s="251" t="s">
        <v>260</v>
      </c>
      <c r="E433" s="252" t="s">
        <v>1</v>
      </c>
      <c r="F433" s="253" t="s">
        <v>512</v>
      </c>
      <c r="G433" s="250"/>
      <c r="H433" s="254">
        <v>64.906999999999996</v>
      </c>
      <c r="I433" s="255"/>
      <c r="J433" s="250"/>
      <c r="K433" s="250"/>
      <c r="L433" s="256"/>
      <c r="M433" s="257"/>
      <c r="N433" s="258"/>
      <c r="O433" s="258"/>
      <c r="P433" s="258"/>
      <c r="Q433" s="258"/>
      <c r="R433" s="258"/>
      <c r="S433" s="258"/>
      <c r="T433" s="25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0" t="s">
        <v>260</v>
      </c>
      <c r="AU433" s="260" t="s">
        <v>93</v>
      </c>
      <c r="AV433" s="13" t="s">
        <v>93</v>
      </c>
      <c r="AW433" s="13" t="s">
        <v>40</v>
      </c>
      <c r="AX433" s="13" t="s">
        <v>84</v>
      </c>
      <c r="AY433" s="260" t="s">
        <v>251</v>
      </c>
    </row>
    <row r="434" s="13" customFormat="1">
      <c r="A434" s="13"/>
      <c r="B434" s="249"/>
      <c r="C434" s="250"/>
      <c r="D434" s="251" t="s">
        <v>260</v>
      </c>
      <c r="E434" s="252" t="s">
        <v>1</v>
      </c>
      <c r="F434" s="253" t="s">
        <v>513</v>
      </c>
      <c r="G434" s="250"/>
      <c r="H434" s="254">
        <v>24.292999999999999</v>
      </c>
      <c r="I434" s="255"/>
      <c r="J434" s="250"/>
      <c r="K434" s="250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260</v>
      </c>
      <c r="AU434" s="260" t="s">
        <v>93</v>
      </c>
      <c r="AV434" s="13" t="s">
        <v>93</v>
      </c>
      <c r="AW434" s="13" t="s">
        <v>40</v>
      </c>
      <c r="AX434" s="13" t="s">
        <v>84</v>
      </c>
      <c r="AY434" s="260" t="s">
        <v>251</v>
      </c>
    </row>
    <row r="435" s="13" customFormat="1">
      <c r="A435" s="13"/>
      <c r="B435" s="249"/>
      <c r="C435" s="250"/>
      <c r="D435" s="251" t="s">
        <v>260</v>
      </c>
      <c r="E435" s="252" t="s">
        <v>1</v>
      </c>
      <c r="F435" s="253" t="s">
        <v>514</v>
      </c>
      <c r="G435" s="250"/>
      <c r="H435" s="254">
        <v>109.434</v>
      </c>
      <c r="I435" s="255"/>
      <c r="J435" s="250"/>
      <c r="K435" s="250"/>
      <c r="L435" s="256"/>
      <c r="M435" s="257"/>
      <c r="N435" s="258"/>
      <c r="O435" s="258"/>
      <c r="P435" s="258"/>
      <c r="Q435" s="258"/>
      <c r="R435" s="258"/>
      <c r="S435" s="258"/>
      <c r="T435" s="25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0" t="s">
        <v>260</v>
      </c>
      <c r="AU435" s="260" t="s">
        <v>93</v>
      </c>
      <c r="AV435" s="13" t="s">
        <v>93</v>
      </c>
      <c r="AW435" s="13" t="s">
        <v>40</v>
      </c>
      <c r="AX435" s="13" t="s">
        <v>84</v>
      </c>
      <c r="AY435" s="260" t="s">
        <v>251</v>
      </c>
    </row>
    <row r="436" s="13" customFormat="1">
      <c r="A436" s="13"/>
      <c r="B436" s="249"/>
      <c r="C436" s="250"/>
      <c r="D436" s="251" t="s">
        <v>260</v>
      </c>
      <c r="E436" s="252" t="s">
        <v>1</v>
      </c>
      <c r="F436" s="253" t="s">
        <v>515</v>
      </c>
      <c r="G436" s="250"/>
      <c r="H436" s="254">
        <v>6.8659999999999997</v>
      </c>
      <c r="I436" s="255"/>
      <c r="J436" s="250"/>
      <c r="K436" s="250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260</v>
      </c>
      <c r="AU436" s="260" t="s">
        <v>93</v>
      </c>
      <c r="AV436" s="13" t="s">
        <v>93</v>
      </c>
      <c r="AW436" s="13" t="s">
        <v>40</v>
      </c>
      <c r="AX436" s="13" t="s">
        <v>84</v>
      </c>
      <c r="AY436" s="260" t="s">
        <v>251</v>
      </c>
    </row>
    <row r="437" s="13" customFormat="1">
      <c r="A437" s="13"/>
      <c r="B437" s="249"/>
      <c r="C437" s="250"/>
      <c r="D437" s="251" t="s">
        <v>260</v>
      </c>
      <c r="E437" s="252" t="s">
        <v>1</v>
      </c>
      <c r="F437" s="253" t="s">
        <v>518</v>
      </c>
      <c r="G437" s="250"/>
      <c r="H437" s="254">
        <v>9.3070000000000004</v>
      </c>
      <c r="I437" s="255"/>
      <c r="J437" s="250"/>
      <c r="K437" s="250"/>
      <c r="L437" s="256"/>
      <c r="M437" s="257"/>
      <c r="N437" s="258"/>
      <c r="O437" s="258"/>
      <c r="P437" s="258"/>
      <c r="Q437" s="258"/>
      <c r="R437" s="258"/>
      <c r="S437" s="258"/>
      <c r="T437" s="25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0" t="s">
        <v>260</v>
      </c>
      <c r="AU437" s="260" t="s">
        <v>93</v>
      </c>
      <c r="AV437" s="13" t="s">
        <v>93</v>
      </c>
      <c r="AW437" s="13" t="s">
        <v>40</v>
      </c>
      <c r="AX437" s="13" t="s">
        <v>84</v>
      </c>
      <c r="AY437" s="260" t="s">
        <v>251</v>
      </c>
    </row>
    <row r="438" s="16" customFormat="1">
      <c r="A438" s="16"/>
      <c r="B438" s="283"/>
      <c r="C438" s="284"/>
      <c r="D438" s="251" t="s">
        <v>260</v>
      </c>
      <c r="E438" s="285" t="s">
        <v>1</v>
      </c>
      <c r="F438" s="286" t="s">
        <v>329</v>
      </c>
      <c r="G438" s="284"/>
      <c r="H438" s="287">
        <v>214.80699999999999</v>
      </c>
      <c r="I438" s="288"/>
      <c r="J438" s="284"/>
      <c r="K438" s="284"/>
      <c r="L438" s="289"/>
      <c r="M438" s="290"/>
      <c r="N438" s="291"/>
      <c r="O438" s="291"/>
      <c r="P438" s="291"/>
      <c r="Q438" s="291"/>
      <c r="R438" s="291"/>
      <c r="S438" s="291"/>
      <c r="T438" s="292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93" t="s">
        <v>260</v>
      </c>
      <c r="AU438" s="293" t="s">
        <v>93</v>
      </c>
      <c r="AV438" s="16" t="s">
        <v>273</v>
      </c>
      <c r="AW438" s="16" t="s">
        <v>40</v>
      </c>
      <c r="AX438" s="16" t="s">
        <v>84</v>
      </c>
      <c r="AY438" s="293" t="s">
        <v>251</v>
      </c>
    </row>
    <row r="439" s="15" customFormat="1">
      <c r="A439" s="15"/>
      <c r="B439" s="272"/>
      <c r="C439" s="273"/>
      <c r="D439" s="251" t="s">
        <v>260</v>
      </c>
      <c r="E439" s="274" t="s">
        <v>1</v>
      </c>
      <c r="F439" s="275" t="s">
        <v>520</v>
      </c>
      <c r="G439" s="273"/>
      <c r="H439" s="274" t="s">
        <v>1</v>
      </c>
      <c r="I439" s="276"/>
      <c r="J439" s="273"/>
      <c r="K439" s="273"/>
      <c r="L439" s="277"/>
      <c r="M439" s="278"/>
      <c r="N439" s="279"/>
      <c r="O439" s="279"/>
      <c r="P439" s="279"/>
      <c r="Q439" s="279"/>
      <c r="R439" s="279"/>
      <c r="S439" s="279"/>
      <c r="T439" s="280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1" t="s">
        <v>260</v>
      </c>
      <c r="AU439" s="281" t="s">
        <v>93</v>
      </c>
      <c r="AV439" s="15" t="s">
        <v>91</v>
      </c>
      <c r="AW439" s="15" t="s">
        <v>40</v>
      </c>
      <c r="AX439" s="15" t="s">
        <v>84</v>
      </c>
      <c r="AY439" s="281" t="s">
        <v>251</v>
      </c>
    </row>
    <row r="440" s="13" customFormat="1">
      <c r="A440" s="13"/>
      <c r="B440" s="249"/>
      <c r="C440" s="250"/>
      <c r="D440" s="251" t="s">
        <v>260</v>
      </c>
      <c r="E440" s="252" t="s">
        <v>1</v>
      </c>
      <c r="F440" s="253" t="s">
        <v>512</v>
      </c>
      <c r="G440" s="250"/>
      <c r="H440" s="254">
        <v>64.906999999999996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260</v>
      </c>
      <c r="AU440" s="260" t="s">
        <v>93</v>
      </c>
      <c r="AV440" s="13" t="s">
        <v>93</v>
      </c>
      <c r="AW440" s="13" t="s">
        <v>40</v>
      </c>
      <c r="AX440" s="13" t="s">
        <v>84</v>
      </c>
      <c r="AY440" s="260" t="s">
        <v>251</v>
      </c>
    </row>
    <row r="441" s="13" customFormat="1">
      <c r="A441" s="13"/>
      <c r="B441" s="249"/>
      <c r="C441" s="250"/>
      <c r="D441" s="251" t="s">
        <v>260</v>
      </c>
      <c r="E441" s="252" t="s">
        <v>1</v>
      </c>
      <c r="F441" s="253" t="s">
        <v>513</v>
      </c>
      <c r="G441" s="250"/>
      <c r="H441" s="254">
        <v>24.292999999999999</v>
      </c>
      <c r="I441" s="255"/>
      <c r="J441" s="250"/>
      <c r="K441" s="250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260</v>
      </c>
      <c r="AU441" s="260" t="s">
        <v>93</v>
      </c>
      <c r="AV441" s="13" t="s">
        <v>93</v>
      </c>
      <c r="AW441" s="13" t="s">
        <v>40</v>
      </c>
      <c r="AX441" s="13" t="s">
        <v>84</v>
      </c>
      <c r="AY441" s="260" t="s">
        <v>251</v>
      </c>
    </row>
    <row r="442" s="13" customFormat="1">
      <c r="A442" s="13"/>
      <c r="B442" s="249"/>
      <c r="C442" s="250"/>
      <c r="D442" s="251" t="s">
        <v>260</v>
      </c>
      <c r="E442" s="252" t="s">
        <v>1</v>
      </c>
      <c r="F442" s="253" t="s">
        <v>514</v>
      </c>
      <c r="G442" s="250"/>
      <c r="H442" s="254">
        <v>109.434</v>
      </c>
      <c r="I442" s="255"/>
      <c r="J442" s="250"/>
      <c r="K442" s="250"/>
      <c r="L442" s="256"/>
      <c r="M442" s="257"/>
      <c r="N442" s="258"/>
      <c r="O442" s="258"/>
      <c r="P442" s="258"/>
      <c r="Q442" s="258"/>
      <c r="R442" s="258"/>
      <c r="S442" s="258"/>
      <c r="T442" s="25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0" t="s">
        <v>260</v>
      </c>
      <c r="AU442" s="260" t="s">
        <v>93</v>
      </c>
      <c r="AV442" s="13" t="s">
        <v>93</v>
      </c>
      <c r="AW442" s="13" t="s">
        <v>40</v>
      </c>
      <c r="AX442" s="13" t="s">
        <v>84</v>
      </c>
      <c r="AY442" s="260" t="s">
        <v>251</v>
      </c>
    </row>
    <row r="443" s="13" customFormat="1">
      <c r="A443" s="13"/>
      <c r="B443" s="249"/>
      <c r="C443" s="250"/>
      <c r="D443" s="251" t="s">
        <v>260</v>
      </c>
      <c r="E443" s="252" t="s">
        <v>1</v>
      </c>
      <c r="F443" s="253" t="s">
        <v>515</v>
      </c>
      <c r="G443" s="250"/>
      <c r="H443" s="254">
        <v>6.8659999999999997</v>
      </c>
      <c r="I443" s="255"/>
      <c r="J443" s="250"/>
      <c r="K443" s="250"/>
      <c r="L443" s="256"/>
      <c r="M443" s="257"/>
      <c r="N443" s="258"/>
      <c r="O443" s="258"/>
      <c r="P443" s="258"/>
      <c r="Q443" s="258"/>
      <c r="R443" s="258"/>
      <c r="S443" s="258"/>
      <c r="T443" s="25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0" t="s">
        <v>260</v>
      </c>
      <c r="AU443" s="260" t="s">
        <v>93</v>
      </c>
      <c r="AV443" s="13" t="s">
        <v>93</v>
      </c>
      <c r="AW443" s="13" t="s">
        <v>40</v>
      </c>
      <c r="AX443" s="13" t="s">
        <v>84</v>
      </c>
      <c r="AY443" s="260" t="s">
        <v>251</v>
      </c>
    </row>
    <row r="444" s="13" customFormat="1">
      <c r="A444" s="13"/>
      <c r="B444" s="249"/>
      <c r="C444" s="250"/>
      <c r="D444" s="251" t="s">
        <v>260</v>
      </c>
      <c r="E444" s="252" t="s">
        <v>1</v>
      </c>
      <c r="F444" s="253" t="s">
        <v>518</v>
      </c>
      <c r="G444" s="250"/>
      <c r="H444" s="254">
        <v>9.3070000000000004</v>
      </c>
      <c r="I444" s="255"/>
      <c r="J444" s="250"/>
      <c r="K444" s="250"/>
      <c r="L444" s="256"/>
      <c r="M444" s="257"/>
      <c r="N444" s="258"/>
      <c r="O444" s="258"/>
      <c r="P444" s="258"/>
      <c r="Q444" s="258"/>
      <c r="R444" s="258"/>
      <c r="S444" s="258"/>
      <c r="T444" s="25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0" t="s">
        <v>260</v>
      </c>
      <c r="AU444" s="260" t="s">
        <v>93</v>
      </c>
      <c r="AV444" s="13" t="s">
        <v>93</v>
      </c>
      <c r="AW444" s="13" t="s">
        <v>40</v>
      </c>
      <c r="AX444" s="13" t="s">
        <v>84</v>
      </c>
      <c r="AY444" s="260" t="s">
        <v>251</v>
      </c>
    </row>
    <row r="445" s="16" customFormat="1">
      <c r="A445" s="16"/>
      <c r="B445" s="283"/>
      <c r="C445" s="284"/>
      <c r="D445" s="251" t="s">
        <v>260</v>
      </c>
      <c r="E445" s="285" t="s">
        <v>1</v>
      </c>
      <c r="F445" s="286" t="s">
        <v>329</v>
      </c>
      <c r="G445" s="284"/>
      <c r="H445" s="287">
        <v>214.80699999999999</v>
      </c>
      <c r="I445" s="288"/>
      <c r="J445" s="284"/>
      <c r="K445" s="284"/>
      <c r="L445" s="289"/>
      <c r="M445" s="290"/>
      <c r="N445" s="291"/>
      <c r="O445" s="291"/>
      <c r="P445" s="291"/>
      <c r="Q445" s="291"/>
      <c r="R445" s="291"/>
      <c r="S445" s="291"/>
      <c r="T445" s="292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93" t="s">
        <v>260</v>
      </c>
      <c r="AU445" s="293" t="s">
        <v>93</v>
      </c>
      <c r="AV445" s="16" t="s">
        <v>273</v>
      </c>
      <c r="AW445" s="16" t="s">
        <v>40</v>
      </c>
      <c r="AX445" s="16" t="s">
        <v>84</v>
      </c>
      <c r="AY445" s="293" t="s">
        <v>251</v>
      </c>
    </row>
    <row r="446" s="13" customFormat="1">
      <c r="A446" s="13"/>
      <c r="B446" s="249"/>
      <c r="C446" s="250"/>
      <c r="D446" s="251" t="s">
        <v>260</v>
      </c>
      <c r="E446" s="252" t="s">
        <v>1</v>
      </c>
      <c r="F446" s="253" t="s">
        <v>521</v>
      </c>
      <c r="G446" s="250"/>
      <c r="H446" s="254">
        <v>24.219000000000001</v>
      </c>
      <c r="I446" s="255"/>
      <c r="J446" s="250"/>
      <c r="K446" s="250"/>
      <c r="L446" s="256"/>
      <c r="M446" s="257"/>
      <c r="N446" s="258"/>
      <c r="O446" s="258"/>
      <c r="P446" s="258"/>
      <c r="Q446" s="258"/>
      <c r="R446" s="258"/>
      <c r="S446" s="258"/>
      <c r="T446" s="25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0" t="s">
        <v>260</v>
      </c>
      <c r="AU446" s="260" t="s">
        <v>93</v>
      </c>
      <c r="AV446" s="13" t="s">
        <v>93</v>
      </c>
      <c r="AW446" s="13" t="s">
        <v>40</v>
      </c>
      <c r="AX446" s="13" t="s">
        <v>84</v>
      </c>
      <c r="AY446" s="260" t="s">
        <v>251</v>
      </c>
    </row>
    <row r="447" s="14" customFormat="1">
      <c r="A447" s="14"/>
      <c r="B447" s="261"/>
      <c r="C447" s="262"/>
      <c r="D447" s="251" t="s">
        <v>260</v>
      </c>
      <c r="E447" s="263" t="s">
        <v>1</v>
      </c>
      <c r="F447" s="264" t="s">
        <v>262</v>
      </c>
      <c r="G447" s="262"/>
      <c r="H447" s="265">
        <v>1476.0250000000001</v>
      </c>
      <c r="I447" s="266"/>
      <c r="J447" s="262"/>
      <c r="K447" s="262"/>
      <c r="L447" s="267"/>
      <c r="M447" s="268"/>
      <c r="N447" s="269"/>
      <c r="O447" s="269"/>
      <c r="P447" s="269"/>
      <c r="Q447" s="269"/>
      <c r="R447" s="269"/>
      <c r="S447" s="269"/>
      <c r="T447" s="270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71" t="s">
        <v>260</v>
      </c>
      <c r="AU447" s="271" t="s">
        <v>93</v>
      </c>
      <c r="AV447" s="14" t="s">
        <v>257</v>
      </c>
      <c r="AW447" s="14" t="s">
        <v>40</v>
      </c>
      <c r="AX447" s="14" t="s">
        <v>91</v>
      </c>
      <c r="AY447" s="271" t="s">
        <v>251</v>
      </c>
    </row>
    <row r="448" s="2" customFormat="1" ht="24.15" customHeight="1">
      <c r="A448" s="41"/>
      <c r="B448" s="42"/>
      <c r="C448" s="230" t="s">
        <v>522</v>
      </c>
      <c r="D448" s="230" t="s">
        <v>253</v>
      </c>
      <c r="E448" s="231" t="s">
        <v>523</v>
      </c>
      <c r="F448" s="232" t="s">
        <v>524</v>
      </c>
      <c r="G448" s="233" t="s">
        <v>389</v>
      </c>
      <c r="H448" s="234">
        <v>11032.948</v>
      </c>
      <c r="I448" s="235"/>
      <c r="J448" s="236">
        <f>ROUND(I448*H448,2)</f>
        <v>0</v>
      </c>
      <c r="K448" s="237"/>
      <c r="L448" s="47"/>
      <c r="M448" s="238" t="s">
        <v>1</v>
      </c>
      <c r="N448" s="239" t="s">
        <v>49</v>
      </c>
      <c r="O448" s="94"/>
      <c r="P448" s="240">
        <f>O448*H448</f>
        <v>0</v>
      </c>
      <c r="Q448" s="240">
        <v>0.0027469</v>
      </c>
      <c r="R448" s="240">
        <f>Q448*H448</f>
        <v>30.306404861200001</v>
      </c>
      <c r="S448" s="240">
        <v>0</v>
      </c>
      <c r="T448" s="241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42" t="s">
        <v>257</v>
      </c>
      <c r="AT448" s="242" t="s">
        <v>253</v>
      </c>
      <c r="AU448" s="242" t="s">
        <v>93</v>
      </c>
      <c r="AY448" s="19" t="s">
        <v>251</v>
      </c>
      <c r="BE448" s="243">
        <f>IF(N448="základní",J448,0)</f>
        <v>0</v>
      </c>
      <c r="BF448" s="243">
        <f>IF(N448="snížená",J448,0)</f>
        <v>0</v>
      </c>
      <c r="BG448" s="243">
        <f>IF(N448="zákl. přenesená",J448,0)</f>
        <v>0</v>
      </c>
      <c r="BH448" s="243">
        <f>IF(N448="sníž. přenesená",J448,0)</f>
        <v>0</v>
      </c>
      <c r="BI448" s="243">
        <f>IF(N448="nulová",J448,0)</f>
        <v>0</v>
      </c>
      <c r="BJ448" s="19" t="s">
        <v>91</v>
      </c>
      <c r="BK448" s="243">
        <f>ROUND(I448*H448,2)</f>
        <v>0</v>
      </c>
      <c r="BL448" s="19" t="s">
        <v>257</v>
      </c>
      <c r="BM448" s="242" t="s">
        <v>525</v>
      </c>
    </row>
    <row r="449" s="2" customFormat="1">
      <c r="A449" s="41"/>
      <c r="B449" s="42"/>
      <c r="C449" s="43"/>
      <c r="D449" s="244" t="s">
        <v>258</v>
      </c>
      <c r="E449" s="43"/>
      <c r="F449" s="245" t="s">
        <v>526</v>
      </c>
      <c r="G449" s="43"/>
      <c r="H449" s="43"/>
      <c r="I449" s="246"/>
      <c r="J449" s="43"/>
      <c r="K449" s="43"/>
      <c r="L449" s="47"/>
      <c r="M449" s="247"/>
      <c r="N449" s="248"/>
      <c r="O449" s="94"/>
      <c r="P449" s="94"/>
      <c r="Q449" s="94"/>
      <c r="R449" s="94"/>
      <c r="S449" s="94"/>
      <c r="T449" s="95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19" t="s">
        <v>258</v>
      </c>
      <c r="AU449" s="19" t="s">
        <v>93</v>
      </c>
    </row>
    <row r="450" s="15" customFormat="1">
      <c r="A450" s="15"/>
      <c r="B450" s="272"/>
      <c r="C450" s="273"/>
      <c r="D450" s="251" t="s">
        <v>260</v>
      </c>
      <c r="E450" s="274" t="s">
        <v>1</v>
      </c>
      <c r="F450" s="275" t="s">
        <v>499</v>
      </c>
      <c r="G450" s="273"/>
      <c r="H450" s="274" t="s">
        <v>1</v>
      </c>
      <c r="I450" s="276"/>
      <c r="J450" s="273"/>
      <c r="K450" s="273"/>
      <c r="L450" s="277"/>
      <c r="M450" s="278"/>
      <c r="N450" s="279"/>
      <c r="O450" s="279"/>
      <c r="P450" s="279"/>
      <c r="Q450" s="279"/>
      <c r="R450" s="279"/>
      <c r="S450" s="279"/>
      <c r="T450" s="280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81" t="s">
        <v>260</v>
      </c>
      <c r="AU450" s="281" t="s">
        <v>93</v>
      </c>
      <c r="AV450" s="15" t="s">
        <v>91</v>
      </c>
      <c r="AW450" s="15" t="s">
        <v>40</v>
      </c>
      <c r="AX450" s="15" t="s">
        <v>84</v>
      </c>
      <c r="AY450" s="281" t="s">
        <v>251</v>
      </c>
    </row>
    <row r="451" s="13" customFormat="1">
      <c r="A451" s="13"/>
      <c r="B451" s="249"/>
      <c r="C451" s="250"/>
      <c r="D451" s="251" t="s">
        <v>260</v>
      </c>
      <c r="E451" s="252" t="s">
        <v>1</v>
      </c>
      <c r="F451" s="253" t="s">
        <v>527</v>
      </c>
      <c r="G451" s="250"/>
      <c r="H451" s="254">
        <v>752.55799999999999</v>
      </c>
      <c r="I451" s="255"/>
      <c r="J451" s="250"/>
      <c r="K451" s="250"/>
      <c r="L451" s="256"/>
      <c r="M451" s="257"/>
      <c r="N451" s="258"/>
      <c r="O451" s="258"/>
      <c r="P451" s="258"/>
      <c r="Q451" s="258"/>
      <c r="R451" s="258"/>
      <c r="S451" s="258"/>
      <c r="T451" s="25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0" t="s">
        <v>260</v>
      </c>
      <c r="AU451" s="260" t="s">
        <v>93</v>
      </c>
      <c r="AV451" s="13" t="s">
        <v>93</v>
      </c>
      <c r="AW451" s="13" t="s">
        <v>40</v>
      </c>
      <c r="AX451" s="13" t="s">
        <v>84</v>
      </c>
      <c r="AY451" s="260" t="s">
        <v>251</v>
      </c>
    </row>
    <row r="452" s="13" customFormat="1">
      <c r="A452" s="13"/>
      <c r="B452" s="249"/>
      <c r="C452" s="250"/>
      <c r="D452" s="251" t="s">
        <v>260</v>
      </c>
      <c r="E452" s="252" t="s">
        <v>1</v>
      </c>
      <c r="F452" s="253" t="s">
        <v>528</v>
      </c>
      <c r="G452" s="250"/>
      <c r="H452" s="254">
        <v>811.92499999999995</v>
      </c>
      <c r="I452" s="255"/>
      <c r="J452" s="250"/>
      <c r="K452" s="250"/>
      <c r="L452" s="256"/>
      <c r="M452" s="257"/>
      <c r="N452" s="258"/>
      <c r="O452" s="258"/>
      <c r="P452" s="258"/>
      <c r="Q452" s="258"/>
      <c r="R452" s="258"/>
      <c r="S452" s="258"/>
      <c r="T452" s="25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0" t="s">
        <v>260</v>
      </c>
      <c r="AU452" s="260" t="s">
        <v>93</v>
      </c>
      <c r="AV452" s="13" t="s">
        <v>93</v>
      </c>
      <c r="AW452" s="13" t="s">
        <v>40</v>
      </c>
      <c r="AX452" s="13" t="s">
        <v>84</v>
      </c>
      <c r="AY452" s="260" t="s">
        <v>251</v>
      </c>
    </row>
    <row r="453" s="13" customFormat="1">
      <c r="A453" s="13"/>
      <c r="B453" s="249"/>
      <c r="C453" s="250"/>
      <c r="D453" s="251" t="s">
        <v>260</v>
      </c>
      <c r="E453" s="252" t="s">
        <v>1</v>
      </c>
      <c r="F453" s="253" t="s">
        <v>529</v>
      </c>
      <c r="G453" s="250"/>
      <c r="H453" s="254">
        <v>26.026</v>
      </c>
      <c r="I453" s="255"/>
      <c r="J453" s="250"/>
      <c r="K453" s="250"/>
      <c r="L453" s="256"/>
      <c r="M453" s="257"/>
      <c r="N453" s="258"/>
      <c r="O453" s="258"/>
      <c r="P453" s="258"/>
      <c r="Q453" s="258"/>
      <c r="R453" s="258"/>
      <c r="S453" s="258"/>
      <c r="T453" s="25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0" t="s">
        <v>260</v>
      </c>
      <c r="AU453" s="260" t="s">
        <v>93</v>
      </c>
      <c r="AV453" s="13" t="s">
        <v>93</v>
      </c>
      <c r="AW453" s="13" t="s">
        <v>40</v>
      </c>
      <c r="AX453" s="13" t="s">
        <v>84</v>
      </c>
      <c r="AY453" s="260" t="s">
        <v>251</v>
      </c>
    </row>
    <row r="454" s="13" customFormat="1">
      <c r="A454" s="13"/>
      <c r="B454" s="249"/>
      <c r="C454" s="250"/>
      <c r="D454" s="251" t="s">
        <v>260</v>
      </c>
      <c r="E454" s="252" t="s">
        <v>1</v>
      </c>
      <c r="F454" s="253" t="s">
        <v>530</v>
      </c>
      <c r="G454" s="250"/>
      <c r="H454" s="254">
        <v>559.17600000000004</v>
      </c>
      <c r="I454" s="255"/>
      <c r="J454" s="250"/>
      <c r="K454" s="250"/>
      <c r="L454" s="256"/>
      <c r="M454" s="257"/>
      <c r="N454" s="258"/>
      <c r="O454" s="258"/>
      <c r="P454" s="258"/>
      <c r="Q454" s="258"/>
      <c r="R454" s="258"/>
      <c r="S454" s="258"/>
      <c r="T454" s="25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0" t="s">
        <v>260</v>
      </c>
      <c r="AU454" s="260" t="s">
        <v>93</v>
      </c>
      <c r="AV454" s="13" t="s">
        <v>93</v>
      </c>
      <c r="AW454" s="13" t="s">
        <v>40</v>
      </c>
      <c r="AX454" s="13" t="s">
        <v>84</v>
      </c>
      <c r="AY454" s="260" t="s">
        <v>251</v>
      </c>
    </row>
    <row r="455" s="16" customFormat="1">
      <c r="A455" s="16"/>
      <c r="B455" s="283"/>
      <c r="C455" s="284"/>
      <c r="D455" s="251" t="s">
        <v>260</v>
      </c>
      <c r="E455" s="285" t="s">
        <v>1</v>
      </c>
      <c r="F455" s="286" t="s">
        <v>329</v>
      </c>
      <c r="G455" s="284"/>
      <c r="H455" s="287">
        <v>2149.6849999999999</v>
      </c>
      <c r="I455" s="288"/>
      <c r="J455" s="284"/>
      <c r="K455" s="284"/>
      <c r="L455" s="289"/>
      <c r="M455" s="290"/>
      <c r="N455" s="291"/>
      <c r="O455" s="291"/>
      <c r="P455" s="291"/>
      <c r="Q455" s="291"/>
      <c r="R455" s="291"/>
      <c r="S455" s="291"/>
      <c r="T455" s="292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93" t="s">
        <v>260</v>
      </c>
      <c r="AU455" s="293" t="s">
        <v>93</v>
      </c>
      <c r="AV455" s="16" t="s">
        <v>273</v>
      </c>
      <c r="AW455" s="16" t="s">
        <v>40</v>
      </c>
      <c r="AX455" s="16" t="s">
        <v>84</v>
      </c>
      <c r="AY455" s="293" t="s">
        <v>251</v>
      </c>
    </row>
    <row r="456" s="15" customFormat="1">
      <c r="A456" s="15"/>
      <c r="B456" s="272"/>
      <c r="C456" s="273"/>
      <c r="D456" s="251" t="s">
        <v>260</v>
      </c>
      <c r="E456" s="274" t="s">
        <v>1</v>
      </c>
      <c r="F456" s="275" t="s">
        <v>505</v>
      </c>
      <c r="G456" s="273"/>
      <c r="H456" s="274" t="s">
        <v>1</v>
      </c>
      <c r="I456" s="276"/>
      <c r="J456" s="273"/>
      <c r="K456" s="273"/>
      <c r="L456" s="277"/>
      <c r="M456" s="278"/>
      <c r="N456" s="279"/>
      <c r="O456" s="279"/>
      <c r="P456" s="279"/>
      <c r="Q456" s="279"/>
      <c r="R456" s="279"/>
      <c r="S456" s="279"/>
      <c r="T456" s="280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1" t="s">
        <v>260</v>
      </c>
      <c r="AU456" s="281" t="s">
        <v>93</v>
      </c>
      <c r="AV456" s="15" t="s">
        <v>91</v>
      </c>
      <c r="AW456" s="15" t="s">
        <v>40</v>
      </c>
      <c r="AX456" s="15" t="s">
        <v>84</v>
      </c>
      <c r="AY456" s="281" t="s">
        <v>251</v>
      </c>
    </row>
    <row r="457" s="13" customFormat="1">
      <c r="A457" s="13"/>
      <c r="B457" s="249"/>
      <c r="C457" s="250"/>
      <c r="D457" s="251" t="s">
        <v>260</v>
      </c>
      <c r="E457" s="252" t="s">
        <v>1</v>
      </c>
      <c r="F457" s="253" t="s">
        <v>531</v>
      </c>
      <c r="G457" s="250"/>
      <c r="H457" s="254">
        <v>541.00199999999995</v>
      </c>
      <c r="I457" s="255"/>
      <c r="J457" s="250"/>
      <c r="K457" s="250"/>
      <c r="L457" s="256"/>
      <c r="M457" s="257"/>
      <c r="N457" s="258"/>
      <c r="O457" s="258"/>
      <c r="P457" s="258"/>
      <c r="Q457" s="258"/>
      <c r="R457" s="258"/>
      <c r="S457" s="258"/>
      <c r="T457" s="25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0" t="s">
        <v>260</v>
      </c>
      <c r="AU457" s="260" t="s">
        <v>93</v>
      </c>
      <c r="AV457" s="13" t="s">
        <v>93</v>
      </c>
      <c r="AW457" s="13" t="s">
        <v>40</v>
      </c>
      <c r="AX457" s="13" t="s">
        <v>84</v>
      </c>
      <c r="AY457" s="260" t="s">
        <v>251</v>
      </c>
    </row>
    <row r="458" s="13" customFormat="1">
      <c r="A458" s="13"/>
      <c r="B458" s="249"/>
      <c r="C458" s="250"/>
      <c r="D458" s="251" t="s">
        <v>260</v>
      </c>
      <c r="E458" s="252" t="s">
        <v>1</v>
      </c>
      <c r="F458" s="253" t="s">
        <v>532</v>
      </c>
      <c r="G458" s="250"/>
      <c r="H458" s="254">
        <v>210.64500000000001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260</v>
      </c>
      <c r="AU458" s="260" t="s">
        <v>93</v>
      </c>
      <c r="AV458" s="13" t="s">
        <v>93</v>
      </c>
      <c r="AW458" s="13" t="s">
        <v>40</v>
      </c>
      <c r="AX458" s="13" t="s">
        <v>84</v>
      </c>
      <c r="AY458" s="260" t="s">
        <v>251</v>
      </c>
    </row>
    <row r="459" s="13" customFormat="1">
      <c r="A459" s="13"/>
      <c r="B459" s="249"/>
      <c r="C459" s="250"/>
      <c r="D459" s="251" t="s">
        <v>260</v>
      </c>
      <c r="E459" s="252" t="s">
        <v>1</v>
      </c>
      <c r="F459" s="253" t="s">
        <v>533</v>
      </c>
      <c r="G459" s="250"/>
      <c r="H459" s="254">
        <v>907.649</v>
      </c>
      <c r="I459" s="255"/>
      <c r="J459" s="250"/>
      <c r="K459" s="250"/>
      <c r="L459" s="256"/>
      <c r="M459" s="257"/>
      <c r="N459" s="258"/>
      <c r="O459" s="258"/>
      <c r="P459" s="258"/>
      <c r="Q459" s="258"/>
      <c r="R459" s="258"/>
      <c r="S459" s="258"/>
      <c r="T459" s="25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0" t="s">
        <v>260</v>
      </c>
      <c r="AU459" s="260" t="s">
        <v>93</v>
      </c>
      <c r="AV459" s="13" t="s">
        <v>93</v>
      </c>
      <c r="AW459" s="13" t="s">
        <v>40</v>
      </c>
      <c r="AX459" s="13" t="s">
        <v>84</v>
      </c>
      <c r="AY459" s="260" t="s">
        <v>251</v>
      </c>
    </row>
    <row r="460" s="13" customFormat="1">
      <c r="A460" s="13"/>
      <c r="B460" s="249"/>
      <c r="C460" s="250"/>
      <c r="D460" s="251" t="s">
        <v>260</v>
      </c>
      <c r="E460" s="252" t="s">
        <v>1</v>
      </c>
      <c r="F460" s="253" t="s">
        <v>534</v>
      </c>
      <c r="G460" s="250"/>
      <c r="H460" s="254">
        <v>48.142000000000003</v>
      </c>
      <c r="I460" s="255"/>
      <c r="J460" s="250"/>
      <c r="K460" s="250"/>
      <c r="L460" s="256"/>
      <c r="M460" s="257"/>
      <c r="N460" s="258"/>
      <c r="O460" s="258"/>
      <c r="P460" s="258"/>
      <c r="Q460" s="258"/>
      <c r="R460" s="258"/>
      <c r="S460" s="258"/>
      <c r="T460" s="25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0" t="s">
        <v>260</v>
      </c>
      <c r="AU460" s="260" t="s">
        <v>93</v>
      </c>
      <c r="AV460" s="13" t="s">
        <v>93</v>
      </c>
      <c r="AW460" s="13" t="s">
        <v>40</v>
      </c>
      <c r="AX460" s="13" t="s">
        <v>84</v>
      </c>
      <c r="AY460" s="260" t="s">
        <v>251</v>
      </c>
    </row>
    <row r="461" s="13" customFormat="1">
      <c r="A461" s="13"/>
      <c r="B461" s="249"/>
      <c r="C461" s="250"/>
      <c r="D461" s="251" t="s">
        <v>260</v>
      </c>
      <c r="E461" s="252" t="s">
        <v>1</v>
      </c>
      <c r="F461" s="253" t="s">
        <v>535</v>
      </c>
      <c r="G461" s="250"/>
      <c r="H461" s="254">
        <v>77.146000000000001</v>
      </c>
      <c r="I461" s="255"/>
      <c r="J461" s="250"/>
      <c r="K461" s="250"/>
      <c r="L461" s="256"/>
      <c r="M461" s="257"/>
      <c r="N461" s="258"/>
      <c r="O461" s="258"/>
      <c r="P461" s="258"/>
      <c r="Q461" s="258"/>
      <c r="R461" s="258"/>
      <c r="S461" s="258"/>
      <c r="T461" s="25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0" t="s">
        <v>260</v>
      </c>
      <c r="AU461" s="260" t="s">
        <v>93</v>
      </c>
      <c r="AV461" s="13" t="s">
        <v>93</v>
      </c>
      <c r="AW461" s="13" t="s">
        <v>40</v>
      </c>
      <c r="AX461" s="13" t="s">
        <v>84</v>
      </c>
      <c r="AY461" s="260" t="s">
        <v>251</v>
      </c>
    </row>
    <row r="462" s="15" customFormat="1">
      <c r="A462" s="15"/>
      <c r="B462" s="272"/>
      <c r="C462" s="273"/>
      <c r="D462" s="251" t="s">
        <v>260</v>
      </c>
      <c r="E462" s="274" t="s">
        <v>1</v>
      </c>
      <c r="F462" s="275" t="s">
        <v>511</v>
      </c>
      <c r="G462" s="273"/>
      <c r="H462" s="274" t="s">
        <v>1</v>
      </c>
      <c r="I462" s="276"/>
      <c r="J462" s="273"/>
      <c r="K462" s="273"/>
      <c r="L462" s="277"/>
      <c r="M462" s="278"/>
      <c r="N462" s="279"/>
      <c r="O462" s="279"/>
      <c r="P462" s="279"/>
      <c r="Q462" s="279"/>
      <c r="R462" s="279"/>
      <c r="S462" s="279"/>
      <c r="T462" s="280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1" t="s">
        <v>260</v>
      </c>
      <c r="AU462" s="281" t="s">
        <v>93</v>
      </c>
      <c r="AV462" s="15" t="s">
        <v>91</v>
      </c>
      <c r="AW462" s="15" t="s">
        <v>40</v>
      </c>
      <c r="AX462" s="15" t="s">
        <v>84</v>
      </c>
      <c r="AY462" s="281" t="s">
        <v>251</v>
      </c>
    </row>
    <row r="463" s="13" customFormat="1">
      <c r="A463" s="13"/>
      <c r="B463" s="249"/>
      <c r="C463" s="250"/>
      <c r="D463" s="251" t="s">
        <v>260</v>
      </c>
      <c r="E463" s="252" t="s">
        <v>1</v>
      </c>
      <c r="F463" s="253" t="s">
        <v>536</v>
      </c>
      <c r="G463" s="250"/>
      <c r="H463" s="254">
        <v>519.25400000000002</v>
      </c>
      <c r="I463" s="255"/>
      <c r="J463" s="250"/>
      <c r="K463" s="250"/>
      <c r="L463" s="256"/>
      <c r="M463" s="257"/>
      <c r="N463" s="258"/>
      <c r="O463" s="258"/>
      <c r="P463" s="258"/>
      <c r="Q463" s="258"/>
      <c r="R463" s="258"/>
      <c r="S463" s="258"/>
      <c r="T463" s="25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0" t="s">
        <v>260</v>
      </c>
      <c r="AU463" s="260" t="s">
        <v>93</v>
      </c>
      <c r="AV463" s="13" t="s">
        <v>93</v>
      </c>
      <c r="AW463" s="13" t="s">
        <v>40</v>
      </c>
      <c r="AX463" s="13" t="s">
        <v>84</v>
      </c>
      <c r="AY463" s="260" t="s">
        <v>251</v>
      </c>
    </row>
    <row r="464" s="13" customFormat="1">
      <c r="A464" s="13"/>
      <c r="B464" s="249"/>
      <c r="C464" s="250"/>
      <c r="D464" s="251" t="s">
        <v>260</v>
      </c>
      <c r="E464" s="252" t="s">
        <v>1</v>
      </c>
      <c r="F464" s="253" t="s">
        <v>537</v>
      </c>
      <c r="G464" s="250"/>
      <c r="H464" s="254">
        <v>194.346</v>
      </c>
      <c r="I464" s="255"/>
      <c r="J464" s="250"/>
      <c r="K464" s="250"/>
      <c r="L464" s="256"/>
      <c r="M464" s="257"/>
      <c r="N464" s="258"/>
      <c r="O464" s="258"/>
      <c r="P464" s="258"/>
      <c r="Q464" s="258"/>
      <c r="R464" s="258"/>
      <c r="S464" s="258"/>
      <c r="T464" s="25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0" t="s">
        <v>260</v>
      </c>
      <c r="AU464" s="260" t="s">
        <v>93</v>
      </c>
      <c r="AV464" s="13" t="s">
        <v>93</v>
      </c>
      <c r="AW464" s="13" t="s">
        <v>40</v>
      </c>
      <c r="AX464" s="13" t="s">
        <v>84</v>
      </c>
      <c r="AY464" s="260" t="s">
        <v>251</v>
      </c>
    </row>
    <row r="465" s="13" customFormat="1">
      <c r="A465" s="13"/>
      <c r="B465" s="249"/>
      <c r="C465" s="250"/>
      <c r="D465" s="251" t="s">
        <v>260</v>
      </c>
      <c r="E465" s="252" t="s">
        <v>1</v>
      </c>
      <c r="F465" s="253" t="s">
        <v>538</v>
      </c>
      <c r="G465" s="250"/>
      <c r="H465" s="254">
        <v>875.47000000000003</v>
      </c>
      <c r="I465" s="255"/>
      <c r="J465" s="250"/>
      <c r="K465" s="250"/>
      <c r="L465" s="256"/>
      <c r="M465" s="257"/>
      <c r="N465" s="258"/>
      <c r="O465" s="258"/>
      <c r="P465" s="258"/>
      <c r="Q465" s="258"/>
      <c r="R465" s="258"/>
      <c r="S465" s="258"/>
      <c r="T465" s="25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0" t="s">
        <v>260</v>
      </c>
      <c r="AU465" s="260" t="s">
        <v>93</v>
      </c>
      <c r="AV465" s="13" t="s">
        <v>93</v>
      </c>
      <c r="AW465" s="13" t="s">
        <v>40</v>
      </c>
      <c r="AX465" s="13" t="s">
        <v>84</v>
      </c>
      <c r="AY465" s="260" t="s">
        <v>251</v>
      </c>
    </row>
    <row r="466" s="13" customFormat="1">
      <c r="A466" s="13"/>
      <c r="B466" s="249"/>
      <c r="C466" s="250"/>
      <c r="D466" s="251" t="s">
        <v>260</v>
      </c>
      <c r="E466" s="252" t="s">
        <v>1</v>
      </c>
      <c r="F466" s="253" t="s">
        <v>539</v>
      </c>
      <c r="G466" s="250"/>
      <c r="H466" s="254">
        <v>62.704000000000001</v>
      </c>
      <c r="I466" s="255"/>
      <c r="J466" s="250"/>
      <c r="K466" s="250"/>
      <c r="L466" s="256"/>
      <c r="M466" s="257"/>
      <c r="N466" s="258"/>
      <c r="O466" s="258"/>
      <c r="P466" s="258"/>
      <c r="Q466" s="258"/>
      <c r="R466" s="258"/>
      <c r="S466" s="258"/>
      <c r="T466" s="25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0" t="s">
        <v>260</v>
      </c>
      <c r="AU466" s="260" t="s">
        <v>93</v>
      </c>
      <c r="AV466" s="13" t="s">
        <v>93</v>
      </c>
      <c r="AW466" s="13" t="s">
        <v>40</v>
      </c>
      <c r="AX466" s="13" t="s">
        <v>84</v>
      </c>
      <c r="AY466" s="260" t="s">
        <v>251</v>
      </c>
    </row>
    <row r="467" s="13" customFormat="1">
      <c r="A467" s="13"/>
      <c r="B467" s="249"/>
      <c r="C467" s="250"/>
      <c r="D467" s="251" t="s">
        <v>260</v>
      </c>
      <c r="E467" s="252" t="s">
        <v>1</v>
      </c>
      <c r="F467" s="253" t="s">
        <v>540</v>
      </c>
      <c r="G467" s="250"/>
      <c r="H467" s="254">
        <v>74.457999999999998</v>
      </c>
      <c r="I467" s="255"/>
      <c r="J467" s="250"/>
      <c r="K467" s="250"/>
      <c r="L467" s="256"/>
      <c r="M467" s="257"/>
      <c r="N467" s="258"/>
      <c r="O467" s="258"/>
      <c r="P467" s="258"/>
      <c r="Q467" s="258"/>
      <c r="R467" s="258"/>
      <c r="S467" s="258"/>
      <c r="T467" s="25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0" t="s">
        <v>260</v>
      </c>
      <c r="AU467" s="260" t="s">
        <v>93</v>
      </c>
      <c r="AV467" s="13" t="s">
        <v>93</v>
      </c>
      <c r="AW467" s="13" t="s">
        <v>40</v>
      </c>
      <c r="AX467" s="13" t="s">
        <v>84</v>
      </c>
      <c r="AY467" s="260" t="s">
        <v>251</v>
      </c>
    </row>
    <row r="468" s="15" customFormat="1">
      <c r="A468" s="15"/>
      <c r="B468" s="272"/>
      <c r="C468" s="273"/>
      <c r="D468" s="251" t="s">
        <v>260</v>
      </c>
      <c r="E468" s="274" t="s">
        <v>1</v>
      </c>
      <c r="F468" s="275" t="s">
        <v>517</v>
      </c>
      <c r="G468" s="273"/>
      <c r="H468" s="274" t="s">
        <v>1</v>
      </c>
      <c r="I468" s="276"/>
      <c r="J468" s="273"/>
      <c r="K468" s="273"/>
      <c r="L468" s="277"/>
      <c r="M468" s="278"/>
      <c r="N468" s="279"/>
      <c r="O468" s="279"/>
      <c r="P468" s="279"/>
      <c r="Q468" s="279"/>
      <c r="R468" s="279"/>
      <c r="S468" s="279"/>
      <c r="T468" s="280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81" t="s">
        <v>260</v>
      </c>
      <c r="AU468" s="281" t="s">
        <v>93</v>
      </c>
      <c r="AV468" s="15" t="s">
        <v>91</v>
      </c>
      <c r="AW468" s="15" t="s">
        <v>40</v>
      </c>
      <c r="AX468" s="15" t="s">
        <v>84</v>
      </c>
      <c r="AY468" s="281" t="s">
        <v>251</v>
      </c>
    </row>
    <row r="469" s="13" customFormat="1">
      <c r="A469" s="13"/>
      <c r="B469" s="249"/>
      <c r="C469" s="250"/>
      <c r="D469" s="251" t="s">
        <v>260</v>
      </c>
      <c r="E469" s="252" t="s">
        <v>1</v>
      </c>
      <c r="F469" s="253" t="s">
        <v>536</v>
      </c>
      <c r="G469" s="250"/>
      <c r="H469" s="254">
        <v>519.25400000000002</v>
      </c>
      <c r="I469" s="255"/>
      <c r="J469" s="250"/>
      <c r="K469" s="250"/>
      <c r="L469" s="256"/>
      <c r="M469" s="257"/>
      <c r="N469" s="258"/>
      <c r="O469" s="258"/>
      <c r="P469" s="258"/>
      <c r="Q469" s="258"/>
      <c r="R469" s="258"/>
      <c r="S469" s="258"/>
      <c r="T469" s="25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0" t="s">
        <v>260</v>
      </c>
      <c r="AU469" s="260" t="s">
        <v>93</v>
      </c>
      <c r="AV469" s="13" t="s">
        <v>93</v>
      </c>
      <c r="AW469" s="13" t="s">
        <v>40</v>
      </c>
      <c r="AX469" s="13" t="s">
        <v>84</v>
      </c>
      <c r="AY469" s="260" t="s">
        <v>251</v>
      </c>
    </row>
    <row r="470" s="13" customFormat="1">
      <c r="A470" s="13"/>
      <c r="B470" s="249"/>
      <c r="C470" s="250"/>
      <c r="D470" s="251" t="s">
        <v>260</v>
      </c>
      <c r="E470" s="252" t="s">
        <v>1</v>
      </c>
      <c r="F470" s="253" t="s">
        <v>537</v>
      </c>
      <c r="G470" s="250"/>
      <c r="H470" s="254">
        <v>194.346</v>
      </c>
      <c r="I470" s="255"/>
      <c r="J470" s="250"/>
      <c r="K470" s="250"/>
      <c r="L470" s="256"/>
      <c r="M470" s="257"/>
      <c r="N470" s="258"/>
      <c r="O470" s="258"/>
      <c r="P470" s="258"/>
      <c r="Q470" s="258"/>
      <c r="R470" s="258"/>
      <c r="S470" s="258"/>
      <c r="T470" s="25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0" t="s">
        <v>260</v>
      </c>
      <c r="AU470" s="260" t="s">
        <v>93</v>
      </c>
      <c r="AV470" s="13" t="s">
        <v>93</v>
      </c>
      <c r="AW470" s="13" t="s">
        <v>40</v>
      </c>
      <c r="AX470" s="13" t="s">
        <v>84</v>
      </c>
      <c r="AY470" s="260" t="s">
        <v>251</v>
      </c>
    </row>
    <row r="471" s="13" customFormat="1">
      <c r="A471" s="13"/>
      <c r="B471" s="249"/>
      <c r="C471" s="250"/>
      <c r="D471" s="251" t="s">
        <v>260</v>
      </c>
      <c r="E471" s="252" t="s">
        <v>1</v>
      </c>
      <c r="F471" s="253" t="s">
        <v>538</v>
      </c>
      <c r="G471" s="250"/>
      <c r="H471" s="254">
        <v>875.47000000000003</v>
      </c>
      <c r="I471" s="255"/>
      <c r="J471" s="250"/>
      <c r="K471" s="250"/>
      <c r="L471" s="256"/>
      <c r="M471" s="257"/>
      <c r="N471" s="258"/>
      <c r="O471" s="258"/>
      <c r="P471" s="258"/>
      <c r="Q471" s="258"/>
      <c r="R471" s="258"/>
      <c r="S471" s="258"/>
      <c r="T471" s="25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0" t="s">
        <v>260</v>
      </c>
      <c r="AU471" s="260" t="s">
        <v>93</v>
      </c>
      <c r="AV471" s="13" t="s">
        <v>93</v>
      </c>
      <c r="AW471" s="13" t="s">
        <v>40</v>
      </c>
      <c r="AX471" s="13" t="s">
        <v>84</v>
      </c>
      <c r="AY471" s="260" t="s">
        <v>251</v>
      </c>
    </row>
    <row r="472" s="13" customFormat="1">
      <c r="A472" s="13"/>
      <c r="B472" s="249"/>
      <c r="C472" s="250"/>
      <c r="D472" s="251" t="s">
        <v>260</v>
      </c>
      <c r="E472" s="252" t="s">
        <v>1</v>
      </c>
      <c r="F472" s="253" t="s">
        <v>539</v>
      </c>
      <c r="G472" s="250"/>
      <c r="H472" s="254">
        <v>62.704000000000001</v>
      </c>
      <c r="I472" s="255"/>
      <c r="J472" s="250"/>
      <c r="K472" s="250"/>
      <c r="L472" s="256"/>
      <c r="M472" s="257"/>
      <c r="N472" s="258"/>
      <c r="O472" s="258"/>
      <c r="P472" s="258"/>
      <c r="Q472" s="258"/>
      <c r="R472" s="258"/>
      <c r="S472" s="258"/>
      <c r="T472" s="25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0" t="s">
        <v>260</v>
      </c>
      <c r="AU472" s="260" t="s">
        <v>93</v>
      </c>
      <c r="AV472" s="13" t="s">
        <v>93</v>
      </c>
      <c r="AW472" s="13" t="s">
        <v>40</v>
      </c>
      <c r="AX472" s="13" t="s">
        <v>84</v>
      </c>
      <c r="AY472" s="260" t="s">
        <v>251</v>
      </c>
    </row>
    <row r="473" s="13" customFormat="1">
      <c r="A473" s="13"/>
      <c r="B473" s="249"/>
      <c r="C473" s="250"/>
      <c r="D473" s="251" t="s">
        <v>260</v>
      </c>
      <c r="E473" s="252" t="s">
        <v>1</v>
      </c>
      <c r="F473" s="253" t="s">
        <v>540</v>
      </c>
      <c r="G473" s="250"/>
      <c r="H473" s="254">
        <v>74.457999999999998</v>
      </c>
      <c r="I473" s="255"/>
      <c r="J473" s="250"/>
      <c r="K473" s="250"/>
      <c r="L473" s="256"/>
      <c r="M473" s="257"/>
      <c r="N473" s="258"/>
      <c r="O473" s="258"/>
      <c r="P473" s="258"/>
      <c r="Q473" s="258"/>
      <c r="R473" s="258"/>
      <c r="S473" s="258"/>
      <c r="T473" s="25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0" t="s">
        <v>260</v>
      </c>
      <c r="AU473" s="260" t="s">
        <v>93</v>
      </c>
      <c r="AV473" s="13" t="s">
        <v>93</v>
      </c>
      <c r="AW473" s="13" t="s">
        <v>40</v>
      </c>
      <c r="AX473" s="13" t="s">
        <v>84</v>
      </c>
      <c r="AY473" s="260" t="s">
        <v>251</v>
      </c>
    </row>
    <row r="474" s="15" customFormat="1">
      <c r="A474" s="15"/>
      <c r="B474" s="272"/>
      <c r="C474" s="273"/>
      <c r="D474" s="251" t="s">
        <v>260</v>
      </c>
      <c r="E474" s="274" t="s">
        <v>1</v>
      </c>
      <c r="F474" s="275" t="s">
        <v>519</v>
      </c>
      <c r="G474" s="273"/>
      <c r="H474" s="274" t="s">
        <v>1</v>
      </c>
      <c r="I474" s="276"/>
      <c r="J474" s="273"/>
      <c r="K474" s="273"/>
      <c r="L474" s="277"/>
      <c r="M474" s="278"/>
      <c r="N474" s="279"/>
      <c r="O474" s="279"/>
      <c r="P474" s="279"/>
      <c r="Q474" s="279"/>
      <c r="R474" s="279"/>
      <c r="S474" s="279"/>
      <c r="T474" s="280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1" t="s">
        <v>260</v>
      </c>
      <c r="AU474" s="281" t="s">
        <v>93</v>
      </c>
      <c r="AV474" s="15" t="s">
        <v>91</v>
      </c>
      <c r="AW474" s="15" t="s">
        <v>40</v>
      </c>
      <c r="AX474" s="15" t="s">
        <v>84</v>
      </c>
      <c r="AY474" s="281" t="s">
        <v>251</v>
      </c>
    </row>
    <row r="475" s="13" customFormat="1">
      <c r="A475" s="13"/>
      <c r="B475" s="249"/>
      <c r="C475" s="250"/>
      <c r="D475" s="251" t="s">
        <v>260</v>
      </c>
      <c r="E475" s="252" t="s">
        <v>1</v>
      </c>
      <c r="F475" s="253" t="s">
        <v>536</v>
      </c>
      <c r="G475" s="250"/>
      <c r="H475" s="254">
        <v>519.25400000000002</v>
      </c>
      <c r="I475" s="255"/>
      <c r="J475" s="250"/>
      <c r="K475" s="250"/>
      <c r="L475" s="256"/>
      <c r="M475" s="257"/>
      <c r="N475" s="258"/>
      <c r="O475" s="258"/>
      <c r="P475" s="258"/>
      <c r="Q475" s="258"/>
      <c r="R475" s="258"/>
      <c r="S475" s="258"/>
      <c r="T475" s="25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0" t="s">
        <v>260</v>
      </c>
      <c r="AU475" s="260" t="s">
        <v>93</v>
      </c>
      <c r="AV475" s="13" t="s">
        <v>93</v>
      </c>
      <c r="AW475" s="13" t="s">
        <v>40</v>
      </c>
      <c r="AX475" s="13" t="s">
        <v>84</v>
      </c>
      <c r="AY475" s="260" t="s">
        <v>251</v>
      </c>
    </row>
    <row r="476" s="13" customFormat="1">
      <c r="A476" s="13"/>
      <c r="B476" s="249"/>
      <c r="C476" s="250"/>
      <c r="D476" s="251" t="s">
        <v>260</v>
      </c>
      <c r="E476" s="252" t="s">
        <v>1</v>
      </c>
      <c r="F476" s="253" t="s">
        <v>537</v>
      </c>
      <c r="G476" s="250"/>
      <c r="H476" s="254">
        <v>194.346</v>
      </c>
      <c r="I476" s="255"/>
      <c r="J476" s="250"/>
      <c r="K476" s="250"/>
      <c r="L476" s="256"/>
      <c r="M476" s="257"/>
      <c r="N476" s="258"/>
      <c r="O476" s="258"/>
      <c r="P476" s="258"/>
      <c r="Q476" s="258"/>
      <c r="R476" s="258"/>
      <c r="S476" s="258"/>
      <c r="T476" s="25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0" t="s">
        <v>260</v>
      </c>
      <c r="AU476" s="260" t="s">
        <v>93</v>
      </c>
      <c r="AV476" s="13" t="s">
        <v>93</v>
      </c>
      <c r="AW476" s="13" t="s">
        <v>40</v>
      </c>
      <c r="AX476" s="13" t="s">
        <v>84</v>
      </c>
      <c r="AY476" s="260" t="s">
        <v>251</v>
      </c>
    </row>
    <row r="477" s="13" customFormat="1">
      <c r="A477" s="13"/>
      <c r="B477" s="249"/>
      <c r="C477" s="250"/>
      <c r="D477" s="251" t="s">
        <v>260</v>
      </c>
      <c r="E477" s="252" t="s">
        <v>1</v>
      </c>
      <c r="F477" s="253" t="s">
        <v>538</v>
      </c>
      <c r="G477" s="250"/>
      <c r="H477" s="254">
        <v>875.47000000000003</v>
      </c>
      <c r="I477" s="255"/>
      <c r="J477" s="250"/>
      <c r="K477" s="250"/>
      <c r="L477" s="256"/>
      <c r="M477" s="257"/>
      <c r="N477" s="258"/>
      <c r="O477" s="258"/>
      <c r="P477" s="258"/>
      <c r="Q477" s="258"/>
      <c r="R477" s="258"/>
      <c r="S477" s="258"/>
      <c r="T477" s="25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0" t="s">
        <v>260</v>
      </c>
      <c r="AU477" s="260" t="s">
        <v>93</v>
      </c>
      <c r="AV477" s="13" t="s">
        <v>93</v>
      </c>
      <c r="AW477" s="13" t="s">
        <v>40</v>
      </c>
      <c r="AX477" s="13" t="s">
        <v>84</v>
      </c>
      <c r="AY477" s="260" t="s">
        <v>251</v>
      </c>
    </row>
    <row r="478" s="13" customFormat="1">
      <c r="A478" s="13"/>
      <c r="B478" s="249"/>
      <c r="C478" s="250"/>
      <c r="D478" s="251" t="s">
        <v>260</v>
      </c>
      <c r="E478" s="252" t="s">
        <v>1</v>
      </c>
      <c r="F478" s="253" t="s">
        <v>539</v>
      </c>
      <c r="G478" s="250"/>
      <c r="H478" s="254">
        <v>62.704000000000001</v>
      </c>
      <c r="I478" s="255"/>
      <c r="J478" s="250"/>
      <c r="K478" s="250"/>
      <c r="L478" s="256"/>
      <c r="M478" s="257"/>
      <c r="N478" s="258"/>
      <c r="O478" s="258"/>
      <c r="P478" s="258"/>
      <c r="Q478" s="258"/>
      <c r="R478" s="258"/>
      <c r="S478" s="258"/>
      <c r="T478" s="25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0" t="s">
        <v>260</v>
      </c>
      <c r="AU478" s="260" t="s">
        <v>93</v>
      </c>
      <c r="AV478" s="13" t="s">
        <v>93</v>
      </c>
      <c r="AW478" s="13" t="s">
        <v>40</v>
      </c>
      <c r="AX478" s="13" t="s">
        <v>84</v>
      </c>
      <c r="AY478" s="260" t="s">
        <v>251</v>
      </c>
    </row>
    <row r="479" s="13" customFormat="1">
      <c r="A479" s="13"/>
      <c r="B479" s="249"/>
      <c r="C479" s="250"/>
      <c r="D479" s="251" t="s">
        <v>260</v>
      </c>
      <c r="E479" s="252" t="s">
        <v>1</v>
      </c>
      <c r="F479" s="253" t="s">
        <v>540</v>
      </c>
      <c r="G479" s="250"/>
      <c r="H479" s="254">
        <v>74.457999999999998</v>
      </c>
      <c r="I479" s="255"/>
      <c r="J479" s="250"/>
      <c r="K479" s="250"/>
      <c r="L479" s="256"/>
      <c r="M479" s="257"/>
      <c r="N479" s="258"/>
      <c r="O479" s="258"/>
      <c r="P479" s="258"/>
      <c r="Q479" s="258"/>
      <c r="R479" s="258"/>
      <c r="S479" s="258"/>
      <c r="T479" s="25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0" t="s">
        <v>260</v>
      </c>
      <c r="AU479" s="260" t="s">
        <v>93</v>
      </c>
      <c r="AV479" s="13" t="s">
        <v>93</v>
      </c>
      <c r="AW479" s="13" t="s">
        <v>40</v>
      </c>
      <c r="AX479" s="13" t="s">
        <v>84</v>
      </c>
      <c r="AY479" s="260" t="s">
        <v>251</v>
      </c>
    </row>
    <row r="480" s="15" customFormat="1">
      <c r="A480" s="15"/>
      <c r="B480" s="272"/>
      <c r="C480" s="273"/>
      <c r="D480" s="251" t="s">
        <v>260</v>
      </c>
      <c r="E480" s="274" t="s">
        <v>1</v>
      </c>
      <c r="F480" s="275" t="s">
        <v>520</v>
      </c>
      <c r="G480" s="273"/>
      <c r="H480" s="274" t="s">
        <v>1</v>
      </c>
      <c r="I480" s="276"/>
      <c r="J480" s="273"/>
      <c r="K480" s="273"/>
      <c r="L480" s="277"/>
      <c r="M480" s="278"/>
      <c r="N480" s="279"/>
      <c r="O480" s="279"/>
      <c r="P480" s="279"/>
      <c r="Q480" s="279"/>
      <c r="R480" s="279"/>
      <c r="S480" s="279"/>
      <c r="T480" s="280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81" t="s">
        <v>260</v>
      </c>
      <c r="AU480" s="281" t="s">
        <v>93</v>
      </c>
      <c r="AV480" s="15" t="s">
        <v>91</v>
      </c>
      <c r="AW480" s="15" t="s">
        <v>40</v>
      </c>
      <c r="AX480" s="15" t="s">
        <v>84</v>
      </c>
      <c r="AY480" s="281" t="s">
        <v>251</v>
      </c>
    </row>
    <row r="481" s="13" customFormat="1">
      <c r="A481" s="13"/>
      <c r="B481" s="249"/>
      <c r="C481" s="250"/>
      <c r="D481" s="251" t="s">
        <v>260</v>
      </c>
      <c r="E481" s="252" t="s">
        <v>1</v>
      </c>
      <c r="F481" s="253" t="s">
        <v>536</v>
      </c>
      <c r="G481" s="250"/>
      <c r="H481" s="254">
        <v>519.25400000000002</v>
      </c>
      <c r="I481" s="255"/>
      <c r="J481" s="250"/>
      <c r="K481" s="250"/>
      <c r="L481" s="256"/>
      <c r="M481" s="257"/>
      <c r="N481" s="258"/>
      <c r="O481" s="258"/>
      <c r="P481" s="258"/>
      <c r="Q481" s="258"/>
      <c r="R481" s="258"/>
      <c r="S481" s="258"/>
      <c r="T481" s="25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0" t="s">
        <v>260</v>
      </c>
      <c r="AU481" s="260" t="s">
        <v>93</v>
      </c>
      <c r="AV481" s="13" t="s">
        <v>93</v>
      </c>
      <c r="AW481" s="13" t="s">
        <v>40</v>
      </c>
      <c r="AX481" s="13" t="s">
        <v>84</v>
      </c>
      <c r="AY481" s="260" t="s">
        <v>251</v>
      </c>
    </row>
    <row r="482" s="13" customFormat="1">
      <c r="A482" s="13"/>
      <c r="B482" s="249"/>
      <c r="C482" s="250"/>
      <c r="D482" s="251" t="s">
        <v>260</v>
      </c>
      <c r="E482" s="252" t="s">
        <v>1</v>
      </c>
      <c r="F482" s="253" t="s">
        <v>537</v>
      </c>
      <c r="G482" s="250"/>
      <c r="H482" s="254">
        <v>194.346</v>
      </c>
      <c r="I482" s="255"/>
      <c r="J482" s="250"/>
      <c r="K482" s="250"/>
      <c r="L482" s="256"/>
      <c r="M482" s="257"/>
      <c r="N482" s="258"/>
      <c r="O482" s="258"/>
      <c r="P482" s="258"/>
      <c r="Q482" s="258"/>
      <c r="R482" s="258"/>
      <c r="S482" s="258"/>
      <c r="T482" s="25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0" t="s">
        <v>260</v>
      </c>
      <c r="AU482" s="260" t="s">
        <v>93</v>
      </c>
      <c r="AV482" s="13" t="s">
        <v>93</v>
      </c>
      <c r="AW482" s="13" t="s">
        <v>40</v>
      </c>
      <c r="AX482" s="13" t="s">
        <v>84</v>
      </c>
      <c r="AY482" s="260" t="s">
        <v>251</v>
      </c>
    </row>
    <row r="483" s="13" customFormat="1">
      <c r="A483" s="13"/>
      <c r="B483" s="249"/>
      <c r="C483" s="250"/>
      <c r="D483" s="251" t="s">
        <v>260</v>
      </c>
      <c r="E483" s="252" t="s">
        <v>1</v>
      </c>
      <c r="F483" s="253" t="s">
        <v>538</v>
      </c>
      <c r="G483" s="250"/>
      <c r="H483" s="254">
        <v>875.47000000000003</v>
      </c>
      <c r="I483" s="255"/>
      <c r="J483" s="250"/>
      <c r="K483" s="250"/>
      <c r="L483" s="256"/>
      <c r="M483" s="257"/>
      <c r="N483" s="258"/>
      <c r="O483" s="258"/>
      <c r="P483" s="258"/>
      <c r="Q483" s="258"/>
      <c r="R483" s="258"/>
      <c r="S483" s="258"/>
      <c r="T483" s="25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0" t="s">
        <v>260</v>
      </c>
      <c r="AU483" s="260" t="s">
        <v>93</v>
      </c>
      <c r="AV483" s="13" t="s">
        <v>93</v>
      </c>
      <c r="AW483" s="13" t="s">
        <v>40</v>
      </c>
      <c r="AX483" s="13" t="s">
        <v>84</v>
      </c>
      <c r="AY483" s="260" t="s">
        <v>251</v>
      </c>
    </row>
    <row r="484" s="13" customFormat="1">
      <c r="A484" s="13"/>
      <c r="B484" s="249"/>
      <c r="C484" s="250"/>
      <c r="D484" s="251" t="s">
        <v>260</v>
      </c>
      <c r="E484" s="252" t="s">
        <v>1</v>
      </c>
      <c r="F484" s="253" t="s">
        <v>539</v>
      </c>
      <c r="G484" s="250"/>
      <c r="H484" s="254">
        <v>62.704000000000001</v>
      </c>
      <c r="I484" s="255"/>
      <c r="J484" s="250"/>
      <c r="K484" s="250"/>
      <c r="L484" s="256"/>
      <c r="M484" s="257"/>
      <c r="N484" s="258"/>
      <c r="O484" s="258"/>
      <c r="P484" s="258"/>
      <c r="Q484" s="258"/>
      <c r="R484" s="258"/>
      <c r="S484" s="258"/>
      <c r="T484" s="25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0" t="s">
        <v>260</v>
      </c>
      <c r="AU484" s="260" t="s">
        <v>93</v>
      </c>
      <c r="AV484" s="13" t="s">
        <v>93</v>
      </c>
      <c r="AW484" s="13" t="s">
        <v>40</v>
      </c>
      <c r="AX484" s="13" t="s">
        <v>84</v>
      </c>
      <c r="AY484" s="260" t="s">
        <v>251</v>
      </c>
    </row>
    <row r="485" s="13" customFormat="1">
      <c r="A485" s="13"/>
      <c r="B485" s="249"/>
      <c r="C485" s="250"/>
      <c r="D485" s="251" t="s">
        <v>260</v>
      </c>
      <c r="E485" s="252" t="s">
        <v>1</v>
      </c>
      <c r="F485" s="253" t="s">
        <v>540</v>
      </c>
      <c r="G485" s="250"/>
      <c r="H485" s="254">
        <v>74.457999999999998</v>
      </c>
      <c r="I485" s="255"/>
      <c r="J485" s="250"/>
      <c r="K485" s="250"/>
      <c r="L485" s="256"/>
      <c r="M485" s="257"/>
      <c r="N485" s="258"/>
      <c r="O485" s="258"/>
      <c r="P485" s="258"/>
      <c r="Q485" s="258"/>
      <c r="R485" s="258"/>
      <c r="S485" s="258"/>
      <c r="T485" s="25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0" t="s">
        <v>260</v>
      </c>
      <c r="AU485" s="260" t="s">
        <v>93</v>
      </c>
      <c r="AV485" s="13" t="s">
        <v>93</v>
      </c>
      <c r="AW485" s="13" t="s">
        <v>40</v>
      </c>
      <c r="AX485" s="13" t="s">
        <v>84</v>
      </c>
      <c r="AY485" s="260" t="s">
        <v>251</v>
      </c>
    </row>
    <row r="486" s="13" customFormat="1">
      <c r="A486" s="13"/>
      <c r="B486" s="249"/>
      <c r="C486" s="250"/>
      <c r="D486" s="251" t="s">
        <v>260</v>
      </c>
      <c r="E486" s="252" t="s">
        <v>1</v>
      </c>
      <c r="F486" s="253" t="s">
        <v>541</v>
      </c>
      <c r="G486" s="250"/>
      <c r="H486" s="254">
        <v>193.75100000000001</v>
      </c>
      <c r="I486" s="255"/>
      <c r="J486" s="250"/>
      <c r="K486" s="250"/>
      <c r="L486" s="256"/>
      <c r="M486" s="257"/>
      <c r="N486" s="258"/>
      <c r="O486" s="258"/>
      <c r="P486" s="258"/>
      <c r="Q486" s="258"/>
      <c r="R486" s="258"/>
      <c r="S486" s="258"/>
      <c r="T486" s="25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0" t="s">
        <v>260</v>
      </c>
      <c r="AU486" s="260" t="s">
        <v>93</v>
      </c>
      <c r="AV486" s="13" t="s">
        <v>93</v>
      </c>
      <c r="AW486" s="13" t="s">
        <v>40</v>
      </c>
      <c r="AX486" s="13" t="s">
        <v>84</v>
      </c>
      <c r="AY486" s="260" t="s">
        <v>251</v>
      </c>
    </row>
    <row r="487" s="14" customFormat="1">
      <c r="A487" s="14"/>
      <c r="B487" s="261"/>
      <c r="C487" s="262"/>
      <c r="D487" s="251" t="s">
        <v>260</v>
      </c>
      <c r="E487" s="263" t="s">
        <v>1</v>
      </c>
      <c r="F487" s="264" t="s">
        <v>262</v>
      </c>
      <c r="G487" s="262"/>
      <c r="H487" s="265">
        <v>11032.948</v>
      </c>
      <c r="I487" s="266"/>
      <c r="J487" s="262"/>
      <c r="K487" s="262"/>
      <c r="L487" s="267"/>
      <c r="M487" s="268"/>
      <c r="N487" s="269"/>
      <c r="O487" s="269"/>
      <c r="P487" s="269"/>
      <c r="Q487" s="269"/>
      <c r="R487" s="269"/>
      <c r="S487" s="269"/>
      <c r="T487" s="27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1" t="s">
        <v>260</v>
      </c>
      <c r="AU487" s="271" t="s">
        <v>93</v>
      </c>
      <c r="AV487" s="14" t="s">
        <v>257</v>
      </c>
      <c r="AW487" s="14" t="s">
        <v>40</v>
      </c>
      <c r="AX487" s="14" t="s">
        <v>91</v>
      </c>
      <c r="AY487" s="271" t="s">
        <v>251</v>
      </c>
    </row>
    <row r="488" s="2" customFormat="1" ht="24.15" customHeight="1">
      <c r="A488" s="41"/>
      <c r="B488" s="42"/>
      <c r="C488" s="230" t="s">
        <v>375</v>
      </c>
      <c r="D488" s="230" t="s">
        <v>253</v>
      </c>
      <c r="E488" s="231" t="s">
        <v>542</v>
      </c>
      <c r="F488" s="232" t="s">
        <v>543</v>
      </c>
      <c r="G488" s="233" t="s">
        <v>389</v>
      </c>
      <c r="H488" s="234">
        <v>11032.948</v>
      </c>
      <c r="I488" s="235"/>
      <c r="J488" s="236">
        <f>ROUND(I488*H488,2)</f>
        <v>0</v>
      </c>
      <c r="K488" s="237"/>
      <c r="L488" s="47"/>
      <c r="M488" s="238" t="s">
        <v>1</v>
      </c>
      <c r="N488" s="239" t="s">
        <v>49</v>
      </c>
      <c r="O488" s="94"/>
      <c r="P488" s="240">
        <f>O488*H488</f>
        <v>0</v>
      </c>
      <c r="Q488" s="240">
        <v>0</v>
      </c>
      <c r="R488" s="240">
        <f>Q488*H488</f>
        <v>0</v>
      </c>
      <c r="S488" s="240">
        <v>0</v>
      </c>
      <c r="T488" s="241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42" t="s">
        <v>257</v>
      </c>
      <c r="AT488" s="242" t="s">
        <v>253</v>
      </c>
      <c r="AU488" s="242" t="s">
        <v>93</v>
      </c>
      <c r="AY488" s="19" t="s">
        <v>251</v>
      </c>
      <c r="BE488" s="243">
        <f>IF(N488="základní",J488,0)</f>
        <v>0</v>
      </c>
      <c r="BF488" s="243">
        <f>IF(N488="snížená",J488,0)</f>
        <v>0</v>
      </c>
      <c r="BG488" s="243">
        <f>IF(N488="zákl. přenesená",J488,0)</f>
        <v>0</v>
      </c>
      <c r="BH488" s="243">
        <f>IF(N488="sníž. přenesená",J488,0)</f>
        <v>0</v>
      </c>
      <c r="BI488" s="243">
        <f>IF(N488="nulová",J488,0)</f>
        <v>0</v>
      </c>
      <c r="BJ488" s="19" t="s">
        <v>91</v>
      </c>
      <c r="BK488" s="243">
        <f>ROUND(I488*H488,2)</f>
        <v>0</v>
      </c>
      <c r="BL488" s="19" t="s">
        <v>257</v>
      </c>
      <c r="BM488" s="242" t="s">
        <v>544</v>
      </c>
    </row>
    <row r="489" s="2" customFormat="1">
      <c r="A489" s="41"/>
      <c r="B489" s="42"/>
      <c r="C489" s="43"/>
      <c r="D489" s="244" t="s">
        <v>258</v>
      </c>
      <c r="E489" s="43"/>
      <c r="F489" s="245" t="s">
        <v>545</v>
      </c>
      <c r="G489" s="43"/>
      <c r="H489" s="43"/>
      <c r="I489" s="246"/>
      <c r="J489" s="43"/>
      <c r="K489" s="43"/>
      <c r="L489" s="47"/>
      <c r="M489" s="247"/>
      <c r="N489" s="248"/>
      <c r="O489" s="94"/>
      <c r="P489" s="94"/>
      <c r="Q489" s="94"/>
      <c r="R489" s="94"/>
      <c r="S489" s="94"/>
      <c r="T489" s="95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19" t="s">
        <v>258</v>
      </c>
      <c r="AU489" s="19" t="s">
        <v>93</v>
      </c>
    </row>
    <row r="490" s="2" customFormat="1" ht="24.15" customHeight="1">
      <c r="A490" s="41"/>
      <c r="B490" s="42"/>
      <c r="C490" s="230" t="s">
        <v>546</v>
      </c>
      <c r="D490" s="230" t="s">
        <v>253</v>
      </c>
      <c r="E490" s="231" t="s">
        <v>547</v>
      </c>
      <c r="F490" s="232" t="s">
        <v>548</v>
      </c>
      <c r="G490" s="233" t="s">
        <v>389</v>
      </c>
      <c r="H490" s="234">
        <v>96.319999999999993</v>
      </c>
      <c r="I490" s="235"/>
      <c r="J490" s="236">
        <f>ROUND(I490*H490,2)</f>
        <v>0</v>
      </c>
      <c r="K490" s="237"/>
      <c r="L490" s="47"/>
      <c r="M490" s="238" t="s">
        <v>1</v>
      </c>
      <c r="N490" s="239" t="s">
        <v>49</v>
      </c>
      <c r="O490" s="94"/>
      <c r="P490" s="240">
        <f>O490*H490</f>
        <v>0</v>
      </c>
      <c r="Q490" s="240">
        <v>0.0034619</v>
      </c>
      <c r="R490" s="240">
        <f>Q490*H490</f>
        <v>0.33345020799999997</v>
      </c>
      <c r="S490" s="240">
        <v>0</v>
      </c>
      <c r="T490" s="241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42" t="s">
        <v>257</v>
      </c>
      <c r="AT490" s="242" t="s">
        <v>253</v>
      </c>
      <c r="AU490" s="242" t="s">
        <v>93</v>
      </c>
      <c r="AY490" s="19" t="s">
        <v>251</v>
      </c>
      <c r="BE490" s="243">
        <f>IF(N490="základní",J490,0)</f>
        <v>0</v>
      </c>
      <c r="BF490" s="243">
        <f>IF(N490="snížená",J490,0)</f>
        <v>0</v>
      </c>
      <c r="BG490" s="243">
        <f>IF(N490="zákl. přenesená",J490,0)</f>
        <v>0</v>
      </c>
      <c r="BH490" s="243">
        <f>IF(N490="sníž. přenesená",J490,0)</f>
        <v>0</v>
      </c>
      <c r="BI490" s="243">
        <f>IF(N490="nulová",J490,0)</f>
        <v>0</v>
      </c>
      <c r="BJ490" s="19" t="s">
        <v>91</v>
      </c>
      <c r="BK490" s="243">
        <f>ROUND(I490*H490,2)</f>
        <v>0</v>
      </c>
      <c r="BL490" s="19" t="s">
        <v>257</v>
      </c>
      <c r="BM490" s="242" t="s">
        <v>549</v>
      </c>
    </row>
    <row r="491" s="2" customFormat="1">
      <c r="A491" s="41"/>
      <c r="B491" s="42"/>
      <c r="C491" s="43"/>
      <c r="D491" s="244" t="s">
        <v>258</v>
      </c>
      <c r="E491" s="43"/>
      <c r="F491" s="245" t="s">
        <v>550</v>
      </c>
      <c r="G491" s="43"/>
      <c r="H491" s="43"/>
      <c r="I491" s="246"/>
      <c r="J491" s="43"/>
      <c r="K491" s="43"/>
      <c r="L491" s="47"/>
      <c r="M491" s="247"/>
      <c r="N491" s="248"/>
      <c r="O491" s="94"/>
      <c r="P491" s="94"/>
      <c r="Q491" s="94"/>
      <c r="R491" s="94"/>
      <c r="S491" s="94"/>
      <c r="T491" s="95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19" t="s">
        <v>258</v>
      </c>
      <c r="AU491" s="19" t="s">
        <v>93</v>
      </c>
    </row>
    <row r="492" s="15" customFormat="1">
      <c r="A492" s="15"/>
      <c r="B492" s="272"/>
      <c r="C492" s="273"/>
      <c r="D492" s="251" t="s">
        <v>260</v>
      </c>
      <c r="E492" s="274" t="s">
        <v>1</v>
      </c>
      <c r="F492" s="275" t="s">
        <v>499</v>
      </c>
      <c r="G492" s="273"/>
      <c r="H492" s="274" t="s">
        <v>1</v>
      </c>
      <c r="I492" s="276"/>
      <c r="J492" s="273"/>
      <c r="K492" s="273"/>
      <c r="L492" s="277"/>
      <c r="M492" s="278"/>
      <c r="N492" s="279"/>
      <c r="O492" s="279"/>
      <c r="P492" s="279"/>
      <c r="Q492" s="279"/>
      <c r="R492" s="279"/>
      <c r="S492" s="279"/>
      <c r="T492" s="280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81" t="s">
        <v>260</v>
      </c>
      <c r="AU492" s="281" t="s">
        <v>93</v>
      </c>
      <c r="AV492" s="15" t="s">
        <v>91</v>
      </c>
      <c r="AW492" s="15" t="s">
        <v>40</v>
      </c>
      <c r="AX492" s="15" t="s">
        <v>84</v>
      </c>
      <c r="AY492" s="281" t="s">
        <v>251</v>
      </c>
    </row>
    <row r="493" s="13" customFormat="1">
      <c r="A493" s="13"/>
      <c r="B493" s="249"/>
      <c r="C493" s="250"/>
      <c r="D493" s="251" t="s">
        <v>260</v>
      </c>
      <c r="E493" s="252" t="s">
        <v>1</v>
      </c>
      <c r="F493" s="253" t="s">
        <v>551</v>
      </c>
      <c r="G493" s="250"/>
      <c r="H493" s="254">
        <v>21.18</v>
      </c>
      <c r="I493" s="255"/>
      <c r="J493" s="250"/>
      <c r="K493" s="250"/>
      <c r="L493" s="256"/>
      <c r="M493" s="257"/>
      <c r="N493" s="258"/>
      <c r="O493" s="258"/>
      <c r="P493" s="258"/>
      <c r="Q493" s="258"/>
      <c r="R493" s="258"/>
      <c r="S493" s="258"/>
      <c r="T493" s="25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0" t="s">
        <v>260</v>
      </c>
      <c r="AU493" s="260" t="s">
        <v>93</v>
      </c>
      <c r="AV493" s="13" t="s">
        <v>93</v>
      </c>
      <c r="AW493" s="13" t="s">
        <v>40</v>
      </c>
      <c r="AX493" s="13" t="s">
        <v>84</v>
      </c>
      <c r="AY493" s="260" t="s">
        <v>251</v>
      </c>
    </row>
    <row r="494" s="15" customFormat="1">
      <c r="A494" s="15"/>
      <c r="B494" s="272"/>
      <c r="C494" s="273"/>
      <c r="D494" s="251" t="s">
        <v>260</v>
      </c>
      <c r="E494" s="274" t="s">
        <v>1</v>
      </c>
      <c r="F494" s="275" t="s">
        <v>505</v>
      </c>
      <c r="G494" s="273"/>
      <c r="H494" s="274" t="s">
        <v>1</v>
      </c>
      <c r="I494" s="276"/>
      <c r="J494" s="273"/>
      <c r="K494" s="273"/>
      <c r="L494" s="277"/>
      <c r="M494" s="278"/>
      <c r="N494" s="279"/>
      <c r="O494" s="279"/>
      <c r="P494" s="279"/>
      <c r="Q494" s="279"/>
      <c r="R494" s="279"/>
      <c r="S494" s="279"/>
      <c r="T494" s="280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1" t="s">
        <v>260</v>
      </c>
      <c r="AU494" s="281" t="s">
        <v>93</v>
      </c>
      <c r="AV494" s="15" t="s">
        <v>91</v>
      </c>
      <c r="AW494" s="15" t="s">
        <v>40</v>
      </c>
      <c r="AX494" s="15" t="s">
        <v>84</v>
      </c>
      <c r="AY494" s="281" t="s">
        <v>251</v>
      </c>
    </row>
    <row r="495" s="13" customFormat="1">
      <c r="A495" s="13"/>
      <c r="B495" s="249"/>
      <c r="C495" s="250"/>
      <c r="D495" s="251" t="s">
        <v>260</v>
      </c>
      <c r="E495" s="252" t="s">
        <v>1</v>
      </c>
      <c r="F495" s="253" t="s">
        <v>552</v>
      </c>
      <c r="G495" s="250"/>
      <c r="H495" s="254">
        <v>15.028000000000001</v>
      </c>
      <c r="I495" s="255"/>
      <c r="J495" s="250"/>
      <c r="K495" s="250"/>
      <c r="L495" s="256"/>
      <c r="M495" s="257"/>
      <c r="N495" s="258"/>
      <c r="O495" s="258"/>
      <c r="P495" s="258"/>
      <c r="Q495" s="258"/>
      <c r="R495" s="258"/>
      <c r="S495" s="258"/>
      <c r="T495" s="25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0" t="s">
        <v>260</v>
      </c>
      <c r="AU495" s="260" t="s">
        <v>93</v>
      </c>
      <c r="AV495" s="13" t="s">
        <v>93</v>
      </c>
      <c r="AW495" s="13" t="s">
        <v>40</v>
      </c>
      <c r="AX495" s="13" t="s">
        <v>84</v>
      </c>
      <c r="AY495" s="260" t="s">
        <v>251</v>
      </c>
    </row>
    <row r="496" s="15" customFormat="1">
      <c r="A496" s="15"/>
      <c r="B496" s="272"/>
      <c r="C496" s="273"/>
      <c r="D496" s="251" t="s">
        <v>260</v>
      </c>
      <c r="E496" s="274" t="s">
        <v>1</v>
      </c>
      <c r="F496" s="275" t="s">
        <v>511</v>
      </c>
      <c r="G496" s="273"/>
      <c r="H496" s="274" t="s">
        <v>1</v>
      </c>
      <c r="I496" s="276"/>
      <c r="J496" s="273"/>
      <c r="K496" s="273"/>
      <c r="L496" s="277"/>
      <c r="M496" s="278"/>
      <c r="N496" s="279"/>
      <c r="O496" s="279"/>
      <c r="P496" s="279"/>
      <c r="Q496" s="279"/>
      <c r="R496" s="279"/>
      <c r="S496" s="279"/>
      <c r="T496" s="280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1" t="s">
        <v>260</v>
      </c>
      <c r="AU496" s="281" t="s">
        <v>93</v>
      </c>
      <c r="AV496" s="15" t="s">
        <v>91</v>
      </c>
      <c r="AW496" s="15" t="s">
        <v>40</v>
      </c>
      <c r="AX496" s="15" t="s">
        <v>84</v>
      </c>
      <c r="AY496" s="281" t="s">
        <v>251</v>
      </c>
    </row>
    <row r="497" s="13" customFormat="1">
      <c r="A497" s="13"/>
      <c r="B497" s="249"/>
      <c r="C497" s="250"/>
      <c r="D497" s="251" t="s">
        <v>260</v>
      </c>
      <c r="E497" s="252" t="s">
        <v>1</v>
      </c>
      <c r="F497" s="253" t="s">
        <v>552</v>
      </c>
      <c r="G497" s="250"/>
      <c r="H497" s="254">
        <v>15.028000000000001</v>
      </c>
      <c r="I497" s="255"/>
      <c r="J497" s="250"/>
      <c r="K497" s="250"/>
      <c r="L497" s="256"/>
      <c r="M497" s="257"/>
      <c r="N497" s="258"/>
      <c r="O497" s="258"/>
      <c r="P497" s="258"/>
      <c r="Q497" s="258"/>
      <c r="R497" s="258"/>
      <c r="S497" s="258"/>
      <c r="T497" s="25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0" t="s">
        <v>260</v>
      </c>
      <c r="AU497" s="260" t="s">
        <v>93</v>
      </c>
      <c r="AV497" s="13" t="s">
        <v>93</v>
      </c>
      <c r="AW497" s="13" t="s">
        <v>40</v>
      </c>
      <c r="AX497" s="13" t="s">
        <v>84</v>
      </c>
      <c r="AY497" s="260" t="s">
        <v>251</v>
      </c>
    </row>
    <row r="498" s="15" customFormat="1">
      <c r="A498" s="15"/>
      <c r="B498" s="272"/>
      <c r="C498" s="273"/>
      <c r="D498" s="251" t="s">
        <v>260</v>
      </c>
      <c r="E498" s="274" t="s">
        <v>1</v>
      </c>
      <c r="F498" s="275" t="s">
        <v>517</v>
      </c>
      <c r="G498" s="273"/>
      <c r="H498" s="274" t="s">
        <v>1</v>
      </c>
      <c r="I498" s="276"/>
      <c r="J498" s="273"/>
      <c r="K498" s="273"/>
      <c r="L498" s="277"/>
      <c r="M498" s="278"/>
      <c r="N498" s="279"/>
      <c r="O498" s="279"/>
      <c r="P498" s="279"/>
      <c r="Q498" s="279"/>
      <c r="R498" s="279"/>
      <c r="S498" s="279"/>
      <c r="T498" s="280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81" t="s">
        <v>260</v>
      </c>
      <c r="AU498" s="281" t="s">
        <v>93</v>
      </c>
      <c r="AV498" s="15" t="s">
        <v>91</v>
      </c>
      <c r="AW498" s="15" t="s">
        <v>40</v>
      </c>
      <c r="AX498" s="15" t="s">
        <v>84</v>
      </c>
      <c r="AY498" s="281" t="s">
        <v>251</v>
      </c>
    </row>
    <row r="499" s="13" customFormat="1">
      <c r="A499" s="13"/>
      <c r="B499" s="249"/>
      <c r="C499" s="250"/>
      <c r="D499" s="251" t="s">
        <v>260</v>
      </c>
      <c r="E499" s="252" t="s">
        <v>1</v>
      </c>
      <c r="F499" s="253" t="s">
        <v>552</v>
      </c>
      <c r="G499" s="250"/>
      <c r="H499" s="254">
        <v>15.028000000000001</v>
      </c>
      <c r="I499" s="255"/>
      <c r="J499" s="250"/>
      <c r="K499" s="250"/>
      <c r="L499" s="256"/>
      <c r="M499" s="257"/>
      <c r="N499" s="258"/>
      <c r="O499" s="258"/>
      <c r="P499" s="258"/>
      <c r="Q499" s="258"/>
      <c r="R499" s="258"/>
      <c r="S499" s="258"/>
      <c r="T499" s="25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0" t="s">
        <v>260</v>
      </c>
      <c r="AU499" s="260" t="s">
        <v>93</v>
      </c>
      <c r="AV499" s="13" t="s">
        <v>93</v>
      </c>
      <c r="AW499" s="13" t="s">
        <v>40</v>
      </c>
      <c r="AX499" s="13" t="s">
        <v>84</v>
      </c>
      <c r="AY499" s="260" t="s">
        <v>251</v>
      </c>
    </row>
    <row r="500" s="15" customFormat="1">
      <c r="A500" s="15"/>
      <c r="B500" s="272"/>
      <c r="C500" s="273"/>
      <c r="D500" s="251" t="s">
        <v>260</v>
      </c>
      <c r="E500" s="274" t="s">
        <v>1</v>
      </c>
      <c r="F500" s="275" t="s">
        <v>519</v>
      </c>
      <c r="G500" s="273"/>
      <c r="H500" s="274" t="s">
        <v>1</v>
      </c>
      <c r="I500" s="276"/>
      <c r="J500" s="273"/>
      <c r="K500" s="273"/>
      <c r="L500" s="277"/>
      <c r="M500" s="278"/>
      <c r="N500" s="279"/>
      <c r="O500" s="279"/>
      <c r="P500" s="279"/>
      <c r="Q500" s="279"/>
      <c r="R500" s="279"/>
      <c r="S500" s="279"/>
      <c r="T500" s="280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81" t="s">
        <v>260</v>
      </c>
      <c r="AU500" s="281" t="s">
        <v>93</v>
      </c>
      <c r="AV500" s="15" t="s">
        <v>91</v>
      </c>
      <c r="AW500" s="15" t="s">
        <v>40</v>
      </c>
      <c r="AX500" s="15" t="s">
        <v>84</v>
      </c>
      <c r="AY500" s="281" t="s">
        <v>251</v>
      </c>
    </row>
    <row r="501" s="13" customFormat="1">
      <c r="A501" s="13"/>
      <c r="B501" s="249"/>
      <c r="C501" s="250"/>
      <c r="D501" s="251" t="s">
        <v>260</v>
      </c>
      <c r="E501" s="252" t="s">
        <v>1</v>
      </c>
      <c r="F501" s="253" t="s">
        <v>552</v>
      </c>
      <c r="G501" s="250"/>
      <c r="H501" s="254">
        <v>15.028000000000001</v>
      </c>
      <c r="I501" s="255"/>
      <c r="J501" s="250"/>
      <c r="K501" s="250"/>
      <c r="L501" s="256"/>
      <c r="M501" s="257"/>
      <c r="N501" s="258"/>
      <c r="O501" s="258"/>
      <c r="P501" s="258"/>
      <c r="Q501" s="258"/>
      <c r="R501" s="258"/>
      <c r="S501" s="258"/>
      <c r="T501" s="25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0" t="s">
        <v>260</v>
      </c>
      <c r="AU501" s="260" t="s">
        <v>93</v>
      </c>
      <c r="AV501" s="13" t="s">
        <v>93</v>
      </c>
      <c r="AW501" s="13" t="s">
        <v>40</v>
      </c>
      <c r="AX501" s="13" t="s">
        <v>84</v>
      </c>
      <c r="AY501" s="260" t="s">
        <v>251</v>
      </c>
    </row>
    <row r="502" s="15" customFormat="1">
      <c r="A502" s="15"/>
      <c r="B502" s="272"/>
      <c r="C502" s="273"/>
      <c r="D502" s="251" t="s">
        <v>260</v>
      </c>
      <c r="E502" s="274" t="s">
        <v>1</v>
      </c>
      <c r="F502" s="275" t="s">
        <v>520</v>
      </c>
      <c r="G502" s="273"/>
      <c r="H502" s="274" t="s">
        <v>1</v>
      </c>
      <c r="I502" s="276"/>
      <c r="J502" s="273"/>
      <c r="K502" s="273"/>
      <c r="L502" s="277"/>
      <c r="M502" s="278"/>
      <c r="N502" s="279"/>
      <c r="O502" s="279"/>
      <c r="P502" s="279"/>
      <c r="Q502" s="279"/>
      <c r="R502" s="279"/>
      <c r="S502" s="279"/>
      <c r="T502" s="280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81" t="s">
        <v>260</v>
      </c>
      <c r="AU502" s="281" t="s">
        <v>93</v>
      </c>
      <c r="AV502" s="15" t="s">
        <v>91</v>
      </c>
      <c r="AW502" s="15" t="s">
        <v>40</v>
      </c>
      <c r="AX502" s="15" t="s">
        <v>84</v>
      </c>
      <c r="AY502" s="281" t="s">
        <v>251</v>
      </c>
    </row>
    <row r="503" s="13" customFormat="1">
      <c r="A503" s="13"/>
      <c r="B503" s="249"/>
      <c r="C503" s="250"/>
      <c r="D503" s="251" t="s">
        <v>260</v>
      </c>
      <c r="E503" s="252" t="s">
        <v>1</v>
      </c>
      <c r="F503" s="253" t="s">
        <v>552</v>
      </c>
      <c r="G503" s="250"/>
      <c r="H503" s="254">
        <v>15.028000000000001</v>
      </c>
      <c r="I503" s="255"/>
      <c r="J503" s="250"/>
      <c r="K503" s="250"/>
      <c r="L503" s="256"/>
      <c r="M503" s="257"/>
      <c r="N503" s="258"/>
      <c r="O503" s="258"/>
      <c r="P503" s="258"/>
      <c r="Q503" s="258"/>
      <c r="R503" s="258"/>
      <c r="S503" s="258"/>
      <c r="T503" s="25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0" t="s">
        <v>260</v>
      </c>
      <c r="AU503" s="260" t="s">
        <v>93</v>
      </c>
      <c r="AV503" s="13" t="s">
        <v>93</v>
      </c>
      <c r="AW503" s="13" t="s">
        <v>40</v>
      </c>
      <c r="AX503" s="13" t="s">
        <v>84</v>
      </c>
      <c r="AY503" s="260" t="s">
        <v>251</v>
      </c>
    </row>
    <row r="504" s="14" customFormat="1">
      <c r="A504" s="14"/>
      <c r="B504" s="261"/>
      <c r="C504" s="262"/>
      <c r="D504" s="251" t="s">
        <v>260</v>
      </c>
      <c r="E504" s="263" t="s">
        <v>1</v>
      </c>
      <c r="F504" s="264" t="s">
        <v>262</v>
      </c>
      <c r="G504" s="262"/>
      <c r="H504" s="265">
        <v>96.319999999999993</v>
      </c>
      <c r="I504" s="266"/>
      <c r="J504" s="262"/>
      <c r="K504" s="262"/>
      <c r="L504" s="267"/>
      <c r="M504" s="268"/>
      <c r="N504" s="269"/>
      <c r="O504" s="269"/>
      <c r="P504" s="269"/>
      <c r="Q504" s="269"/>
      <c r="R504" s="269"/>
      <c r="S504" s="269"/>
      <c r="T504" s="27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71" t="s">
        <v>260</v>
      </c>
      <c r="AU504" s="271" t="s">
        <v>93</v>
      </c>
      <c r="AV504" s="14" t="s">
        <v>257</v>
      </c>
      <c r="AW504" s="14" t="s">
        <v>40</v>
      </c>
      <c r="AX504" s="14" t="s">
        <v>91</v>
      </c>
      <c r="AY504" s="271" t="s">
        <v>251</v>
      </c>
    </row>
    <row r="505" s="2" customFormat="1" ht="24.15" customHeight="1">
      <c r="A505" s="41"/>
      <c r="B505" s="42"/>
      <c r="C505" s="230" t="s">
        <v>390</v>
      </c>
      <c r="D505" s="230" t="s">
        <v>253</v>
      </c>
      <c r="E505" s="231" t="s">
        <v>553</v>
      </c>
      <c r="F505" s="232" t="s">
        <v>554</v>
      </c>
      <c r="G505" s="233" t="s">
        <v>389</v>
      </c>
      <c r="H505" s="234">
        <v>96.319999999999993</v>
      </c>
      <c r="I505" s="235"/>
      <c r="J505" s="236">
        <f>ROUND(I505*H505,2)</f>
        <v>0</v>
      </c>
      <c r="K505" s="237"/>
      <c r="L505" s="47"/>
      <c r="M505" s="238" t="s">
        <v>1</v>
      </c>
      <c r="N505" s="239" t="s">
        <v>49</v>
      </c>
      <c r="O505" s="94"/>
      <c r="P505" s="240">
        <f>O505*H505</f>
        <v>0</v>
      </c>
      <c r="Q505" s="240">
        <v>0</v>
      </c>
      <c r="R505" s="240">
        <f>Q505*H505</f>
        <v>0</v>
      </c>
      <c r="S505" s="240">
        <v>0</v>
      </c>
      <c r="T505" s="241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42" t="s">
        <v>257</v>
      </c>
      <c r="AT505" s="242" t="s">
        <v>253</v>
      </c>
      <c r="AU505" s="242" t="s">
        <v>93</v>
      </c>
      <c r="AY505" s="19" t="s">
        <v>251</v>
      </c>
      <c r="BE505" s="243">
        <f>IF(N505="základní",J505,0)</f>
        <v>0</v>
      </c>
      <c r="BF505" s="243">
        <f>IF(N505="snížená",J505,0)</f>
        <v>0</v>
      </c>
      <c r="BG505" s="243">
        <f>IF(N505="zákl. přenesená",J505,0)</f>
        <v>0</v>
      </c>
      <c r="BH505" s="243">
        <f>IF(N505="sníž. přenesená",J505,0)</f>
        <v>0</v>
      </c>
      <c r="BI505" s="243">
        <f>IF(N505="nulová",J505,0)</f>
        <v>0</v>
      </c>
      <c r="BJ505" s="19" t="s">
        <v>91</v>
      </c>
      <c r="BK505" s="243">
        <f>ROUND(I505*H505,2)</f>
        <v>0</v>
      </c>
      <c r="BL505" s="19" t="s">
        <v>257</v>
      </c>
      <c r="BM505" s="242" t="s">
        <v>555</v>
      </c>
    </row>
    <row r="506" s="2" customFormat="1">
      <c r="A506" s="41"/>
      <c r="B506" s="42"/>
      <c r="C506" s="43"/>
      <c r="D506" s="244" t="s">
        <v>258</v>
      </c>
      <c r="E506" s="43"/>
      <c r="F506" s="245" t="s">
        <v>556</v>
      </c>
      <c r="G506" s="43"/>
      <c r="H506" s="43"/>
      <c r="I506" s="246"/>
      <c r="J506" s="43"/>
      <c r="K506" s="43"/>
      <c r="L506" s="47"/>
      <c r="M506" s="247"/>
      <c r="N506" s="248"/>
      <c r="O506" s="94"/>
      <c r="P506" s="94"/>
      <c r="Q506" s="94"/>
      <c r="R506" s="94"/>
      <c r="S506" s="94"/>
      <c r="T506" s="95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19" t="s">
        <v>258</v>
      </c>
      <c r="AU506" s="19" t="s">
        <v>93</v>
      </c>
    </row>
    <row r="507" s="2" customFormat="1" ht="16.5" customHeight="1">
      <c r="A507" s="41"/>
      <c r="B507" s="42"/>
      <c r="C507" s="230" t="s">
        <v>557</v>
      </c>
      <c r="D507" s="230" t="s">
        <v>253</v>
      </c>
      <c r="E507" s="231" t="s">
        <v>558</v>
      </c>
      <c r="F507" s="232" t="s">
        <v>559</v>
      </c>
      <c r="G507" s="233" t="s">
        <v>298</v>
      </c>
      <c r="H507" s="234">
        <v>177.00800000000001</v>
      </c>
      <c r="I507" s="235"/>
      <c r="J507" s="236">
        <f>ROUND(I507*H507,2)</f>
        <v>0</v>
      </c>
      <c r="K507" s="237"/>
      <c r="L507" s="47"/>
      <c r="M507" s="238" t="s">
        <v>1</v>
      </c>
      <c r="N507" s="239" t="s">
        <v>49</v>
      </c>
      <c r="O507" s="94"/>
      <c r="P507" s="240">
        <f>O507*H507</f>
        <v>0</v>
      </c>
      <c r="Q507" s="240">
        <v>1.0492218</v>
      </c>
      <c r="R507" s="240">
        <f>Q507*H507</f>
        <v>185.7206523744</v>
      </c>
      <c r="S507" s="240">
        <v>0</v>
      </c>
      <c r="T507" s="241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42" t="s">
        <v>257</v>
      </c>
      <c r="AT507" s="242" t="s">
        <v>253</v>
      </c>
      <c r="AU507" s="242" t="s">
        <v>93</v>
      </c>
      <c r="AY507" s="19" t="s">
        <v>251</v>
      </c>
      <c r="BE507" s="243">
        <f>IF(N507="základní",J507,0)</f>
        <v>0</v>
      </c>
      <c r="BF507" s="243">
        <f>IF(N507="snížená",J507,0)</f>
        <v>0</v>
      </c>
      <c r="BG507" s="243">
        <f>IF(N507="zákl. přenesená",J507,0)</f>
        <v>0</v>
      </c>
      <c r="BH507" s="243">
        <f>IF(N507="sníž. přenesená",J507,0)</f>
        <v>0</v>
      </c>
      <c r="BI507" s="243">
        <f>IF(N507="nulová",J507,0)</f>
        <v>0</v>
      </c>
      <c r="BJ507" s="19" t="s">
        <v>91</v>
      </c>
      <c r="BK507" s="243">
        <f>ROUND(I507*H507,2)</f>
        <v>0</v>
      </c>
      <c r="BL507" s="19" t="s">
        <v>257</v>
      </c>
      <c r="BM507" s="242" t="s">
        <v>560</v>
      </c>
    </row>
    <row r="508" s="2" customFormat="1">
      <c r="A508" s="41"/>
      <c r="B508" s="42"/>
      <c r="C508" s="43"/>
      <c r="D508" s="244" t="s">
        <v>258</v>
      </c>
      <c r="E508" s="43"/>
      <c r="F508" s="245" t="s">
        <v>561</v>
      </c>
      <c r="G508" s="43"/>
      <c r="H508" s="43"/>
      <c r="I508" s="246"/>
      <c r="J508" s="43"/>
      <c r="K508" s="43"/>
      <c r="L508" s="47"/>
      <c r="M508" s="247"/>
      <c r="N508" s="248"/>
      <c r="O508" s="94"/>
      <c r="P508" s="94"/>
      <c r="Q508" s="94"/>
      <c r="R508" s="94"/>
      <c r="S508" s="94"/>
      <c r="T508" s="95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19" t="s">
        <v>258</v>
      </c>
      <c r="AU508" s="19" t="s">
        <v>93</v>
      </c>
    </row>
    <row r="509" s="13" customFormat="1">
      <c r="A509" s="13"/>
      <c r="B509" s="249"/>
      <c r="C509" s="250"/>
      <c r="D509" s="251" t="s">
        <v>260</v>
      </c>
      <c r="E509" s="252" t="s">
        <v>1</v>
      </c>
      <c r="F509" s="253" t="s">
        <v>562</v>
      </c>
      <c r="G509" s="250"/>
      <c r="H509" s="254">
        <v>37.524999999999999</v>
      </c>
      <c r="I509" s="255"/>
      <c r="J509" s="250"/>
      <c r="K509" s="250"/>
      <c r="L509" s="256"/>
      <c r="M509" s="257"/>
      <c r="N509" s="258"/>
      <c r="O509" s="258"/>
      <c r="P509" s="258"/>
      <c r="Q509" s="258"/>
      <c r="R509" s="258"/>
      <c r="S509" s="258"/>
      <c r="T509" s="25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0" t="s">
        <v>260</v>
      </c>
      <c r="AU509" s="260" t="s">
        <v>93</v>
      </c>
      <c r="AV509" s="13" t="s">
        <v>93</v>
      </c>
      <c r="AW509" s="13" t="s">
        <v>40</v>
      </c>
      <c r="AX509" s="13" t="s">
        <v>84</v>
      </c>
      <c r="AY509" s="260" t="s">
        <v>251</v>
      </c>
    </row>
    <row r="510" s="13" customFormat="1">
      <c r="A510" s="13"/>
      <c r="B510" s="249"/>
      <c r="C510" s="250"/>
      <c r="D510" s="251" t="s">
        <v>260</v>
      </c>
      <c r="E510" s="252" t="s">
        <v>1</v>
      </c>
      <c r="F510" s="253" t="s">
        <v>563</v>
      </c>
      <c r="G510" s="250"/>
      <c r="H510" s="254">
        <v>30.119</v>
      </c>
      <c r="I510" s="255"/>
      <c r="J510" s="250"/>
      <c r="K510" s="250"/>
      <c r="L510" s="256"/>
      <c r="M510" s="257"/>
      <c r="N510" s="258"/>
      <c r="O510" s="258"/>
      <c r="P510" s="258"/>
      <c r="Q510" s="258"/>
      <c r="R510" s="258"/>
      <c r="S510" s="258"/>
      <c r="T510" s="25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0" t="s">
        <v>260</v>
      </c>
      <c r="AU510" s="260" t="s">
        <v>93</v>
      </c>
      <c r="AV510" s="13" t="s">
        <v>93</v>
      </c>
      <c r="AW510" s="13" t="s">
        <v>40</v>
      </c>
      <c r="AX510" s="13" t="s">
        <v>84</v>
      </c>
      <c r="AY510" s="260" t="s">
        <v>251</v>
      </c>
    </row>
    <row r="511" s="13" customFormat="1">
      <c r="A511" s="13"/>
      <c r="B511" s="249"/>
      <c r="C511" s="250"/>
      <c r="D511" s="251" t="s">
        <v>260</v>
      </c>
      <c r="E511" s="252" t="s">
        <v>1</v>
      </c>
      <c r="F511" s="253" t="s">
        <v>564</v>
      </c>
      <c r="G511" s="250"/>
      <c r="H511" s="254">
        <v>29.126999999999999</v>
      </c>
      <c r="I511" s="255"/>
      <c r="J511" s="250"/>
      <c r="K511" s="250"/>
      <c r="L511" s="256"/>
      <c r="M511" s="257"/>
      <c r="N511" s="258"/>
      <c r="O511" s="258"/>
      <c r="P511" s="258"/>
      <c r="Q511" s="258"/>
      <c r="R511" s="258"/>
      <c r="S511" s="258"/>
      <c r="T511" s="25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0" t="s">
        <v>260</v>
      </c>
      <c r="AU511" s="260" t="s">
        <v>93</v>
      </c>
      <c r="AV511" s="13" t="s">
        <v>93</v>
      </c>
      <c r="AW511" s="13" t="s">
        <v>40</v>
      </c>
      <c r="AX511" s="13" t="s">
        <v>84</v>
      </c>
      <c r="AY511" s="260" t="s">
        <v>251</v>
      </c>
    </row>
    <row r="512" s="13" customFormat="1">
      <c r="A512" s="13"/>
      <c r="B512" s="249"/>
      <c r="C512" s="250"/>
      <c r="D512" s="251" t="s">
        <v>260</v>
      </c>
      <c r="E512" s="252" t="s">
        <v>1</v>
      </c>
      <c r="F512" s="253" t="s">
        <v>565</v>
      </c>
      <c r="G512" s="250"/>
      <c r="H512" s="254">
        <v>25.777000000000001</v>
      </c>
      <c r="I512" s="255"/>
      <c r="J512" s="250"/>
      <c r="K512" s="250"/>
      <c r="L512" s="256"/>
      <c r="M512" s="257"/>
      <c r="N512" s="258"/>
      <c r="O512" s="258"/>
      <c r="P512" s="258"/>
      <c r="Q512" s="258"/>
      <c r="R512" s="258"/>
      <c r="S512" s="258"/>
      <c r="T512" s="25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0" t="s">
        <v>260</v>
      </c>
      <c r="AU512" s="260" t="s">
        <v>93</v>
      </c>
      <c r="AV512" s="13" t="s">
        <v>93</v>
      </c>
      <c r="AW512" s="13" t="s">
        <v>40</v>
      </c>
      <c r="AX512" s="13" t="s">
        <v>84</v>
      </c>
      <c r="AY512" s="260" t="s">
        <v>251</v>
      </c>
    </row>
    <row r="513" s="13" customFormat="1">
      <c r="A513" s="13"/>
      <c r="B513" s="249"/>
      <c r="C513" s="250"/>
      <c r="D513" s="251" t="s">
        <v>260</v>
      </c>
      <c r="E513" s="252" t="s">
        <v>1</v>
      </c>
      <c r="F513" s="253" t="s">
        <v>566</v>
      </c>
      <c r="G513" s="250"/>
      <c r="H513" s="254">
        <v>25.777000000000001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260</v>
      </c>
      <c r="AU513" s="260" t="s">
        <v>93</v>
      </c>
      <c r="AV513" s="13" t="s">
        <v>93</v>
      </c>
      <c r="AW513" s="13" t="s">
        <v>40</v>
      </c>
      <c r="AX513" s="13" t="s">
        <v>84</v>
      </c>
      <c r="AY513" s="260" t="s">
        <v>251</v>
      </c>
    </row>
    <row r="514" s="13" customFormat="1">
      <c r="A514" s="13"/>
      <c r="B514" s="249"/>
      <c r="C514" s="250"/>
      <c r="D514" s="251" t="s">
        <v>260</v>
      </c>
      <c r="E514" s="252" t="s">
        <v>1</v>
      </c>
      <c r="F514" s="253" t="s">
        <v>567</v>
      </c>
      <c r="G514" s="250"/>
      <c r="H514" s="254">
        <v>25.777000000000001</v>
      </c>
      <c r="I514" s="255"/>
      <c r="J514" s="250"/>
      <c r="K514" s="250"/>
      <c r="L514" s="256"/>
      <c r="M514" s="257"/>
      <c r="N514" s="258"/>
      <c r="O514" s="258"/>
      <c r="P514" s="258"/>
      <c r="Q514" s="258"/>
      <c r="R514" s="258"/>
      <c r="S514" s="258"/>
      <c r="T514" s="25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0" t="s">
        <v>260</v>
      </c>
      <c r="AU514" s="260" t="s">
        <v>93</v>
      </c>
      <c r="AV514" s="13" t="s">
        <v>93</v>
      </c>
      <c r="AW514" s="13" t="s">
        <v>40</v>
      </c>
      <c r="AX514" s="13" t="s">
        <v>84</v>
      </c>
      <c r="AY514" s="260" t="s">
        <v>251</v>
      </c>
    </row>
    <row r="515" s="13" customFormat="1">
      <c r="A515" s="13"/>
      <c r="B515" s="249"/>
      <c r="C515" s="250"/>
      <c r="D515" s="251" t="s">
        <v>260</v>
      </c>
      <c r="E515" s="252" t="s">
        <v>1</v>
      </c>
      <c r="F515" s="253" t="s">
        <v>568</v>
      </c>
      <c r="G515" s="250"/>
      <c r="H515" s="254">
        <v>2.9060000000000001</v>
      </c>
      <c r="I515" s="255"/>
      <c r="J515" s="250"/>
      <c r="K515" s="250"/>
      <c r="L515" s="256"/>
      <c r="M515" s="257"/>
      <c r="N515" s="258"/>
      <c r="O515" s="258"/>
      <c r="P515" s="258"/>
      <c r="Q515" s="258"/>
      <c r="R515" s="258"/>
      <c r="S515" s="258"/>
      <c r="T515" s="25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0" t="s">
        <v>260</v>
      </c>
      <c r="AU515" s="260" t="s">
        <v>93</v>
      </c>
      <c r="AV515" s="13" t="s">
        <v>93</v>
      </c>
      <c r="AW515" s="13" t="s">
        <v>40</v>
      </c>
      <c r="AX515" s="13" t="s">
        <v>84</v>
      </c>
      <c r="AY515" s="260" t="s">
        <v>251</v>
      </c>
    </row>
    <row r="516" s="14" customFormat="1">
      <c r="A516" s="14"/>
      <c r="B516" s="261"/>
      <c r="C516" s="262"/>
      <c r="D516" s="251" t="s">
        <v>260</v>
      </c>
      <c r="E516" s="263" t="s">
        <v>1</v>
      </c>
      <c r="F516" s="264" t="s">
        <v>262</v>
      </c>
      <c r="G516" s="262"/>
      <c r="H516" s="265">
        <v>177.00800000000001</v>
      </c>
      <c r="I516" s="266"/>
      <c r="J516" s="262"/>
      <c r="K516" s="262"/>
      <c r="L516" s="267"/>
      <c r="M516" s="268"/>
      <c r="N516" s="269"/>
      <c r="O516" s="269"/>
      <c r="P516" s="269"/>
      <c r="Q516" s="269"/>
      <c r="R516" s="269"/>
      <c r="S516" s="269"/>
      <c r="T516" s="27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71" t="s">
        <v>260</v>
      </c>
      <c r="AU516" s="271" t="s">
        <v>93</v>
      </c>
      <c r="AV516" s="14" t="s">
        <v>257</v>
      </c>
      <c r="AW516" s="14" t="s">
        <v>40</v>
      </c>
      <c r="AX516" s="14" t="s">
        <v>91</v>
      </c>
      <c r="AY516" s="271" t="s">
        <v>251</v>
      </c>
    </row>
    <row r="517" s="2" customFormat="1" ht="37.8" customHeight="1">
      <c r="A517" s="41"/>
      <c r="B517" s="42"/>
      <c r="C517" s="230" t="s">
        <v>400</v>
      </c>
      <c r="D517" s="230" t="s">
        <v>253</v>
      </c>
      <c r="E517" s="231" t="s">
        <v>569</v>
      </c>
      <c r="F517" s="232" t="s">
        <v>570</v>
      </c>
      <c r="G517" s="233" t="s">
        <v>571</v>
      </c>
      <c r="H517" s="234">
        <v>1</v>
      </c>
      <c r="I517" s="235"/>
      <c r="J517" s="236">
        <f>ROUND(I517*H517,2)</f>
        <v>0</v>
      </c>
      <c r="K517" s="237"/>
      <c r="L517" s="47"/>
      <c r="M517" s="238" t="s">
        <v>1</v>
      </c>
      <c r="N517" s="239" t="s">
        <v>49</v>
      </c>
      <c r="O517" s="94"/>
      <c r="P517" s="240">
        <f>O517*H517</f>
        <v>0</v>
      </c>
      <c r="Q517" s="240">
        <v>0</v>
      </c>
      <c r="R517" s="240">
        <f>Q517*H517</f>
        <v>0</v>
      </c>
      <c r="S517" s="240">
        <v>0</v>
      </c>
      <c r="T517" s="241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42" t="s">
        <v>257</v>
      </c>
      <c r="AT517" s="242" t="s">
        <v>253</v>
      </c>
      <c r="AU517" s="242" t="s">
        <v>93</v>
      </c>
      <c r="AY517" s="19" t="s">
        <v>251</v>
      </c>
      <c r="BE517" s="243">
        <f>IF(N517="základní",J517,0)</f>
        <v>0</v>
      </c>
      <c r="BF517" s="243">
        <f>IF(N517="snížená",J517,0)</f>
        <v>0</v>
      </c>
      <c r="BG517" s="243">
        <f>IF(N517="zákl. přenesená",J517,0)</f>
        <v>0</v>
      </c>
      <c r="BH517" s="243">
        <f>IF(N517="sníž. přenesená",J517,0)</f>
        <v>0</v>
      </c>
      <c r="BI517" s="243">
        <f>IF(N517="nulová",J517,0)</f>
        <v>0</v>
      </c>
      <c r="BJ517" s="19" t="s">
        <v>91</v>
      </c>
      <c r="BK517" s="243">
        <f>ROUND(I517*H517,2)</f>
        <v>0</v>
      </c>
      <c r="BL517" s="19" t="s">
        <v>257</v>
      </c>
      <c r="BM517" s="242" t="s">
        <v>572</v>
      </c>
    </row>
    <row r="518" s="2" customFormat="1">
      <c r="A518" s="41"/>
      <c r="B518" s="42"/>
      <c r="C518" s="43"/>
      <c r="D518" s="251" t="s">
        <v>289</v>
      </c>
      <c r="E518" s="43"/>
      <c r="F518" s="282" t="s">
        <v>573</v>
      </c>
      <c r="G518" s="43"/>
      <c r="H518" s="43"/>
      <c r="I518" s="246"/>
      <c r="J518" s="43"/>
      <c r="K518" s="43"/>
      <c r="L518" s="47"/>
      <c r="M518" s="247"/>
      <c r="N518" s="248"/>
      <c r="O518" s="94"/>
      <c r="P518" s="94"/>
      <c r="Q518" s="94"/>
      <c r="R518" s="94"/>
      <c r="S518" s="94"/>
      <c r="T518" s="95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19" t="s">
        <v>289</v>
      </c>
      <c r="AU518" s="19" t="s">
        <v>93</v>
      </c>
    </row>
    <row r="519" s="13" customFormat="1">
      <c r="A519" s="13"/>
      <c r="B519" s="249"/>
      <c r="C519" s="250"/>
      <c r="D519" s="251" t="s">
        <v>260</v>
      </c>
      <c r="E519" s="252" t="s">
        <v>1</v>
      </c>
      <c r="F519" s="253" t="s">
        <v>574</v>
      </c>
      <c r="G519" s="250"/>
      <c r="H519" s="254">
        <v>1</v>
      </c>
      <c r="I519" s="255"/>
      <c r="J519" s="250"/>
      <c r="K519" s="250"/>
      <c r="L519" s="256"/>
      <c r="M519" s="257"/>
      <c r="N519" s="258"/>
      <c r="O519" s="258"/>
      <c r="P519" s="258"/>
      <c r="Q519" s="258"/>
      <c r="R519" s="258"/>
      <c r="S519" s="258"/>
      <c r="T519" s="25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0" t="s">
        <v>260</v>
      </c>
      <c r="AU519" s="260" t="s">
        <v>93</v>
      </c>
      <c r="AV519" s="13" t="s">
        <v>93</v>
      </c>
      <c r="AW519" s="13" t="s">
        <v>40</v>
      </c>
      <c r="AX519" s="13" t="s">
        <v>91</v>
      </c>
      <c r="AY519" s="260" t="s">
        <v>251</v>
      </c>
    </row>
    <row r="520" s="2" customFormat="1" ht="21.75" customHeight="1">
      <c r="A520" s="41"/>
      <c r="B520" s="42"/>
      <c r="C520" s="230" t="s">
        <v>575</v>
      </c>
      <c r="D520" s="230" t="s">
        <v>253</v>
      </c>
      <c r="E520" s="231" t="s">
        <v>576</v>
      </c>
      <c r="F520" s="232" t="s">
        <v>577</v>
      </c>
      <c r="G520" s="233" t="s">
        <v>265</v>
      </c>
      <c r="H520" s="234">
        <v>13.788</v>
      </c>
      <c r="I520" s="235"/>
      <c r="J520" s="236">
        <f>ROUND(I520*H520,2)</f>
        <v>0</v>
      </c>
      <c r="K520" s="237"/>
      <c r="L520" s="47"/>
      <c r="M520" s="238" t="s">
        <v>1</v>
      </c>
      <c r="N520" s="239" t="s">
        <v>49</v>
      </c>
      <c r="O520" s="94"/>
      <c r="P520" s="240">
        <f>O520*H520</f>
        <v>0</v>
      </c>
      <c r="Q520" s="240">
        <v>2.5018699999999998</v>
      </c>
      <c r="R520" s="240">
        <f>Q520*H520</f>
        <v>34.49578356</v>
      </c>
      <c r="S520" s="240">
        <v>0</v>
      </c>
      <c r="T520" s="241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42" t="s">
        <v>257</v>
      </c>
      <c r="AT520" s="242" t="s">
        <v>253</v>
      </c>
      <c r="AU520" s="242" t="s">
        <v>93</v>
      </c>
      <c r="AY520" s="19" t="s">
        <v>251</v>
      </c>
      <c r="BE520" s="243">
        <f>IF(N520="základní",J520,0)</f>
        <v>0</v>
      </c>
      <c r="BF520" s="243">
        <f>IF(N520="snížená",J520,0)</f>
        <v>0</v>
      </c>
      <c r="BG520" s="243">
        <f>IF(N520="zákl. přenesená",J520,0)</f>
        <v>0</v>
      </c>
      <c r="BH520" s="243">
        <f>IF(N520="sníž. přenesená",J520,0)</f>
        <v>0</v>
      </c>
      <c r="BI520" s="243">
        <f>IF(N520="nulová",J520,0)</f>
        <v>0</v>
      </c>
      <c r="BJ520" s="19" t="s">
        <v>91</v>
      </c>
      <c r="BK520" s="243">
        <f>ROUND(I520*H520,2)</f>
        <v>0</v>
      </c>
      <c r="BL520" s="19" t="s">
        <v>257</v>
      </c>
      <c r="BM520" s="242" t="s">
        <v>578</v>
      </c>
    </row>
    <row r="521" s="2" customFormat="1">
      <c r="A521" s="41"/>
      <c r="B521" s="42"/>
      <c r="C521" s="43"/>
      <c r="D521" s="244" t="s">
        <v>258</v>
      </c>
      <c r="E521" s="43"/>
      <c r="F521" s="245" t="s">
        <v>579</v>
      </c>
      <c r="G521" s="43"/>
      <c r="H521" s="43"/>
      <c r="I521" s="246"/>
      <c r="J521" s="43"/>
      <c r="K521" s="43"/>
      <c r="L521" s="47"/>
      <c r="M521" s="247"/>
      <c r="N521" s="248"/>
      <c r="O521" s="94"/>
      <c r="P521" s="94"/>
      <c r="Q521" s="94"/>
      <c r="R521" s="94"/>
      <c r="S521" s="94"/>
      <c r="T521" s="95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19" t="s">
        <v>258</v>
      </c>
      <c r="AU521" s="19" t="s">
        <v>93</v>
      </c>
    </row>
    <row r="522" s="15" customFormat="1">
      <c r="A522" s="15"/>
      <c r="B522" s="272"/>
      <c r="C522" s="273"/>
      <c r="D522" s="251" t="s">
        <v>260</v>
      </c>
      <c r="E522" s="274" t="s">
        <v>1</v>
      </c>
      <c r="F522" s="275" t="s">
        <v>499</v>
      </c>
      <c r="G522" s="273"/>
      <c r="H522" s="274" t="s">
        <v>1</v>
      </c>
      <c r="I522" s="276"/>
      <c r="J522" s="273"/>
      <c r="K522" s="273"/>
      <c r="L522" s="277"/>
      <c r="M522" s="278"/>
      <c r="N522" s="279"/>
      <c r="O522" s="279"/>
      <c r="P522" s="279"/>
      <c r="Q522" s="279"/>
      <c r="R522" s="279"/>
      <c r="S522" s="279"/>
      <c r="T522" s="280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81" t="s">
        <v>260</v>
      </c>
      <c r="AU522" s="281" t="s">
        <v>93</v>
      </c>
      <c r="AV522" s="15" t="s">
        <v>91</v>
      </c>
      <c r="AW522" s="15" t="s">
        <v>40</v>
      </c>
      <c r="AX522" s="15" t="s">
        <v>84</v>
      </c>
      <c r="AY522" s="281" t="s">
        <v>251</v>
      </c>
    </row>
    <row r="523" s="13" customFormat="1">
      <c r="A523" s="13"/>
      <c r="B523" s="249"/>
      <c r="C523" s="250"/>
      <c r="D523" s="251" t="s">
        <v>260</v>
      </c>
      <c r="E523" s="252" t="s">
        <v>1</v>
      </c>
      <c r="F523" s="253" t="s">
        <v>580</v>
      </c>
      <c r="G523" s="250"/>
      <c r="H523" s="254">
        <v>3.9319999999999999</v>
      </c>
      <c r="I523" s="255"/>
      <c r="J523" s="250"/>
      <c r="K523" s="250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260</v>
      </c>
      <c r="AU523" s="260" t="s">
        <v>93</v>
      </c>
      <c r="AV523" s="13" t="s">
        <v>93</v>
      </c>
      <c r="AW523" s="13" t="s">
        <v>40</v>
      </c>
      <c r="AX523" s="13" t="s">
        <v>84</v>
      </c>
      <c r="AY523" s="260" t="s">
        <v>251</v>
      </c>
    </row>
    <row r="524" s="15" customFormat="1">
      <c r="A524" s="15"/>
      <c r="B524" s="272"/>
      <c r="C524" s="273"/>
      <c r="D524" s="251" t="s">
        <v>260</v>
      </c>
      <c r="E524" s="274" t="s">
        <v>1</v>
      </c>
      <c r="F524" s="275" t="s">
        <v>505</v>
      </c>
      <c r="G524" s="273"/>
      <c r="H524" s="274" t="s">
        <v>1</v>
      </c>
      <c r="I524" s="276"/>
      <c r="J524" s="273"/>
      <c r="K524" s="273"/>
      <c r="L524" s="277"/>
      <c r="M524" s="278"/>
      <c r="N524" s="279"/>
      <c r="O524" s="279"/>
      <c r="P524" s="279"/>
      <c r="Q524" s="279"/>
      <c r="R524" s="279"/>
      <c r="S524" s="279"/>
      <c r="T524" s="280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1" t="s">
        <v>260</v>
      </c>
      <c r="AU524" s="281" t="s">
        <v>93</v>
      </c>
      <c r="AV524" s="15" t="s">
        <v>91</v>
      </c>
      <c r="AW524" s="15" t="s">
        <v>40</v>
      </c>
      <c r="AX524" s="15" t="s">
        <v>84</v>
      </c>
      <c r="AY524" s="281" t="s">
        <v>251</v>
      </c>
    </row>
    <row r="525" s="13" customFormat="1">
      <c r="A525" s="13"/>
      <c r="B525" s="249"/>
      <c r="C525" s="250"/>
      <c r="D525" s="251" t="s">
        <v>260</v>
      </c>
      <c r="E525" s="252" t="s">
        <v>1</v>
      </c>
      <c r="F525" s="253" t="s">
        <v>581</v>
      </c>
      <c r="G525" s="250"/>
      <c r="H525" s="254">
        <v>2.028</v>
      </c>
      <c r="I525" s="255"/>
      <c r="J525" s="250"/>
      <c r="K525" s="250"/>
      <c r="L525" s="256"/>
      <c r="M525" s="257"/>
      <c r="N525" s="258"/>
      <c r="O525" s="258"/>
      <c r="P525" s="258"/>
      <c r="Q525" s="258"/>
      <c r="R525" s="258"/>
      <c r="S525" s="258"/>
      <c r="T525" s="25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0" t="s">
        <v>260</v>
      </c>
      <c r="AU525" s="260" t="s">
        <v>93</v>
      </c>
      <c r="AV525" s="13" t="s">
        <v>93</v>
      </c>
      <c r="AW525" s="13" t="s">
        <v>40</v>
      </c>
      <c r="AX525" s="13" t="s">
        <v>84</v>
      </c>
      <c r="AY525" s="260" t="s">
        <v>251</v>
      </c>
    </row>
    <row r="526" s="15" customFormat="1">
      <c r="A526" s="15"/>
      <c r="B526" s="272"/>
      <c r="C526" s="273"/>
      <c r="D526" s="251" t="s">
        <v>260</v>
      </c>
      <c r="E526" s="274" t="s">
        <v>1</v>
      </c>
      <c r="F526" s="275" t="s">
        <v>511</v>
      </c>
      <c r="G526" s="273"/>
      <c r="H526" s="274" t="s">
        <v>1</v>
      </c>
      <c r="I526" s="276"/>
      <c r="J526" s="273"/>
      <c r="K526" s="273"/>
      <c r="L526" s="277"/>
      <c r="M526" s="278"/>
      <c r="N526" s="279"/>
      <c r="O526" s="279"/>
      <c r="P526" s="279"/>
      <c r="Q526" s="279"/>
      <c r="R526" s="279"/>
      <c r="S526" s="279"/>
      <c r="T526" s="280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1" t="s">
        <v>260</v>
      </c>
      <c r="AU526" s="281" t="s">
        <v>93</v>
      </c>
      <c r="AV526" s="15" t="s">
        <v>91</v>
      </c>
      <c r="AW526" s="15" t="s">
        <v>40</v>
      </c>
      <c r="AX526" s="15" t="s">
        <v>84</v>
      </c>
      <c r="AY526" s="281" t="s">
        <v>251</v>
      </c>
    </row>
    <row r="527" s="13" customFormat="1">
      <c r="A527" s="13"/>
      <c r="B527" s="249"/>
      <c r="C527" s="250"/>
      <c r="D527" s="251" t="s">
        <v>260</v>
      </c>
      <c r="E527" s="252" t="s">
        <v>1</v>
      </c>
      <c r="F527" s="253" t="s">
        <v>582</v>
      </c>
      <c r="G527" s="250"/>
      <c r="H527" s="254">
        <v>1.9570000000000001</v>
      </c>
      <c r="I527" s="255"/>
      <c r="J527" s="250"/>
      <c r="K527" s="250"/>
      <c r="L527" s="256"/>
      <c r="M527" s="257"/>
      <c r="N527" s="258"/>
      <c r="O527" s="258"/>
      <c r="P527" s="258"/>
      <c r="Q527" s="258"/>
      <c r="R527" s="258"/>
      <c r="S527" s="258"/>
      <c r="T527" s="25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0" t="s">
        <v>260</v>
      </c>
      <c r="AU527" s="260" t="s">
        <v>93</v>
      </c>
      <c r="AV527" s="13" t="s">
        <v>93</v>
      </c>
      <c r="AW527" s="13" t="s">
        <v>40</v>
      </c>
      <c r="AX527" s="13" t="s">
        <v>84</v>
      </c>
      <c r="AY527" s="260" t="s">
        <v>251</v>
      </c>
    </row>
    <row r="528" s="15" customFormat="1">
      <c r="A528" s="15"/>
      <c r="B528" s="272"/>
      <c r="C528" s="273"/>
      <c r="D528" s="251" t="s">
        <v>260</v>
      </c>
      <c r="E528" s="274" t="s">
        <v>1</v>
      </c>
      <c r="F528" s="275" t="s">
        <v>517</v>
      </c>
      <c r="G528" s="273"/>
      <c r="H528" s="274" t="s">
        <v>1</v>
      </c>
      <c r="I528" s="276"/>
      <c r="J528" s="273"/>
      <c r="K528" s="273"/>
      <c r="L528" s="277"/>
      <c r="M528" s="278"/>
      <c r="N528" s="279"/>
      <c r="O528" s="279"/>
      <c r="P528" s="279"/>
      <c r="Q528" s="279"/>
      <c r="R528" s="279"/>
      <c r="S528" s="279"/>
      <c r="T528" s="280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81" t="s">
        <v>260</v>
      </c>
      <c r="AU528" s="281" t="s">
        <v>93</v>
      </c>
      <c r="AV528" s="15" t="s">
        <v>91</v>
      </c>
      <c r="AW528" s="15" t="s">
        <v>40</v>
      </c>
      <c r="AX528" s="15" t="s">
        <v>84</v>
      </c>
      <c r="AY528" s="281" t="s">
        <v>251</v>
      </c>
    </row>
    <row r="529" s="13" customFormat="1">
      <c r="A529" s="13"/>
      <c r="B529" s="249"/>
      <c r="C529" s="250"/>
      <c r="D529" s="251" t="s">
        <v>260</v>
      </c>
      <c r="E529" s="252" t="s">
        <v>1</v>
      </c>
      <c r="F529" s="253" t="s">
        <v>582</v>
      </c>
      <c r="G529" s="250"/>
      <c r="H529" s="254">
        <v>1.9570000000000001</v>
      </c>
      <c r="I529" s="255"/>
      <c r="J529" s="250"/>
      <c r="K529" s="250"/>
      <c r="L529" s="256"/>
      <c r="M529" s="257"/>
      <c r="N529" s="258"/>
      <c r="O529" s="258"/>
      <c r="P529" s="258"/>
      <c r="Q529" s="258"/>
      <c r="R529" s="258"/>
      <c r="S529" s="258"/>
      <c r="T529" s="25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0" t="s">
        <v>260</v>
      </c>
      <c r="AU529" s="260" t="s">
        <v>93</v>
      </c>
      <c r="AV529" s="13" t="s">
        <v>93</v>
      </c>
      <c r="AW529" s="13" t="s">
        <v>40</v>
      </c>
      <c r="AX529" s="13" t="s">
        <v>84</v>
      </c>
      <c r="AY529" s="260" t="s">
        <v>251</v>
      </c>
    </row>
    <row r="530" s="15" customFormat="1">
      <c r="A530" s="15"/>
      <c r="B530" s="272"/>
      <c r="C530" s="273"/>
      <c r="D530" s="251" t="s">
        <v>260</v>
      </c>
      <c r="E530" s="274" t="s">
        <v>1</v>
      </c>
      <c r="F530" s="275" t="s">
        <v>519</v>
      </c>
      <c r="G530" s="273"/>
      <c r="H530" s="274" t="s">
        <v>1</v>
      </c>
      <c r="I530" s="276"/>
      <c r="J530" s="273"/>
      <c r="K530" s="273"/>
      <c r="L530" s="277"/>
      <c r="M530" s="278"/>
      <c r="N530" s="279"/>
      <c r="O530" s="279"/>
      <c r="P530" s="279"/>
      <c r="Q530" s="279"/>
      <c r="R530" s="279"/>
      <c r="S530" s="279"/>
      <c r="T530" s="280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1" t="s">
        <v>260</v>
      </c>
      <c r="AU530" s="281" t="s">
        <v>93</v>
      </c>
      <c r="AV530" s="15" t="s">
        <v>91</v>
      </c>
      <c r="AW530" s="15" t="s">
        <v>40</v>
      </c>
      <c r="AX530" s="15" t="s">
        <v>84</v>
      </c>
      <c r="AY530" s="281" t="s">
        <v>251</v>
      </c>
    </row>
    <row r="531" s="13" customFormat="1">
      <c r="A531" s="13"/>
      <c r="B531" s="249"/>
      <c r="C531" s="250"/>
      <c r="D531" s="251" t="s">
        <v>260</v>
      </c>
      <c r="E531" s="252" t="s">
        <v>1</v>
      </c>
      <c r="F531" s="253" t="s">
        <v>582</v>
      </c>
      <c r="G531" s="250"/>
      <c r="H531" s="254">
        <v>1.9570000000000001</v>
      </c>
      <c r="I531" s="255"/>
      <c r="J531" s="250"/>
      <c r="K531" s="250"/>
      <c r="L531" s="256"/>
      <c r="M531" s="257"/>
      <c r="N531" s="258"/>
      <c r="O531" s="258"/>
      <c r="P531" s="258"/>
      <c r="Q531" s="258"/>
      <c r="R531" s="258"/>
      <c r="S531" s="258"/>
      <c r="T531" s="25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0" t="s">
        <v>260</v>
      </c>
      <c r="AU531" s="260" t="s">
        <v>93</v>
      </c>
      <c r="AV531" s="13" t="s">
        <v>93</v>
      </c>
      <c r="AW531" s="13" t="s">
        <v>40</v>
      </c>
      <c r="AX531" s="13" t="s">
        <v>84</v>
      </c>
      <c r="AY531" s="260" t="s">
        <v>251</v>
      </c>
    </row>
    <row r="532" s="15" customFormat="1">
      <c r="A532" s="15"/>
      <c r="B532" s="272"/>
      <c r="C532" s="273"/>
      <c r="D532" s="251" t="s">
        <v>260</v>
      </c>
      <c r="E532" s="274" t="s">
        <v>1</v>
      </c>
      <c r="F532" s="275" t="s">
        <v>520</v>
      </c>
      <c r="G532" s="273"/>
      <c r="H532" s="274" t="s">
        <v>1</v>
      </c>
      <c r="I532" s="276"/>
      <c r="J532" s="273"/>
      <c r="K532" s="273"/>
      <c r="L532" s="277"/>
      <c r="M532" s="278"/>
      <c r="N532" s="279"/>
      <c r="O532" s="279"/>
      <c r="P532" s="279"/>
      <c r="Q532" s="279"/>
      <c r="R532" s="279"/>
      <c r="S532" s="279"/>
      <c r="T532" s="280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1" t="s">
        <v>260</v>
      </c>
      <c r="AU532" s="281" t="s">
        <v>93</v>
      </c>
      <c r="AV532" s="15" t="s">
        <v>91</v>
      </c>
      <c r="AW532" s="15" t="s">
        <v>40</v>
      </c>
      <c r="AX532" s="15" t="s">
        <v>84</v>
      </c>
      <c r="AY532" s="281" t="s">
        <v>251</v>
      </c>
    </row>
    <row r="533" s="13" customFormat="1">
      <c r="A533" s="13"/>
      <c r="B533" s="249"/>
      <c r="C533" s="250"/>
      <c r="D533" s="251" t="s">
        <v>260</v>
      </c>
      <c r="E533" s="252" t="s">
        <v>1</v>
      </c>
      <c r="F533" s="253" t="s">
        <v>582</v>
      </c>
      <c r="G533" s="250"/>
      <c r="H533" s="254">
        <v>1.9570000000000001</v>
      </c>
      <c r="I533" s="255"/>
      <c r="J533" s="250"/>
      <c r="K533" s="250"/>
      <c r="L533" s="256"/>
      <c r="M533" s="257"/>
      <c r="N533" s="258"/>
      <c r="O533" s="258"/>
      <c r="P533" s="258"/>
      <c r="Q533" s="258"/>
      <c r="R533" s="258"/>
      <c r="S533" s="258"/>
      <c r="T533" s="25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0" t="s">
        <v>260</v>
      </c>
      <c r="AU533" s="260" t="s">
        <v>93</v>
      </c>
      <c r="AV533" s="13" t="s">
        <v>93</v>
      </c>
      <c r="AW533" s="13" t="s">
        <v>40</v>
      </c>
      <c r="AX533" s="13" t="s">
        <v>84</v>
      </c>
      <c r="AY533" s="260" t="s">
        <v>251</v>
      </c>
    </row>
    <row r="534" s="14" customFormat="1">
      <c r="A534" s="14"/>
      <c r="B534" s="261"/>
      <c r="C534" s="262"/>
      <c r="D534" s="251" t="s">
        <v>260</v>
      </c>
      <c r="E534" s="263" t="s">
        <v>1</v>
      </c>
      <c r="F534" s="264" t="s">
        <v>262</v>
      </c>
      <c r="G534" s="262"/>
      <c r="H534" s="265">
        <v>13.788</v>
      </c>
      <c r="I534" s="266"/>
      <c r="J534" s="262"/>
      <c r="K534" s="262"/>
      <c r="L534" s="267"/>
      <c r="M534" s="268"/>
      <c r="N534" s="269"/>
      <c r="O534" s="269"/>
      <c r="P534" s="269"/>
      <c r="Q534" s="269"/>
      <c r="R534" s="269"/>
      <c r="S534" s="269"/>
      <c r="T534" s="27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71" t="s">
        <v>260</v>
      </c>
      <c r="AU534" s="271" t="s">
        <v>93</v>
      </c>
      <c r="AV534" s="14" t="s">
        <v>257</v>
      </c>
      <c r="AW534" s="14" t="s">
        <v>40</v>
      </c>
      <c r="AX534" s="14" t="s">
        <v>91</v>
      </c>
      <c r="AY534" s="271" t="s">
        <v>251</v>
      </c>
    </row>
    <row r="535" s="2" customFormat="1" ht="24.15" customHeight="1">
      <c r="A535" s="41"/>
      <c r="B535" s="42"/>
      <c r="C535" s="230" t="s">
        <v>405</v>
      </c>
      <c r="D535" s="230" t="s">
        <v>253</v>
      </c>
      <c r="E535" s="231" t="s">
        <v>583</v>
      </c>
      <c r="F535" s="232" t="s">
        <v>584</v>
      </c>
      <c r="G535" s="233" t="s">
        <v>389</v>
      </c>
      <c r="H535" s="234">
        <v>22.308</v>
      </c>
      <c r="I535" s="235"/>
      <c r="J535" s="236">
        <f>ROUND(I535*H535,2)</f>
        <v>0</v>
      </c>
      <c r="K535" s="237"/>
      <c r="L535" s="47"/>
      <c r="M535" s="238" t="s">
        <v>1</v>
      </c>
      <c r="N535" s="239" t="s">
        <v>49</v>
      </c>
      <c r="O535" s="94"/>
      <c r="P535" s="240">
        <f>O535*H535</f>
        <v>0</v>
      </c>
      <c r="Q535" s="240">
        <v>0.0021970499999999999</v>
      </c>
      <c r="R535" s="240">
        <f>Q535*H535</f>
        <v>0.049011791399999997</v>
      </c>
      <c r="S535" s="240">
        <v>0</v>
      </c>
      <c r="T535" s="241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42" t="s">
        <v>257</v>
      </c>
      <c r="AT535" s="242" t="s">
        <v>253</v>
      </c>
      <c r="AU535" s="242" t="s">
        <v>93</v>
      </c>
      <c r="AY535" s="19" t="s">
        <v>251</v>
      </c>
      <c r="BE535" s="243">
        <f>IF(N535="základní",J535,0)</f>
        <v>0</v>
      </c>
      <c r="BF535" s="243">
        <f>IF(N535="snížená",J535,0)</f>
        <v>0</v>
      </c>
      <c r="BG535" s="243">
        <f>IF(N535="zákl. přenesená",J535,0)</f>
        <v>0</v>
      </c>
      <c r="BH535" s="243">
        <f>IF(N535="sníž. přenesená",J535,0)</f>
        <v>0</v>
      </c>
      <c r="BI535" s="243">
        <f>IF(N535="nulová",J535,0)</f>
        <v>0</v>
      </c>
      <c r="BJ535" s="19" t="s">
        <v>91</v>
      </c>
      <c r="BK535" s="243">
        <f>ROUND(I535*H535,2)</f>
        <v>0</v>
      </c>
      <c r="BL535" s="19" t="s">
        <v>257</v>
      </c>
      <c r="BM535" s="242" t="s">
        <v>585</v>
      </c>
    </row>
    <row r="536" s="2" customFormat="1">
      <c r="A536" s="41"/>
      <c r="B536" s="42"/>
      <c r="C536" s="43"/>
      <c r="D536" s="244" t="s">
        <v>258</v>
      </c>
      <c r="E536" s="43"/>
      <c r="F536" s="245" t="s">
        <v>586</v>
      </c>
      <c r="G536" s="43"/>
      <c r="H536" s="43"/>
      <c r="I536" s="246"/>
      <c r="J536" s="43"/>
      <c r="K536" s="43"/>
      <c r="L536" s="47"/>
      <c r="M536" s="247"/>
      <c r="N536" s="248"/>
      <c r="O536" s="94"/>
      <c r="P536" s="94"/>
      <c r="Q536" s="94"/>
      <c r="R536" s="94"/>
      <c r="S536" s="94"/>
      <c r="T536" s="95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19" t="s">
        <v>258</v>
      </c>
      <c r="AU536" s="19" t="s">
        <v>93</v>
      </c>
    </row>
    <row r="537" s="15" customFormat="1">
      <c r="A537" s="15"/>
      <c r="B537" s="272"/>
      <c r="C537" s="273"/>
      <c r="D537" s="251" t="s">
        <v>260</v>
      </c>
      <c r="E537" s="274" t="s">
        <v>1</v>
      </c>
      <c r="F537" s="275" t="s">
        <v>499</v>
      </c>
      <c r="G537" s="273"/>
      <c r="H537" s="274" t="s">
        <v>1</v>
      </c>
      <c r="I537" s="276"/>
      <c r="J537" s="273"/>
      <c r="K537" s="273"/>
      <c r="L537" s="277"/>
      <c r="M537" s="278"/>
      <c r="N537" s="279"/>
      <c r="O537" s="279"/>
      <c r="P537" s="279"/>
      <c r="Q537" s="279"/>
      <c r="R537" s="279"/>
      <c r="S537" s="279"/>
      <c r="T537" s="280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81" t="s">
        <v>260</v>
      </c>
      <c r="AU537" s="281" t="s">
        <v>93</v>
      </c>
      <c r="AV537" s="15" t="s">
        <v>91</v>
      </c>
      <c r="AW537" s="15" t="s">
        <v>40</v>
      </c>
      <c r="AX537" s="15" t="s">
        <v>84</v>
      </c>
      <c r="AY537" s="281" t="s">
        <v>251</v>
      </c>
    </row>
    <row r="538" s="13" customFormat="1">
      <c r="A538" s="13"/>
      <c r="B538" s="249"/>
      <c r="C538" s="250"/>
      <c r="D538" s="251" t="s">
        <v>260</v>
      </c>
      <c r="E538" s="252" t="s">
        <v>1</v>
      </c>
      <c r="F538" s="253" t="s">
        <v>587</v>
      </c>
      <c r="G538" s="250"/>
      <c r="H538" s="254">
        <v>22.308</v>
      </c>
      <c r="I538" s="255"/>
      <c r="J538" s="250"/>
      <c r="K538" s="250"/>
      <c r="L538" s="256"/>
      <c r="M538" s="257"/>
      <c r="N538" s="258"/>
      <c r="O538" s="258"/>
      <c r="P538" s="258"/>
      <c r="Q538" s="258"/>
      <c r="R538" s="258"/>
      <c r="S538" s="258"/>
      <c r="T538" s="25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0" t="s">
        <v>260</v>
      </c>
      <c r="AU538" s="260" t="s">
        <v>93</v>
      </c>
      <c r="AV538" s="13" t="s">
        <v>93</v>
      </c>
      <c r="AW538" s="13" t="s">
        <v>40</v>
      </c>
      <c r="AX538" s="13" t="s">
        <v>84</v>
      </c>
      <c r="AY538" s="260" t="s">
        <v>251</v>
      </c>
    </row>
    <row r="539" s="14" customFormat="1">
      <c r="A539" s="14"/>
      <c r="B539" s="261"/>
      <c r="C539" s="262"/>
      <c r="D539" s="251" t="s">
        <v>260</v>
      </c>
      <c r="E539" s="263" t="s">
        <v>1</v>
      </c>
      <c r="F539" s="264" t="s">
        <v>262</v>
      </c>
      <c r="G539" s="262"/>
      <c r="H539" s="265">
        <v>22.308</v>
      </c>
      <c r="I539" s="266"/>
      <c r="J539" s="262"/>
      <c r="K539" s="262"/>
      <c r="L539" s="267"/>
      <c r="M539" s="268"/>
      <c r="N539" s="269"/>
      <c r="O539" s="269"/>
      <c r="P539" s="269"/>
      <c r="Q539" s="269"/>
      <c r="R539" s="269"/>
      <c r="S539" s="269"/>
      <c r="T539" s="27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71" t="s">
        <v>260</v>
      </c>
      <c r="AU539" s="271" t="s">
        <v>93</v>
      </c>
      <c r="AV539" s="14" t="s">
        <v>257</v>
      </c>
      <c r="AW539" s="14" t="s">
        <v>40</v>
      </c>
      <c r="AX539" s="14" t="s">
        <v>91</v>
      </c>
      <c r="AY539" s="271" t="s">
        <v>251</v>
      </c>
    </row>
    <row r="540" s="2" customFormat="1" ht="24.15" customHeight="1">
      <c r="A540" s="41"/>
      <c r="B540" s="42"/>
      <c r="C540" s="230" t="s">
        <v>588</v>
      </c>
      <c r="D540" s="230" t="s">
        <v>253</v>
      </c>
      <c r="E540" s="231" t="s">
        <v>589</v>
      </c>
      <c r="F540" s="232" t="s">
        <v>590</v>
      </c>
      <c r="G540" s="233" t="s">
        <v>389</v>
      </c>
      <c r="H540" s="234">
        <v>22.308</v>
      </c>
      <c r="I540" s="235"/>
      <c r="J540" s="236">
        <f>ROUND(I540*H540,2)</f>
        <v>0</v>
      </c>
      <c r="K540" s="237"/>
      <c r="L540" s="47"/>
      <c r="M540" s="238" t="s">
        <v>1</v>
      </c>
      <c r="N540" s="239" t="s">
        <v>49</v>
      </c>
      <c r="O540" s="94"/>
      <c r="P540" s="240">
        <f>O540*H540</f>
        <v>0</v>
      </c>
      <c r="Q540" s="240">
        <v>0</v>
      </c>
      <c r="R540" s="240">
        <f>Q540*H540</f>
        <v>0</v>
      </c>
      <c r="S540" s="240">
        <v>0</v>
      </c>
      <c r="T540" s="241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42" t="s">
        <v>257</v>
      </c>
      <c r="AT540" s="242" t="s">
        <v>253</v>
      </c>
      <c r="AU540" s="242" t="s">
        <v>93</v>
      </c>
      <c r="AY540" s="19" t="s">
        <v>251</v>
      </c>
      <c r="BE540" s="243">
        <f>IF(N540="základní",J540,0)</f>
        <v>0</v>
      </c>
      <c r="BF540" s="243">
        <f>IF(N540="snížená",J540,0)</f>
        <v>0</v>
      </c>
      <c r="BG540" s="243">
        <f>IF(N540="zákl. přenesená",J540,0)</f>
        <v>0</v>
      </c>
      <c r="BH540" s="243">
        <f>IF(N540="sníž. přenesená",J540,0)</f>
        <v>0</v>
      </c>
      <c r="BI540" s="243">
        <f>IF(N540="nulová",J540,0)</f>
        <v>0</v>
      </c>
      <c r="BJ540" s="19" t="s">
        <v>91</v>
      </c>
      <c r="BK540" s="243">
        <f>ROUND(I540*H540,2)</f>
        <v>0</v>
      </c>
      <c r="BL540" s="19" t="s">
        <v>257</v>
      </c>
      <c r="BM540" s="242" t="s">
        <v>591</v>
      </c>
    </row>
    <row r="541" s="2" customFormat="1">
      <c r="A541" s="41"/>
      <c r="B541" s="42"/>
      <c r="C541" s="43"/>
      <c r="D541" s="244" t="s">
        <v>258</v>
      </c>
      <c r="E541" s="43"/>
      <c r="F541" s="245" t="s">
        <v>592</v>
      </c>
      <c r="G541" s="43"/>
      <c r="H541" s="43"/>
      <c r="I541" s="246"/>
      <c r="J541" s="43"/>
      <c r="K541" s="43"/>
      <c r="L541" s="47"/>
      <c r="M541" s="247"/>
      <c r="N541" s="248"/>
      <c r="O541" s="94"/>
      <c r="P541" s="94"/>
      <c r="Q541" s="94"/>
      <c r="R541" s="94"/>
      <c r="S541" s="94"/>
      <c r="T541" s="95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19" t="s">
        <v>258</v>
      </c>
      <c r="AU541" s="19" t="s">
        <v>93</v>
      </c>
    </row>
    <row r="542" s="2" customFormat="1" ht="21.75" customHeight="1">
      <c r="A542" s="41"/>
      <c r="B542" s="42"/>
      <c r="C542" s="230" t="s">
        <v>412</v>
      </c>
      <c r="D542" s="230" t="s">
        <v>253</v>
      </c>
      <c r="E542" s="231" t="s">
        <v>593</v>
      </c>
      <c r="F542" s="232" t="s">
        <v>594</v>
      </c>
      <c r="G542" s="233" t="s">
        <v>298</v>
      </c>
      <c r="H542" s="234">
        <v>2.4809999999999999</v>
      </c>
      <c r="I542" s="235"/>
      <c r="J542" s="236">
        <f>ROUND(I542*H542,2)</f>
        <v>0</v>
      </c>
      <c r="K542" s="237"/>
      <c r="L542" s="47"/>
      <c r="M542" s="238" t="s">
        <v>1</v>
      </c>
      <c r="N542" s="239" t="s">
        <v>49</v>
      </c>
      <c r="O542" s="94"/>
      <c r="P542" s="240">
        <f>O542*H542</f>
        <v>0</v>
      </c>
      <c r="Q542" s="240">
        <v>1.0523719</v>
      </c>
      <c r="R542" s="240">
        <f>Q542*H542</f>
        <v>2.6109346839000001</v>
      </c>
      <c r="S542" s="240">
        <v>0</v>
      </c>
      <c r="T542" s="241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42" t="s">
        <v>257</v>
      </c>
      <c r="AT542" s="242" t="s">
        <v>253</v>
      </c>
      <c r="AU542" s="242" t="s">
        <v>93</v>
      </c>
      <c r="AY542" s="19" t="s">
        <v>251</v>
      </c>
      <c r="BE542" s="243">
        <f>IF(N542="základní",J542,0)</f>
        <v>0</v>
      </c>
      <c r="BF542" s="243">
        <f>IF(N542="snížená",J542,0)</f>
        <v>0</v>
      </c>
      <c r="BG542" s="243">
        <f>IF(N542="zákl. přenesená",J542,0)</f>
        <v>0</v>
      </c>
      <c r="BH542" s="243">
        <f>IF(N542="sníž. přenesená",J542,0)</f>
        <v>0</v>
      </c>
      <c r="BI542" s="243">
        <f>IF(N542="nulová",J542,0)</f>
        <v>0</v>
      </c>
      <c r="BJ542" s="19" t="s">
        <v>91</v>
      </c>
      <c r="BK542" s="243">
        <f>ROUND(I542*H542,2)</f>
        <v>0</v>
      </c>
      <c r="BL542" s="19" t="s">
        <v>257</v>
      </c>
      <c r="BM542" s="242" t="s">
        <v>595</v>
      </c>
    </row>
    <row r="543" s="2" customFormat="1">
      <c r="A543" s="41"/>
      <c r="B543" s="42"/>
      <c r="C543" s="43"/>
      <c r="D543" s="244" t="s">
        <v>258</v>
      </c>
      <c r="E543" s="43"/>
      <c r="F543" s="245" t="s">
        <v>596</v>
      </c>
      <c r="G543" s="43"/>
      <c r="H543" s="43"/>
      <c r="I543" s="246"/>
      <c r="J543" s="43"/>
      <c r="K543" s="43"/>
      <c r="L543" s="47"/>
      <c r="M543" s="247"/>
      <c r="N543" s="248"/>
      <c r="O543" s="94"/>
      <c r="P543" s="94"/>
      <c r="Q543" s="94"/>
      <c r="R543" s="94"/>
      <c r="S543" s="94"/>
      <c r="T543" s="95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19" t="s">
        <v>258</v>
      </c>
      <c r="AU543" s="19" t="s">
        <v>93</v>
      </c>
    </row>
    <row r="544" s="15" customFormat="1">
      <c r="A544" s="15"/>
      <c r="B544" s="272"/>
      <c r="C544" s="273"/>
      <c r="D544" s="251" t="s">
        <v>260</v>
      </c>
      <c r="E544" s="274" t="s">
        <v>1</v>
      </c>
      <c r="F544" s="275" t="s">
        <v>499</v>
      </c>
      <c r="G544" s="273"/>
      <c r="H544" s="274" t="s">
        <v>1</v>
      </c>
      <c r="I544" s="276"/>
      <c r="J544" s="273"/>
      <c r="K544" s="273"/>
      <c r="L544" s="277"/>
      <c r="M544" s="278"/>
      <c r="N544" s="279"/>
      <c r="O544" s="279"/>
      <c r="P544" s="279"/>
      <c r="Q544" s="279"/>
      <c r="R544" s="279"/>
      <c r="S544" s="279"/>
      <c r="T544" s="280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1" t="s">
        <v>260</v>
      </c>
      <c r="AU544" s="281" t="s">
        <v>93</v>
      </c>
      <c r="AV544" s="15" t="s">
        <v>91</v>
      </c>
      <c r="AW544" s="15" t="s">
        <v>40</v>
      </c>
      <c r="AX544" s="15" t="s">
        <v>84</v>
      </c>
      <c r="AY544" s="281" t="s">
        <v>251</v>
      </c>
    </row>
    <row r="545" s="13" customFormat="1">
      <c r="A545" s="13"/>
      <c r="B545" s="249"/>
      <c r="C545" s="250"/>
      <c r="D545" s="251" t="s">
        <v>260</v>
      </c>
      <c r="E545" s="252" t="s">
        <v>1</v>
      </c>
      <c r="F545" s="253" t="s">
        <v>597</v>
      </c>
      <c r="G545" s="250"/>
      <c r="H545" s="254">
        <v>0.70799999999999996</v>
      </c>
      <c r="I545" s="255"/>
      <c r="J545" s="250"/>
      <c r="K545" s="250"/>
      <c r="L545" s="256"/>
      <c r="M545" s="257"/>
      <c r="N545" s="258"/>
      <c r="O545" s="258"/>
      <c r="P545" s="258"/>
      <c r="Q545" s="258"/>
      <c r="R545" s="258"/>
      <c r="S545" s="258"/>
      <c r="T545" s="25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0" t="s">
        <v>260</v>
      </c>
      <c r="AU545" s="260" t="s">
        <v>93</v>
      </c>
      <c r="AV545" s="13" t="s">
        <v>93</v>
      </c>
      <c r="AW545" s="13" t="s">
        <v>40</v>
      </c>
      <c r="AX545" s="13" t="s">
        <v>84</v>
      </c>
      <c r="AY545" s="260" t="s">
        <v>251</v>
      </c>
    </row>
    <row r="546" s="15" customFormat="1">
      <c r="A546" s="15"/>
      <c r="B546" s="272"/>
      <c r="C546" s="273"/>
      <c r="D546" s="251" t="s">
        <v>260</v>
      </c>
      <c r="E546" s="274" t="s">
        <v>1</v>
      </c>
      <c r="F546" s="275" t="s">
        <v>505</v>
      </c>
      <c r="G546" s="273"/>
      <c r="H546" s="274" t="s">
        <v>1</v>
      </c>
      <c r="I546" s="276"/>
      <c r="J546" s="273"/>
      <c r="K546" s="273"/>
      <c r="L546" s="277"/>
      <c r="M546" s="278"/>
      <c r="N546" s="279"/>
      <c r="O546" s="279"/>
      <c r="P546" s="279"/>
      <c r="Q546" s="279"/>
      <c r="R546" s="279"/>
      <c r="S546" s="279"/>
      <c r="T546" s="280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1" t="s">
        <v>260</v>
      </c>
      <c r="AU546" s="281" t="s">
        <v>93</v>
      </c>
      <c r="AV546" s="15" t="s">
        <v>91</v>
      </c>
      <c r="AW546" s="15" t="s">
        <v>40</v>
      </c>
      <c r="AX546" s="15" t="s">
        <v>84</v>
      </c>
      <c r="AY546" s="281" t="s">
        <v>251</v>
      </c>
    </row>
    <row r="547" s="13" customFormat="1">
      <c r="A547" s="13"/>
      <c r="B547" s="249"/>
      <c r="C547" s="250"/>
      <c r="D547" s="251" t="s">
        <v>260</v>
      </c>
      <c r="E547" s="252" t="s">
        <v>1</v>
      </c>
      <c r="F547" s="253" t="s">
        <v>598</v>
      </c>
      <c r="G547" s="250"/>
      <c r="H547" s="254">
        <v>0.36499999999999999</v>
      </c>
      <c r="I547" s="255"/>
      <c r="J547" s="250"/>
      <c r="K547" s="250"/>
      <c r="L547" s="256"/>
      <c r="M547" s="257"/>
      <c r="N547" s="258"/>
      <c r="O547" s="258"/>
      <c r="P547" s="258"/>
      <c r="Q547" s="258"/>
      <c r="R547" s="258"/>
      <c r="S547" s="258"/>
      <c r="T547" s="25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0" t="s">
        <v>260</v>
      </c>
      <c r="AU547" s="260" t="s">
        <v>93</v>
      </c>
      <c r="AV547" s="13" t="s">
        <v>93</v>
      </c>
      <c r="AW547" s="13" t="s">
        <v>40</v>
      </c>
      <c r="AX547" s="13" t="s">
        <v>84</v>
      </c>
      <c r="AY547" s="260" t="s">
        <v>251</v>
      </c>
    </row>
    <row r="548" s="15" customFormat="1">
      <c r="A548" s="15"/>
      <c r="B548" s="272"/>
      <c r="C548" s="273"/>
      <c r="D548" s="251" t="s">
        <v>260</v>
      </c>
      <c r="E548" s="274" t="s">
        <v>1</v>
      </c>
      <c r="F548" s="275" t="s">
        <v>511</v>
      </c>
      <c r="G548" s="273"/>
      <c r="H548" s="274" t="s">
        <v>1</v>
      </c>
      <c r="I548" s="276"/>
      <c r="J548" s="273"/>
      <c r="K548" s="273"/>
      <c r="L548" s="277"/>
      <c r="M548" s="278"/>
      <c r="N548" s="279"/>
      <c r="O548" s="279"/>
      <c r="P548" s="279"/>
      <c r="Q548" s="279"/>
      <c r="R548" s="279"/>
      <c r="S548" s="279"/>
      <c r="T548" s="280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1" t="s">
        <v>260</v>
      </c>
      <c r="AU548" s="281" t="s">
        <v>93</v>
      </c>
      <c r="AV548" s="15" t="s">
        <v>91</v>
      </c>
      <c r="AW548" s="15" t="s">
        <v>40</v>
      </c>
      <c r="AX548" s="15" t="s">
        <v>84</v>
      </c>
      <c r="AY548" s="281" t="s">
        <v>251</v>
      </c>
    </row>
    <row r="549" s="13" customFormat="1">
      <c r="A549" s="13"/>
      <c r="B549" s="249"/>
      <c r="C549" s="250"/>
      <c r="D549" s="251" t="s">
        <v>260</v>
      </c>
      <c r="E549" s="252" t="s">
        <v>1</v>
      </c>
      <c r="F549" s="253" t="s">
        <v>599</v>
      </c>
      <c r="G549" s="250"/>
      <c r="H549" s="254">
        <v>0.35199999999999998</v>
      </c>
      <c r="I549" s="255"/>
      <c r="J549" s="250"/>
      <c r="K549" s="250"/>
      <c r="L549" s="256"/>
      <c r="M549" s="257"/>
      <c r="N549" s="258"/>
      <c r="O549" s="258"/>
      <c r="P549" s="258"/>
      <c r="Q549" s="258"/>
      <c r="R549" s="258"/>
      <c r="S549" s="258"/>
      <c r="T549" s="25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0" t="s">
        <v>260</v>
      </c>
      <c r="AU549" s="260" t="s">
        <v>93</v>
      </c>
      <c r="AV549" s="13" t="s">
        <v>93</v>
      </c>
      <c r="AW549" s="13" t="s">
        <v>40</v>
      </c>
      <c r="AX549" s="13" t="s">
        <v>84</v>
      </c>
      <c r="AY549" s="260" t="s">
        <v>251</v>
      </c>
    </row>
    <row r="550" s="15" customFormat="1">
      <c r="A550" s="15"/>
      <c r="B550" s="272"/>
      <c r="C550" s="273"/>
      <c r="D550" s="251" t="s">
        <v>260</v>
      </c>
      <c r="E550" s="274" t="s">
        <v>1</v>
      </c>
      <c r="F550" s="275" t="s">
        <v>517</v>
      </c>
      <c r="G550" s="273"/>
      <c r="H550" s="274" t="s">
        <v>1</v>
      </c>
      <c r="I550" s="276"/>
      <c r="J550" s="273"/>
      <c r="K550" s="273"/>
      <c r="L550" s="277"/>
      <c r="M550" s="278"/>
      <c r="N550" s="279"/>
      <c r="O550" s="279"/>
      <c r="P550" s="279"/>
      <c r="Q550" s="279"/>
      <c r="R550" s="279"/>
      <c r="S550" s="279"/>
      <c r="T550" s="280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81" t="s">
        <v>260</v>
      </c>
      <c r="AU550" s="281" t="s">
        <v>93</v>
      </c>
      <c r="AV550" s="15" t="s">
        <v>91</v>
      </c>
      <c r="AW550" s="15" t="s">
        <v>40</v>
      </c>
      <c r="AX550" s="15" t="s">
        <v>84</v>
      </c>
      <c r="AY550" s="281" t="s">
        <v>251</v>
      </c>
    </row>
    <row r="551" s="13" customFormat="1">
      <c r="A551" s="13"/>
      <c r="B551" s="249"/>
      <c r="C551" s="250"/>
      <c r="D551" s="251" t="s">
        <v>260</v>
      </c>
      <c r="E551" s="252" t="s">
        <v>1</v>
      </c>
      <c r="F551" s="253" t="s">
        <v>599</v>
      </c>
      <c r="G551" s="250"/>
      <c r="H551" s="254">
        <v>0.35199999999999998</v>
      </c>
      <c r="I551" s="255"/>
      <c r="J551" s="250"/>
      <c r="K551" s="250"/>
      <c r="L551" s="256"/>
      <c r="M551" s="257"/>
      <c r="N551" s="258"/>
      <c r="O551" s="258"/>
      <c r="P551" s="258"/>
      <c r="Q551" s="258"/>
      <c r="R551" s="258"/>
      <c r="S551" s="258"/>
      <c r="T551" s="25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0" t="s">
        <v>260</v>
      </c>
      <c r="AU551" s="260" t="s">
        <v>93</v>
      </c>
      <c r="AV551" s="13" t="s">
        <v>93</v>
      </c>
      <c r="AW551" s="13" t="s">
        <v>40</v>
      </c>
      <c r="AX551" s="13" t="s">
        <v>84</v>
      </c>
      <c r="AY551" s="260" t="s">
        <v>251</v>
      </c>
    </row>
    <row r="552" s="15" customFormat="1">
      <c r="A552" s="15"/>
      <c r="B552" s="272"/>
      <c r="C552" s="273"/>
      <c r="D552" s="251" t="s">
        <v>260</v>
      </c>
      <c r="E552" s="274" t="s">
        <v>1</v>
      </c>
      <c r="F552" s="275" t="s">
        <v>519</v>
      </c>
      <c r="G552" s="273"/>
      <c r="H552" s="274" t="s">
        <v>1</v>
      </c>
      <c r="I552" s="276"/>
      <c r="J552" s="273"/>
      <c r="K552" s="273"/>
      <c r="L552" s="277"/>
      <c r="M552" s="278"/>
      <c r="N552" s="279"/>
      <c r="O552" s="279"/>
      <c r="P552" s="279"/>
      <c r="Q552" s="279"/>
      <c r="R552" s="279"/>
      <c r="S552" s="279"/>
      <c r="T552" s="280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1" t="s">
        <v>260</v>
      </c>
      <c r="AU552" s="281" t="s">
        <v>93</v>
      </c>
      <c r="AV552" s="15" t="s">
        <v>91</v>
      </c>
      <c r="AW552" s="15" t="s">
        <v>40</v>
      </c>
      <c r="AX552" s="15" t="s">
        <v>84</v>
      </c>
      <c r="AY552" s="281" t="s">
        <v>251</v>
      </c>
    </row>
    <row r="553" s="13" customFormat="1">
      <c r="A553" s="13"/>
      <c r="B553" s="249"/>
      <c r="C553" s="250"/>
      <c r="D553" s="251" t="s">
        <v>260</v>
      </c>
      <c r="E553" s="252" t="s">
        <v>1</v>
      </c>
      <c r="F553" s="253" t="s">
        <v>599</v>
      </c>
      <c r="G553" s="250"/>
      <c r="H553" s="254">
        <v>0.35199999999999998</v>
      </c>
      <c r="I553" s="255"/>
      <c r="J553" s="250"/>
      <c r="K553" s="250"/>
      <c r="L553" s="256"/>
      <c r="M553" s="257"/>
      <c r="N553" s="258"/>
      <c r="O553" s="258"/>
      <c r="P553" s="258"/>
      <c r="Q553" s="258"/>
      <c r="R553" s="258"/>
      <c r="S553" s="258"/>
      <c r="T553" s="25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0" t="s">
        <v>260</v>
      </c>
      <c r="AU553" s="260" t="s">
        <v>93</v>
      </c>
      <c r="AV553" s="13" t="s">
        <v>93</v>
      </c>
      <c r="AW553" s="13" t="s">
        <v>40</v>
      </c>
      <c r="AX553" s="13" t="s">
        <v>84</v>
      </c>
      <c r="AY553" s="260" t="s">
        <v>251</v>
      </c>
    </row>
    <row r="554" s="15" customFormat="1">
      <c r="A554" s="15"/>
      <c r="B554" s="272"/>
      <c r="C554" s="273"/>
      <c r="D554" s="251" t="s">
        <v>260</v>
      </c>
      <c r="E554" s="274" t="s">
        <v>1</v>
      </c>
      <c r="F554" s="275" t="s">
        <v>520</v>
      </c>
      <c r="G554" s="273"/>
      <c r="H554" s="274" t="s">
        <v>1</v>
      </c>
      <c r="I554" s="276"/>
      <c r="J554" s="273"/>
      <c r="K554" s="273"/>
      <c r="L554" s="277"/>
      <c r="M554" s="278"/>
      <c r="N554" s="279"/>
      <c r="O554" s="279"/>
      <c r="P554" s="279"/>
      <c r="Q554" s="279"/>
      <c r="R554" s="279"/>
      <c r="S554" s="279"/>
      <c r="T554" s="280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81" t="s">
        <v>260</v>
      </c>
      <c r="AU554" s="281" t="s">
        <v>93</v>
      </c>
      <c r="AV554" s="15" t="s">
        <v>91</v>
      </c>
      <c r="AW554" s="15" t="s">
        <v>40</v>
      </c>
      <c r="AX554" s="15" t="s">
        <v>84</v>
      </c>
      <c r="AY554" s="281" t="s">
        <v>251</v>
      </c>
    </row>
    <row r="555" s="13" customFormat="1">
      <c r="A555" s="13"/>
      <c r="B555" s="249"/>
      <c r="C555" s="250"/>
      <c r="D555" s="251" t="s">
        <v>260</v>
      </c>
      <c r="E555" s="252" t="s">
        <v>1</v>
      </c>
      <c r="F555" s="253" t="s">
        <v>599</v>
      </c>
      <c r="G555" s="250"/>
      <c r="H555" s="254">
        <v>0.35199999999999998</v>
      </c>
      <c r="I555" s="255"/>
      <c r="J555" s="250"/>
      <c r="K555" s="250"/>
      <c r="L555" s="256"/>
      <c r="M555" s="257"/>
      <c r="N555" s="258"/>
      <c r="O555" s="258"/>
      <c r="P555" s="258"/>
      <c r="Q555" s="258"/>
      <c r="R555" s="258"/>
      <c r="S555" s="258"/>
      <c r="T555" s="25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0" t="s">
        <v>260</v>
      </c>
      <c r="AU555" s="260" t="s">
        <v>93</v>
      </c>
      <c r="AV555" s="13" t="s">
        <v>93</v>
      </c>
      <c r="AW555" s="13" t="s">
        <v>40</v>
      </c>
      <c r="AX555" s="13" t="s">
        <v>84</v>
      </c>
      <c r="AY555" s="260" t="s">
        <v>251</v>
      </c>
    </row>
    <row r="556" s="14" customFormat="1">
      <c r="A556" s="14"/>
      <c r="B556" s="261"/>
      <c r="C556" s="262"/>
      <c r="D556" s="251" t="s">
        <v>260</v>
      </c>
      <c r="E556" s="263" t="s">
        <v>1</v>
      </c>
      <c r="F556" s="264" t="s">
        <v>262</v>
      </c>
      <c r="G556" s="262"/>
      <c r="H556" s="265">
        <v>2.4809999999999999</v>
      </c>
      <c r="I556" s="266"/>
      <c r="J556" s="262"/>
      <c r="K556" s="262"/>
      <c r="L556" s="267"/>
      <c r="M556" s="268"/>
      <c r="N556" s="269"/>
      <c r="O556" s="269"/>
      <c r="P556" s="269"/>
      <c r="Q556" s="269"/>
      <c r="R556" s="269"/>
      <c r="S556" s="269"/>
      <c r="T556" s="27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71" t="s">
        <v>260</v>
      </c>
      <c r="AU556" s="271" t="s">
        <v>93</v>
      </c>
      <c r="AV556" s="14" t="s">
        <v>257</v>
      </c>
      <c r="AW556" s="14" t="s">
        <v>40</v>
      </c>
      <c r="AX556" s="14" t="s">
        <v>91</v>
      </c>
      <c r="AY556" s="271" t="s">
        <v>251</v>
      </c>
    </row>
    <row r="557" s="2" customFormat="1" ht="24.15" customHeight="1">
      <c r="A557" s="41"/>
      <c r="B557" s="42"/>
      <c r="C557" s="230" t="s">
        <v>600</v>
      </c>
      <c r="D557" s="230" t="s">
        <v>253</v>
      </c>
      <c r="E557" s="231" t="s">
        <v>601</v>
      </c>
      <c r="F557" s="232" t="s">
        <v>602</v>
      </c>
      <c r="G557" s="233" t="s">
        <v>389</v>
      </c>
      <c r="H557" s="234">
        <v>148.47499999999999</v>
      </c>
      <c r="I557" s="235"/>
      <c r="J557" s="236">
        <f>ROUND(I557*H557,2)</f>
        <v>0</v>
      </c>
      <c r="K557" s="237"/>
      <c r="L557" s="47"/>
      <c r="M557" s="238" t="s">
        <v>1</v>
      </c>
      <c r="N557" s="239" t="s">
        <v>49</v>
      </c>
      <c r="O557" s="94"/>
      <c r="P557" s="240">
        <f>O557*H557</f>
        <v>0</v>
      </c>
      <c r="Q557" s="240">
        <v>0.0031099999999999999</v>
      </c>
      <c r="R557" s="240">
        <f>Q557*H557</f>
        <v>0.46175724999999995</v>
      </c>
      <c r="S557" s="240">
        <v>0</v>
      </c>
      <c r="T557" s="241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42" t="s">
        <v>257</v>
      </c>
      <c r="AT557" s="242" t="s">
        <v>253</v>
      </c>
      <c r="AU557" s="242" t="s">
        <v>93</v>
      </c>
      <c r="AY557" s="19" t="s">
        <v>251</v>
      </c>
      <c r="BE557" s="243">
        <f>IF(N557="základní",J557,0)</f>
        <v>0</v>
      </c>
      <c r="BF557" s="243">
        <f>IF(N557="snížená",J557,0)</f>
        <v>0</v>
      </c>
      <c r="BG557" s="243">
        <f>IF(N557="zákl. přenesená",J557,0)</f>
        <v>0</v>
      </c>
      <c r="BH557" s="243">
        <f>IF(N557="sníž. přenesená",J557,0)</f>
        <v>0</v>
      </c>
      <c r="BI557" s="243">
        <f>IF(N557="nulová",J557,0)</f>
        <v>0</v>
      </c>
      <c r="BJ557" s="19" t="s">
        <v>91</v>
      </c>
      <c r="BK557" s="243">
        <f>ROUND(I557*H557,2)</f>
        <v>0</v>
      </c>
      <c r="BL557" s="19" t="s">
        <v>257</v>
      </c>
      <c r="BM557" s="242" t="s">
        <v>603</v>
      </c>
    </row>
    <row r="558" s="2" customFormat="1">
      <c r="A558" s="41"/>
      <c r="B558" s="42"/>
      <c r="C558" s="43"/>
      <c r="D558" s="244" t="s">
        <v>258</v>
      </c>
      <c r="E558" s="43"/>
      <c r="F558" s="245" t="s">
        <v>604</v>
      </c>
      <c r="G558" s="43"/>
      <c r="H558" s="43"/>
      <c r="I558" s="246"/>
      <c r="J558" s="43"/>
      <c r="K558" s="43"/>
      <c r="L558" s="47"/>
      <c r="M558" s="247"/>
      <c r="N558" s="248"/>
      <c r="O558" s="94"/>
      <c r="P558" s="94"/>
      <c r="Q558" s="94"/>
      <c r="R558" s="94"/>
      <c r="S558" s="94"/>
      <c r="T558" s="95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19" t="s">
        <v>258</v>
      </c>
      <c r="AU558" s="19" t="s">
        <v>93</v>
      </c>
    </row>
    <row r="559" s="13" customFormat="1">
      <c r="A559" s="13"/>
      <c r="B559" s="249"/>
      <c r="C559" s="250"/>
      <c r="D559" s="251" t="s">
        <v>260</v>
      </c>
      <c r="E559" s="252" t="s">
        <v>1</v>
      </c>
      <c r="F559" s="253" t="s">
        <v>605</v>
      </c>
      <c r="G559" s="250"/>
      <c r="H559" s="254">
        <v>17.068000000000001</v>
      </c>
      <c r="I559" s="255"/>
      <c r="J559" s="250"/>
      <c r="K559" s="250"/>
      <c r="L559" s="256"/>
      <c r="M559" s="257"/>
      <c r="N559" s="258"/>
      <c r="O559" s="258"/>
      <c r="P559" s="258"/>
      <c r="Q559" s="258"/>
      <c r="R559" s="258"/>
      <c r="S559" s="258"/>
      <c r="T559" s="25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0" t="s">
        <v>260</v>
      </c>
      <c r="AU559" s="260" t="s">
        <v>93</v>
      </c>
      <c r="AV559" s="13" t="s">
        <v>93</v>
      </c>
      <c r="AW559" s="13" t="s">
        <v>40</v>
      </c>
      <c r="AX559" s="13" t="s">
        <v>84</v>
      </c>
      <c r="AY559" s="260" t="s">
        <v>251</v>
      </c>
    </row>
    <row r="560" s="15" customFormat="1">
      <c r="A560" s="15"/>
      <c r="B560" s="272"/>
      <c r="C560" s="273"/>
      <c r="D560" s="251" t="s">
        <v>260</v>
      </c>
      <c r="E560" s="274" t="s">
        <v>1</v>
      </c>
      <c r="F560" s="275" t="s">
        <v>505</v>
      </c>
      <c r="G560" s="273"/>
      <c r="H560" s="274" t="s">
        <v>1</v>
      </c>
      <c r="I560" s="276"/>
      <c r="J560" s="273"/>
      <c r="K560" s="273"/>
      <c r="L560" s="277"/>
      <c r="M560" s="278"/>
      <c r="N560" s="279"/>
      <c r="O560" s="279"/>
      <c r="P560" s="279"/>
      <c r="Q560" s="279"/>
      <c r="R560" s="279"/>
      <c r="S560" s="279"/>
      <c r="T560" s="280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1" t="s">
        <v>260</v>
      </c>
      <c r="AU560" s="281" t="s">
        <v>93</v>
      </c>
      <c r="AV560" s="15" t="s">
        <v>91</v>
      </c>
      <c r="AW560" s="15" t="s">
        <v>40</v>
      </c>
      <c r="AX560" s="15" t="s">
        <v>84</v>
      </c>
      <c r="AY560" s="281" t="s">
        <v>251</v>
      </c>
    </row>
    <row r="561" s="13" customFormat="1">
      <c r="A561" s="13"/>
      <c r="B561" s="249"/>
      <c r="C561" s="250"/>
      <c r="D561" s="251" t="s">
        <v>260</v>
      </c>
      <c r="E561" s="252" t="s">
        <v>1</v>
      </c>
      <c r="F561" s="253" t="s">
        <v>606</v>
      </c>
      <c r="G561" s="250"/>
      <c r="H561" s="254">
        <v>27.035</v>
      </c>
      <c r="I561" s="255"/>
      <c r="J561" s="250"/>
      <c r="K561" s="250"/>
      <c r="L561" s="256"/>
      <c r="M561" s="257"/>
      <c r="N561" s="258"/>
      <c r="O561" s="258"/>
      <c r="P561" s="258"/>
      <c r="Q561" s="258"/>
      <c r="R561" s="258"/>
      <c r="S561" s="258"/>
      <c r="T561" s="25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0" t="s">
        <v>260</v>
      </c>
      <c r="AU561" s="260" t="s">
        <v>93</v>
      </c>
      <c r="AV561" s="13" t="s">
        <v>93</v>
      </c>
      <c r="AW561" s="13" t="s">
        <v>40</v>
      </c>
      <c r="AX561" s="13" t="s">
        <v>84</v>
      </c>
      <c r="AY561" s="260" t="s">
        <v>251</v>
      </c>
    </row>
    <row r="562" s="15" customFormat="1">
      <c r="A562" s="15"/>
      <c r="B562" s="272"/>
      <c r="C562" s="273"/>
      <c r="D562" s="251" t="s">
        <v>260</v>
      </c>
      <c r="E562" s="274" t="s">
        <v>1</v>
      </c>
      <c r="F562" s="275" t="s">
        <v>511</v>
      </c>
      <c r="G562" s="273"/>
      <c r="H562" s="274" t="s">
        <v>1</v>
      </c>
      <c r="I562" s="276"/>
      <c r="J562" s="273"/>
      <c r="K562" s="273"/>
      <c r="L562" s="277"/>
      <c r="M562" s="278"/>
      <c r="N562" s="279"/>
      <c r="O562" s="279"/>
      <c r="P562" s="279"/>
      <c r="Q562" s="279"/>
      <c r="R562" s="279"/>
      <c r="S562" s="279"/>
      <c r="T562" s="280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81" t="s">
        <v>260</v>
      </c>
      <c r="AU562" s="281" t="s">
        <v>93</v>
      </c>
      <c r="AV562" s="15" t="s">
        <v>91</v>
      </c>
      <c r="AW562" s="15" t="s">
        <v>40</v>
      </c>
      <c r="AX562" s="15" t="s">
        <v>84</v>
      </c>
      <c r="AY562" s="281" t="s">
        <v>251</v>
      </c>
    </row>
    <row r="563" s="13" customFormat="1">
      <c r="A563" s="13"/>
      <c r="B563" s="249"/>
      <c r="C563" s="250"/>
      <c r="D563" s="251" t="s">
        <v>260</v>
      </c>
      <c r="E563" s="252" t="s">
        <v>1</v>
      </c>
      <c r="F563" s="253" t="s">
        <v>607</v>
      </c>
      <c r="G563" s="250"/>
      <c r="H563" s="254">
        <v>26.093</v>
      </c>
      <c r="I563" s="255"/>
      <c r="J563" s="250"/>
      <c r="K563" s="250"/>
      <c r="L563" s="256"/>
      <c r="M563" s="257"/>
      <c r="N563" s="258"/>
      <c r="O563" s="258"/>
      <c r="P563" s="258"/>
      <c r="Q563" s="258"/>
      <c r="R563" s="258"/>
      <c r="S563" s="258"/>
      <c r="T563" s="25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0" t="s">
        <v>260</v>
      </c>
      <c r="AU563" s="260" t="s">
        <v>93</v>
      </c>
      <c r="AV563" s="13" t="s">
        <v>93</v>
      </c>
      <c r="AW563" s="13" t="s">
        <v>40</v>
      </c>
      <c r="AX563" s="13" t="s">
        <v>84</v>
      </c>
      <c r="AY563" s="260" t="s">
        <v>251</v>
      </c>
    </row>
    <row r="564" s="15" customFormat="1">
      <c r="A564" s="15"/>
      <c r="B564" s="272"/>
      <c r="C564" s="273"/>
      <c r="D564" s="251" t="s">
        <v>260</v>
      </c>
      <c r="E564" s="274" t="s">
        <v>1</v>
      </c>
      <c r="F564" s="275" t="s">
        <v>517</v>
      </c>
      <c r="G564" s="273"/>
      <c r="H564" s="274" t="s">
        <v>1</v>
      </c>
      <c r="I564" s="276"/>
      <c r="J564" s="273"/>
      <c r="K564" s="273"/>
      <c r="L564" s="277"/>
      <c r="M564" s="278"/>
      <c r="N564" s="279"/>
      <c r="O564" s="279"/>
      <c r="P564" s="279"/>
      <c r="Q564" s="279"/>
      <c r="R564" s="279"/>
      <c r="S564" s="279"/>
      <c r="T564" s="280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1" t="s">
        <v>260</v>
      </c>
      <c r="AU564" s="281" t="s">
        <v>93</v>
      </c>
      <c r="AV564" s="15" t="s">
        <v>91</v>
      </c>
      <c r="AW564" s="15" t="s">
        <v>40</v>
      </c>
      <c r="AX564" s="15" t="s">
        <v>84</v>
      </c>
      <c r="AY564" s="281" t="s">
        <v>251</v>
      </c>
    </row>
    <row r="565" s="13" customFormat="1">
      <c r="A565" s="13"/>
      <c r="B565" s="249"/>
      <c r="C565" s="250"/>
      <c r="D565" s="251" t="s">
        <v>260</v>
      </c>
      <c r="E565" s="252" t="s">
        <v>1</v>
      </c>
      <c r="F565" s="253" t="s">
        <v>607</v>
      </c>
      <c r="G565" s="250"/>
      <c r="H565" s="254">
        <v>26.093</v>
      </c>
      <c r="I565" s="255"/>
      <c r="J565" s="250"/>
      <c r="K565" s="250"/>
      <c r="L565" s="256"/>
      <c r="M565" s="257"/>
      <c r="N565" s="258"/>
      <c r="O565" s="258"/>
      <c r="P565" s="258"/>
      <c r="Q565" s="258"/>
      <c r="R565" s="258"/>
      <c r="S565" s="258"/>
      <c r="T565" s="25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0" t="s">
        <v>260</v>
      </c>
      <c r="AU565" s="260" t="s">
        <v>93</v>
      </c>
      <c r="AV565" s="13" t="s">
        <v>93</v>
      </c>
      <c r="AW565" s="13" t="s">
        <v>40</v>
      </c>
      <c r="AX565" s="13" t="s">
        <v>84</v>
      </c>
      <c r="AY565" s="260" t="s">
        <v>251</v>
      </c>
    </row>
    <row r="566" s="15" customFormat="1">
      <c r="A566" s="15"/>
      <c r="B566" s="272"/>
      <c r="C566" s="273"/>
      <c r="D566" s="251" t="s">
        <v>260</v>
      </c>
      <c r="E566" s="274" t="s">
        <v>1</v>
      </c>
      <c r="F566" s="275" t="s">
        <v>519</v>
      </c>
      <c r="G566" s="273"/>
      <c r="H566" s="274" t="s">
        <v>1</v>
      </c>
      <c r="I566" s="276"/>
      <c r="J566" s="273"/>
      <c r="K566" s="273"/>
      <c r="L566" s="277"/>
      <c r="M566" s="278"/>
      <c r="N566" s="279"/>
      <c r="O566" s="279"/>
      <c r="P566" s="279"/>
      <c r="Q566" s="279"/>
      <c r="R566" s="279"/>
      <c r="S566" s="279"/>
      <c r="T566" s="280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1" t="s">
        <v>260</v>
      </c>
      <c r="AU566" s="281" t="s">
        <v>93</v>
      </c>
      <c r="AV566" s="15" t="s">
        <v>91</v>
      </c>
      <c r="AW566" s="15" t="s">
        <v>40</v>
      </c>
      <c r="AX566" s="15" t="s">
        <v>84</v>
      </c>
      <c r="AY566" s="281" t="s">
        <v>251</v>
      </c>
    </row>
    <row r="567" s="13" customFormat="1">
      <c r="A567" s="13"/>
      <c r="B567" s="249"/>
      <c r="C567" s="250"/>
      <c r="D567" s="251" t="s">
        <v>260</v>
      </c>
      <c r="E567" s="252" t="s">
        <v>1</v>
      </c>
      <c r="F567" s="253" t="s">
        <v>607</v>
      </c>
      <c r="G567" s="250"/>
      <c r="H567" s="254">
        <v>26.093</v>
      </c>
      <c r="I567" s="255"/>
      <c r="J567" s="250"/>
      <c r="K567" s="250"/>
      <c r="L567" s="256"/>
      <c r="M567" s="257"/>
      <c r="N567" s="258"/>
      <c r="O567" s="258"/>
      <c r="P567" s="258"/>
      <c r="Q567" s="258"/>
      <c r="R567" s="258"/>
      <c r="S567" s="258"/>
      <c r="T567" s="259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0" t="s">
        <v>260</v>
      </c>
      <c r="AU567" s="260" t="s">
        <v>93</v>
      </c>
      <c r="AV567" s="13" t="s">
        <v>93</v>
      </c>
      <c r="AW567" s="13" t="s">
        <v>40</v>
      </c>
      <c r="AX567" s="13" t="s">
        <v>84</v>
      </c>
      <c r="AY567" s="260" t="s">
        <v>251</v>
      </c>
    </row>
    <row r="568" s="15" customFormat="1">
      <c r="A568" s="15"/>
      <c r="B568" s="272"/>
      <c r="C568" s="273"/>
      <c r="D568" s="251" t="s">
        <v>260</v>
      </c>
      <c r="E568" s="274" t="s">
        <v>1</v>
      </c>
      <c r="F568" s="275" t="s">
        <v>520</v>
      </c>
      <c r="G568" s="273"/>
      <c r="H568" s="274" t="s">
        <v>1</v>
      </c>
      <c r="I568" s="276"/>
      <c r="J568" s="273"/>
      <c r="K568" s="273"/>
      <c r="L568" s="277"/>
      <c r="M568" s="278"/>
      <c r="N568" s="279"/>
      <c r="O568" s="279"/>
      <c r="P568" s="279"/>
      <c r="Q568" s="279"/>
      <c r="R568" s="279"/>
      <c r="S568" s="279"/>
      <c r="T568" s="280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81" t="s">
        <v>260</v>
      </c>
      <c r="AU568" s="281" t="s">
        <v>93</v>
      </c>
      <c r="AV568" s="15" t="s">
        <v>91</v>
      </c>
      <c r="AW568" s="15" t="s">
        <v>40</v>
      </c>
      <c r="AX568" s="15" t="s">
        <v>84</v>
      </c>
      <c r="AY568" s="281" t="s">
        <v>251</v>
      </c>
    </row>
    <row r="569" s="13" customFormat="1">
      <c r="A569" s="13"/>
      <c r="B569" s="249"/>
      <c r="C569" s="250"/>
      <c r="D569" s="251" t="s">
        <v>260</v>
      </c>
      <c r="E569" s="252" t="s">
        <v>1</v>
      </c>
      <c r="F569" s="253" t="s">
        <v>607</v>
      </c>
      <c r="G569" s="250"/>
      <c r="H569" s="254">
        <v>26.093</v>
      </c>
      <c r="I569" s="255"/>
      <c r="J569" s="250"/>
      <c r="K569" s="250"/>
      <c r="L569" s="256"/>
      <c r="M569" s="257"/>
      <c r="N569" s="258"/>
      <c r="O569" s="258"/>
      <c r="P569" s="258"/>
      <c r="Q569" s="258"/>
      <c r="R569" s="258"/>
      <c r="S569" s="258"/>
      <c r="T569" s="259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0" t="s">
        <v>260</v>
      </c>
      <c r="AU569" s="260" t="s">
        <v>93</v>
      </c>
      <c r="AV569" s="13" t="s">
        <v>93</v>
      </c>
      <c r="AW569" s="13" t="s">
        <v>40</v>
      </c>
      <c r="AX569" s="13" t="s">
        <v>84</v>
      </c>
      <c r="AY569" s="260" t="s">
        <v>251</v>
      </c>
    </row>
    <row r="570" s="14" customFormat="1">
      <c r="A570" s="14"/>
      <c r="B570" s="261"/>
      <c r="C570" s="262"/>
      <c r="D570" s="251" t="s">
        <v>260</v>
      </c>
      <c r="E570" s="263" t="s">
        <v>1</v>
      </c>
      <c r="F570" s="264" t="s">
        <v>262</v>
      </c>
      <c r="G570" s="262"/>
      <c r="H570" s="265">
        <v>148.47499999999999</v>
      </c>
      <c r="I570" s="266"/>
      <c r="J570" s="262"/>
      <c r="K570" s="262"/>
      <c r="L570" s="267"/>
      <c r="M570" s="268"/>
      <c r="N570" s="269"/>
      <c r="O570" s="269"/>
      <c r="P570" s="269"/>
      <c r="Q570" s="269"/>
      <c r="R570" s="269"/>
      <c r="S570" s="269"/>
      <c r="T570" s="270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71" t="s">
        <v>260</v>
      </c>
      <c r="AU570" s="271" t="s">
        <v>93</v>
      </c>
      <c r="AV570" s="14" t="s">
        <v>257</v>
      </c>
      <c r="AW570" s="14" t="s">
        <v>40</v>
      </c>
      <c r="AX570" s="14" t="s">
        <v>91</v>
      </c>
      <c r="AY570" s="271" t="s">
        <v>251</v>
      </c>
    </row>
    <row r="571" s="2" customFormat="1" ht="24.15" customHeight="1">
      <c r="A571" s="41"/>
      <c r="B571" s="42"/>
      <c r="C571" s="230" t="s">
        <v>424</v>
      </c>
      <c r="D571" s="230" t="s">
        <v>253</v>
      </c>
      <c r="E571" s="231" t="s">
        <v>608</v>
      </c>
      <c r="F571" s="232" t="s">
        <v>609</v>
      </c>
      <c r="G571" s="233" t="s">
        <v>389</v>
      </c>
      <c r="H571" s="234">
        <v>148.47499999999999</v>
      </c>
      <c r="I571" s="235"/>
      <c r="J571" s="236">
        <f>ROUND(I571*H571,2)</f>
        <v>0</v>
      </c>
      <c r="K571" s="237"/>
      <c r="L571" s="47"/>
      <c r="M571" s="238" t="s">
        <v>1</v>
      </c>
      <c r="N571" s="239" t="s">
        <v>49</v>
      </c>
      <c r="O571" s="94"/>
      <c r="P571" s="240">
        <f>O571*H571</f>
        <v>0</v>
      </c>
      <c r="Q571" s="240">
        <v>0</v>
      </c>
      <c r="R571" s="240">
        <f>Q571*H571</f>
        <v>0</v>
      </c>
      <c r="S571" s="240">
        <v>0</v>
      </c>
      <c r="T571" s="241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42" t="s">
        <v>257</v>
      </c>
      <c r="AT571" s="242" t="s">
        <v>253</v>
      </c>
      <c r="AU571" s="242" t="s">
        <v>93</v>
      </c>
      <c r="AY571" s="19" t="s">
        <v>251</v>
      </c>
      <c r="BE571" s="243">
        <f>IF(N571="základní",J571,0)</f>
        <v>0</v>
      </c>
      <c r="BF571" s="243">
        <f>IF(N571="snížená",J571,0)</f>
        <v>0</v>
      </c>
      <c r="BG571" s="243">
        <f>IF(N571="zákl. přenesená",J571,0)</f>
        <v>0</v>
      </c>
      <c r="BH571" s="243">
        <f>IF(N571="sníž. přenesená",J571,0)</f>
        <v>0</v>
      </c>
      <c r="BI571" s="243">
        <f>IF(N571="nulová",J571,0)</f>
        <v>0</v>
      </c>
      <c r="BJ571" s="19" t="s">
        <v>91</v>
      </c>
      <c r="BK571" s="243">
        <f>ROUND(I571*H571,2)</f>
        <v>0</v>
      </c>
      <c r="BL571" s="19" t="s">
        <v>257</v>
      </c>
      <c r="BM571" s="242" t="s">
        <v>610</v>
      </c>
    </row>
    <row r="572" s="2" customFormat="1">
      <c r="A572" s="41"/>
      <c r="B572" s="42"/>
      <c r="C572" s="43"/>
      <c r="D572" s="244" t="s">
        <v>258</v>
      </c>
      <c r="E572" s="43"/>
      <c r="F572" s="245" t="s">
        <v>611</v>
      </c>
      <c r="G572" s="43"/>
      <c r="H572" s="43"/>
      <c r="I572" s="246"/>
      <c r="J572" s="43"/>
      <c r="K572" s="43"/>
      <c r="L572" s="47"/>
      <c r="M572" s="247"/>
      <c r="N572" s="248"/>
      <c r="O572" s="94"/>
      <c r="P572" s="94"/>
      <c r="Q572" s="94"/>
      <c r="R572" s="94"/>
      <c r="S572" s="94"/>
      <c r="T572" s="95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19" t="s">
        <v>258</v>
      </c>
      <c r="AU572" s="19" t="s">
        <v>93</v>
      </c>
    </row>
    <row r="573" s="2" customFormat="1" ht="24.15" customHeight="1">
      <c r="A573" s="41"/>
      <c r="B573" s="42"/>
      <c r="C573" s="230" t="s">
        <v>612</v>
      </c>
      <c r="D573" s="230" t="s">
        <v>253</v>
      </c>
      <c r="E573" s="231" t="s">
        <v>613</v>
      </c>
      <c r="F573" s="232" t="s">
        <v>614</v>
      </c>
      <c r="G573" s="233" t="s">
        <v>389</v>
      </c>
      <c r="H573" s="234">
        <v>600.38599999999997</v>
      </c>
      <c r="I573" s="235"/>
      <c r="J573" s="236">
        <f>ROUND(I573*H573,2)</f>
        <v>0</v>
      </c>
      <c r="K573" s="237"/>
      <c r="L573" s="47"/>
      <c r="M573" s="238" t="s">
        <v>1</v>
      </c>
      <c r="N573" s="239" t="s">
        <v>49</v>
      </c>
      <c r="O573" s="94"/>
      <c r="P573" s="240">
        <f>O573*H573</f>
        <v>0</v>
      </c>
      <c r="Q573" s="240">
        <v>0.12021</v>
      </c>
      <c r="R573" s="240">
        <f>Q573*H573</f>
        <v>72.172401059999999</v>
      </c>
      <c r="S573" s="240">
        <v>0</v>
      </c>
      <c r="T573" s="241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42" t="s">
        <v>257</v>
      </c>
      <c r="AT573" s="242" t="s">
        <v>253</v>
      </c>
      <c r="AU573" s="242" t="s">
        <v>93</v>
      </c>
      <c r="AY573" s="19" t="s">
        <v>251</v>
      </c>
      <c r="BE573" s="243">
        <f>IF(N573="základní",J573,0)</f>
        <v>0</v>
      </c>
      <c r="BF573" s="243">
        <f>IF(N573="snížená",J573,0)</f>
        <v>0</v>
      </c>
      <c r="BG573" s="243">
        <f>IF(N573="zákl. přenesená",J573,0)</f>
        <v>0</v>
      </c>
      <c r="BH573" s="243">
        <f>IF(N573="sníž. přenesená",J573,0)</f>
        <v>0</v>
      </c>
      <c r="BI573" s="243">
        <f>IF(N573="nulová",J573,0)</f>
        <v>0</v>
      </c>
      <c r="BJ573" s="19" t="s">
        <v>91</v>
      </c>
      <c r="BK573" s="243">
        <f>ROUND(I573*H573,2)</f>
        <v>0</v>
      </c>
      <c r="BL573" s="19" t="s">
        <v>257</v>
      </c>
      <c r="BM573" s="242" t="s">
        <v>615</v>
      </c>
    </row>
    <row r="574" s="2" customFormat="1">
      <c r="A574" s="41"/>
      <c r="B574" s="42"/>
      <c r="C574" s="43"/>
      <c r="D574" s="244" t="s">
        <v>258</v>
      </c>
      <c r="E574" s="43"/>
      <c r="F574" s="245" t="s">
        <v>616</v>
      </c>
      <c r="G574" s="43"/>
      <c r="H574" s="43"/>
      <c r="I574" s="246"/>
      <c r="J574" s="43"/>
      <c r="K574" s="43"/>
      <c r="L574" s="47"/>
      <c r="M574" s="247"/>
      <c r="N574" s="248"/>
      <c r="O574" s="94"/>
      <c r="P574" s="94"/>
      <c r="Q574" s="94"/>
      <c r="R574" s="94"/>
      <c r="S574" s="94"/>
      <c r="T574" s="95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19" t="s">
        <v>258</v>
      </c>
      <c r="AU574" s="19" t="s">
        <v>93</v>
      </c>
    </row>
    <row r="575" s="15" customFormat="1">
      <c r="A575" s="15"/>
      <c r="B575" s="272"/>
      <c r="C575" s="273"/>
      <c r="D575" s="251" t="s">
        <v>260</v>
      </c>
      <c r="E575" s="274" t="s">
        <v>1</v>
      </c>
      <c r="F575" s="275" t="s">
        <v>505</v>
      </c>
      <c r="G575" s="273"/>
      <c r="H575" s="274" t="s">
        <v>1</v>
      </c>
      <c r="I575" s="276"/>
      <c r="J575" s="273"/>
      <c r="K575" s="273"/>
      <c r="L575" s="277"/>
      <c r="M575" s="278"/>
      <c r="N575" s="279"/>
      <c r="O575" s="279"/>
      <c r="P575" s="279"/>
      <c r="Q575" s="279"/>
      <c r="R575" s="279"/>
      <c r="S575" s="279"/>
      <c r="T575" s="280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1" t="s">
        <v>260</v>
      </c>
      <c r="AU575" s="281" t="s">
        <v>93</v>
      </c>
      <c r="AV575" s="15" t="s">
        <v>91</v>
      </c>
      <c r="AW575" s="15" t="s">
        <v>40</v>
      </c>
      <c r="AX575" s="15" t="s">
        <v>84</v>
      </c>
      <c r="AY575" s="281" t="s">
        <v>251</v>
      </c>
    </row>
    <row r="576" s="13" customFormat="1">
      <c r="A576" s="13"/>
      <c r="B576" s="249"/>
      <c r="C576" s="250"/>
      <c r="D576" s="251" t="s">
        <v>260</v>
      </c>
      <c r="E576" s="252" t="s">
        <v>1</v>
      </c>
      <c r="F576" s="253" t="s">
        <v>617</v>
      </c>
      <c r="G576" s="250"/>
      <c r="H576" s="254">
        <v>99.703999999999994</v>
      </c>
      <c r="I576" s="255"/>
      <c r="J576" s="250"/>
      <c r="K576" s="250"/>
      <c r="L576" s="256"/>
      <c r="M576" s="257"/>
      <c r="N576" s="258"/>
      <c r="O576" s="258"/>
      <c r="P576" s="258"/>
      <c r="Q576" s="258"/>
      <c r="R576" s="258"/>
      <c r="S576" s="258"/>
      <c r="T576" s="25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0" t="s">
        <v>260</v>
      </c>
      <c r="AU576" s="260" t="s">
        <v>93</v>
      </c>
      <c r="AV576" s="13" t="s">
        <v>93</v>
      </c>
      <c r="AW576" s="13" t="s">
        <v>40</v>
      </c>
      <c r="AX576" s="13" t="s">
        <v>84</v>
      </c>
      <c r="AY576" s="260" t="s">
        <v>251</v>
      </c>
    </row>
    <row r="577" s="13" customFormat="1">
      <c r="A577" s="13"/>
      <c r="B577" s="249"/>
      <c r="C577" s="250"/>
      <c r="D577" s="251" t="s">
        <v>260</v>
      </c>
      <c r="E577" s="252" t="s">
        <v>1</v>
      </c>
      <c r="F577" s="253" t="s">
        <v>618</v>
      </c>
      <c r="G577" s="250"/>
      <c r="H577" s="254">
        <v>4.0179999999999998</v>
      </c>
      <c r="I577" s="255"/>
      <c r="J577" s="250"/>
      <c r="K577" s="250"/>
      <c r="L577" s="256"/>
      <c r="M577" s="257"/>
      <c r="N577" s="258"/>
      <c r="O577" s="258"/>
      <c r="P577" s="258"/>
      <c r="Q577" s="258"/>
      <c r="R577" s="258"/>
      <c r="S577" s="258"/>
      <c r="T577" s="25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0" t="s">
        <v>260</v>
      </c>
      <c r="AU577" s="260" t="s">
        <v>93</v>
      </c>
      <c r="AV577" s="13" t="s">
        <v>93</v>
      </c>
      <c r="AW577" s="13" t="s">
        <v>40</v>
      </c>
      <c r="AX577" s="13" t="s">
        <v>84</v>
      </c>
      <c r="AY577" s="260" t="s">
        <v>251</v>
      </c>
    </row>
    <row r="578" s="15" customFormat="1">
      <c r="A578" s="15"/>
      <c r="B578" s="272"/>
      <c r="C578" s="273"/>
      <c r="D578" s="251" t="s">
        <v>260</v>
      </c>
      <c r="E578" s="274" t="s">
        <v>1</v>
      </c>
      <c r="F578" s="275" t="s">
        <v>511</v>
      </c>
      <c r="G578" s="273"/>
      <c r="H578" s="274" t="s">
        <v>1</v>
      </c>
      <c r="I578" s="276"/>
      <c r="J578" s="273"/>
      <c r="K578" s="273"/>
      <c r="L578" s="277"/>
      <c r="M578" s="278"/>
      <c r="N578" s="279"/>
      <c r="O578" s="279"/>
      <c r="P578" s="279"/>
      <c r="Q578" s="279"/>
      <c r="R578" s="279"/>
      <c r="S578" s="279"/>
      <c r="T578" s="280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81" t="s">
        <v>260</v>
      </c>
      <c r="AU578" s="281" t="s">
        <v>93</v>
      </c>
      <c r="AV578" s="15" t="s">
        <v>91</v>
      </c>
      <c r="AW578" s="15" t="s">
        <v>40</v>
      </c>
      <c r="AX578" s="15" t="s">
        <v>84</v>
      </c>
      <c r="AY578" s="281" t="s">
        <v>251</v>
      </c>
    </row>
    <row r="579" s="13" customFormat="1">
      <c r="A579" s="13"/>
      <c r="B579" s="249"/>
      <c r="C579" s="250"/>
      <c r="D579" s="251" t="s">
        <v>260</v>
      </c>
      <c r="E579" s="252" t="s">
        <v>1</v>
      </c>
      <c r="F579" s="253" t="s">
        <v>619</v>
      </c>
      <c r="G579" s="250"/>
      <c r="H579" s="254">
        <v>96.578999999999994</v>
      </c>
      <c r="I579" s="255"/>
      <c r="J579" s="250"/>
      <c r="K579" s="250"/>
      <c r="L579" s="256"/>
      <c r="M579" s="257"/>
      <c r="N579" s="258"/>
      <c r="O579" s="258"/>
      <c r="P579" s="258"/>
      <c r="Q579" s="258"/>
      <c r="R579" s="258"/>
      <c r="S579" s="258"/>
      <c r="T579" s="25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0" t="s">
        <v>260</v>
      </c>
      <c r="AU579" s="260" t="s">
        <v>93</v>
      </c>
      <c r="AV579" s="13" t="s">
        <v>93</v>
      </c>
      <c r="AW579" s="13" t="s">
        <v>40</v>
      </c>
      <c r="AX579" s="13" t="s">
        <v>84</v>
      </c>
      <c r="AY579" s="260" t="s">
        <v>251</v>
      </c>
    </row>
    <row r="580" s="13" customFormat="1">
      <c r="A580" s="13"/>
      <c r="B580" s="249"/>
      <c r="C580" s="250"/>
      <c r="D580" s="251" t="s">
        <v>260</v>
      </c>
      <c r="E580" s="252" t="s">
        <v>1</v>
      </c>
      <c r="F580" s="253" t="s">
        <v>620</v>
      </c>
      <c r="G580" s="250"/>
      <c r="H580" s="254">
        <v>3.8780000000000001</v>
      </c>
      <c r="I580" s="255"/>
      <c r="J580" s="250"/>
      <c r="K580" s="250"/>
      <c r="L580" s="256"/>
      <c r="M580" s="257"/>
      <c r="N580" s="258"/>
      <c r="O580" s="258"/>
      <c r="P580" s="258"/>
      <c r="Q580" s="258"/>
      <c r="R580" s="258"/>
      <c r="S580" s="258"/>
      <c r="T580" s="25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0" t="s">
        <v>260</v>
      </c>
      <c r="AU580" s="260" t="s">
        <v>93</v>
      </c>
      <c r="AV580" s="13" t="s">
        <v>93</v>
      </c>
      <c r="AW580" s="13" t="s">
        <v>40</v>
      </c>
      <c r="AX580" s="13" t="s">
        <v>84</v>
      </c>
      <c r="AY580" s="260" t="s">
        <v>251</v>
      </c>
    </row>
    <row r="581" s="15" customFormat="1">
      <c r="A581" s="15"/>
      <c r="B581" s="272"/>
      <c r="C581" s="273"/>
      <c r="D581" s="251" t="s">
        <v>260</v>
      </c>
      <c r="E581" s="274" t="s">
        <v>1</v>
      </c>
      <c r="F581" s="275" t="s">
        <v>517</v>
      </c>
      <c r="G581" s="273"/>
      <c r="H581" s="274" t="s">
        <v>1</v>
      </c>
      <c r="I581" s="276"/>
      <c r="J581" s="273"/>
      <c r="K581" s="273"/>
      <c r="L581" s="277"/>
      <c r="M581" s="278"/>
      <c r="N581" s="279"/>
      <c r="O581" s="279"/>
      <c r="P581" s="279"/>
      <c r="Q581" s="279"/>
      <c r="R581" s="279"/>
      <c r="S581" s="279"/>
      <c r="T581" s="280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81" t="s">
        <v>260</v>
      </c>
      <c r="AU581" s="281" t="s">
        <v>93</v>
      </c>
      <c r="AV581" s="15" t="s">
        <v>91</v>
      </c>
      <c r="AW581" s="15" t="s">
        <v>40</v>
      </c>
      <c r="AX581" s="15" t="s">
        <v>84</v>
      </c>
      <c r="AY581" s="281" t="s">
        <v>251</v>
      </c>
    </row>
    <row r="582" s="13" customFormat="1">
      <c r="A582" s="13"/>
      <c r="B582" s="249"/>
      <c r="C582" s="250"/>
      <c r="D582" s="251" t="s">
        <v>260</v>
      </c>
      <c r="E582" s="252" t="s">
        <v>1</v>
      </c>
      <c r="F582" s="253" t="s">
        <v>619</v>
      </c>
      <c r="G582" s="250"/>
      <c r="H582" s="254">
        <v>96.578999999999994</v>
      </c>
      <c r="I582" s="255"/>
      <c r="J582" s="250"/>
      <c r="K582" s="250"/>
      <c r="L582" s="256"/>
      <c r="M582" s="257"/>
      <c r="N582" s="258"/>
      <c r="O582" s="258"/>
      <c r="P582" s="258"/>
      <c r="Q582" s="258"/>
      <c r="R582" s="258"/>
      <c r="S582" s="258"/>
      <c r="T582" s="25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0" t="s">
        <v>260</v>
      </c>
      <c r="AU582" s="260" t="s">
        <v>93</v>
      </c>
      <c r="AV582" s="13" t="s">
        <v>93</v>
      </c>
      <c r="AW582" s="13" t="s">
        <v>40</v>
      </c>
      <c r="AX582" s="13" t="s">
        <v>84</v>
      </c>
      <c r="AY582" s="260" t="s">
        <v>251</v>
      </c>
    </row>
    <row r="583" s="13" customFormat="1">
      <c r="A583" s="13"/>
      <c r="B583" s="249"/>
      <c r="C583" s="250"/>
      <c r="D583" s="251" t="s">
        <v>260</v>
      </c>
      <c r="E583" s="252" t="s">
        <v>1</v>
      </c>
      <c r="F583" s="253" t="s">
        <v>620</v>
      </c>
      <c r="G583" s="250"/>
      <c r="H583" s="254">
        <v>3.8780000000000001</v>
      </c>
      <c r="I583" s="255"/>
      <c r="J583" s="250"/>
      <c r="K583" s="250"/>
      <c r="L583" s="256"/>
      <c r="M583" s="257"/>
      <c r="N583" s="258"/>
      <c r="O583" s="258"/>
      <c r="P583" s="258"/>
      <c r="Q583" s="258"/>
      <c r="R583" s="258"/>
      <c r="S583" s="258"/>
      <c r="T583" s="25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0" t="s">
        <v>260</v>
      </c>
      <c r="AU583" s="260" t="s">
        <v>93</v>
      </c>
      <c r="AV583" s="13" t="s">
        <v>93</v>
      </c>
      <c r="AW583" s="13" t="s">
        <v>40</v>
      </c>
      <c r="AX583" s="13" t="s">
        <v>84</v>
      </c>
      <c r="AY583" s="260" t="s">
        <v>251</v>
      </c>
    </row>
    <row r="584" s="15" customFormat="1">
      <c r="A584" s="15"/>
      <c r="B584" s="272"/>
      <c r="C584" s="273"/>
      <c r="D584" s="251" t="s">
        <v>260</v>
      </c>
      <c r="E584" s="274" t="s">
        <v>1</v>
      </c>
      <c r="F584" s="275" t="s">
        <v>519</v>
      </c>
      <c r="G584" s="273"/>
      <c r="H584" s="274" t="s">
        <v>1</v>
      </c>
      <c r="I584" s="276"/>
      <c r="J584" s="273"/>
      <c r="K584" s="273"/>
      <c r="L584" s="277"/>
      <c r="M584" s="278"/>
      <c r="N584" s="279"/>
      <c r="O584" s="279"/>
      <c r="P584" s="279"/>
      <c r="Q584" s="279"/>
      <c r="R584" s="279"/>
      <c r="S584" s="279"/>
      <c r="T584" s="280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81" t="s">
        <v>260</v>
      </c>
      <c r="AU584" s="281" t="s">
        <v>93</v>
      </c>
      <c r="AV584" s="15" t="s">
        <v>91</v>
      </c>
      <c r="AW584" s="15" t="s">
        <v>40</v>
      </c>
      <c r="AX584" s="15" t="s">
        <v>84</v>
      </c>
      <c r="AY584" s="281" t="s">
        <v>251</v>
      </c>
    </row>
    <row r="585" s="13" customFormat="1">
      <c r="A585" s="13"/>
      <c r="B585" s="249"/>
      <c r="C585" s="250"/>
      <c r="D585" s="251" t="s">
        <v>260</v>
      </c>
      <c r="E585" s="252" t="s">
        <v>1</v>
      </c>
      <c r="F585" s="253" t="s">
        <v>619</v>
      </c>
      <c r="G585" s="250"/>
      <c r="H585" s="254">
        <v>96.578999999999994</v>
      </c>
      <c r="I585" s="255"/>
      <c r="J585" s="250"/>
      <c r="K585" s="250"/>
      <c r="L585" s="256"/>
      <c r="M585" s="257"/>
      <c r="N585" s="258"/>
      <c r="O585" s="258"/>
      <c r="P585" s="258"/>
      <c r="Q585" s="258"/>
      <c r="R585" s="258"/>
      <c r="S585" s="258"/>
      <c r="T585" s="25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0" t="s">
        <v>260</v>
      </c>
      <c r="AU585" s="260" t="s">
        <v>93</v>
      </c>
      <c r="AV585" s="13" t="s">
        <v>93</v>
      </c>
      <c r="AW585" s="13" t="s">
        <v>40</v>
      </c>
      <c r="AX585" s="13" t="s">
        <v>84</v>
      </c>
      <c r="AY585" s="260" t="s">
        <v>251</v>
      </c>
    </row>
    <row r="586" s="13" customFormat="1">
      <c r="A586" s="13"/>
      <c r="B586" s="249"/>
      <c r="C586" s="250"/>
      <c r="D586" s="251" t="s">
        <v>260</v>
      </c>
      <c r="E586" s="252" t="s">
        <v>1</v>
      </c>
      <c r="F586" s="253" t="s">
        <v>620</v>
      </c>
      <c r="G586" s="250"/>
      <c r="H586" s="254">
        <v>3.8780000000000001</v>
      </c>
      <c r="I586" s="255"/>
      <c r="J586" s="250"/>
      <c r="K586" s="250"/>
      <c r="L586" s="256"/>
      <c r="M586" s="257"/>
      <c r="N586" s="258"/>
      <c r="O586" s="258"/>
      <c r="P586" s="258"/>
      <c r="Q586" s="258"/>
      <c r="R586" s="258"/>
      <c r="S586" s="258"/>
      <c r="T586" s="25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0" t="s">
        <v>260</v>
      </c>
      <c r="AU586" s="260" t="s">
        <v>93</v>
      </c>
      <c r="AV586" s="13" t="s">
        <v>93</v>
      </c>
      <c r="AW586" s="13" t="s">
        <v>40</v>
      </c>
      <c r="AX586" s="13" t="s">
        <v>84</v>
      </c>
      <c r="AY586" s="260" t="s">
        <v>251</v>
      </c>
    </row>
    <row r="587" s="15" customFormat="1">
      <c r="A587" s="15"/>
      <c r="B587" s="272"/>
      <c r="C587" s="273"/>
      <c r="D587" s="251" t="s">
        <v>260</v>
      </c>
      <c r="E587" s="274" t="s">
        <v>1</v>
      </c>
      <c r="F587" s="275" t="s">
        <v>520</v>
      </c>
      <c r="G587" s="273"/>
      <c r="H587" s="274" t="s">
        <v>1</v>
      </c>
      <c r="I587" s="276"/>
      <c r="J587" s="273"/>
      <c r="K587" s="273"/>
      <c r="L587" s="277"/>
      <c r="M587" s="278"/>
      <c r="N587" s="279"/>
      <c r="O587" s="279"/>
      <c r="P587" s="279"/>
      <c r="Q587" s="279"/>
      <c r="R587" s="279"/>
      <c r="S587" s="279"/>
      <c r="T587" s="280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81" t="s">
        <v>260</v>
      </c>
      <c r="AU587" s="281" t="s">
        <v>93</v>
      </c>
      <c r="AV587" s="15" t="s">
        <v>91</v>
      </c>
      <c r="AW587" s="15" t="s">
        <v>40</v>
      </c>
      <c r="AX587" s="15" t="s">
        <v>84</v>
      </c>
      <c r="AY587" s="281" t="s">
        <v>251</v>
      </c>
    </row>
    <row r="588" s="13" customFormat="1">
      <c r="A588" s="13"/>
      <c r="B588" s="249"/>
      <c r="C588" s="250"/>
      <c r="D588" s="251" t="s">
        <v>260</v>
      </c>
      <c r="E588" s="252" t="s">
        <v>1</v>
      </c>
      <c r="F588" s="253" t="s">
        <v>619</v>
      </c>
      <c r="G588" s="250"/>
      <c r="H588" s="254">
        <v>96.578999999999994</v>
      </c>
      <c r="I588" s="255"/>
      <c r="J588" s="250"/>
      <c r="K588" s="250"/>
      <c r="L588" s="256"/>
      <c r="M588" s="257"/>
      <c r="N588" s="258"/>
      <c r="O588" s="258"/>
      <c r="P588" s="258"/>
      <c r="Q588" s="258"/>
      <c r="R588" s="258"/>
      <c r="S588" s="258"/>
      <c r="T588" s="25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0" t="s">
        <v>260</v>
      </c>
      <c r="AU588" s="260" t="s">
        <v>93</v>
      </c>
      <c r="AV588" s="13" t="s">
        <v>93</v>
      </c>
      <c r="AW588" s="13" t="s">
        <v>40</v>
      </c>
      <c r="AX588" s="13" t="s">
        <v>84</v>
      </c>
      <c r="AY588" s="260" t="s">
        <v>251</v>
      </c>
    </row>
    <row r="589" s="13" customFormat="1">
      <c r="A589" s="13"/>
      <c r="B589" s="249"/>
      <c r="C589" s="250"/>
      <c r="D589" s="251" t="s">
        <v>260</v>
      </c>
      <c r="E589" s="252" t="s">
        <v>1</v>
      </c>
      <c r="F589" s="253" t="s">
        <v>620</v>
      </c>
      <c r="G589" s="250"/>
      <c r="H589" s="254">
        <v>3.8780000000000001</v>
      </c>
      <c r="I589" s="255"/>
      <c r="J589" s="250"/>
      <c r="K589" s="250"/>
      <c r="L589" s="256"/>
      <c r="M589" s="257"/>
      <c r="N589" s="258"/>
      <c r="O589" s="258"/>
      <c r="P589" s="258"/>
      <c r="Q589" s="258"/>
      <c r="R589" s="258"/>
      <c r="S589" s="258"/>
      <c r="T589" s="25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0" t="s">
        <v>260</v>
      </c>
      <c r="AU589" s="260" t="s">
        <v>93</v>
      </c>
      <c r="AV589" s="13" t="s">
        <v>93</v>
      </c>
      <c r="AW589" s="13" t="s">
        <v>40</v>
      </c>
      <c r="AX589" s="13" t="s">
        <v>84</v>
      </c>
      <c r="AY589" s="260" t="s">
        <v>251</v>
      </c>
    </row>
    <row r="590" s="15" customFormat="1">
      <c r="A590" s="15"/>
      <c r="B590" s="272"/>
      <c r="C590" s="273"/>
      <c r="D590" s="251" t="s">
        <v>260</v>
      </c>
      <c r="E590" s="274" t="s">
        <v>1</v>
      </c>
      <c r="F590" s="275" t="s">
        <v>621</v>
      </c>
      <c r="G590" s="273"/>
      <c r="H590" s="274" t="s">
        <v>1</v>
      </c>
      <c r="I590" s="276"/>
      <c r="J590" s="273"/>
      <c r="K590" s="273"/>
      <c r="L590" s="277"/>
      <c r="M590" s="278"/>
      <c r="N590" s="279"/>
      <c r="O590" s="279"/>
      <c r="P590" s="279"/>
      <c r="Q590" s="279"/>
      <c r="R590" s="279"/>
      <c r="S590" s="279"/>
      <c r="T590" s="280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81" t="s">
        <v>260</v>
      </c>
      <c r="AU590" s="281" t="s">
        <v>93</v>
      </c>
      <c r="AV590" s="15" t="s">
        <v>91</v>
      </c>
      <c r="AW590" s="15" t="s">
        <v>40</v>
      </c>
      <c r="AX590" s="15" t="s">
        <v>84</v>
      </c>
      <c r="AY590" s="281" t="s">
        <v>251</v>
      </c>
    </row>
    <row r="591" s="13" customFormat="1">
      <c r="A591" s="13"/>
      <c r="B591" s="249"/>
      <c r="C591" s="250"/>
      <c r="D591" s="251" t="s">
        <v>260</v>
      </c>
      <c r="E591" s="252" t="s">
        <v>1</v>
      </c>
      <c r="F591" s="253" t="s">
        <v>622</v>
      </c>
      <c r="G591" s="250"/>
      <c r="H591" s="254">
        <v>94.835999999999999</v>
      </c>
      <c r="I591" s="255"/>
      <c r="J591" s="250"/>
      <c r="K591" s="250"/>
      <c r="L591" s="256"/>
      <c r="M591" s="257"/>
      <c r="N591" s="258"/>
      <c r="O591" s="258"/>
      <c r="P591" s="258"/>
      <c r="Q591" s="258"/>
      <c r="R591" s="258"/>
      <c r="S591" s="258"/>
      <c r="T591" s="25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0" t="s">
        <v>260</v>
      </c>
      <c r="AU591" s="260" t="s">
        <v>93</v>
      </c>
      <c r="AV591" s="13" t="s">
        <v>93</v>
      </c>
      <c r="AW591" s="13" t="s">
        <v>40</v>
      </c>
      <c r="AX591" s="13" t="s">
        <v>84</v>
      </c>
      <c r="AY591" s="260" t="s">
        <v>251</v>
      </c>
    </row>
    <row r="592" s="14" customFormat="1">
      <c r="A592" s="14"/>
      <c r="B592" s="261"/>
      <c r="C592" s="262"/>
      <c r="D592" s="251" t="s">
        <v>260</v>
      </c>
      <c r="E592" s="263" t="s">
        <v>1</v>
      </c>
      <c r="F592" s="264" t="s">
        <v>262</v>
      </c>
      <c r="G592" s="262"/>
      <c r="H592" s="265">
        <v>600.38599999999997</v>
      </c>
      <c r="I592" s="266"/>
      <c r="J592" s="262"/>
      <c r="K592" s="262"/>
      <c r="L592" s="267"/>
      <c r="M592" s="268"/>
      <c r="N592" s="269"/>
      <c r="O592" s="269"/>
      <c r="P592" s="269"/>
      <c r="Q592" s="269"/>
      <c r="R592" s="269"/>
      <c r="S592" s="269"/>
      <c r="T592" s="27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1" t="s">
        <v>260</v>
      </c>
      <c r="AU592" s="271" t="s">
        <v>93</v>
      </c>
      <c r="AV592" s="14" t="s">
        <v>257</v>
      </c>
      <c r="AW592" s="14" t="s">
        <v>40</v>
      </c>
      <c r="AX592" s="14" t="s">
        <v>91</v>
      </c>
      <c r="AY592" s="271" t="s">
        <v>251</v>
      </c>
    </row>
    <row r="593" s="2" customFormat="1" ht="24.15" customHeight="1">
      <c r="A593" s="41"/>
      <c r="B593" s="42"/>
      <c r="C593" s="230" t="s">
        <v>433</v>
      </c>
      <c r="D593" s="230" t="s">
        <v>253</v>
      </c>
      <c r="E593" s="231" t="s">
        <v>623</v>
      </c>
      <c r="F593" s="232" t="s">
        <v>624</v>
      </c>
      <c r="G593" s="233" t="s">
        <v>389</v>
      </c>
      <c r="H593" s="234">
        <v>58.786000000000001</v>
      </c>
      <c r="I593" s="235"/>
      <c r="J593" s="236">
        <f>ROUND(I593*H593,2)</f>
        <v>0</v>
      </c>
      <c r="K593" s="237"/>
      <c r="L593" s="47"/>
      <c r="M593" s="238" t="s">
        <v>1</v>
      </c>
      <c r="N593" s="239" t="s">
        <v>49</v>
      </c>
      <c r="O593" s="94"/>
      <c r="P593" s="240">
        <f>O593*H593</f>
        <v>0</v>
      </c>
      <c r="Q593" s="240">
        <v>0.14482999999999999</v>
      </c>
      <c r="R593" s="240">
        <f>Q593*H593</f>
        <v>8.513976379999999</v>
      </c>
      <c r="S593" s="240">
        <v>0</v>
      </c>
      <c r="T593" s="241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42" t="s">
        <v>257</v>
      </c>
      <c r="AT593" s="242" t="s">
        <v>253</v>
      </c>
      <c r="AU593" s="242" t="s">
        <v>93</v>
      </c>
      <c r="AY593" s="19" t="s">
        <v>251</v>
      </c>
      <c r="BE593" s="243">
        <f>IF(N593="základní",J593,0)</f>
        <v>0</v>
      </c>
      <c r="BF593" s="243">
        <f>IF(N593="snížená",J593,0)</f>
        <v>0</v>
      </c>
      <c r="BG593" s="243">
        <f>IF(N593="zákl. přenesená",J593,0)</f>
        <v>0</v>
      </c>
      <c r="BH593" s="243">
        <f>IF(N593="sníž. přenesená",J593,0)</f>
        <v>0</v>
      </c>
      <c r="BI593" s="243">
        <f>IF(N593="nulová",J593,0)</f>
        <v>0</v>
      </c>
      <c r="BJ593" s="19" t="s">
        <v>91</v>
      </c>
      <c r="BK593" s="243">
        <f>ROUND(I593*H593,2)</f>
        <v>0</v>
      </c>
      <c r="BL593" s="19" t="s">
        <v>257</v>
      </c>
      <c r="BM593" s="242" t="s">
        <v>625</v>
      </c>
    </row>
    <row r="594" s="2" customFormat="1">
      <c r="A594" s="41"/>
      <c r="B594" s="42"/>
      <c r="C594" s="43"/>
      <c r="D594" s="244" t="s">
        <v>258</v>
      </c>
      <c r="E594" s="43"/>
      <c r="F594" s="245" t="s">
        <v>626</v>
      </c>
      <c r="G594" s="43"/>
      <c r="H594" s="43"/>
      <c r="I594" s="246"/>
      <c r="J594" s="43"/>
      <c r="K594" s="43"/>
      <c r="L594" s="47"/>
      <c r="M594" s="247"/>
      <c r="N594" s="248"/>
      <c r="O594" s="94"/>
      <c r="P594" s="94"/>
      <c r="Q594" s="94"/>
      <c r="R594" s="94"/>
      <c r="S594" s="94"/>
      <c r="T594" s="95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19" t="s">
        <v>258</v>
      </c>
      <c r="AU594" s="19" t="s">
        <v>93</v>
      </c>
    </row>
    <row r="595" s="15" customFormat="1">
      <c r="A595" s="15"/>
      <c r="B595" s="272"/>
      <c r="C595" s="273"/>
      <c r="D595" s="251" t="s">
        <v>260</v>
      </c>
      <c r="E595" s="274" t="s">
        <v>1</v>
      </c>
      <c r="F595" s="275" t="s">
        <v>330</v>
      </c>
      <c r="G595" s="273"/>
      <c r="H595" s="274" t="s">
        <v>1</v>
      </c>
      <c r="I595" s="276"/>
      <c r="J595" s="273"/>
      <c r="K595" s="273"/>
      <c r="L595" s="277"/>
      <c r="M595" s="278"/>
      <c r="N595" s="279"/>
      <c r="O595" s="279"/>
      <c r="P595" s="279"/>
      <c r="Q595" s="279"/>
      <c r="R595" s="279"/>
      <c r="S595" s="279"/>
      <c r="T595" s="280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1" t="s">
        <v>260</v>
      </c>
      <c r="AU595" s="281" t="s">
        <v>93</v>
      </c>
      <c r="AV595" s="15" t="s">
        <v>91</v>
      </c>
      <c r="AW595" s="15" t="s">
        <v>40</v>
      </c>
      <c r="AX595" s="15" t="s">
        <v>84</v>
      </c>
      <c r="AY595" s="281" t="s">
        <v>251</v>
      </c>
    </row>
    <row r="596" s="13" customFormat="1">
      <c r="A596" s="13"/>
      <c r="B596" s="249"/>
      <c r="C596" s="250"/>
      <c r="D596" s="251" t="s">
        <v>260</v>
      </c>
      <c r="E596" s="252" t="s">
        <v>1</v>
      </c>
      <c r="F596" s="253" t="s">
        <v>627</v>
      </c>
      <c r="G596" s="250"/>
      <c r="H596" s="254">
        <v>12.093999999999999</v>
      </c>
      <c r="I596" s="255"/>
      <c r="J596" s="250"/>
      <c r="K596" s="250"/>
      <c r="L596" s="256"/>
      <c r="M596" s="257"/>
      <c r="N596" s="258"/>
      <c r="O596" s="258"/>
      <c r="P596" s="258"/>
      <c r="Q596" s="258"/>
      <c r="R596" s="258"/>
      <c r="S596" s="258"/>
      <c r="T596" s="25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0" t="s">
        <v>260</v>
      </c>
      <c r="AU596" s="260" t="s">
        <v>93</v>
      </c>
      <c r="AV596" s="13" t="s">
        <v>93</v>
      </c>
      <c r="AW596" s="13" t="s">
        <v>40</v>
      </c>
      <c r="AX596" s="13" t="s">
        <v>84</v>
      </c>
      <c r="AY596" s="260" t="s">
        <v>251</v>
      </c>
    </row>
    <row r="597" s="15" customFormat="1">
      <c r="A597" s="15"/>
      <c r="B597" s="272"/>
      <c r="C597" s="273"/>
      <c r="D597" s="251" t="s">
        <v>260</v>
      </c>
      <c r="E597" s="274" t="s">
        <v>1</v>
      </c>
      <c r="F597" s="275" t="s">
        <v>628</v>
      </c>
      <c r="G597" s="273"/>
      <c r="H597" s="274" t="s">
        <v>1</v>
      </c>
      <c r="I597" s="276"/>
      <c r="J597" s="273"/>
      <c r="K597" s="273"/>
      <c r="L597" s="277"/>
      <c r="M597" s="278"/>
      <c r="N597" s="279"/>
      <c r="O597" s="279"/>
      <c r="P597" s="279"/>
      <c r="Q597" s="279"/>
      <c r="R597" s="279"/>
      <c r="S597" s="279"/>
      <c r="T597" s="280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1" t="s">
        <v>260</v>
      </c>
      <c r="AU597" s="281" t="s">
        <v>93</v>
      </c>
      <c r="AV597" s="15" t="s">
        <v>91</v>
      </c>
      <c r="AW597" s="15" t="s">
        <v>40</v>
      </c>
      <c r="AX597" s="15" t="s">
        <v>84</v>
      </c>
      <c r="AY597" s="281" t="s">
        <v>251</v>
      </c>
    </row>
    <row r="598" s="13" customFormat="1">
      <c r="A598" s="13"/>
      <c r="B598" s="249"/>
      <c r="C598" s="250"/>
      <c r="D598" s="251" t="s">
        <v>260</v>
      </c>
      <c r="E598" s="252" t="s">
        <v>1</v>
      </c>
      <c r="F598" s="253" t="s">
        <v>629</v>
      </c>
      <c r="G598" s="250"/>
      <c r="H598" s="254">
        <v>11.673</v>
      </c>
      <c r="I598" s="255"/>
      <c r="J598" s="250"/>
      <c r="K598" s="250"/>
      <c r="L598" s="256"/>
      <c r="M598" s="257"/>
      <c r="N598" s="258"/>
      <c r="O598" s="258"/>
      <c r="P598" s="258"/>
      <c r="Q598" s="258"/>
      <c r="R598" s="258"/>
      <c r="S598" s="258"/>
      <c r="T598" s="25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0" t="s">
        <v>260</v>
      </c>
      <c r="AU598" s="260" t="s">
        <v>93</v>
      </c>
      <c r="AV598" s="13" t="s">
        <v>93</v>
      </c>
      <c r="AW598" s="13" t="s">
        <v>40</v>
      </c>
      <c r="AX598" s="13" t="s">
        <v>84</v>
      </c>
      <c r="AY598" s="260" t="s">
        <v>251</v>
      </c>
    </row>
    <row r="599" s="15" customFormat="1">
      <c r="A599" s="15"/>
      <c r="B599" s="272"/>
      <c r="C599" s="273"/>
      <c r="D599" s="251" t="s">
        <v>260</v>
      </c>
      <c r="E599" s="274" t="s">
        <v>1</v>
      </c>
      <c r="F599" s="275" t="s">
        <v>630</v>
      </c>
      <c r="G599" s="273"/>
      <c r="H599" s="274" t="s">
        <v>1</v>
      </c>
      <c r="I599" s="276"/>
      <c r="J599" s="273"/>
      <c r="K599" s="273"/>
      <c r="L599" s="277"/>
      <c r="M599" s="278"/>
      <c r="N599" s="279"/>
      <c r="O599" s="279"/>
      <c r="P599" s="279"/>
      <c r="Q599" s="279"/>
      <c r="R599" s="279"/>
      <c r="S599" s="279"/>
      <c r="T599" s="280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1" t="s">
        <v>260</v>
      </c>
      <c r="AU599" s="281" t="s">
        <v>93</v>
      </c>
      <c r="AV599" s="15" t="s">
        <v>91</v>
      </c>
      <c r="AW599" s="15" t="s">
        <v>40</v>
      </c>
      <c r="AX599" s="15" t="s">
        <v>84</v>
      </c>
      <c r="AY599" s="281" t="s">
        <v>251</v>
      </c>
    </row>
    <row r="600" s="13" customFormat="1">
      <c r="A600" s="13"/>
      <c r="B600" s="249"/>
      <c r="C600" s="250"/>
      <c r="D600" s="251" t="s">
        <v>260</v>
      </c>
      <c r="E600" s="252" t="s">
        <v>1</v>
      </c>
      <c r="F600" s="253" t="s">
        <v>629</v>
      </c>
      <c r="G600" s="250"/>
      <c r="H600" s="254">
        <v>11.673</v>
      </c>
      <c r="I600" s="255"/>
      <c r="J600" s="250"/>
      <c r="K600" s="250"/>
      <c r="L600" s="256"/>
      <c r="M600" s="257"/>
      <c r="N600" s="258"/>
      <c r="O600" s="258"/>
      <c r="P600" s="258"/>
      <c r="Q600" s="258"/>
      <c r="R600" s="258"/>
      <c r="S600" s="258"/>
      <c r="T600" s="25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0" t="s">
        <v>260</v>
      </c>
      <c r="AU600" s="260" t="s">
        <v>93</v>
      </c>
      <c r="AV600" s="13" t="s">
        <v>93</v>
      </c>
      <c r="AW600" s="13" t="s">
        <v>40</v>
      </c>
      <c r="AX600" s="13" t="s">
        <v>84</v>
      </c>
      <c r="AY600" s="260" t="s">
        <v>251</v>
      </c>
    </row>
    <row r="601" s="15" customFormat="1">
      <c r="A601" s="15"/>
      <c r="B601" s="272"/>
      <c r="C601" s="273"/>
      <c r="D601" s="251" t="s">
        <v>260</v>
      </c>
      <c r="E601" s="274" t="s">
        <v>1</v>
      </c>
      <c r="F601" s="275" t="s">
        <v>631</v>
      </c>
      <c r="G601" s="273"/>
      <c r="H601" s="274" t="s">
        <v>1</v>
      </c>
      <c r="I601" s="276"/>
      <c r="J601" s="273"/>
      <c r="K601" s="273"/>
      <c r="L601" s="277"/>
      <c r="M601" s="278"/>
      <c r="N601" s="279"/>
      <c r="O601" s="279"/>
      <c r="P601" s="279"/>
      <c r="Q601" s="279"/>
      <c r="R601" s="279"/>
      <c r="S601" s="279"/>
      <c r="T601" s="280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1" t="s">
        <v>260</v>
      </c>
      <c r="AU601" s="281" t="s">
        <v>93</v>
      </c>
      <c r="AV601" s="15" t="s">
        <v>91</v>
      </c>
      <c r="AW601" s="15" t="s">
        <v>40</v>
      </c>
      <c r="AX601" s="15" t="s">
        <v>84</v>
      </c>
      <c r="AY601" s="281" t="s">
        <v>251</v>
      </c>
    </row>
    <row r="602" s="13" customFormat="1">
      <c r="A602" s="13"/>
      <c r="B602" s="249"/>
      <c r="C602" s="250"/>
      <c r="D602" s="251" t="s">
        <v>260</v>
      </c>
      <c r="E602" s="252" t="s">
        <v>1</v>
      </c>
      <c r="F602" s="253" t="s">
        <v>629</v>
      </c>
      <c r="G602" s="250"/>
      <c r="H602" s="254">
        <v>11.673</v>
      </c>
      <c r="I602" s="255"/>
      <c r="J602" s="250"/>
      <c r="K602" s="250"/>
      <c r="L602" s="256"/>
      <c r="M602" s="257"/>
      <c r="N602" s="258"/>
      <c r="O602" s="258"/>
      <c r="P602" s="258"/>
      <c r="Q602" s="258"/>
      <c r="R602" s="258"/>
      <c r="S602" s="258"/>
      <c r="T602" s="25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0" t="s">
        <v>260</v>
      </c>
      <c r="AU602" s="260" t="s">
        <v>93</v>
      </c>
      <c r="AV602" s="13" t="s">
        <v>93</v>
      </c>
      <c r="AW602" s="13" t="s">
        <v>40</v>
      </c>
      <c r="AX602" s="13" t="s">
        <v>84</v>
      </c>
      <c r="AY602" s="260" t="s">
        <v>251</v>
      </c>
    </row>
    <row r="603" s="15" customFormat="1">
      <c r="A603" s="15"/>
      <c r="B603" s="272"/>
      <c r="C603" s="273"/>
      <c r="D603" s="251" t="s">
        <v>260</v>
      </c>
      <c r="E603" s="274" t="s">
        <v>1</v>
      </c>
      <c r="F603" s="275" t="s">
        <v>632</v>
      </c>
      <c r="G603" s="273"/>
      <c r="H603" s="274" t="s">
        <v>1</v>
      </c>
      <c r="I603" s="276"/>
      <c r="J603" s="273"/>
      <c r="K603" s="273"/>
      <c r="L603" s="277"/>
      <c r="M603" s="278"/>
      <c r="N603" s="279"/>
      <c r="O603" s="279"/>
      <c r="P603" s="279"/>
      <c r="Q603" s="279"/>
      <c r="R603" s="279"/>
      <c r="S603" s="279"/>
      <c r="T603" s="280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81" t="s">
        <v>260</v>
      </c>
      <c r="AU603" s="281" t="s">
        <v>93</v>
      </c>
      <c r="AV603" s="15" t="s">
        <v>91</v>
      </c>
      <c r="AW603" s="15" t="s">
        <v>40</v>
      </c>
      <c r="AX603" s="15" t="s">
        <v>84</v>
      </c>
      <c r="AY603" s="281" t="s">
        <v>251</v>
      </c>
    </row>
    <row r="604" s="13" customFormat="1">
      <c r="A604" s="13"/>
      <c r="B604" s="249"/>
      <c r="C604" s="250"/>
      <c r="D604" s="251" t="s">
        <v>260</v>
      </c>
      <c r="E604" s="252" t="s">
        <v>1</v>
      </c>
      <c r="F604" s="253" t="s">
        <v>629</v>
      </c>
      <c r="G604" s="250"/>
      <c r="H604" s="254">
        <v>11.673</v>
      </c>
      <c r="I604" s="255"/>
      <c r="J604" s="250"/>
      <c r="K604" s="250"/>
      <c r="L604" s="256"/>
      <c r="M604" s="257"/>
      <c r="N604" s="258"/>
      <c r="O604" s="258"/>
      <c r="P604" s="258"/>
      <c r="Q604" s="258"/>
      <c r="R604" s="258"/>
      <c r="S604" s="258"/>
      <c r="T604" s="25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0" t="s">
        <v>260</v>
      </c>
      <c r="AU604" s="260" t="s">
        <v>93</v>
      </c>
      <c r="AV604" s="13" t="s">
        <v>93</v>
      </c>
      <c r="AW604" s="13" t="s">
        <v>40</v>
      </c>
      <c r="AX604" s="13" t="s">
        <v>84</v>
      </c>
      <c r="AY604" s="260" t="s">
        <v>251</v>
      </c>
    </row>
    <row r="605" s="14" customFormat="1">
      <c r="A605" s="14"/>
      <c r="B605" s="261"/>
      <c r="C605" s="262"/>
      <c r="D605" s="251" t="s">
        <v>260</v>
      </c>
      <c r="E605" s="263" t="s">
        <v>1</v>
      </c>
      <c r="F605" s="264" t="s">
        <v>262</v>
      </c>
      <c r="G605" s="262"/>
      <c r="H605" s="265">
        <v>58.786000000000001</v>
      </c>
      <c r="I605" s="266"/>
      <c r="J605" s="262"/>
      <c r="K605" s="262"/>
      <c r="L605" s="267"/>
      <c r="M605" s="268"/>
      <c r="N605" s="269"/>
      <c r="O605" s="269"/>
      <c r="P605" s="269"/>
      <c r="Q605" s="269"/>
      <c r="R605" s="269"/>
      <c r="S605" s="269"/>
      <c r="T605" s="27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1" t="s">
        <v>260</v>
      </c>
      <c r="AU605" s="271" t="s">
        <v>93</v>
      </c>
      <c r="AV605" s="14" t="s">
        <v>257</v>
      </c>
      <c r="AW605" s="14" t="s">
        <v>40</v>
      </c>
      <c r="AX605" s="14" t="s">
        <v>91</v>
      </c>
      <c r="AY605" s="271" t="s">
        <v>251</v>
      </c>
    </row>
    <row r="606" s="2" customFormat="1" ht="24.15" customHeight="1">
      <c r="A606" s="41"/>
      <c r="B606" s="42"/>
      <c r="C606" s="230" t="s">
        <v>633</v>
      </c>
      <c r="D606" s="230" t="s">
        <v>253</v>
      </c>
      <c r="E606" s="231" t="s">
        <v>634</v>
      </c>
      <c r="F606" s="232" t="s">
        <v>635</v>
      </c>
      <c r="G606" s="233" t="s">
        <v>389</v>
      </c>
      <c r="H606" s="234">
        <v>156.05799999999999</v>
      </c>
      <c r="I606" s="235"/>
      <c r="J606" s="236">
        <f>ROUND(I606*H606,2)</f>
        <v>0</v>
      </c>
      <c r="K606" s="237"/>
      <c r="L606" s="47"/>
      <c r="M606" s="238" t="s">
        <v>1</v>
      </c>
      <c r="N606" s="239" t="s">
        <v>49</v>
      </c>
      <c r="O606" s="94"/>
      <c r="P606" s="240">
        <f>O606*H606</f>
        <v>0</v>
      </c>
      <c r="Q606" s="240">
        <v>0.14901</v>
      </c>
      <c r="R606" s="240">
        <f>Q606*H606</f>
        <v>23.254202580000001</v>
      </c>
      <c r="S606" s="240">
        <v>0</v>
      </c>
      <c r="T606" s="241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42" t="s">
        <v>257</v>
      </c>
      <c r="AT606" s="242" t="s">
        <v>253</v>
      </c>
      <c r="AU606" s="242" t="s">
        <v>93</v>
      </c>
      <c r="AY606" s="19" t="s">
        <v>251</v>
      </c>
      <c r="BE606" s="243">
        <f>IF(N606="základní",J606,0)</f>
        <v>0</v>
      </c>
      <c r="BF606" s="243">
        <f>IF(N606="snížená",J606,0)</f>
        <v>0</v>
      </c>
      <c r="BG606" s="243">
        <f>IF(N606="zákl. přenesená",J606,0)</f>
        <v>0</v>
      </c>
      <c r="BH606" s="243">
        <f>IF(N606="sníž. přenesená",J606,0)</f>
        <v>0</v>
      </c>
      <c r="BI606" s="243">
        <f>IF(N606="nulová",J606,0)</f>
        <v>0</v>
      </c>
      <c r="BJ606" s="19" t="s">
        <v>91</v>
      </c>
      <c r="BK606" s="243">
        <f>ROUND(I606*H606,2)</f>
        <v>0</v>
      </c>
      <c r="BL606" s="19" t="s">
        <v>257</v>
      </c>
      <c r="BM606" s="242" t="s">
        <v>636</v>
      </c>
    </row>
    <row r="607" s="2" customFormat="1">
      <c r="A607" s="41"/>
      <c r="B607" s="42"/>
      <c r="C607" s="43"/>
      <c r="D607" s="244" t="s">
        <v>258</v>
      </c>
      <c r="E607" s="43"/>
      <c r="F607" s="245" t="s">
        <v>637</v>
      </c>
      <c r="G607" s="43"/>
      <c r="H607" s="43"/>
      <c r="I607" s="246"/>
      <c r="J607" s="43"/>
      <c r="K607" s="43"/>
      <c r="L607" s="47"/>
      <c r="M607" s="247"/>
      <c r="N607" s="248"/>
      <c r="O607" s="94"/>
      <c r="P607" s="94"/>
      <c r="Q607" s="94"/>
      <c r="R607" s="94"/>
      <c r="S607" s="94"/>
      <c r="T607" s="95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19" t="s">
        <v>258</v>
      </c>
      <c r="AU607" s="19" t="s">
        <v>93</v>
      </c>
    </row>
    <row r="608" s="15" customFormat="1">
      <c r="A608" s="15"/>
      <c r="B608" s="272"/>
      <c r="C608" s="273"/>
      <c r="D608" s="251" t="s">
        <v>260</v>
      </c>
      <c r="E608" s="274" t="s">
        <v>1</v>
      </c>
      <c r="F608" s="275" t="s">
        <v>499</v>
      </c>
      <c r="G608" s="273"/>
      <c r="H608" s="274" t="s">
        <v>1</v>
      </c>
      <c r="I608" s="276"/>
      <c r="J608" s="273"/>
      <c r="K608" s="273"/>
      <c r="L608" s="277"/>
      <c r="M608" s="278"/>
      <c r="N608" s="279"/>
      <c r="O608" s="279"/>
      <c r="P608" s="279"/>
      <c r="Q608" s="279"/>
      <c r="R608" s="279"/>
      <c r="S608" s="279"/>
      <c r="T608" s="280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81" t="s">
        <v>260</v>
      </c>
      <c r="AU608" s="281" t="s">
        <v>93</v>
      </c>
      <c r="AV608" s="15" t="s">
        <v>91</v>
      </c>
      <c r="AW608" s="15" t="s">
        <v>40</v>
      </c>
      <c r="AX608" s="15" t="s">
        <v>84</v>
      </c>
      <c r="AY608" s="281" t="s">
        <v>251</v>
      </c>
    </row>
    <row r="609" s="13" customFormat="1">
      <c r="A609" s="13"/>
      <c r="B609" s="249"/>
      <c r="C609" s="250"/>
      <c r="D609" s="251" t="s">
        <v>260</v>
      </c>
      <c r="E609" s="252" t="s">
        <v>1</v>
      </c>
      <c r="F609" s="253" t="s">
        <v>638</v>
      </c>
      <c r="G609" s="250"/>
      <c r="H609" s="254">
        <v>19.428000000000001</v>
      </c>
      <c r="I609" s="255"/>
      <c r="J609" s="250"/>
      <c r="K609" s="250"/>
      <c r="L609" s="256"/>
      <c r="M609" s="257"/>
      <c r="N609" s="258"/>
      <c r="O609" s="258"/>
      <c r="P609" s="258"/>
      <c r="Q609" s="258"/>
      <c r="R609" s="258"/>
      <c r="S609" s="258"/>
      <c r="T609" s="25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0" t="s">
        <v>260</v>
      </c>
      <c r="AU609" s="260" t="s">
        <v>93</v>
      </c>
      <c r="AV609" s="13" t="s">
        <v>93</v>
      </c>
      <c r="AW609" s="13" t="s">
        <v>40</v>
      </c>
      <c r="AX609" s="13" t="s">
        <v>84</v>
      </c>
      <c r="AY609" s="260" t="s">
        <v>251</v>
      </c>
    </row>
    <row r="610" s="13" customFormat="1">
      <c r="A610" s="13"/>
      <c r="B610" s="249"/>
      <c r="C610" s="250"/>
      <c r="D610" s="251" t="s">
        <v>260</v>
      </c>
      <c r="E610" s="252" t="s">
        <v>1</v>
      </c>
      <c r="F610" s="253" t="s">
        <v>639</v>
      </c>
      <c r="G610" s="250"/>
      <c r="H610" s="254">
        <v>76.418999999999997</v>
      </c>
      <c r="I610" s="255"/>
      <c r="J610" s="250"/>
      <c r="K610" s="250"/>
      <c r="L610" s="256"/>
      <c r="M610" s="257"/>
      <c r="N610" s="258"/>
      <c r="O610" s="258"/>
      <c r="P610" s="258"/>
      <c r="Q610" s="258"/>
      <c r="R610" s="258"/>
      <c r="S610" s="258"/>
      <c r="T610" s="259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0" t="s">
        <v>260</v>
      </c>
      <c r="AU610" s="260" t="s">
        <v>93</v>
      </c>
      <c r="AV610" s="13" t="s">
        <v>93</v>
      </c>
      <c r="AW610" s="13" t="s">
        <v>40</v>
      </c>
      <c r="AX610" s="13" t="s">
        <v>84</v>
      </c>
      <c r="AY610" s="260" t="s">
        <v>251</v>
      </c>
    </row>
    <row r="611" s="13" customFormat="1">
      <c r="A611" s="13"/>
      <c r="B611" s="249"/>
      <c r="C611" s="250"/>
      <c r="D611" s="251" t="s">
        <v>260</v>
      </c>
      <c r="E611" s="252" t="s">
        <v>1</v>
      </c>
      <c r="F611" s="253" t="s">
        <v>640</v>
      </c>
      <c r="G611" s="250"/>
      <c r="H611" s="254">
        <v>53.235999999999997</v>
      </c>
      <c r="I611" s="255"/>
      <c r="J611" s="250"/>
      <c r="K611" s="250"/>
      <c r="L611" s="256"/>
      <c r="M611" s="257"/>
      <c r="N611" s="258"/>
      <c r="O611" s="258"/>
      <c r="P611" s="258"/>
      <c r="Q611" s="258"/>
      <c r="R611" s="258"/>
      <c r="S611" s="258"/>
      <c r="T611" s="25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0" t="s">
        <v>260</v>
      </c>
      <c r="AU611" s="260" t="s">
        <v>93</v>
      </c>
      <c r="AV611" s="13" t="s">
        <v>93</v>
      </c>
      <c r="AW611" s="13" t="s">
        <v>40</v>
      </c>
      <c r="AX611" s="13" t="s">
        <v>84</v>
      </c>
      <c r="AY611" s="260" t="s">
        <v>251</v>
      </c>
    </row>
    <row r="612" s="15" customFormat="1">
      <c r="A612" s="15"/>
      <c r="B612" s="272"/>
      <c r="C612" s="273"/>
      <c r="D612" s="251" t="s">
        <v>260</v>
      </c>
      <c r="E612" s="274" t="s">
        <v>1</v>
      </c>
      <c r="F612" s="275" t="s">
        <v>505</v>
      </c>
      <c r="G612" s="273"/>
      <c r="H612" s="274" t="s">
        <v>1</v>
      </c>
      <c r="I612" s="276"/>
      <c r="J612" s="273"/>
      <c r="K612" s="273"/>
      <c r="L612" s="277"/>
      <c r="M612" s="278"/>
      <c r="N612" s="279"/>
      <c r="O612" s="279"/>
      <c r="P612" s="279"/>
      <c r="Q612" s="279"/>
      <c r="R612" s="279"/>
      <c r="S612" s="279"/>
      <c r="T612" s="280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1" t="s">
        <v>260</v>
      </c>
      <c r="AU612" s="281" t="s">
        <v>93</v>
      </c>
      <c r="AV612" s="15" t="s">
        <v>91</v>
      </c>
      <c r="AW612" s="15" t="s">
        <v>40</v>
      </c>
      <c r="AX612" s="15" t="s">
        <v>84</v>
      </c>
      <c r="AY612" s="281" t="s">
        <v>251</v>
      </c>
    </row>
    <row r="613" s="13" customFormat="1">
      <c r="A613" s="13"/>
      <c r="B613" s="249"/>
      <c r="C613" s="250"/>
      <c r="D613" s="251" t="s">
        <v>260</v>
      </c>
      <c r="E613" s="252" t="s">
        <v>1</v>
      </c>
      <c r="F613" s="253" t="s">
        <v>641</v>
      </c>
      <c r="G613" s="250"/>
      <c r="H613" s="254">
        <v>1.4350000000000001</v>
      </c>
      <c r="I613" s="255"/>
      <c r="J613" s="250"/>
      <c r="K613" s="250"/>
      <c r="L613" s="256"/>
      <c r="M613" s="257"/>
      <c r="N613" s="258"/>
      <c r="O613" s="258"/>
      <c r="P613" s="258"/>
      <c r="Q613" s="258"/>
      <c r="R613" s="258"/>
      <c r="S613" s="258"/>
      <c r="T613" s="25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0" t="s">
        <v>260</v>
      </c>
      <c r="AU613" s="260" t="s">
        <v>93</v>
      </c>
      <c r="AV613" s="13" t="s">
        <v>93</v>
      </c>
      <c r="AW613" s="13" t="s">
        <v>40</v>
      </c>
      <c r="AX613" s="13" t="s">
        <v>84</v>
      </c>
      <c r="AY613" s="260" t="s">
        <v>251</v>
      </c>
    </row>
    <row r="614" s="15" customFormat="1">
      <c r="A614" s="15"/>
      <c r="B614" s="272"/>
      <c r="C614" s="273"/>
      <c r="D614" s="251" t="s">
        <v>260</v>
      </c>
      <c r="E614" s="274" t="s">
        <v>1</v>
      </c>
      <c r="F614" s="275" t="s">
        <v>511</v>
      </c>
      <c r="G614" s="273"/>
      <c r="H614" s="274" t="s">
        <v>1</v>
      </c>
      <c r="I614" s="276"/>
      <c r="J614" s="273"/>
      <c r="K614" s="273"/>
      <c r="L614" s="277"/>
      <c r="M614" s="278"/>
      <c r="N614" s="279"/>
      <c r="O614" s="279"/>
      <c r="P614" s="279"/>
      <c r="Q614" s="279"/>
      <c r="R614" s="279"/>
      <c r="S614" s="279"/>
      <c r="T614" s="280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81" t="s">
        <v>260</v>
      </c>
      <c r="AU614" s="281" t="s">
        <v>93</v>
      </c>
      <c r="AV614" s="15" t="s">
        <v>91</v>
      </c>
      <c r="AW614" s="15" t="s">
        <v>40</v>
      </c>
      <c r="AX614" s="15" t="s">
        <v>84</v>
      </c>
      <c r="AY614" s="281" t="s">
        <v>251</v>
      </c>
    </row>
    <row r="615" s="13" customFormat="1">
      <c r="A615" s="13"/>
      <c r="B615" s="249"/>
      <c r="C615" s="250"/>
      <c r="D615" s="251" t="s">
        <v>260</v>
      </c>
      <c r="E615" s="252" t="s">
        <v>1</v>
      </c>
      <c r="F615" s="253" t="s">
        <v>642</v>
      </c>
      <c r="G615" s="250"/>
      <c r="H615" s="254">
        <v>1.385</v>
      </c>
      <c r="I615" s="255"/>
      <c r="J615" s="250"/>
      <c r="K615" s="250"/>
      <c r="L615" s="256"/>
      <c r="M615" s="257"/>
      <c r="N615" s="258"/>
      <c r="O615" s="258"/>
      <c r="P615" s="258"/>
      <c r="Q615" s="258"/>
      <c r="R615" s="258"/>
      <c r="S615" s="258"/>
      <c r="T615" s="25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0" t="s">
        <v>260</v>
      </c>
      <c r="AU615" s="260" t="s">
        <v>93</v>
      </c>
      <c r="AV615" s="13" t="s">
        <v>93</v>
      </c>
      <c r="AW615" s="13" t="s">
        <v>40</v>
      </c>
      <c r="AX615" s="13" t="s">
        <v>84</v>
      </c>
      <c r="AY615" s="260" t="s">
        <v>251</v>
      </c>
    </row>
    <row r="616" s="15" customFormat="1">
      <c r="A616" s="15"/>
      <c r="B616" s="272"/>
      <c r="C616" s="273"/>
      <c r="D616" s="251" t="s">
        <v>260</v>
      </c>
      <c r="E616" s="274" t="s">
        <v>1</v>
      </c>
      <c r="F616" s="275" t="s">
        <v>517</v>
      </c>
      <c r="G616" s="273"/>
      <c r="H616" s="274" t="s">
        <v>1</v>
      </c>
      <c r="I616" s="276"/>
      <c r="J616" s="273"/>
      <c r="K616" s="273"/>
      <c r="L616" s="277"/>
      <c r="M616" s="278"/>
      <c r="N616" s="279"/>
      <c r="O616" s="279"/>
      <c r="P616" s="279"/>
      <c r="Q616" s="279"/>
      <c r="R616" s="279"/>
      <c r="S616" s="279"/>
      <c r="T616" s="280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81" t="s">
        <v>260</v>
      </c>
      <c r="AU616" s="281" t="s">
        <v>93</v>
      </c>
      <c r="AV616" s="15" t="s">
        <v>91</v>
      </c>
      <c r="AW616" s="15" t="s">
        <v>40</v>
      </c>
      <c r="AX616" s="15" t="s">
        <v>84</v>
      </c>
      <c r="AY616" s="281" t="s">
        <v>251</v>
      </c>
    </row>
    <row r="617" s="13" customFormat="1">
      <c r="A617" s="13"/>
      <c r="B617" s="249"/>
      <c r="C617" s="250"/>
      <c r="D617" s="251" t="s">
        <v>260</v>
      </c>
      <c r="E617" s="252" t="s">
        <v>1</v>
      </c>
      <c r="F617" s="253" t="s">
        <v>642</v>
      </c>
      <c r="G617" s="250"/>
      <c r="H617" s="254">
        <v>1.385</v>
      </c>
      <c r="I617" s="255"/>
      <c r="J617" s="250"/>
      <c r="K617" s="250"/>
      <c r="L617" s="256"/>
      <c r="M617" s="257"/>
      <c r="N617" s="258"/>
      <c r="O617" s="258"/>
      <c r="P617" s="258"/>
      <c r="Q617" s="258"/>
      <c r="R617" s="258"/>
      <c r="S617" s="258"/>
      <c r="T617" s="25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0" t="s">
        <v>260</v>
      </c>
      <c r="AU617" s="260" t="s">
        <v>93</v>
      </c>
      <c r="AV617" s="13" t="s">
        <v>93</v>
      </c>
      <c r="AW617" s="13" t="s">
        <v>40</v>
      </c>
      <c r="AX617" s="13" t="s">
        <v>84</v>
      </c>
      <c r="AY617" s="260" t="s">
        <v>251</v>
      </c>
    </row>
    <row r="618" s="15" customFormat="1">
      <c r="A618" s="15"/>
      <c r="B618" s="272"/>
      <c r="C618" s="273"/>
      <c r="D618" s="251" t="s">
        <v>260</v>
      </c>
      <c r="E618" s="274" t="s">
        <v>1</v>
      </c>
      <c r="F618" s="275" t="s">
        <v>519</v>
      </c>
      <c r="G618" s="273"/>
      <c r="H618" s="274" t="s">
        <v>1</v>
      </c>
      <c r="I618" s="276"/>
      <c r="J618" s="273"/>
      <c r="K618" s="273"/>
      <c r="L618" s="277"/>
      <c r="M618" s="278"/>
      <c r="N618" s="279"/>
      <c r="O618" s="279"/>
      <c r="P618" s="279"/>
      <c r="Q618" s="279"/>
      <c r="R618" s="279"/>
      <c r="S618" s="279"/>
      <c r="T618" s="280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1" t="s">
        <v>260</v>
      </c>
      <c r="AU618" s="281" t="s">
        <v>93</v>
      </c>
      <c r="AV618" s="15" t="s">
        <v>91</v>
      </c>
      <c r="AW618" s="15" t="s">
        <v>40</v>
      </c>
      <c r="AX618" s="15" t="s">
        <v>84</v>
      </c>
      <c r="AY618" s="281" t="s">
        <v>251</v>
      </c>
    </row>
    <row r="619" s="13" customFormat="1">
      <c r="A619" s="13"/>
      <c r="B619" s="249"/>
      <c r="C619" s="250"/>
      <c r="D619" s="251" t="s">
        <v>260</v>
      </c>
      <c r="E619" s="252" t="s">
        <v>1</v>
      </c>
      <c r="F619" s="253" t="s">
        <v>642</v>
      </c>
      <c r="G619" s="250"/>
      <c r="H619" s="254">
        <v>1.385</v>
      </c>
      <c r="I619" s="255"/>
      <c r="J619" s="250"/>
      <c r="K619" s="250"/>
      <c r="L619" s="256"/>
      <c r="M619" s="257"/>
      <c r="N619" s="258"/>
      <c r="O619" s="258"/>
      <c r="P619" s="258"/>
      <c r="Q619" s="258"/>
      <c r="R619" s="258"/>
      <c r="S619" s="258"/>
      <c r="T619" s="25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0" t="s">
        <v>260</v>
      </c>
      <c r="AU619" s="260" t="s">
        <v>93</v>
      </c>
      <c r="AV619" s="13" t="s">
        <v>93</v>
      </c>
      <c r="AW619" s="13" t="s">
        <v>40</v>
      </c>
      <c r="AX619" s="13" t="s">
        <v>84</v>
      </c>
      <c r="AY619" s="260" t="s">
        <v>251</v>
      </c>
    </row>
    <row r="620" s="15" customFormat="1">
      <c r="A620" s="15"/>
      <c r="B620" s="272"/>
      <c r="C620" s="273"/>
      <c r="D620" s="251" t="s">
        <v>260</v>
      </c>
      <c r="E620" s="274" t="s">
        <v>1</v>
      </c>
      <c r="F620" s="275" t="s">
        <v>520</v>
      </c>
      <c r="G620" s="273"/>
      <c r="H620" s="274" t="s">
        <v>1</v>
      </c>
      <c r="I620" s="276"/>
      <c r="J620" s="273"/>
      <c r="K620" s="273"/>
      <c r="L620" s="277"/>
      <c r="M620" s="278"/>
      <c r="N620" s="279"/>
      <c r="O620" s="279"/>
      <c r="P620" s="279"/>
      <c r="Q620" s="279"/>
      <c r="R620" s="279"/>
      <c r="S620" s="279"/>
      <c r="T620" s="280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81" t="s">
        <v>260</v>
      </c>
      <c r="AU620" s="281" t="s">
        <v>93</v>
      </c>
      <c r="AV620" s="15" t="s">
        <v>91</v>
      </c>
      <c r="AW620" s="15" t="s">
        <v>40</v>
      </c>
      <c r="AX620" s="15" t="s">
        <v>84</v>
      </c>
      <c r="AY620" s="281" t="s">
        <v>251</v>
      </c>
    </row>
    <row r="621" s="13" customFormat="1">
      <c r="A621" s="13"/>
      <c r="B621" s="249"/>
      <c r="C621" s="250"/>
      <c r="D621" s="251" t="s">
        <v>260</v>
      </c>
      <c r="E621" s="252" t="s">
        <v>1</v>
      </c>
      <c r="F621" s="253" t="s">
        <v>642</v>
      </c>
      <c r="G621" s="250"/>
      <c r="H621" s="254">
        <v>1.385</v>
      </c>
      <c r="I621" s="255"/>
      <c r="J621" s="250"/>
      <c r="K621" s="250"/>
      <c r="L621" s="256"/>
      <c r="M621" s="257"/>
      <c r="N621" s="258"/>
      <c r="O621" s="258"/>
      <c r="P621" s="258"/>
      <c r="Q621" s="258"/>
      <c r="R621" s="258"/>
      <c r="S621" s="258"/>
      <c r="T621" s="259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0" t="s">
        <v>260</v>
      </c>
      <c r="AU621" s="260" t="s">
        <v>93</v>
      </c>
      <c r="AV621" s="13" t="s">
        <v>93</v>
      </c>
      <c r="AW621" s="13" t="s">
        <v>40</v>
      </c>
      <c r="AX621" s="13" t="s">
        <v>84</v>
      </c>
      <c r="AY621" s="260" t="s">
        <v>251</v>
      </c>
    </row>
    <row r="622" s="14" customFormat="1">
      <c r="A622" s="14"/>
      <c r="B622" s="261"/>
      <c r="C622" s="262"/>
      <c r="D622" s="251" t="s">
        <v>260</v>
      </c>
      <c r="E622" s="263" t="s">
        <v>1</v>
      </c>
      <c r="F622" s="264" t="s">
        <v>262</v>
      </c>
      <c r="G622" s="262"/>
      <c r="H622" s="265">
        <v>156.05799999999999</v>
      </c>
      <c r="I622" s="266"/>
      <c r="J622" s="262"/>
      <c r="K622" s="262"/>
      <c r="L622" s="267"/>
      <c r="M622" s="268"/>
      <c r="N622" s="269"/>
      <c r="O622" s="269"/>
      <c r="P622" s="269"/>
      <c r="Q622" s="269"/>
      <c r="R622" s="269"/>
      <c r="S622" s="269"/>
      <c r="T622" s="27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71" t="s">
        <v>260</v>
      </c>
      <c r="AU622" s="271" t="s">
        <v>93</v>
      </c>
      <c r="AV622" s="14" t="s">
        <v>257</v>
      </c>
      <c r="AW622" s="14" t="s">
        <v>40</v>
      </c>
      <c r="AX622" s="14" t="s">
        <v>91</v>
      </c>
      <c r="AY622" s="271" t="s">
        <v>251</v>
      </c>
    </row>
    <row r="623" s="2" customFormat="1" ht="66.75" customHeight="1">
      <c r="A623" s="41"/>
      <c r="B623" s="42"/>
      <c r="C623" s="230" t="s">
        <v>643</v>
      </c>
      <c r="D623" s="230" t="s">
        <v>253</v>
      </c>
      <c r="E623" s="231" t="s">
        <v>644</v>
      </c>
      <c r="F623" s="232" t="s">
        <v>645</v>
      </c>
      <c r="G623" s="233" t="s">
        <v>389</v>
      </c>
      <c r="H623" s="234">
        <v>543.61800000000005</v>
      </c>
      <c r="I623" s="235"/>
      <c r="J623" s="236">
        <f>ROUND(I623*H623,2)</f>
        <v>0</v>
      </c>
      <c r="K623" s="237"/>
      <c r="L623" s="47"/>
      <c r="M623" s="238" t="s">
        <v>1</v>
      </c>
      <c r="N623" s="239" t="s">
        <v>49</v>
      </c>
      <c r="O623" s="94"/>
      <c r="P623" s="240">
        <f>O623*H623</f>
        <v>0</v>
      </c>
      <c r="Q623" s="240">
        <v>0.031</v>
      </c>
      <c r="R623" s="240">
        <f>Q623*H623</f>
        <v>16.852158000000003</v>
      </c>
      <c r="S623" s="240">
        <v>0</v>
      </c>
      <c r="T623" s="241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42" t="s">
        <v>257</v>
      </c>
      <c r="AT623" s="242" t="s">
        <v>253</v>
      </c>
      <c r="AU623" s="242" t="s">
        <v>93</v>
      </c>
      <c r="AY623" s="19" t="s">
        <v>251</v>
      </c>
      <c r="BE623" s="243">
        <f>IF(N623="základní",J623,0)</f>
        <v>0</v>
      </c>
      <c r="BF623" s="243">
        <f>IF(N623="snížená",J623,0)</f>
        <v>0</v>
      </c>
      <c r="BG623" s="243">
        <f>IF(N623="zákl. přenesená",J623,0)</f>
        <v>0</v>
      </c>
      <c r="BH623" s="243">
        <f>IF(N623="sníž. přenesená",J623,0)</f>
        <v>0</v>
      </c>
      <c r="BI623" s="243">
        <f>IF(N623="nulová",J623,0)</f>
        <v>0</v>
      </c>
      <c r="BJ623" s="19" t="s">
        <v>91</v>
      </c>
      <c r="BK623" s="243">
        <f>ROUND(I623*H623,2)</f>
        <v>0</v>
      </c>
      <c r="BL623" s="19" t="s">
        <v>257</v>
      </c>
      <c r="BM623" s="242" t="s">
        <v>646</v>
      </c>
    </row>
    <row r="624" s="15" customFormat="1">
      <c r="A624" s="15"/>
      <c r="B624" s="272"/>
      <c r="C624" s="273"/>
      <c r="D624" s="251" t="s">
        <v>260</v>
      </c>
      <c r="E624" s="274" t="s">
        <v>1</v>
      </c>
      <c r="F624" s="275" t="s">
        <v>647</v>
      </c>
      <c r="G624" s="273"/>
      <c r="H624" s="274" t="s">
        <v>1</v>
      </c>
      <c r="I624" s="276"/>
      <c r="J624" s="273"/>
      <c r="K624" s="273"/>
      <c r="L624" s="277"/>
      <c r="M624" s="278"/>
      <c r="N624" s="279"/>
      <c r="O624" s="279"/>
      <c r="P624" s="279"/>
      <c r="Q624" s="279"/>
      <c r="R624" s="279"/>
      <c r="S624" s="279"/>
      <c r="T624" s="280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81" t="s">
        <v>260</v>
      </c>
      <c r="AU624" s="281" t="s">
        <v>93</v>
      </c>
      <c r="AV624" s="15" t="s">
        <v>91</v>
      </c>
      <c r="AW624" s="15" t="s">
        <v>40</v>
      </c>
      <c r="AX624" s="15" t="s">
        <v>84</v>
      </c>
      <c r="AY624" s="281" t="s">
        <v>251</v>
      </c>
    </row>
    <row r="625" s="13" customFormat="1">
      <c r="A625" s="13"/>
      <c r="B625" s="249"/>
      <c r="C625" s="250"/>
      <c r="D625" s="251" t="s">
        <v>260</v>
      </c>
      <c r="E625" s="252" t="s">
        <v>1</v>
      </c>
      <c r="F625" s="253" t="s">
        <v>648</v>
      </c>
      <c r="G625" s="250"/>
      <c r="H625" s="254">
        <v>42.276000000000003</v>
      </c>
      <c r="I625" s="255"/>
      <c r="J625" s="250"/>
      <c r="K625" s="250"/>
      <c r="L625" s="256"/>
      <c r="M625" s="257"/>
      <c r="N625" s="258"/>
      <c r="O625" s="258"/>
      <c r="P625" s="258"/>
      <c r="Q625" s="258"/>
      <c r="R625" s="258"/>
      <c r="S625" s="258"/>
      <c r="T625" s="25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0" t="s">
        <v>260</v>
      </c>
      <c r="AU625" s="260" t="s">
        <v>93</v>
      </c>
      <c r="AV625" s="13" t="s">
        <v>93</v>
      </c>
      <c r="AW625" s="13" t="s">
        <v>40</v>
      </c>
      <c r="AX625" s="13" t="s">
        <v>84</v>
      </c>
      <c r="AY625" s="260" t="s">
        <v>251</v>
      </c>
    </row>
    <row r="626" s="13" customFormat="1">
      <c r="A626" s="13"/>
      <c r="B626" s="249"/>
      <c r="C626" s="250"/>
      <c r="D626" s="251" t="s">
        <v>260</v>
      </c>
      <c r="E626" s="252" t="s">
        <v>1</v>
      </c>
      <c r="F626" s="253" t="s">
        <v>649</v>
      </c>
      <c r="G626" s="250"/>
      <c r="H626" s="254">
        <v>35.771999999999998</v>
      </c>
      <c r="I626" s="255"/>
      <c r="J626" s="250"/>
      <c r="K626" s="250"/>
      <c r="L626" s="256"/>
      <c r="M626" s="257"/>
      <c r="N626" s="258"/>
      <c r="O626" s="258"/>
      <c r="P626" s="258"/>
      <c r="Q626" s="258"/>
      <c r="R626" s="258"/>
      <c r="S626" s="258"/>
      <c r="T626" s="25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0" t="s">
        <v>260</v>
      </c>
      <c r="AU626" s="260" t="s">
        <v>93</v>
      </c>
      <c r="AV626" s="13" t="s">
        <v>93</v>
      </c>
      <c r="AW626" s="13" t="s">
        <v>40</v>
      </c>
      <c r="AX626" s="13" t="s">
        <v>84</v>
      </c>
      <c r="AY626" s="260" t="s">
        <v>251</v>
      </c>
    </row>
    <row r="627" s="13" customFormat="1">
      <c r="A627" s="13"/>
      <c r="B627" s="249"/>
      <c r="C627" s="250"/>
      <c r="D627" s="251" t="s">
        <v>260</v>
      </c>
      <c r="E627" s="252" t="s">
        <v>1</v>
      </c>
      <c r="F627" s="253" t="s">
        <v>650</v>
      </c>
      <c r="G627" s="250"/>
      <c r="H627" s="254">
        <v>19.295999999999999</v>
      </c>
      <c r="I627" s="255"/>
      <c r="J627" s="250"/>
      <c r="K627" s="250"/>
      <c r="L627" s="256"/>
      <c r="M627" s="257"/>
      <c r="N627" s="258"/>
      <c r="O627" s="258"/>
      <c r="P627" s="258"/>
      <c r="Q627" s="258"/>
      <c r="R627" s="258"/>
      <c r="S627" s="258"/>
      <c r="T627" s="25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60" t="s">
        <v>260</v>
      </c>
      <c r="AU627" s="260" t="s">
        <v>93</v>
      </c>
      <c r="AV627" s="13" t="s">
        <v>93</v>
      </c>
      <c r="AW627" s="13" t="s">
        <v>40</v>
      </c>
      <c r="AX627" s="13" t="s">
        <v>84</v>
      </c>
      <c r="AY627" s="260" t="s">
        <v>251</v>
      </c>
    </row>
    <row r="628" s="13" customFormat="1">
      <c r="A628" s="13"/>
      <c r="B628" s="249"/>
      <c r="C628" s="250"/>
      <c r="D628" s="251" t="s">
        <v>260</v>
      </c>
      <c r="E628" s="252" t="s">
        <v>1</v>
      </c>
      <c r="F628" s="253" t="s">
        <v>651</v>
      </c>
      <c r="G628" s="250"/>
      <c r="H628" s="254">
        <v>141.59999999999999</v>
      </c>
      <c r="I628" s="255"/>
      <c r="J628" s="250"/>
      <c r="K628" s="250"/>
      <c r="L628" s="256"/>
      <c r="M628" s="257"/>
      <c r="N628" s="258"/>
      <c r="O628" s="258"/>
      <c r="P628" s="258"/>
      <c r="Q628" s="258"/>
      <c r="R628" s="258"/>
      <c r="S628" s="258"/>
      <c r="T628" s="259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0" t="s">
        <v>260</v>
      </c>
      <c r="AU628" s="260" t="s">
        <v>93</v>
      </c>
      <c r="AV628" s="13" t="s">
        <v>93</v>
      </c>
      <c r="AW628" s="13" t="s">
        <v>40</v>
      </c>
      <c r="AX628" s="13" t="s">
        <v>84</v>
      </c>
      <c r="AY628" s="260" t="s">
        <v>251</v>
      </c>
    </row>
    <row r="629" s="13" customFormat="1">
      <c r="A629" s="13"/>
      <c r="B629" s="249"/>
      <c r="C629" s="250"/>
      <c r="D629" s="251" t="s">
        <v>260</v>
      </c>
      <c r="E629" s="252" t="s">
        <v>1</v>
      </c>
      <c r="F629" s="253" t="s">
        <v>652</v>
      </c>
      <c r="G629" s="250"/>
      <c r="H629" s="254">
        <v>134.52000000000001</v>
      </c>
      <c r="I629" s="255"/>
      <c r="J629" s="250"/>
      <c r="K629" s="250"/>
      <c r="L629" s="256"/>
      <c r="M629" s="257"/>
      <c r="N629" s="258"/>
      <c r="O629" s="258"/>
      <c r="P629" s="258"/>
      <c r="Q629" s="258"/>
      <c r="R629" s="258"/>
      <c r="S629" s="258"/>
      <c r="T629" s="25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0" t="s">
        <v>260</v>
      </c>
      <c r="AU629" s="260" t="s">
        <v>93</v>
      </c>
      <c r="AV629" s="13" t="s">
        <v>93</v>
      </c>
      <c r="AW629" s="13" t="s">
        <v>40</v>
      </c>
      <c r="AX629" s="13" t="s">
        <v>84</v>
      </c>
      <c r="AY629" s="260" t="s">
        <v>251</v>
      </c>
    </row>
    <row r="630" s="13" customFormat="1">
      <c r="A630" s="13"/>
      <c r="B630" s="249"/>
      <c r="C630" s="250"/>
      <c r="D630" s="251" t="s">
        <v>260</v>
      </c>
      <c r="E630" s="252" t="s">
        <v>1</v>
      </c>
      <c r="F630" s="253" t="s">
        <v>653</v>
      </c>
      <c r="G630" s="250"/>
      <c r="H630" s="254">
        <v>55.079999999999998</v>
      </c>
      <c r="I630" s="255"/>
      <c r="J630" s="250"/>
      <c r="K630" s="250"/>
      <c r="L630" s="256"/>
      <c r="M630" s="257"/>
      <c r="N630" s="258"/>
      <c r="O630" s="258"/>
      <c r="P630" s="258"/>
      <c r="Q630" s="258"/>
      <c r="R630" s="258"/>
      <c r="S630" s="258"/>
      <c r="T630" s="25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0" t="s">
        <v>260</v>
      </c>
      <c r="AU630" s="260" t="s">
        <v>93</v>
      </c>
      <c r="AV630" s="13" t="s">
        <v>93</v>
      </c>
      <c r="AW630" s="13" t="s">
        <v>40</v>
      </c>
      <c r="AX630" s="13" t="s">
        <v>84</v>
      </c>
      <c r="AY630" s="260" t="s">
        <v>251</v>
      </c>
    </row>
    <row r="631" s="13" customFormat="1">
      <c r="A631" s="13"/>
      <c r="B631" s="249"/>
      <c r="C631" s="250"/>
      <c r="D631" s="251" t="s">
        <v>260</v>
      </c>
      <c r="E631" s="252" t="s">
        <v>1</v>
      </c>
      <c r="F631" s="253" t="s">
        <v>654</v>
      </c>
      <c r="G631" s="250"/>
      <c r="H631" s="254">
        <v>12.864000000000001</v>
      </c>
      <c r="I631" s="255"/>
      <c r="J631" s="250"/>
      <c r="K631" s="250"/>
      <c r="L631" s="256"/>
      <c r="M631" s="257"/>
      <c r="N631" s="258"/>
      <c r="O631" s="258"/>
      <c r="P631" s="258"/>
      <c r="Q631" s="258"/>
      <c r="R631" s="258"/>
      <c r="S631" s="258"/>
      <c r="T631" s="25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0" t="s">
        <v>260</v>
      </c>
      <c r="AU631" s="260" t="s">
        <v>93</v>
      </c>
      <c r="AV631" s="13" t="s">
        <v>93</v>
      </c>
      <c r="AW631" s="13" t="s">
        <v>40</v>
      </c>
      <c r="AX631" s="13" t="s">
        <v>84</v>
      </c>
      <c r="AY631" s="260" t="s">
        <v>251</v>
      </c>
    </row>
    <row r="632" s="13" customFormat="1">
      <c r="A632" s="13"/>
      <c r="B632" s="249"/>
      <c r="C632" s="250"/>
      <c r="D632" s="251" t="s">
        <v>260</v>
      </c>
      <c r="E632" s="252" t="s">
        <v>1</v>
      </c>
      <c r="F632" s="253" t="s">
        <v>655</v>
      </c>
      <c r="G632" s="250"/>
      <c r="H632" s="254">
        <v>40.68</v>
      </c>
      <c r="I632" s="255"/>
      <c r="J632" s="250"/>
      <c r="K632" s="250"/>
      <c r="L632" s="256"/>
      <c r="M632" s="257"/>
      <c r="N632" s="258"/>
      <c r="O632" s="258"/>
      <c r="P632" s="258"/>
      <c r="Q632" s="258"/>
      <c r="R632" s="258"/>
      <c r="S632" s="258"/>
      <c r="T632" s="25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0" t="s">
        <v>260</v>
      </c>
      <c r="AU632" s="260" t="s">
        <v>93</v>
      </c>
      <c r="AV632" s="13" t="s">
        <v>93</v>
      </c>
      <c r="AW632" s="13" t="s">
        <v>40</v>
      </c>
      <c r="AX632" s="13" t="s">
        <v>84</v>
      </c>
      <c r="AY632" s="260" t="s">
        <v>251</v>
      </c>
    </row>
    <row r="633" s="13" customFormat="1">
      <c r="A633" s="13"/>
      <c r="B633" s="249"/>
      <c r="C633" s="250"/>
      <c r="D633" s="251" t="s">
        <v>260</v>
      </c>
      <c r="E633" s="252" t="s">
        <v>1</v>
      </c>
      <c r="F633" s="253" t="s">
        <v>656</v>
      </c>
      <c r="G633" s="250"/>
      <c r="H633" s="254">
        <v>44.07</v>
      </c>
      <c r="I633" s="255"/>
      <c r="J633" s="250"/>
      <c r="K633" s="250"/>
      <c r="L633" s="256"/>
      <c r="M633" s="257"/>
      <c r="N633" s="258"/>
      <c r="O633" s="258"/>
      <c r="P633" s="258"/>
      <c r="Q633" s="258"/>
      <c r="R633" s="258"/>
      <c r="S633" s="258"/>
      <c r="T633" s="25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0" t="s">
        <v>260</v>
      </c>
      <c r="AU633" s="260" t="s">
        <v>93</v>
      </c>
      <c r="AV633" s="13" t="s">
        <v>93</v>
      </c>
      <c r="AW633" s="13" t="s">
        <v>40</v>
      </c>
      <c r="AX633" s="13" t="s">
        <v>84</v>
      </c>
      <c r="AY633" s="260" t="s">
        <v>251</v>
      </c>
    </row>
    <row r="634" s="13" customFormat="1">
      <c r="A634" s="13"/>
      <c r="B634" s="249"/>
      <c r="C634" s="250"/>
      <c r="D634" s="251" t="s">
        <v>260</v>
      </c>
      <c r="E634" s="252" t="s">
        <v>1</v>
      </c>
      <c r="F634" s="253" t="s">
        <v>657</v>
      </c>
      <c r="G634" s="250"/>
      <c r="H634" s="254">
        <v>17.460000000000001</v>
      </c>
      <c r="I634" s="255"/>
      <c r="J634" s="250"/>
      <c r="K634" s="250"/>
      <c r="L634" s="256"/>
      <c r="M634" s="257"/>
      <c r="N634" s="258"/>
      <c r="O634" s="258"/>
      <c r="P634" s="258"/>
      <c r="Q634" s="258"/>
      <c r="R634" s="258"/>
      <c r="S634" s="258"/>
      <c r="T634" s="25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0" t="s">
        <v>260</v>
      </c>
      <c r="AU634" s="260" t="s">
        <v>93</v>
      </c>
      <c r="AV634" s="13" t="s">
        <v>93</v>
      </c>
      <c r="AW634" s="13" t="s">
        <v>40</v>
      </c>
      <c r="AX634" s="13" t="s">
        <v>84</v>
      </c>
      <c r="AY634" s="260" t="s">
        <v>251</v>
      </c>
    </row>
    <row r="635" s="14" customFormat="1">
      <c r="A635" s="14"/>
      <c r="B635" s="261"/>
      <c r="C635" s="262"/>
      <c r="D635" s="251" t="s">
        <v>260</v>
      </c>
      <c r="E635" s="263" t="s">
        <v>1</v>
      </c>
      <c r="F635" s="264" t="s">
        <v>262</v>
      </c>
      <c r="G635" s="262"/>
      <c r="H635" s="265">
        <v>543.61800000000005</v>
      </c>
      <c r="I635" s="266"/>
      <c r="J635" s="262"/>
      <c r="K635" s="262"/>
      <c r="L635" s="267"/>
      <c r="M635" s="268"/>
      <c r="N635" s="269"/>
      <c r="O635" s="269"/>
      <c r="P635" s="269"/>
      <c r="Q635" s="269"/>
      <c r="R635" s="269"/>
      <c r="S635" s="269"/>
      <c r="T635" s="27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71" t="s">
        <v>260</v>
      </c>
      <c r="AU635" s="271" t="s">
        <v>93</v>
      </c>
      <c r="AV635" s="14" t="s">
        <v>257</v>
      </c>
      <c r="AW635" s="14" t="s">
        <v>40</v>
      </c>
      <c r="AX635" s="14" t="s">
        <v>91</v>
      </c>
      <c r="AY635" s="271" t="s">
        <v>251</v>
      </c>
    </row>
    <row r="636" s="12" customFormat="1" ht="22.8" customHeight="1">
      <c r="A636" s="12"/>
      <c r="B636" s="214"/>
      <c r="C636" s="215"/>
      <c r="D636" s="216" t="s">
        <v>83</v>
      </c>
      <c r="E636" s="228" t="s">
        <v>257</v>
      </c>
      <c r="F636" s="228" t="s">
        <v>658</v>
      </c>
      <c r="G636" s="215"/>
      <c r="H636" s="215"/>
      <c r="I636" s="218"/>
      <c r="J636" s="229">
        <f>BK636</f>
        <v>0</v>
      </c>
      <c r="K636" s="215"/>
      <c r="L636" s="220"/>
      <c r="M636" s="221"/>
      <c r="N636" s="222"/>
      <c r="O636" s="222"/>
      <c r="P636" s="223">
        <f>SUM(P637:P749)</f>
        <v>0</v>
      </c>
      <c r="Q636" s="222"/>
      <c r="R636" s="223">
        <f>SUM(R637:R749)</f>
        <v>3727.8836700701077</v>
      </c>
      <c r="S636" s="222"/>
      <c r="T636" s="224">
        <f>SUM(T637:T749)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25" t="s">
        <v>91</v>
      </c>
      <c r="AT636" s="226" t="s">
        <v>83</v>
      </c>
      <c r="AU636" s="226" t="s">
        <v>91</v>
      </c>
      <c r="AY636" s="225" t="s">
        <v>251</v>
      </c>
      <c r="BK636" s="227">
        <f>SUM(BK637:BK749)</f>
        <v>0</v>
      </c>
    </row>
    <row r="637" s="2" customFormat="1" ht="16.5" customHeight="1">
      <c r="A637" s="41"/>
      <c r="B637" s="42"/>
      <c r="C637" s="230" t="s">
        <v>448</v>
      </c>
      <c r="D637" s="230" t="s">
        <v>253</v>
      </c>
      <c r="E637" s="231" t="s">
        <v>659</v>
      </c>
      <c r="F637" s="232" t="s">
        <v>660</v>
      </c>
      <c r="G637" s="233" t="s">
        <v>265</v>
      </c>
      <c r="H637" s="234">
        <v>1382.893</v>
      </c>
      <c r="I637" s="235"/>
      <c r="J637" s="236">
        <f>ROUND(I637*H637,2)</f>
        <v>0</v>
      </c>
      <c r="K637" s="237"/>
      <c r="L637" s="47"/>
      <c r="M637" s="238" t="s">
        <v>1</v>
      </c>
      <c r="N637" s="239" t="s">
        <v>49</v>
      </c>
      <c r="O637" s="94"/>
      <c r="P637" s="240">
        <f>O637*H637</f>
        <v>0</v>
      </c>
      <c r="Q637" s="240">
        <v>2.5020099999999998</v>
      </c>
      <c r="R637" s="240">
        <f>Q637*H637</f>
        <v>3460.0121149299998</v>
      </c>
      <c r="S637" s="240">
        <v>0</v>
      </c>
      <c r="T637" s="241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42" t="s">
        <v>257</v>
      </c>
      <c r="AT637" s="242" t="s">
        <v>253</v>
      </c>
      <c r="AU637" s="242" t="s">
        <v>93</v>
      </c>
      <c r="AY637" s="19" t="s">
        <v>251</v>
      </c>
      <c r="BE637" s="243">
        <f>IF(N637="základní",J637,0)</f>
        <v>0</v>
      </c>
      <c r="BF637" s="243">
        <f>IF(N637="snížená",J637,0)</f>
        <v>0</v>
      </c>
      <c r="BG637" s="243">
        <f>IF(N637="zákl. přenesená",J637,0)</f>
        <v>0</v>
      </c>
      <c r="BH637" s="243">
        <f>IF(N637="sníž. přenesená",J637,0)</f>
        <v>0</v>
      </c>
      <c r="BI637" s="243">
        <f>IF(N637="nulová",J637,0)</f>
        <v>0</v>
      </c>
      <c r="BJ637" s="19" t="s">
        <v>91</v>
      </c>
      <c r="BK637" s="243">
        <f>ROUND(I637*H637,2)</f>
        <v>0</v>
      </c>
      <c r="BL637" s="19" t="s">
        <v>257</v>
      </c>
      <c r="BM637" s="242" t="s">
        <v>661</v>
      </c>
    </row>
    <row r="638" s="2" customFormat="1">
      <c r="A638" s="41"/>
      <c r="B638" s="42"/>
      <c r="C638" s="43"/>
      <c r="D638" s="244" t="s">
        <v>258</v>
      </c>
      <c r="E638" s="43"/>
      <c r="F638" s="245" t="s">
        <v>662</v>
      </c>
      <c r="G638" s="43"/>
      <c r="H638" s="43"/>
      <c r="I638" s="246"/>
      <c r="J638" s="43"/>
      <c r="K638" s="43"/>
      <c r="L638" s="47"/>
      <c r="M638" s="247"/>
      <c r="N638" s="248"/>
      <c r="O638" s="94"/>
      <c r="P638" s="94"/>
      <c r="Q638" s="94"/>
      <c r="R638" s="94"/>
      <c r="S638" s="94"/>
      <c r="T638" s="95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19" t="s">
        <v>258</v>
      </c>
      <c r="AU638" s="19" t="s">
        <v>93</v>
      </c>
    </row>
    <row r="639" s="13" customFormat="1">
      <c r="A639" s="13"/>
      <c r="B639" s="249"/>
      <c r="C639" s="250"/>
      <c r="D639" s="251" t="s">
        <v>260</v>
      </c>
      <c r="E639" s="252" t="s">
        <v>1</v>
      </c>
      <c r="F639" s="253" t="s">
        <v>663</v>
      </c>
      <c r="G639" s="250"/>
      <c r="H639" s="254">
        <v>127.324</v>
      </c>
      <c r="I639" s="255"/>
      <c r="J639" s="250"/>
      <c r="K639" s="250"/>
      <c r="L639" s="256"/>
      <c r="M639" s="257"/>
      <c r="N639" s="258"/>
      <c r="O639" s="258"/>
      <c r="P639" s="258"/>
      <c r="Q639" s="258"/>
      <c r="R639" s="258"/>
      <c r="S639" s="258"/>
      <c r="T639" s="259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60" t="s">
        <v>260</v>
      </c>
      <c r="AU639" s="260" t="s">
        <v>93</v>
      </c>
      <c r="AV639" s="13" t="s">
        <v>93</v>
      </c>
      <c r="AW639" s="13" t="s">
        <v>40</v>
      </c>
      <c r="AX639" s="13" t="s">
        <v>84</v>
      </c>
      <c r="AY639" s="260" t="s">
        <v>251</v>
      </c>
    </row>
    <row r="640" s="13" customFormat="1">
      <c r="A640" s="13"/>
      <c r="B640" s="249"/>
      <c r="C640" s="250"/>
      <c r="D640" s="251" t="s">
        <v>260</v>
      </c>
      <c r="E640" s="252" t="s">
        <v>1</v>
      </c>
      <c r="F640" s="253" t="s">
        <v>664</v>
      </c>
      <c r="G640" s="250"/>
      <c r="H640" s="254">
        <v>222.94999999999999</v>
      </c>
      <c r="I640" s="255"/>
      <c r="J640" s="250"/>
      <c r="K640" s="250"/>
      <c r="L640" s="256"/>
      <c r="M640" s="257"/>
      <c r="N640" s="258"/>
      <c r="O640" s="258"/>
      <c r="P640" s="258"/>
      <c r="Q640" s="258"/>
      <c r="R640" s="258"/>
      <c r="S640" s="258"/>
      <c r="T640" s="25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0" t="s">
        <v>260</v>
      </c>
      <c r="AU640" s="260" t="s">
        <v>93</v>
      </c>
      <c r="AV640" s="13" t="s">
        <v>93</v>
      </c>
      <c r="AW640" s="13" t="s">
        <v>40</v>
      </c>
      <c r="AX640" s="13" t="s">
        <v>84</v>
      </c>
      <c r="AY640" s="260" t="s">
        <v>251</v>
      </c>
    </row>
    <row r="641" s="13" customFormat="1">
      <c r="A641" s="13"/>
      <c r="B641" s="249"/>
      <c r="C641" s="250"/>
      <c r="D641" s="251" t="s">
        <v>260</v>
      </c>
      <c r="E641" s="252" t="s">
        <v>1</v>
      </c>
      <c r="F641" s="253" t="s">
        <v>665</v>
      </c>
      <c r="G641" s="250"/>
      <c r="H641" s="254">
        <v>254.13</v>
      </c>
      <c r="I641" s="255"/>
      <c r="J641" s="250"/>
      <c r="K641" s="250"/>
      <c r="L641" s="256"/>
      <c r="M641" s="257"/>
      <c r="N641" s="258"/>
      <c r="O641" s="258"/>
      <c r="P641" s="258"/>
      <c r="Q641" s="258"/>
      <c r="R641" s="258"/>
      <c r="S641" s="258"/>
      <c r="T641" s="25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0" t="s">
        <v>260</v>
      </c>
      <c r="AU641" s="260" t="s">
        <v>93</v>
      </c>
      <c r="AV641" s="13" t="s">
        <v>93</v>
      </c>
      <c r="AW641" s="13" t="s">
        <v>40</v>
      </c>
      <c r="AX641" s="13" t="s">
        <v>84</v>
      </c>
      <c r="AY641" s="260" t="s">
        <v>251</v>
      </c>
    </row>
    <row r="642" s="13" customFormat="1">
      <c r="A642" s="13"/>
      <c r="B642" s="249"/>
      <c r="C642" s="250"/>
      <c r="D642" s="251" t="s">
        <v>260</v>
      </c>
      <c r="E642" s="252" t="s">
        <v>1</v>
      </c>
      <c r="F642" s="253" t="s">
        <v>666</v>
      </c>
      <c r="G642" s="250"/>
      <c r="H642" s="254">
        <v>256.17099999999999</v>
      </c>
      <c r="I642" s="255"/>
      <c r="J642" s="250"/>
      <c r="K642" s="250"/>
      <c r="L642" s="256"/>
      <c r="M642" s="257"/>
      <c r="N642" s="258"/>
      <c r="O642" s="258"/>
      <c r="P642" s="258"/>
      <c r="Q642" s="258"/>
      <c r="R642" s="258"/>
      <c r="S642" s="258"/>
      <c r="T642" s="25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0" t="s">
        <v>260</v>
      </c>
      <c r="AU642" s="260" t="s">
        <v>93</v>
      </c>
      <c r="AV642" s="13" t="s">
        <v>93</v>
      </c>
      <c r="AW642" s="13" t="s">
        <v>40</v>
      </c>
      <c r="AX642" s="13" t="s">
        <v>84</v>
      </c>
      <c r="AY642" s="260" t="s">
        <v>251</v>
      </c>
    </row>
    <row r="643" s="13" customFormat="1">
      <c r="A643" s="13"/>
      <c r="B643" s="249"/>
      <c r="C643" s="250"/>
      <c r="D643" s="251" t="s">
        <v>260</v>
      </c>
      <c r="E643" s="252" t="s">
        <v>1</v>
      </c>
      <c r="F643" s="253" t="s">
        <v>667</v>
      </c>
      <c r="G643" s="250"/>
      <c r="H643" s="254">
        <v>252.67400000000001</v>
      </c>
      <c r="I643" s="255"/>
      <c r="J643" s="250"/>
      <c r="K643" s="250"/>
      <c r="L643" s="256"/>
      <c r="M643" s="257"/>
      <c r="N643" s="258"/>
      <c r="O643" s="258"/>
      <c r="P643" s="258"/>
      <c r="Q643" s="258"/>
      <c r="R643" s="258"/>
      <c r="S643" s="258"/>
      <c r="T643" s="25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0" t="s">
        <v>260</v>
      </c>
      <c r="AU643" s="260" t="s">
        <v>93</v>
      </c>
      <c r="AV643" s="13" t="s">
        <v>93</v>
      </c>
      <c r="AW643" s="13" t="s">
        <v>40</v>
      </c>
      <c r="AX643" s="13" t="s">
        <v>84</v>
      </c>
      <c r="AY643" s="260" t="s">
        <v>251</v>
      </c>
    </row>
    <row r="644" s="13" customFormat="1">
      <c r="A644" s="13"/>
      <c r="B644" s="249"/>
      <c r="C644" s="250"/>
      <c r="D644" s="251" t="s">
        <v>260</v>
      </c>
      <c r="E644" s="252" t="s">
        <v>1</v>
      </c>
      <c r="F644" s="253" t="s">
        <v>668</v>
      </c>
      <c r="G644" s="250"/>
      <c r="H644" s="254">
        <v>253.52199999999999</v>
      </c>
      <c r="I644" s="255"/>
      <c r="J644" s="250"/>
      <c r="K644" s="250"/>
      <c r="L644" s="256"/>
      <c r="M644" s="257"/>
      <c r="N644" s="258"/>
      <c r="O644" s="258"/>
      <c r="P644" s="258"/>
      <c r="Q644" s="258"/>
      <c r="R644" s="258"/>
      <c r="S644" s="258"/>
      <c r="T644" s="25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0" t="s">
        <v>260</v>
      </c>
      <c r="AU644" s="260" t="s">
        <v>93</v>
      </c>
      <c r="AV644" s="13" t="s">
        <v>93</v>
      </c>
      <c r="AW644" s="13" t="s">
        <v>40</v>
      </c>
      <c r="AX644" s="13" t="s">
        <v>84</v>
      </c>
      <c r="AY644" s="260" t="s">
        <v>251</v>
      </c>
    </row>
    <row r="645" s="13" customFormat="1">
      <c r="A645" s="13"/>
      <c r="B645" s="249"/>
      <c r="C645" s="250"/>
      <c r="D645" s="251" t="s">
        <v>260</v>
      </c>
      <c r="E645" s="252" t="s">
        <v>1</v>
      </c>
      <c r="F645" s="253" t="s">
        <v>669</v>
      </c>
      <c r="G645" s="250"/>
      <c r="H645" s="254">
        <v>1.0600000000000001</v>
      </c>
      <c r="I645" s="255"/>
      <c r="J645" s="250"/>
      <c r="K645" s="250"/>
      <c r="L645" s="256"/>
      <c r="M645" s="257"/>
      <c r="N645" s="258"/>
      <c r="O645" s="258"/>
      <c r="P645" s="258"/>
      <c r="Q645" s="258"/>
      <c r="R645" s="258"/>
      <c r="S645" s="258"/>
      <c r="T645" s="259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0" t="s">
        <v>260</v>
      </c>
      <c r="AU645" s="260" t="s">
        <v>93</v>
      </c>
      <c r="AV645" s="13" t="s">
        <v>93</v>
      </c>
      <c r="AW645" s="13" t="s">
        <v>40</v>
      </c>
      <c r="AX645" s="13" t="s">
        <v>84</v>
      </c>
      <c r="AY645" s="260" t="s">
        <v>251</v>
      </c>
    </row>
    <row r="646" s="13" customFormat="1">
      <c r="A646" s="13"/>
      <c r="B646" s="249"/>
      <c r="C646" s="250"/>
      <c r="D646" s="251" t="s">
        <v>260</v>
      </c>
      <c r="E646" s="252" t="s">
        <v>1</v>
      </c>
      <c r="F646" s="253" t="s">
        <v>670</v>
      </c>
      <c r="G646" s="250"/>
      <c r="H646" s="254">
        <v>15.061999999999999</v>
      </c>
      <c r="I646" s="255"/>
      <c r="J646" s="250"/>
      <c r="K646" s="250"/>
      <c r="L646" s="256"/>
      <c r="M646" s="257"/>
      <c r="N646" s="258"/>
      <c r="O646" s="258"/>
      <c r="P646" s="258"/>
      <c r="Q646" s="258"/>
      <c r="R646" s="258"/>
      <c r="S646" s="258"/>
      <c r="T646" s="25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0" t="s">
        <v>260</v>
      </c>
      <c r="AU646" s="260" t="s">
        <v>93</v>
      </c>
      <c r="AV646" s="13" t="s">
        <v>93</v>
      </c>
      <c r="AW646" s="13" t="s">
        <v>40</v>
      </c>
      <c r="AX646" s="13" t="s">
        <v>84</v>
      </c>
      <c r="AY646" s="260" t="s">
        <v>251</v>
      </c>
    </row>
    <row r="647" s="14" customFormat="1">
      <c r="A647" s="14"/>
      <c r="B647" s="261"/>
      <c r="C647" s="262"/>
      <c r="D647" s="251" t="s">
        <v>260</v>
      </c>
      <c r="E647" s="263" t="s">
        <v>1</v>
      </c>
      <c r="F647" s="264" t="s">
        <v>262</v>
      </c>
      <c r="G647" s="262"/>
      <c r="H647" s="265">
        <v>1382.893</v>
      </c>
      <c r="I647" s="266"/>
      <c r="J647" s="262"/>
      <c r="K647" s="262"/>
      <c r="L647" s="267"/>
      <c r="M647" s="268"/>
      <c r="N647" s="269"/>
      <c r="O647" s="269"/>
      <c r="P647" s="269"/>
      <c r="Q647" s="269"/>
      <c r="R647" s="269"/>
      <c r="S647" s="269"/>
      <c r="T647" s="27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71" t="s">
        <v>260</v>
      </c>
      <c r="AU647" s="271" t="s">
        <v>93</v>
      </c>
      <c r="AV647" s="14" t="s">
        <v>257</v>
      </c>
      <c r="AW647" s="14" t="s">
        <v>40</v>
      </c>
      <c r="AX647" s="14" t="s">
        <v>91</v>
      </c>
      <c r="AY647" s="271" t="s">
        <v>251</v>
      </c>
    </row>
    <row r="648" s="2" customFormat="1" ht="24.15" customHeight="1">
      <c r="A648" s="41"/>
      <c r="B648" s="42"/>
      <c r="C648" s="230" t="s">
        <v>671</v>
      </c>
      <c r="D648" s="230" t="s">
        <v>253</v>
      </c>
      <c r="E648" s="231" t="s">
        <v>672</v>
      </c>
      <c r="F648" s="232" t="s">
        <v>673</v>
      </c>
      <c r="G648" s="233" t="s">
        <v>389</v>
      </c>
      <c r="H648" s="234">
        <v>6913.4040000000005</v>
      </c>
      <c r="I648" s="235"/>
      <c r="J648" s="236">
        <f>ROUND(I648*H648,2)</f>
        <v>0</v>
      </c>
      <c r="K648" s="237"/>
      <c r="L648" s="47"/>
      <c r="M648" s="238" t="s">
        <v>1</v>
      </c>
      <c r="N648" s="239" t="s">
        <v>49</v>
      </c>
      <c r="O648" s="94"/>
      <c r="P648" s="240">
        <f>O648*H648</f>
        <v>0</v>
      </c>
      <c r="Q648" s="240">
        <v>0.0053261999999999997</v>
      </c>
      <c r="R648" s="240">
        <f>Q648*H648</f>
        <v>36.822172384799998</v>
      </c>
      <c r="S648" s="240">
        <v>0</v>
      </c>
      <c r="T648" s="241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42" t="s">
        <v>257</v>
      </c>
      <c r="AT648" s="242" t="s">
        <v>253</v>
      </c>
      <c r="AU648" s="242" t="s">
        <v>93</v>
      </c>
      <c r="AY648" s="19" t="s">
        <v>251</v>
      </c>
      <c r="BE648" s="243">
        <f>IF(N648="základní",J648,0)</f>
        <v>0</v>
      </c>
      <c r="BF648" s="243">
        <f>IF(N648="snížená",J648,0)</f>
        <v>0</v>
      </c>
      <c r="BG648" s="243">
        <f>IF(N648="zákl. přenesená",J648,0)</f>
        <v>0</v>
      </c>
      <c r="BH648" s="243">
        <f>IF(N648="sníž. přenesená",J648,0)</f>
        <v>0</v>
      </c>
      <c r="BI648" s="243">
        <f>IF(N648="nulová",J648,0)</f>
        <v>0</v>
      </c>
      <c r="BJ648" s="19" t="s">
        <v>91</v>
      </c>
      <c r="BK648" s="243">
        <f>ROUND(I648*H648,2)</f>
        <v>0</v>
      </c>
      <c r="BL648" s="19" t="s">
        <v>257</v>
      </c>
      <c r="BM648" s="242" t="s">
        <v>674</v>
      </c>
    </row>
    <row r="649" s="2" customFormat="1">
      <c r="A649" s="41"/>
      <c r="B649" s="42"/>
      <c r="C649" s="43"/>
      <c r="D649" s="244" t="s">
        <v>258</v>
      </c>
      <c r="E649" s="43"/>
      <c r="F649" s="245" t="s">
        <v>675</v>
      </c>
      <c r="G649" s="43"/>
      <c r="H649" s="43"/>
      <c r="I649" s="246"/>
      <c r="J649" s="43"/>
      <c r="K649" s="43"/>
      <c r="L649" s="47"/>
      <c r="M649" s="247"/>
      <c r="N649" s="248"/>
      <c r="O649" s="94"/>
      <c r="P649" s="94"/>
      <c r="Q649" s="94"/>
      <c r="R649" s="94"/>
      <c r="S649" s="94"/>
      <c r="T649" s="95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19" t="s">
        <v>258</v>
      </c>
      <c r="AU649" s="19" t="s">
        <v>93</v>
      </c>
    </row>
    <row r="650" s="13" customFormat="1">
      <c r="A650" s="13"/>
      <c r="B650" s="249"/>
      <c r="C650" s="250"/>
      <c r="D650" s="251" t="s">
        <v>260</v>
      </c>
      <c r="E650" s="252" t="s">
        <v>1</v>
      </c>
      <c r="F650" s="253" t="s">
        <v>676</v>
      </c>
      <c r="G650" s="250"/>
      <c r="H650" s="254">
        <v>636.62099999999998</v>
      </c>
      <c r="I650" s="255"/>
      <c r="J650" s="250"/>
      <c r="K650" s="250"/>
      <c r="L650" s="256"/>
      <c r="M650" s="257"/>
      <c r="N650" s="258"/>
      <c r="O650" s="258"/>
      <c r="P650" s="258"/>
      <c r="Q650" s="258"/>
      <c r="R650" s="258"/>
      <c r="S650" s="258"/>
      <c r="T650" s="25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0" t="s">
        <v>260</v>
      </c>
      <c r="AU650" s="260" t="s">
        <v>93</v>
      </c>
      <c r="AV650" s="13" t="s">
        <v>93</v>
      </c>
      <c r="AW650" s="13" t="s">
        <v>40</v>
      </c>
      <c r="AX650" s="13" t="s">
        <v>84</v>
      </c>
      <c r="AY650" s="260" t="s">
        <v>251</v>
      </c>
    </row>
    <row r="651" s="13" customFormat="1">
      <c r="A651" s="13"/>
      <c r="B651" s="249"/>
      <c r="C651" s="250"/>
      <c r="D651" s="251" t="s">
        <v>260</v>
      </c>
      <c r="E651" s="252" t="s">
        <v>1</v>
      </c>
      <c r="F651" s="253" t="s">
        <v>677</v>
      </c>
      <c r="G651" s="250"/>
      <c r="H651" s="254">
        <v>1114.749</v>
      </c>
      <c r="I651" s="255"/>
      <c r="J651" s="250"/>
      <c r="K651" s="250"/>
      <c r="L651" s="256"/>
      <c r="M651" s="257"/>
      <c r="N651" s="258"/>
      <c r="O651" s="258"/>
      <c r="P651" s="258"/>
      <c r="Q651" s="258"/>
      <c r="R651" s="258"/>
      <c r="S651" s="258"/>
      <c r="T651" s="25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0" t="s">
        <v>260</v>
      </c>
      <c r="AU651" s="260" t="s">
        <v>93</v>
      </c>
      <c r="AV651" s="13" t="s">
        <v>93</v>
      </c>
      <c r="AW651" s="13" t="s">
        <v>40</v>
      </c>
      <c r="AX651" s="13" t="s">
        <v>84</v>
      </c>
      <c r="AY651" s="260" t="s">
        <v>251</v>
      </c>
    </row>
    <row r="652" s="13" customFormat="1">
      <c r="A652" s="13"/>
      <c r="B652" s="249"/>
      <c r="C652" s="250"/>
      <c r="D652" s="251" t="s">
        <v>260</v>
      </c>
      <c r="E652" s="252" t="s">
        <v>1</v>
      </c>
      <c r="F652" s="253" t="s">
        <v>678</v>
      </c>
      <c r="G652" s="250"/>
      <c r="H652" s="254">
        <v>1270.6479999999999</v>
      </c>
      <c r="I652" s="255"/>
      <c r="J652" s="250"/>
      <c r="K652" s="250"/>
      <c r="L652" s="256"/>
      <c r="M652" s="257"/>
      <c r="N652" s="258"/>
      <c r="O652" s="258"/>
      <c r="P652" s="258"/>
      <c r="Q652" s="258"/>
      <c r="R652" s="258"/>
      <c r="S652" s="258"/>
      <c r="T652" s="25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0" t="s">
        <v>260</v>
      </c>
      <c r="AU652" s="260" t="s">
        <v>93</v>
      </c>
      <c r="AV652" s="13" t="s">
        <v>93</v>
      </c>
      <c r="AW652" s="13" t="s">
        <v>40</v>
      </c>
      <c r="AX652" s="13" t="s">
        <v>84</v>
      </c>
      <c r="AY652" s="260" t="s">
        <v>251</v>
      </c>
    </row>
    <row r="653" s="13" customFormat="1">
      <c r="A653" s="13"/>
      <c r="B653" s="249"/>
      <c r="C653" s="250"/>
      <c r="D653" s="251" t="s">
        <v>260</v>
      </c>
      <c r="E653" s="252" t="s">
        <v>1</v>
      </c>
      <c r="F653" s="253" t="s">
        <v>679</v>
      </c>
      <c r="G653" s="250"/>
      <c r="H653" s="254">
        <v>1280.855</v>
      </c>
      <c r="I653" s="255"/>
      <c r="J653" s="250"/>
      <c r="K653" s="250"/>
      <c r="L653" s="256"/>
      <c r="M653" s="257"/>
      <c r="N653" s="258"/>
      <c r="O653" s="258"/>
      <c r="P653" s="258"/>
      <c r="Q653" s="258"/>
      <c r="R653" s="258"/>
      <c r="S653" s="258"/>
      <c r="T653" s="25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0" t="s">
        <v>260</v>
      </c>
      <c r="AU653" s="260" t="s">
        <v>93</v>
      </c>
      <c r="AV653" s="13" t="s">
        <v>93</v>
      </c>
      <c r="AW653" s="13" t="s">
        <v>40</v>
      </c>
      <c r="AX653" s="13" t="s">
        <v>84</v>
      </c>
      <c r="AY653" s="260" t="s">
        <v>251</v>
      </c>
    </row>
    <row r="654" s="13" customFormat="1">
      <c r="A654" s="13"/>
      <c r="B654" s="249"/>
      <c r="C654" s="250"/>
      <c r="D654" s="251" t="s">
        <v>260</v>
      </c>
      <c r="E654" s="252" t="s">
        <v>1</v>
      </c>
      <c r="F654" s="253" t="s">
        <v>680</v>
      </c>
      <c r="G654" s="250"/>
      <c r="H654" s="254">
        <v>1263.3699999999999</v>
      </c>
      <c r="I654" s="255"/>
      <c r="J654" s="250"/>
      <c r="K654" s="250"/>
      <c r="L654" s="256"/>
      <c r="M654" s="257"/>
      <c r="N654" s="258"/>
      <c r="O654" s="258"/>
      <c r="P654" s="258"/>
      <c r="Q654" s="258"/>
      <c r="R654" s="258"/>
      <c r="S654" s="258"/>
      <c r="T654" s="25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60" t="s">
        <v>260</v>
      </c>
      <c r="AU654" s="260" t="s">
        <v>93</v>
      </c>
      <c r="AV654" s="13" t="s">
        <v>93</v>
      </c>
      <c r="AW654" s="13" t="s">
        <v>40</v>
      </c>
      <c r="AX654" s="13" t="s">
        <v>84</v>
      </c>
      <c r="AY654" s="260" t="s">
        <v>251</v>
      </c>
    </row>
    <row r="655" s="13" customFormat="1">
      <c r="A655" s="13"/>
      <c r="B655" s="249"/>
      <c r="C655" s="250"/>
      <c r="D655" s="251" t="s">
        <v>260</v>
      </c>
      <c r="E655" s="252" t="s">
        <v>1</v>
      </c>
      <c r="F655" s="253" t="s">
        <v>681</v>
      </c>
      <c r="G655" s="250"/>
      <c r="H655" s="254">
        <v>1267.6099999999999</v>
      </c>
      <c r="I655" s="255"/>
      <c r="J655" s="250"/>
      <c r="K655" s="250"/>
      <c r="L655" s="256"/>
      <c r="M655" s="257"/>
      <c r="N655" s="258"/>
      <c r="O655" s="258"/>
      <c r="P655" s="258"/>
      <c r="Q655" s="258"/>
      <c r="R655" s="258"/>
      <c r="S655" s="258"/>
      <c r="T655" s="259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0" t="s">
        <v>260</v>
      </c>
      <c r="AU655" s="260" t="s">
        <v>93</v>
      </c>
      <c r="AV655" s="13" t="s">
        <v>93</v>
      </c>
      <c r="AW655" s="13" t="s">
        <v>40</v>
      </c>
      <c r="AX655" s="13" t="s">
        <v>84</v>
      </c>
      <c r="AY655" s="260" t="s">
        <v>251</v>
      </c>
    </row>
    <row r="656" s="13" customFormat="1">
      <c r="A656" s="13"/>
      <c r="B656" s="249"/>
      <c r="C656" s="250"/>
      <c r="D656" s="251" t="s">
        <v>260</v>
      </c>
      <c r="E656" s="252" t="s">
        <v>1</v>
      </c>
      <c r="F656" s="253" t="s">
        <v>682</v>
      </c>
      <c r="G656" s="250"/>
      <c r="H656" s="254">
        <v>4.2400000000000002</v>
      </c>
      <c r="I656" s="255"/>
      <c r="J656" s="250"/>
      <c r="K656" s="250"/>
      <c r="L656" s="256"/>
      <c r="M656" s="257"/>
      <c r="N656" s="258"/>
      <c r="O656" s="258"/>
      <c r="P656" s="258"/>
      <c r="Q656" s="258"/>
      <c r="R656" s="258"/>
      <c r="S656" s="258"/>
      <c r="T656" s="259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0" t="s">
        <v>260</v>
      </c>
      <c r="AU656" s="260" t="s">
        <v>93</v>
      </c>
      <c r="AV656" s="13" t="s">
        <v>93</v>
      </c>
      <c r="AW656" s="13" t="s">
        <v>40</v>
      </c>
      <c r="AX656" s="13" t="s">
        <v>84</v>
      </c>
      <c r="AY656" s="260" t="s">
        <v>251</v>
      </c>
    </row>
    <row r="657" s="13" customFormat="1">
      <c r="A657" s="13"/>
      <c r="B657" s="249"/>
      <c r="C657" s="250"/>
      <c r="D657" s="251" t="s">
        <v>260</v>
      </c>
      <c r="E657" s="252" t="s">
        <v>1</v>
      </c>
      <c r="F657" s="253" t="s">
        <v>683</v>
      </c>
      <c r="G657" s="250"/>
      <c r="H657" s="254">
        <v>75.311000000000007</v>
      </c>
      <c r="I657" s="255"/>
      <c r="J657" s="250"/>
      <c r="K657" s="250"/>
      <c r="L657" s="256"/>
      <c r="M657" s="257"/>
      <c r="N657" s="258"/>
      <c r="O657" s="258"/>
      <c r="P657" s="258"/>
      <c r="Q657" s="258"/>
      <c r="R657" s="258"/>
      <c r="S657" s="258"/>
      <c r="T657" s="25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0" t="s">
        <v>260</v>
      </c>
      <c r="AU657" s="260" t="s">
        <v>93</v>
      </c>
      <c r="AV657" s="13" t="s">
        <v>93</v>
      </c>
      <c r="AW657" s="13" t="s">
        <v>40</v>
      </c>
      <c r="AX657" s="13" t="s">
        <v>84</v>
      </c>
      <c r="AY657" s="260" t="s">
        <v>251</v>
      </c>
    </row>
    <row r="658" s="14" customFormat="1">
      <c r="A658" s="14"/>
      <c r="B658" s="261"/>
      <c r="C658" s="262"/>
      <c r="D658" s="251" t="s">
        <v>260</v>
      </c>
      <c r="E658" s="263" t="s">
        <v>1</v>
      </c>
      <c r="F658" s="264" t="s">
        <v>262</v>
      </c>
      <c r="G658" s="262"/>
      <c r="H658" s="265">
        <v>6913.4040000000005</v>
      </c>
      <c r="I658" s="266"/>
      <c r="J658" s="262"/>
      <c r="K658" s="262"/>
      <c r="L658" s="267"/>
      <c r="M658" s="268"/>
      <c r="N658" s="269"/>
      <c r="O658" s="269"/>
      <c r="P658" s="269"/>
      <c r="Q658" s="269"/>
      <c r="R658" s="269"/>
      <c r="S658" s="269"/>
      <c r="T658" s="27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71" t="s">
        <v>260</v>
      </c>
      <c r="AU658" s="271" t="s">
        <v>93</v>
      </c>
      <c r="AV658" s="14" t="s">
        <v>257</v>
      </c>
      <c r="AW658" s="14" t="s">
        <v>40</v>
      </c>
      <c r="AX658" s="14" t="s">
        <v>91</v>
      </c>
      <c r="AY658" s="271" t="s">
        <v>251</v>
      </c>
    </row>
    <row r="659" s="2" customFormat="1" ht="24.15" customHeight="1">
      <c r="A659" s="41"/>
      <c r="B659" s="42"/>
      <c r="C659" s="230" t="s">
        <v>684</v>
      </c>
      <c r="D659" s="230" t="s">
        <v>253</v>
      </c>
      <c r="E659" s="231" t="s">
        <v>685</v>
      </c>
      <c r="F659" s="232" t="s">
        <v>686</v>
      </c>
      <c r="G659" s="233" t="s">
        <v>389</v>
      </c>
      <c r="H659" s="234">
        <v>6913.4040000000005</v>
      </c>
      <c r="I659" s="235"/>
      <c r="J659" s="236">
        <f>ROUND(I659*H659,2)</f>
        <v>0</v>
      </c>
      <c r="K659" s="237"/>
      <c r="L659" s="47"/>
      <c r="M659" s="238" t="s">
        <v>1</v>
      </c>
      <c r="N659" s="239" t="s">
        <v>49</v>
      </c>
      <c r="O659" s="94"/>
      <c r="P659" s="240">
        <f>O659*H659</f>
        <v>0</v>
      </c>
      <c r="Q659" s="240">
        <v>0</v>
      </c>
      <c r="R659" s="240">
        <f>Q659*H659</f>
        <v>0</v>
      </c>
      <c r="S659" s="240">
        <v>0</v>
      </c>
      <c r="T659" s="241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42" t="s">
        <v>257</v>
      </c>
      <c r="AT659" s="242" t="s">
        <v>253</v>
      </c>
      <c r="AU659" s="242" t="s">
        <v>93</v>
      </c>
      <c r="AY659" s="19" t="s">
        <v>251</v>
      </c>
      <c r="BE659" s="243">
        <f>IF(N659="základní",J659,0)</f>
        <v>0</v>
      </c>
      <c r="BF659" s="243">
        <f>IF(N659="snížená",J659,0)</f>
        <v>0</v>
      </c>
      <c r="BG659" s="243">
        <f>IF(N659="zákl. přenesená",J659,0)</f>
        <v>0</v>
      </c>
      <c r="BH659" s="243">
        <f>IF(N659="sníž. přenesená",J659,0)</f>
        <v>0</v>
      </c>
      <c r="BI659" s="243">
        <f>IF(N659="nulová",J659,0)</f>
        <v>0</v>
      </c>
      <c r="BJ659" s="19" t="s">
        <v>91</v>
      </c>
      <c r="BK659" s="243">
        <f>ROUND(I659*H659,2)</f>
        <v>0</v>
      </c>
      <c r="BL659" s="19" t="s">
        <v>257</v>
      </c>
      <c r="BM659" s="242" t="s">
        <v>687</v>
      </c>
    </row>
    <row r="660" s="2" customFormat="1">
      <c r="A660" s="41"/>
      <c r="B660" s="42"/>
      <c r="C660" s="43"/>
      <c r="D660" s="244" t="s">
        <v>258</v>
      </c>
      <c r="E660" s="43"/>
      <c r="F660" s="245" t="s">
        <v>688</v>
      </c>
      <c r="G660" s="43"/>
      <c r="H660" s="43"/>
      <c r="I660" s="246"/>
      <c r="J660" s="43"/>
      <c r="K660" s="43"/>
      <c r="L660" s="47"/>
      <c r="M660" s="247"/>
      <c r="N660" s="248"/>
      <c r="O660" s="94"/>
      <c r="P660" s="94"/>
      <c r="Q660" s="94"/>
      <c r="R660" s="94"/>
      <c r="S660" s="94"/>
      <c r="T660" s="95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19" t="s">
        <v>258</v>
      </c>
      <c r="AU660" s="19" t="s">
        <v>93</v>
      </c>
    </row>
    <row r="661" s="13" customFormat="1">
      <c r="A661" s="13"/>
      <c r="B661" s="249"/>
      <c r="C661" s="250"/>
      <c r="D661" s="251" t="s">
        <v>260</v>
      </c>
      <c r="E661" s="252" t="s">
        <v>1</v>
      </c>
      <c r="F661" s="253" t="s">
        <v>676</v>
      </c>
      <c r="G661" s="250"/>
      <c r="H661" s="254">
        <v>636.62099999999998</v>
      </c>
      <c r="I661" s="255"/>
      <c r="J661" s="250"/>
      <c r="K661" s="250"/>
      <c r="L661" s="256"/>
      <c r="M661" s="257"/>
      <c r="N661" s="258"/>
      <c r="O661" s="258"/>
      <c r="P661" s="258"/>
      <c r="Q661" s="258"/>
      <c r="R661" s="258"/>
      <c r="S661" s="258"/>
      <c r="T661" s="25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0" t="s">
        <v>260</v>
      </c>
      <c r="AU661" s="260" t="s">
        <v>93</v>
      </c>
      <c r="AV661" s="13" t="s">
        <v>93</v>
      </c>
      <c r="AW661" s="13" t="s">
        <v>40</v>
      </c>
      <c r="AX661" s="13" t="s">
        <v>84</v>
      </c>
      <c r="AY661" s="260" t="s">
        <v>251</v>
      </c>
    </row>
    <row r="662" s="13" customFormat="1">
      <c r="A662" s="13"/>
      <c r="B662" s="249"/>
      <c r="C662" s="250"/>
      <c r="D662" s="251" t="s">
        <v>260</v>
      </c>
      <c r="E662" s="252" t="s">
        <v>1</v>
      </c>
      <c r="F662" s="253" t="s">
        <v>677</v>
      </c>
      <c r="G662" s="250"/>
      <c r="H662" s="254">
        <v>1114.749</v>
      </c>
      <c r="I662" s="255"/>
      <c r="J662" s="250"/>
      <c r="K662" s="250"/>
      <c r="L662" s="256"/>
      <c r="M662" s="257"/>
      <c r="N662" s="258"/>
      <c r="O662" s="258"/>
      <c r="P662" s="258"/>
      <c r="Q662" s="258"/>
      <c r="R662" s="258"/>
      <c r="S662" s="258"/>
      <c r="T662" s="259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60" t="s">
        <v>260</v>
      </c>
      <c r="AU662" s="260" t="s">
        <v>93</v>
      </c>
      <c r="AV662" s="13" t="s">
        <v>93</v>
      </c>
      <c r="AW662" s="13" t="s">
        <v>40</v>
      </c>
      <c r="AX662" s="13" t="s">
        <v>84</v>
      </c>
      <c r="AY662" s="260" t="s">
        <v>251</v>
      </c>
    </row>
    <row r="663" s="13" customFormat="1">
      <c r="A663" s="13"/>
      <c r="B663" s="249"/>
      <c r="C663" s="250"/>
      <c r="D663" s="251" t="s">
        <v>260</v>
      </c>
      <c r="E663" s="252" t="s">
        <v>1</v>
      </c>
      <c r="F663" s="253" t="s">
        <v>678</v>
      </c>
      <c r="G663" s="250"/>
      <c r="H663" s="254">
        <v>1270.6479999999999</v>
      </c>
      <c r="I663" s="255"/>
      <c r="J663" s="250"/>
      <c r="K663" s="250"/>
      <c r="L663" s="256"/>
      <c r="M663" s="257"/>
      <c r="N663" s="258"/>
      <c r="O663" s="258"/>
      <c r="P663" s="258"/>
      <c r="Q663" s="258"/>
      <c r="R663" s="258"/>
      <c r="S663" s="258"/>
      <c r="T663" s="25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0" t="s">
        <v>260</v>
      </c>
      <c r="AU663" s="260" t="s">
        <v>93</v>
      </c>
      <c r="AV663" s="13" t="s">
        <v>93</v>
      </c>
      <c r="AW663" s="13" t="s">
        <v>40</v>
      </c>
      <c r="AX663" s="13" t="s">
        <v>84</v>
      </c>
      <c r="AY663" s="260" t="s">
        <v>251</v>
      </c>
    </row>
    <row r="664" s="13" customFormat="1">
      <c r="A664" s="13"/>
      <c r="B664" s="249"/>
      <c r="C664" s="250"/>
      <c r="D664" s="251" t="s">
        <v>260</v>
      </c>
      <c r="E664" s="252" t="s">
        <v>1</v>
      </c>
      <c r="F664" s="253" t="s">
        <v>679</v>
      </c>
      <c r="G664" s="250"/>
      <c r="H664" s="254">
        <v>1280.855</v>
      </c>
      <c r="I664" s="255"/>
      <c r="J664" s="250"/>
      <c r="K664" s="250"/>
      <c r="L664" s="256"/>
      <c r="M664" s="257"/>
      <c r="N664" s="258"/>
      <c r="O664" s="258"/>
      <c r="P664" s="258"/>
      <c r="Q664" s="258"/>
      <c r="R664" s="258"/>
      <c r="S664" s="258"/>
      <c r="T664" s="25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0" t="s">
        <v>260</v>
      </c>
      <c r="AU664" s="260" t="s">
        <v>93</v>
      </c>
      <c r="AV664" s="13" t="s">
        <v>93</v>
      </c>
      <c r="AW664" s="13" t="s">
        <v>40</v>
      </c>
      <c r="AX664" s="13" t="s">
        <v>84</v>
      </c>
      <c r="AY664" s="260" t="s">
        <v>251</v>
      </c>
    </row>
    <row r="665" s="13" customFormat="1">
      <c r="A665" s="13"/>
      <c r="B665" s="249"/>
      <c r="C665" s="250"/>
      <c r="D665" s="251" t="s">
        <v>260</v>
      </c>
      <c r="E665" s="252" t="s">
        <v>1</v>
      </c>
      <c r="F665" s="253" t="s">
        <v>680</v>
      </c>
      <c r="G665" s="250"/>
      <c r="H665" s="254">
        <v>1263.3699999999999</v>
      </c>
      <c r="I665" s="255"/>
      <c r="J665" s="250"/>
      <c r="K665" s="250"/>
      <c r="L665" s="256"/>
      <c r="M665" s="257"/>
      <c r="N665" s="258"/>
      <c r="O665" s="258"/>
      <c r="P665" s="258"/>
      <c r="Q665" s="258"/>
      <c r="R665" s="258"/>
      <c r="S665" s="258"/>
      <c r="T665" s="25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0" t="s">
        <v>260</v>
      </c>
      <c r="AU665" s="260" t="s">
        <v>93</v>
      </c>
      <c r="AV665" s="13" t="s">
        <v>93</v>
      </c>
      <c r="AW665" s="13" t="s">
        <v>40</v>
      </c>
      <c r="AX665" s="13" t="s">
        <v>84</v>
      </c>
      <c r="AY665" s="260" t="s">
        <v>251</v>
      </c>
    </row>
    <row r="666" s="13" customFormat="1">
      <c r="A666" s="13"/>
      <c r="B666" s="249"/>
      <c r="C666" s="250"/>
      <c r="D666" s="251" t="s">
        <v>260</v>
      </c>
      <c r="E666" s="252" t="s">
        <v>1</v>
      </c>
      <c r="F666" s="253" t="s">
        <v>681</v>
      </c>
      <c r="G666" s="250"/>
      <c r="H666" s="254">
        <v>1267.6099999999999</v>
      </c>
      <c r="I666" s="255"/>
      <c r="J666" s="250"/>
      <c r="K666" s="250"/>
      <c r="L666" s="256"/>
      <c r="M666" s="257"/>
      <c r="N666" s="258"/>
      <c r="O666" s="258"/>
      <c r="P666" s="258"/>
      <c r="Q666" s="258"/>
      <c r="R666" s="258"/>
      <c r="S666" s="258"/>
      <c r="T666" s="25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60" t="s">
        <v>260</v>
      </c>
      <c r="AU666" s="260" t="s">
        <v>93</v>
      </c>
      <c r="AV666" s="13" t="s">
        <v>93</v>
      </c>
      <c r="AW666" s="13" t="s">
        <v>40</v>
      </c>
      <c r="AX666" s="13" t="s">
        <v>84</v>
      </c>
      <c r="AY666" s="260" t="s">
        <v>251</v>
      </c>
    </row>
    <row r="667" s="13" customFormat="1">
      <c r="A667" s="13"/>
      <c r="B667" s="249"/>
      <c r="C667" s="250"/>
      <c r="D667" s="251" t="s">
        <v>260</v>
      </c>
      <c r="E667" s="252" t="s">
        <v>1</v>
      </c>
      <c r="F667" s="253" t="s">
        <v>682</v>
      </c>
      <c r="G667" s="250"/>
      <c r="H667" s="254">
        <v>4.2400000000000002</v>
      </c>
      <c r="I667" s="255"/>
      <c r="J667" s="250"/>
      <c r="K667" s="250"/>
      <c r="L667" s="256"/>
      <c r="M667" s="257"/>
      <c r="N667" s="258"/>
      <c r="O667" s="258"/>
      <c r="P667" s="258"/>
      <c r="Q667" s="258"/>
      <c r="R667" s="258"/>
      <c r="S667" s="258"/>
      <c r="T667" s="25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0" t="s">
        <v>260</v>
      </c>
      <c r="AU667" s="260" t="s">
        <v>93</v>
      </c>
      <c r="AV667" s="13" t="s">
        <v>93</v>
      </c>
      <c r="AW667" s="13" t="s">
        <v>40</v>
      </c>
      <c r="AX667" s="13" t="s">
        <v>84</v>
      </c>
      <c r="AY667" s="260" t="s">
        <v>251</v>
      </c>
    </row>
    <row r="668" s="13" customFormat="1">
      <c r="A668" s="13"/>
      <c r="B668" s="249"/>
      <c r="C668" s="250"/>
      <c r="D668" s="251" t="s">
        <v>260</v>
      </c>
      <c r="E668" s="252" t="s">
        <v>1</v>
      </c>
      <c r="F668" s="253" t="s">
        <v>683</v>
      </c>
      <c r="G668" s="250"/>
      <c r="H668" s="254">
        <v>75.311000000000007</v>
      </c>
      <c r="I668" s="255"/>
      <c r="J668" s="250"/>
      <c r="K668" s="250"/>
      <c r="L668" s="256"/>
      <c r="M668" s="257"/>
      <c r="N668" s="258"/>
      <c r="O668" s="258"/>
      <c r="P668" s="258"/>
      <c r="Q668" s="258"/>
      <c r="R668" s="258"/>
      <c r="S668" s="258"/>
      <c r="T668" s="25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0" t="s">
        <v>260</v>
      </c>
      <c r="AU668" s="260" t="s">
        <v>93</v>
      </c>
      <c r="AV668" s="13" t="s">
        <v>93</v>
      </c>
      <c r="AW668" s="13" t="s">
        <v>40</v>
      </c>
      <c r="AX668" s="13" t="s">
        <v>84</v>
      </c>
      <c r="AY668" s="260" t="s">
        <v>251</v>
      </c>
    </row>
    <row r="669" s="14" customFormat="1">
      <c r="A669" s="14"/>
      <c r="B669" s="261"/>
      <c r="C669" s="262"/>
      <c r="D669" s="251" t="s">
        <v>260</v>
      </c>
      <c r="E669" s="263" t="s">
        <v>1</v>
      </c>
      <c r="F669" s="264" t="s">
        <v>262</v>
      </c>
      <c r="G669" s="262"/>
      <c r="H669" s="265">
        <v>6913.4039999999986</v>
      </c>
      <c r="I669" s="266"/>
      <c r="J669" s="262"/>
      <c r="K669" s="262"/>
      <c r="L669" s="267"/>
      <c r="M669" s="268"/>
      <c r="N669" s="269"/>
      <c r="O669" s="269"/>
      <c r="P669" s="269"/>
      <c r="Q669" s="269"/>
      <c r="R669" s="269"/>
      <c r="S669" s="269"/>
      <c r="T669" s="27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1" t="s">
        <v>260</v>
      </c>
      <c r="AU669" s="271" t="s">
        <v>93</v>
      </c>
      <c r="AV669" s="14" t="s">
        <v>257</v>
      </c>
      <c r="AW669" s="14" t="s">
        <v>40</v>
      </c>
      <c r="AX669" s="14" t="s">
        <v>91</v>
      </c>
      <c r="AY669" s="271" t="s">
        <v>251</v>
      </c>
    </row>
    <row r="670" s="2" customFormat="1" ht="24.15" customHeight="1">
      <c r="A670" s="41"/>
      <c r="B670" s="42"/>
      <c r="C670" s="230" t="s">
        <v>453</v>
      </c>
      <c r="D670" s="230" t="s">
        <v>253</v>
      </c>
      <c r="E670" s="231" t="s">
        <v>689</v>
      </c>
      <c r="F670" s="232" t="s">
        <v>690</v>
      </c>
      <c r="G670" s="233" t="s">
        <v>389</v>
      </c>
      <c r="H670" s="234">
        <v>6913.4040000000005</v>
      </c>
      <c r="I670" s="235"/>
      <c r="J670" s="236">
        <f>ROUND(I670*H670,2)</f>
        <v>0</v>
      </c>
      <c r="K670" s="237"/>
      <c r="L670" s="47"/>
      <c r="M670" s="238" t="s">
        <v>1</v>
      </c>
      <c r="N670" s="239" t="s">
        <v>49</v>
      </c>
      <c r="O670" s="94"/>
      <c r="P670" s="240">
        <f>O670*H670</f>
        <v>0</v>
      </c>
      <c r="Q670" s="240">
        <v>0.00088228000000000004</v>
      </c>
      <c r="R670" s="240">
        <f>Q670*H670</f>
        <v>6.0995580811200005</v>
      </c>
      <c r="S670" s="240">
        <v>0</v>
      </c>
      <c r="T670" s="241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42" t="s">
        <v>257</v>
      </c>
      <c r="AT670" s="242" t="s">
        <v>253</v>
      </c>
      <c r="AU670" s="242" t="s">
        <v>93</v>
      </c>
      <c r="AY670" s="19" t="s">
        <v>251</v>
      </c>
      <c r="BE670" s="243">
        <f>IF(N670="základní",J670,0)</f>
        <v>0</v>
      </c>
      <c r="BF670" s="243">
        <f>IF(N670="snížená",J670,0)</f>
        <v>0</v>
      </c>
      <c r="BG670" s="243">
        <f>IF(N670="zákl. přenesená",J670,0)</f>
        <v>0</v>
      </c>
      <c r="BH670" s="243">
        <f>IF(N670="sníž. přenesená",J670,0)</f>
        <v>0</v>
      </c>
      <c r="BI670" s="243">
        <f>IF(N670="nulová",J670,0)</f>
        <v>0</v>
      </c>
      <c r="BJ670" s="19" t="s">
        <v>91</v>
      </c>
      <c r="BK670" s="243">
        <f>ROUND(I670*H670,2)</f>
        <v>0</v>
      </c>
      <c r="BL670" s="19" t="s">
        <v>257</v>
      </c>
      <c r="BM670" s="242" t="s">
        <v>691</v>
      </c>
    </row>
    <row r="671" s="2" customFormat="1">
      <c r="A671" s="41"/>
      <c r="B671" s="42"/>
      <c r="C671" s="43"/>
      <c r="D671" s="244" t="s">
        <v>258</v>
      </c>
      <c r="E671" s="43"/>
      <c r="F671" s="245" t="s">
        <v>692</v>
      </c>
      <c r="G671" s="43"/>
      <c r="H671" s="43"/>
      <c r="I671" s="246"/>
      <c r="J671" s="43"/>
      <c r="K671" s="43"/>
      <c r="L671" s="47"/>
      <c r="M671" s="247"/>
      <c r="N671" s="248"/>
      <c r="O671" s="94"/>
      <c r="P671" s="94"/>
      <c r="Q671" s="94"/>
      <c r="R671" s="94"/>
      <c r="S671" s="94"/>
      <c r="T671" s="95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19" t="s">
        <v>258</v>
      </c>
      <c r="AU671" s="19" t="s">
        <v>93</v>
      </c>
    </row>
    <row r="672" s="2" customFormat="1" ht="24.15" customHeight="1">
      <c r="A672" s="41"/>
      <c r="B672" s="42"/>
      <c r="C672" s="230" t="s">
        <v>693</v>
      </c>
      <c r="D672" s="230" t="s">
        <v>253</v>
      </c>
      <c r="E672" s="231" t="s">
        <v>694</v>
      </c>
      <c r="F672" s="232" t="s">
        <v>695</v>
      </c>
      <c r="G672" s="233" t="s">
        <v>389</v>
      </c>
      <c r="H672" s="234">
        <v>6913.4040000000005</v>
      </c>
      <c r="I672" s="235"/>
      <c r="J672" s="236">
        <f>ROUND(I672*H672,2)</f>
        <v>0</v>
      </c>
      <c r="K672" s="237"/>
      <c r="L672" s="47"/>
      <c r="M672" s="238" t="s">
        <v>1</v>
      </c>
      <c r="N672" s="239" t="s">
        <v>49</v>
      </c>
      <c r="O672" s="94"/>
      <c r="P672" s="240">
        <f>O672*H672</f>
        <v>0</v>
      </c>
      <c r="Q672" s="240">
        <v>0</v>
      </c>
      <c r="R672" s="240">
        <f>Q672*H672</f>
        <v>0</v>
      </c>
      <c r="S672" s="240">
        <v>0</v>
      </c>
      <c r="T672" s="241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42" t="s">
        <v>257</v>
      </c>
      <c r="AT672" s="242" t="s">
        <v>253</v>
      </c>
      <c r="AU672" s="242" t="s">
        <v>93</v>
      </c>
      <c r="AY672" s="19" t="s">
        <v>251</v>
      </c>
      <c r="BE672" s="243">
        <f>IF(N672="základní",J672,0)</f>
        <v>0</v>
      </c>
      <c r="BF672" s="243">
        <f>IF(N672="snížená",J672,0)</f>
        <v>0</v>
      </c>
      <c r="BG672" s="243">
        <f>IF(N672="zákl. přenesená",J672,0)</f>
        <v>0</v>
      </c>
      <c r="BH672" s="243">
        <f>IF(N672="sníž. přenesená",J672,0)</f>
        <v>0</v>
      </c>
      <c r="BI672" s="243">
        <f>IF(N672="nulová",J672,0)</f>
        <v>0</v>
      </c>
      <c r="BJ672" s="19" t="s">
        <v>91</v>
      </c>
      <c r="BK672" s="243">
        <f>ROUND(I672*H672,2)</f>
        <v>0</v>
      </c>
      <c r="BL672" s="19" t="s">
        <v>257</v>
      </c>
      <c r="BM672" s="242" t="s">
        <v>696</v>
      </c>
    </row>
    <row r="673" s="2" customFormat="1">
      <c r="A673" s="41"/>
      <c r="B673" s="42"/>
      <c r="C673" s="43"/>
      <c r="D673" s="244" t="s">
        <v>258</v>
      </c>
      <c r="E673" s="43"/>
      <c r="F673" s="245" t="s">
        <v>697</v>
      </c>
      <c r="G673" s="43"/>
      <c r="H673" s="43"/>
      <c r="I673" s="246"/>
      <c r="J673" s="43"/>
      <c r="K673" s="43"/>
      <c r="L673" s="47"/>
      <c r="M673" s="247"/>
      <c r="N673" s="248"/>
      <c r="O673" s="94"/>
      <c r="P673" s="94"/>
      <c r="Q673" s="94"/>
      <c r="R673" s="94"/>
      <c r="S673" s="94"/>
      <c r="T673" s="95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19" t="s">
        <v>258</v>
      </c>
      <c r="AU673" s="19" t="s">
        <v>93</v>
      </c>
    </row>
    <row r="674" s="2" customFormat="1" ht="21.75" customHeight="1">
      <c r="A674" s="41"/>
      <c r="B674" s="42"/>
      <c r="C674" s="230" t="s">
        <v>698</v>
      </c>
      <c r="D674" s="230" t="s">
        <v>253</v>
      </c>
      <c r="E674" s="231" t="s">
        <v>699</v>
      </c>
      <c r="F674" s="232" t="s">
        <v>700</v>
      </c>
      <c r="G674" s="233" t="s">
        <v>389</v>
      </c>
      <c r="H674" s="234">
        <v>1778.0999999999999</v>
      </c>
      <c r="I674" s="235"/>
      <c r="J674" s="236">
        <f>ROUND(I674*H674,2)</f>
        <v>0</v>
      </c>
      <c r="K674" s="237"/>
      <c r="L674" s="47"/>
      <c r="M674" s="238" t="s">
        <v>1</v>
      </c>
      <c r="N674" s="239" t="s">
        <v>49</v>
      </c>
      <c r="O674" s="94"/>
      <c r="P674" s="240">
        <f>O674*H674</f>
        <v>0</v>
      </c>
      <c r="Q674" s="240">
        <v>0.0032000000000000002</v>
      </c>
      <c r="R674" s="240">
        <f>Q674*H674</f>
        <v>5.6899199999999999</v>
      </c>
      <c r="S674" s="240">
        <v>0</v>
      </c>
      <c r="T674" s="241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42" t="s">
        <v>257</v>
      </c>
      <c r="AT674" s="242" t="s">
        <v>253</v>
      </c>
      <c r="AU674" s="242" t="s">
        <v>93</v>
      </c>
      <c r="AY674" s="19" t="s">
        <v>251</v>
      </c>
      <c r="BE674" s="243">
        <f>IF(N674="základní",J674,0)</f>
        <v>0</v>
      </c>
      <c r="BF674" s="243">
        <f>IF(N674="snížená",J674,0)</f>
        <v>0</v>
      </c>
      <c r="BG674" s="243">
        <f>IF(N674="zákl. přenesená",J674,0)</f>
        <v>0</v>
      </c>
      <c r="BH674" s="243">
        <f>IF(N674="sníž. přenesená",J674,0)</f>
        <v>0</v>
      </c>
      <c r="BI674" s="243">
        <f>IF(N674="nulová",J674,0)</f>
        <v>0</v>
      </c>
      <c r="BJ674" s="19" t="s">
        <v>91</v>
      </c>
      <c r="BK674" s="243">
        <f>ROUND(I674*H674,2)</f>
        <v>0</v>
      </c>
      <c r="BL674" s="19" t="s">
        <v>257</v>
      </c>
      <c r="BM674" s="242" t="s">
        <v>701</v>
      </c>
    </row>
    <row r="675" s="2" customFormat="1">
      <c r="A675" s="41"/>
      <c r="B675" s="42"/>
      <c r="C675" s="43"/>
      <c r="D675" s="244" t="s">
        <v>258</v>
      </c>
      <c r="E675" s="43"/>
      <c r="F675" s="245" t="s">
        <v>702</v>
      </c>
      <c r="G675" s="43"/>
      <c r="H675" s="43"/>
      <c r="I675" s="246"/>
      <c r="J675" s="43"/>
      <c r="K675" s="43"/>
      <c r="L675" s="47"/>
      <c r="M675" s="247"/>
      <c r="N675" s="248"/>
      <c r="O675" s="94"/>
      <c r="P675" s="94"/>
      <c r="Q675" s="94"/>
      <c r="R675" s="94"/>
      <c r="S675" s="94"/>
      <c r="T675" s="95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19" t="s">
        <v>258</v>
      </c>
      <c r="AU675" s="19" t="s">
        <v>93</v>
      </c>
    </row>
    <row r="676" s="2" customFormat="1">
      <c r="A676" s="41"/>
      <c r="B676" s="42"/>
      <c r="C676" s="43"/>
      <c r="D676" s="251" t="s">
        <v>289</v>
      </c>
      <c r="E676" s="43"/>
      <c r="F676" s="282" t="s">
        <v>703</v>
      </c>
      <c r="G676" s="43"/>
      <c r="H676" s="43"/>
      <c r="I676" s="246"/>
      <c r="J676" s="43"/>
      <c r="K676" s="43"/>
      <c r="L676" s="47"/>
      <c r="M676" s="247"/>
      <c r="N676" s="248"/>
      <c r="O676" s="94"/>
      <c r="P676" s="94"/>
      <c r="Q676" s="94"/>
      <c r="R676" s="94"/>
      <c r="S676" s="94"/>
      <c r="T676" s="95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19" t="s">
        <v>289</v>
      </c>
      <c r="AU676" s="19" t="s">
        <v>93</v>
      </c>
    </row>
    <row r="677" s="15" customFormat="1">
      <c r="A677" s="15"/>
      <c r="B677" s="272"/>
      <c r="C677" s="273"/>
      <c r="D677" s="251" t="s">
        <v>260</v>
      </c>
      <c r="E677" s="274" t="s">
        <v>1</v>
      </c>
      <c r="F677" s="275" t="s">
        <v>704</v>
      </c>
      <c r="G677" s="273"/>
      <c r="H677" s="274" t="s">
        <v>1</v>
      </c>
      <c r="I677" s="276"/>
      <c r="J677" s="273"/>
      <c r="K677" s="273"/>
      <c r="L677" s="277"/>
      <c r="M677" s="278"/>
      <c r="N677" s="279"/>
      <c r="O677" s="279"/>
      <c r="P677" s="279"/>
      <c r="Q677" s="279"/>
      <c r="R677" s="279"/>
      <c r="S677" s="279"/>
      <c r="T677" s="280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1" t="s">
        <v>260</v>
      </c>
      <c r="AU677" s="281" t="s">
        <v>93</v>
      </c>
      <c r="AV677" s="15" t="s">
        <v>91</v>
      </c>
      <c r="AW677" s="15" t="s">
        <v>40</v>
      </c>
      <c r="AX677" s="15" t="s">
        <v>84</v>
      </c>
      <c r="AY677" s="281" t="s">
        <v>251</v>
      </c>
    </row>
    <row r="678" s="13" customFormat="1">
      <c r="A678" s="13"/>
      <c r="B678" s="249"/>
      <c r="C678" s="250"/>
      <c r="D678" s="251" t="s">
        <v>260</v>
      </c>
      <c r="E678" s="252" t="s">
        <v>1</v>
      </c>
      <c r="F678" s="253" t="s">
        <v>705</v>
      </c>
      <c r="G678" s="250"/>
      <c r="H678" s="254">
        <v>366.75999999999999</v>
      </c>
      <c r="I678" s="255"/>
      <c r="J678" s="250"/>
      <c r="K678" s="250"/>
      <c r="L678" s="256"/>
      <c r="M678" s="257"/>
      <c r="N678" s="258"/>
      <c r="O678" s="258"/>
      <c r="P678" s="258"/>
      <c r="Q678" s="258"/>
      <c r="R678" s="258"/>
      <c r="S678" s="258"/>
      <c r="T678" s="25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0" t="s">
        <v>260</v>
      </c>
      <c r="AU678" s="260" t="s">
        <v>93</v>
      </c>
      <c r="AV678" s="13" t="s">
        <v>93</v>
      </c>
      <c r="AW678" s="13" t="s">
        <v>40</v>
      </c>
      <c r="AX678" s="13" t="s">
        <v>84</v>
      </c>
      <c r="AY678" s="260" t="s">
        <v>251</v>
      </c>
    </row>
    <row r="679" s="13" customFormat="1">
      <c r="A679" s="13"/>
      <c r="B679" s="249"/>
      <c r="C679" s="250"/>
      <c r="D679" s="251" t="s">
        <v>260</v>
      </c>
      <c r="E679" s="252" t="s">
        <v>1</v>
      </c>
      <c r="F679" s="253" t="s">
        <v>706</v>
      </c>
      <c r="G679" s="250"/>
      <c r="H679" s="254">
        <v>341.80000000000001</v>
      </c>
      <c r="I679" s="255"/>
      <c r="J679" s="250"/>
      <c r="K679" s="250"/>
      <c r="L679" s="256"/>
      <c r="M679" s="257"/>
      <c r="N679" s="258"/>
      <c r="O679" s="258"/>
      <c r="P679" s="258"/>
      <c r="Q679" s="258"/>
      <c r="R679" s="258"/>
      <c r="S679" s="258"/>
      <c r="T679" s="25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0" t="s">
        <v>260</v>
      </c>
      <c r="AU679" s="260" t="s">
        <v>93</v>
      </c>
      <c r="AV679" s="13" t="s">
        <v>93</v>
      </c>
      <c r="AW679" s="13" t="s">
        <v>40</v>
      </c>
      <c r="AX679" s="13" t="s">
        <v>84</v>
      </c>
      <c r="AY679" s="260" t="s">
        <v>251</v>
      </c>
    </row>
    <row r="680" s="13" customFormat="1">
      <c r="A680" s="13"/>
      <c r="B680" s="249"/>
      <c r="C680" s="250"/>
      <c r="D680" s="251" t="s">
        <v>260</v>
      </c>
      <c r="E680" s="252" t="s">
        <v>1</v>
      </c>
      <c r="F680" s="253" t="s">
        <v>707</v>
      </c>
      <c r="G680" s="250"/>
      <c r="H680" s="254">
        <v>379.12</v>
      </c>
      <c r="I680" s="255"/>
      <c r="J680" s="250"/>
      <c r="K680" s="250"/>
      <c r="L680" s="256"/>
      <c r="M680" s="257"/>
      <c r="N680" s="258"/>
      <c r="O680" s="258"/>
      <c r="P680" s="258"/>
      <c r="Q680" s="258"/>
      <c r="R680" s="258"/>
      <c r="S680" s="258"/>
      <c r="T680" s="25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0" t="s">
        <v>260</v>
      </c>
      <c r="AU680" s="260" t="s">
        <v>93</v>
      </c>
      <c r="AV680" s="13" t="s">
        <v>93</v>
      </c>
      <c r="AW680" s="13" t="s">
        <v>40</v>
      </c>
      <c r="AX680" s="13" t="s">
        <v>84</v>
      </c>
      <c r="AY680" s="260" t="s">
        <v>251</v>
      </c>
    </row>
    <row r="681" s="13" customFormat="1">
      <c r="A681" s="13"/>
      <c r="B681" s="249"/>
      <c r="C681" s="250"/>
      <c r="D681" s="251" t="s">
        <v>260</v>
      </c>
      <c r="E681" s="252" t="s">
        <v>1</v>
      </c>
      <c r="F681" s="253" t="s">
        <v>708</v>
      </c>
      <c r="G681" s="250"/>
      <c r="H681" s="254">
        <v>359.29000000000002</v>
      </c>
      <c r="I681" s="255"/>
      <c r="J681" s="250"/>
      <c r="K681" s="250"/>
      <c r="L681" s="256"/>
      <c r="M681" s="257"/>
      <c r="N681" s="258"/>
      <c r="O681" s="258"/>
      <c r="P681" s="258"/>
      <c r="Q681" s="258"/>
      <c r="R681" s="258"/>
      <c r="S681" s="258"/>
      <c r="T681" s="25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0" t="s">
        <v>260</v>
      </c>
      <c r="AU681" s="260" t="s">
        <v>93</v>
      </c>
      <c r="AV681" s="13" t="s">
        <v>93</v>
      </c>
      <c r="AW681" s="13" t="s">
        <v>40</v>
      </c>
      <c r="AX681" s="13" t="s">
        <v>84</v>
      </c>
      <c r="AY681" s="260" t="s">
        <v>251</v>
      </c>
    </row>
    <row r="682" s="13" customFormat="1">
      <c r="A682" s="13"/>
      <c r="B682" s="249"/>
      <c r="C682" s="250"/>
      <c r="D682" s="251" t="s">
        <v>260</v>
      </c>
      <c r="E682" s="252" t="s">
        <v>1</v>
      </c>
      <c r="F682" s="253" t="s">
        <v>709</v>
      </c>
      <c r="G682" s="250"/>
      <c r="H682" s="254">
        <v>331.13</v>
      </c>
      <c r="I682" s="255"/>
      <c r="J682" s="250"/>
      <c r="K682" s="250"/>
      <c r="L682" s="256"/>
      <c r="M682" s="257"/>
      <c r="N682" s="258"/>
      <c r="O682" s="258"/>
      <c r="P682" s="258"/>
      <c r="Q682" s="258"/>
      <c r="R682" s="258"/>
      <c r="S682" s="258"/>
      <c r="T682" s="25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0" t="s">
        <v>260</v>
      </c>
      <c r="AU682" s="260" t="s">
        <v>93</v>
      </c>
      <c r="AV682" s="13" t="s">
        <v>93</v>
      </c>
      <c r="AW682" s="13" t="s">
        <v>40</v>
      </c>
      <c r="AX682" s="13" t="s">
        <v>84</v>
      </c>
      <c r="AY682" s="260" t="s">
        <v>251</v>
      </c>
    </row>
    <row r="683" s="14" customFormat="1">
      <c r="A683" s="14"/>
      <c r="B683" s="261"/>
      <c r="C683" s="262"/>
      <c r="D683" s="251" t="s">
        <v>260</v>
      </c>
      <c r="E683" s="263" t="s">
        <v>1</v>
      </c>
      <c r="F683" s="264" t="s">
        <v>262</v>
      </c>
      <c r="G683" s="262"/>
      <c r="H683" s="265">
        <v>1778.0999999999999</v>
      </c>
      <c r="I683" s="266"/>
      <c r="J683" s="262"/>
      <c r="K683" s="262"/>
      <c r="L683" s="267"/>
      <c r="M683" s="268"/>
      <c r="N683" s="269"/>
      <c r="O683" s="269"/>
      <c r="P683" s="269"/>
      <c r="Q683" s="269"/>
      <c r="R683" s="269"/>
      <c r="S683" s="269"/>
      <c r="T683" s="27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71" t="s">
        <v>260</v>
      </c>
      <c r="AU683" s="271" t="s">
        <v>93</v>
      </c>
      <c r="AV683" s="14" t="s">
        <v>257</v>
      </c>
      <c r="AW683" s="14" t="s">
        <v>40</v>
      </c>
      <c r="AX683" s="14" t="s">
        <v>91</v>
      </c>
      <c r="AY683" s="271" t="s">
        <v>251</v>
      </c>
    </row>
    <row r="684" s="2" customFormat="1" ht="16.5" customHeight="1">
      <c r="A684" s="41"/>
      <c r="B684" s="42"/>
      <c r="C684" s="230" t="s">
        <v>458</v>
      </c>
      <c r="D684" s="230" t="s">
        <v>253</v>
      </c>
      <c r="E684" s="231" t="s">
        <v>710</v>
      </c>
      <c r="F684" s="232" t="s">
        <v>711</v>
      </c>
      <c r="G684" s="233" t="s">
        <v>298</v>
      </c>
      <c r="H684" s="234">
        <v>159.03299999999999</v>
      </c>
      <c r="I684" s="235"/>
      <c r="J684" s="236">
        <f>ROUND(I684*H684,2)</f>
        <v>0</v>
      </c>
      <c r="K684" s="237"/>
      <c r="L684" s="47"/>
      <c r="M684" s="238" t="s">
        <v>1</v>
      </c>
      <c r="N684" s="239" t="s">
        <v>49</v>
      </c>
      <c r="O684" s="94"/>
      <c r="P684" s="240">
        <f>O684*H684</f>
        <v>0</v>
      </c>
      <c r="Q684" s="240">
        <v>1.0555522399999999</v>
      </c>
      <c r="R684" s="240">
        <f>Q684*H684</f>
        <v>167.86763938391997</v>
      </c>
      <c r="S684" s="240">
        <v>0</v>
      </c>
      <c r="T684" s="241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42" t="s">
        <v>257</v>
      </c>
      <c r="AT684" s="242" t="s">
        <v>253</v>
      </c>
      <c r="AU684" s="242" t="s">
        <v>93</v>
      </c>
      <c r="AY684" s="19" t="s">
        <v>251</v>
      </c>
      <c r="BE684" s="243">
        <f>IF(N684="základní",J684,0)</f>
        <v>0</v>
      </c>
      <c r="BF684" s="243">
        <f>IF(N684="snížená",J684,0)</f>
        <v>0</v>
      </c>
      <c r="BG684" s="243">
        <f>IF(N684="zákl. přenesená",J684,0)</f>
        <v>0</v>
      </c>
      <c r="BH684" s="243">
        <f>IF(N684="sníž. přenesená",J684,0)</f>
        <v>0</v>
      </c>
      <c r="BI684" s="243">
        <f>IF(N684="nulová",J684,0)</f>
        <v>0</v>
      </c>
      <c r="BJ684" s="19" t="s">
        <v>91</v>
      </c>
      <c r="BK684" s="243">
        <f>ROUND(I684*H684,2)</f>
        <v>0</v>
      </c>
      <c r="BL684" s="19" t="s">
        <v>257</v>
      </c>
      <c r="BM684" s="242" t="s">
        <v>712</v>
      </c>
    </row>
    <row r="685" s="2" customFormat="1">
      <c r="A685" s="41"/>
      <c r="B685" s="42"/>
      <c r="C685" s="43"/>
      <c r="D685" s="244" t="s">
        <v>258</v>
      </c>
      <c r="E685" s="43"/>
      <c r="F685" s="245" t="s">
        <v>713</v>
      </c>
      <c r="G685" s="43"/>
      <c r="H685" s="43"/>
      <c r="I685" s="246"/>
      <c r="J685" s="43"/>
      <c r="K685" s="43"/>
      <c r="L685" s="47"/>
      <c r="M685" s="247"/>
      <c r="N685" s="248"/>
      <c r="O685" s="94"/>
      <c r="P685" s="94"/>
      <c r="Q685" s="94"/>
      <c r="R685" s="94"/>
      <c r="S685" s="94"/>
      <c r="T685" s="95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19" t="s">
        <v>258</v>
      </c>
      <c r="AU685" s="19" t="s">
        <v>93</v>
      </c>
    </row>
    <row r="686" s="13" customFormat="1">
      <c r="A686" s="13"/>
      <c r="B686" s="249"/>
      <c r="C686" s="250"/>
      <c r="D686" s="251" t="s">
        <v>260</v>
      </c>
      <c r="E686" s="252" t="s">
        <v>1</v>
      </c>
      <c r="F686" s="253" t="s">
        <v>714</v>
      </c>
      <c r="G686" s="250"/>
      <c r="H686" s="254">
        <v>14.642</v>
      </c>
      <c r="I686" s="255"/>
      <c r="J686" s="250"/>
      <c r="K686" s="250"/>
      <c r="L686" s="256"/>
      <c r="M686" s="257"/>
      <c r="N686" s="258"/>
      <c r="O686" s="258"/>
      <c r="P686" s="258"/>
      <c r="Q686" s="258"/>
      <c r="R686" s="258"/>
      <c r="S686" s="258"/>
      <c r="T686" s="259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0" t="s">
        <v>260</v>
      </c>
      <c r="AU686" s="260" t="s">
        <v>93</v>
      </c>
      <c r="AV686" s="13" t="s">
        <v>93</v>
      </c>
      <c r="AW686" s="13" t="s">
        <v>40</v>
      </c>
      <c r="AX686" s="13" t="s">
        <v>84</v>
      </c>
      <c r="AY686" s="260" t="s">
        <v>251</v>
      </c>
    </row>
    <row r="687" s="13" customFormat="1">
      <c r="A687" s="13"/>
      <c r="B687" s="249"/>
      <c r="C687" s="250"/>
      <c r="D687" s="251" t="s">
        <v>260</v>
      </c>
      <c r="E687" s="252" t="s">
        <v>1</v>
      </c>
      <c r="F687" s="253" t="s">
        <v>715</v>
      </c>
      <c r="G687" s="250"/>
      <c r="H687" s="254">
        <v>25.638999999999999</v>
      </c>
      <c r="I687" s="255"/>
      <c r="J687" s="250"/>
      <c r="K687" s="250"/>
      <c r="L687" s="256"/>
      <c r="M687" s="257"/>
      <c r="N687" s="258"/>
      <c r="O687" s="258"/>
      <c r="P687" s="258"/>
      <c r="Q687" s="258"/>
      <c r="R687" s="258"/>
      <c r="S687" s="258"/>
      <c r="T687" s="259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0" t="s">
        <v>260</v>
      </c>
      <c r="AU687" s="260" t="s">
        <v>93</v>
      </c>
      <c r="AV687" s="13" t="s">
        <v>93</v>
      </c>
      <c r="AW687" s="13" t="s">
        <v>40</v>
      </c>
      <c r="AX687" s="13" t="s">
        <v>84</v>
      </c>
      <c r="AY687" s="260" t="s">
        <v>251</v>
      </c>
    </row>
    <row r="688" s="13" customFormat="1">
      <c r="A688" s="13"/>
      <c r="B688" s="249"/>
      <c r="C688" s="250"/>
      <c r="D688" s="251" t="s">
        <v>260</v>
      </c>
      <c r="E688" s="252" t="s">
        <v>1</v>
      </c>
      <c r="F688" s="253" t="s">
        <v>716</v>
      </c>
      <c r="G688" s="250"/>
      <c r="H688" s="254">
        <v>29.225000000000001</v>
      </c>
      <c r="I688" s="255"/>
      <c r="J688" s="250"/>
      <c r="K688" s="250"/>
      <c r="L688" s="256"/>
      <c r="M688" s="257"/>
      <c r="N688" s="258"/>
      <c r="O688" s="258"/>
      <c r="P688" s="258"/>
      <c r="Q688" s="258"/>
      <c r="R688" s="258"/>
      <c r="S688" s="258"/>
      <c r="T688" s="259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0" t="s">
        <v>260</v>
      </c>
      <c r="AU688" s="260" t="s">
        <v>93</v>
      </c>
      <c r="AV688" s="13" t="s">
        <v>93</v>
      </c>
      <c r="AW688" s="13" t="s">
        <v>40</v>
      </c>
      <c r="AX688" s="13" t="s">
        <v>84</v>
      </c>
      <c r="AY688" s="260" t="s">
        <v>251</v>
      </c>
    </row>
    <row r="689" s="13" customFormat="1">
      <c r="A689" s="13"/>
      <c r="B689" s="249"/>
      <c r="C689" s="250"/>
      <c r="D689" s="251" t="s">
        <v>260</v>
      </c>
      <c r="E689" s="252" t="s">
        <v>1</v>
      </c>
      <c r="F689" s="253" t="s">
        <v>717</v>
      </c>
      <c r="G689" s="250"/>
      <c r="H689" s="254">
        <v>29.460000000000001</v>
      </c>
      <c r="I689" s="255"/>
      <c r="J689" s="250"/>
      <c r="K689" s="250"/>
      <c r="L689" s="256"/>
      <c r="M689" s="257"/>
      <c r="N689" s="258"/>
      <c r="O689" s="258"/>
      <c r="P689" s="258"/>
      <c r="Q689" s="258"/>
      <c r="R689" s="258"/>
      <c r="S689" s="258"/>
      <c r="T689" s="25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0" t="s">
        <v>260</v>
      </c>
      <c r="AU689" s="260" t="s">
        <v>93</v>
      </c>
      <c r="AV689" s="13" t="s">
        <v>93</v>
      </c>
      <c r="AW689" s="13" t="s">
        <v>40</v>
      </c>
      <c r="AX689" s="13" t="s">
        <v>84</v>
      </c>
      <c r="AY689" s="260" t="s">
        <v>251</v>
      </c>
    </row>
    <row r="690" s="13" customFormat="1">
      <c r="A690" s="13"/>
      <c r="B690" s="249"/>
      <c r="C690" s="250"/>
      <c r="D690" s="251" t="s">
        <v>260</v>
      </c>
      <c r="E690" s="252" t="s">
        <v>1</v>
      </c>
      <c r="F690" s="253" t="s">
        <v>718</v>
      </c>
      <c r="G690" s="250"/>
      <c r="H690" s="254">
        <v>29.058</v>
      </c>
      <c r="I690" s="255"/>
      <c r="J690" s="250"/>
      <c r="K690" s="250"/>
      <c r="L690" s="256"/>
      <c r="M690" s="257"/>
      <c r="N690" s="258"/>
      <c r="O690" s="258"/>
      <c r="P690" s="258"/>
      <c r="Q690" s="258"/>
      <c r="R690" s="258"/>
      <c r="S690" s="258"/>
      <c r="T690" s="25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0" t="s">
        <v>260</v>
      </c>
      <c r="AU690" s="260" t="s">
        <v>93</v>
      </c>
      <c r="AV690" s="13" t="s">
        <v>93</v>
      </c>
      <c r="AW690" s="13" t="s">
        <v>40</v>
      </c>
      <c r="AX690" s="13" t="s">
        <v>84</v>
      </c>
      <c r="AY690" s="260" t="s">
        <v>251</v>
      </c>
    </row>
    <row r="691" s="13" customFormat="1">
      <c r="A691" s="13"/>
      <c r="B691" s="249"/>
      <c r="C691" s="250"/>
      <c r="D691" s="251" t="s">
        <v>260</v>
      </c>
      <c r="E691" s="252" t="s">
        <v>1</v>
      </c>
      <c r="F691" s="253" t="s">
        <v>719</v>
      </c>
      <c r="G691" s="250"/>
      <c r="H691" s="254">
        <v>29.155000000000001</v>
      </c>
      <c r="I691" s="255"/>
      <c r="J691" s="250"/>
      <c r="K691" s="250"/>
      <c r="L691" s="256"/>
      <c r="M691" s="257"/>
      <c r="N691" s="258"/>
      <c r="O691" s="258"/>
      <c r="P691" s="258"/>
      <c r="Q691" s="258"/>
      <c r="R691" s="258"/>
      <c r="S691" s="258"/>
      <c r="T691" s="25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0" t="s">
        <v>260</v>
      </c>
      <c r="AU691" s="260" t="s">
        <v>93</v>
      </c>
      <c r="AV691" s="13" t="s">
        <v>93</v>
      </c>
      <c r="AW691" s="13" t="s">
        <v>40</v>
      </c>
      <c r="AX691" s="13" t="s">
        <v>84</v>
      </c>
      <c r="AY691" s="260" t="s">
        <v>251</v>
      </c>
    </row>
    <row r="692" s="13" customFormat="1">
      <c r="A692" s="13"/>
      <c r="B692" s="249"/>
      <c r="C692" s="250"/>
      <c r="D692" s="251" t="s">
        <v>260</v>
      </c>
      <c r="E692" s="252" t="s">
        <v>1</v>
      </c>
      <c r="F692" s="253" t="s">
        <v>720</v>
      </c>
      <c r="G692" s="250"/>
      <c r="H692" s="254">
        <v>0.122</v>
      </c>
      <c r="I692" s="255"/>
      <c r="J692" s="250"/>
      <c r="K692" s="250"/>
      <c r="L692" s="256"/>
      <c r="M692" s="257"/>
      <c r="N692" s="258"/>
      <c r="O692" s="258"/>
      <c r="P692" s="258"/>
      <c r="Q692" s="258"/>
      <c r="R692" s="258"/>
      <c r="S692" s="258"/>
      <c r="T692" s="25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0" t="s">
        <v>260</v>
      </c>
      <c r="AU692" s="260" t="s">
        <v>93</v>
      </c>
      <c r="AV692" s="13" t="s">
        <v>93</v>
      </c>
      <c r="AW692" s="13" t="s">
        <v>40</v>
      </c>
      <c r="AX692" s="13" t="s">
        <v>84</v>
      </c>
      <c r="AY692" s="260" t="s">
        <v>251</v>
      </c>
    </row>
    <row r="693" s="13" customFormat="1">
      <c r="A693" s="13"/>
      <c r="B693" s="249"/>
      <c r="C693" s="250"/>
      <c r="D693" s="251" t="s">
        <v>260</v>
      </c>
      <c r="E693" s="252" t="s">
        <v>1</v>
      </c>
      <c r="F693" s="253" t="s">
        <v>721</v>
      </c>
      <c r="G693" s="250"/>
      <c r="H693" s="254">
        <v>1.732</v>
      </c>
      <c r="I693" s="255"/>
      <c r="J693" s="250"/>
      <c r="K693" s="250"/>
      <c r="L693" s="256"/>
      <c r="M693" s="257"/>
      <c r="N693" s="258"/>
      <c r="O693" s="258"/>
      <c r="P693" s="258"/>
      <c r="Q693" s="258"/>
      <c r="R693" s="258"/>
      <c r="S693" s="258"/>
      <c r="T693" s="25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0" t="s">
        <v>260</v>
      </c>
      <c r="AU693" s="260" t="s">
        <v>93</v>
      </c>
      <c r="AV693" s="13" t="s">
        <v>93</v>
      </c>
      <c r="AW693" s="13" t="s">
        <v>40</v>
      </c>
      <c r="AX693" s="13" t="s">
        <v>84</v>
      </c>
      <c r="AY693" s="260" t="s">
        <v>251</v>
      </c>
    </row>
    <row r="694" s="14" customFormat="1">
      <c r="A694" s="14"/>
      <c r="B694" s="261"/>
      <c r="C694" s="262"/>
      <c r="D694" s="251" t="s">
        <v>260</v>
      </c>
      <c r="E694" s="263" t="s">
        <v>1</v>
      </c>
      <c r="F694" s="264" t="s">
        <v>262</v>
      </c>
      <c r="G694" s="262"/>
      <c r="H694" s="265">
        <v>159.03299999999999</v>
      </c>
      <c r="I694" s="266"/>
      <c r="J694" s="262"/>
      <c r="K694" s="262"/>
      <c r="L694" s="267"/>
      <c r="M694" s="268"/>
      <c r="N694" s="269"/>
      <c r="O694" s="269"/>
      <c r="P694" s="269"/>
      <c r="Q694" s="269"/>
      <c r="R694" s="269"/>
      <c r="S694" s="269"/>
      <c r="T694" s="27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71" t="s">
        <v>260</v>
      </c>
      <c r="AU694" s="271" t="s">
        <v>93</v>
      </c>
      <c r="AV694" s="14" t="s">
        <v>257</v>
      </c>
      <c r="AW694" s="14" t="s">
        <v>40</v>
      </c>
      <c r="AX694" s="14" t="s">
        <v>91</v>
      </c>
      <c r="AY694" s="271" t="s">
        <v>251</v>
      </c>
    </row>
    <row r="695" s="2" customFormat="1" ht="24.15" customHeight="1">
      <c r="A695" s="41"/>
      <c r="B695" s="42"/>
      <c r="C695" s="230" t="s">
        <v>722</v>
      </c>
      <c r="D695" s="230" t="s">
        <v>253</v>
      </c>
      <c r="E695" s="231" t="s">
        <v>723</v>
      </c>
      <c r="F695" s="232" t="s">
        <v>724</v>
      </c>
      <c r="G695" s="233" t="s">
        <v>571</v>
      </c>
      <c r="H695" s="234">
        <v>12</v>
      </c>
      <c r="I695" s="235"/>
      <c r="J695" s="236">
        <f>ROUND(I695*H695,2)</f>
        <v>0</v>
      </c>
      <c r="K695" s="237"/>
      <c r="L695" s="47"/>
      <c r="M695" s="238" t="s">
        <v>1</v>
      </c>
      <c r="N695" s="239" t="s">
        <v>49</v>
      </c>
      <c r="O695" s="94"/>
      <c r="P695" s="240">
        <f>O695*H695</f>
        <v>0</v>
      </c>
      <c r="Q695" s="240">
        <v>0</v>
      </c>
      <c r="R695" s="240">
        <f>Q695*H695</f>
        <v>0</v>
      </c>
      <c r="S695" s="240">
        <v>0</v>
      </c>
      <c r="T695" s="241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42" t="s">
        <v>257</v>
      </c>
      <c r="AT695" s="242" t="s">
        <v>253</v>
      </c>
      <c r="AU695" s="242" t="s">
        <v>93</v>
      </c>
      <c r="AY695" s="19" t="s">
        <v>251</v>
      </c>
      <c r="BE695" s="243">
        <f>IF(N695="základní",J695,0)</f>
        <v>0</v>
      </c>
      <c r="BF695" s="243">
        <f>IF(N695="snížená",J695,0)</f>
        <v>0</v>
      </c>
      <c r="BG695" s="243">
        <f>IF(N695="zákl. přenesená",J695,0)</f>
        <v>0</v>
      </c>
      <c r="BH695" s="243">
        <f>IF(N695="sníž. přenesená",J695,0)</f>
        <v>0</v>
      </c>
      <c r="BI695" s="243">
        <f>IF(N695="nulová",J695,0)</f>
        <v>0</v>
      </c>
      <c r="BJ695" s="19" t="s">
        <v>91</v>
      </c>
      <c r="BK695" s="243">
        <f>ROUND(I695*H695,2)</f>
        <v>0</v>
      </c>
      <c r="BL695" s="19" t="s">
        <v>257</v>
      </c>
      <c r="BM695" s="242" t="s">
        <v>725</v>
      </c>
    </row>
    <row r="696" s="15" customFormat="1">
      <c r="A696" s="15"/>
      <c r="B696" s="272"/>
      <c r="C696" s="273"/>
      <c r="D696" s="251" t="s">
        <v>260</v>
      </c>
      <c r="E696" s="274" t="s">
        <v>1</v>
      </c>
      <c r="F696" s="275" t="s">
        <v>726</v>
      </c>
      <c r="G696" s="273"/>
      <c r="H696" s="274" t="s">
        <v>1</v>
      </c>
      <c r="I696" s="276"/>
      <c r="J696" s="273"/>
      <c r="K696" s="273"/>
      <c r="L696" s="277"/>
      <c r="M696" s="278"/>
      <c r="N696" s="279"/>
      <c r="O696" s="279"/>
      <c r="P696" s="279"/>
      <c r="Q696" s="279"/>
      <c r="R696" s="279"/>
      <c r="S696" s="279"/>
      <c r="T696" s="280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81" t="s">
        <v>260</v>
      </c>
      <c r="AU696" s="281" t="s">
        <v>93</v>
      </c>
      <c r="AV696" s="15" t="s">
        <v>91</v>
      </c>
      <c r="AW696" s="15" t="s">
        <v>40</v>
      </c>
      <c r="AX696" s="15" t="s">
        <v>84</v>
      </c>
      <c r="AY696" s="281" t="s">
        <v>251</v>
      </c>
    </row>
    <row r="697" s="13" customFormat="1">
      <c r="A697" s="13"/>
      <c r="B697" s="249"/>
      <c r="C697" s="250"/>
      <c r="D697" s="251" t="s">
        <v>260</v>
      </c>
      <c r="E697" s="252" t="s">
        <v>1</v>
      </c>
      <c r="F697" s="253" t="s">
        <v>727</v>
      </c>
      <c r="G697" s="250"/>
      <c r="H697" s="254">
        <v>2</v>
      </c>
      <c r="I697" s="255"/>
      <c r="J697" s="250"/>
      <c r="K697" s="250"/>
      <c r="L697" s="256"/>
      <c r="M697" s="257"/>
      <c r="N697" s="258"/>
      <c r="O697" s="258"/>
      <c r="P697" s="258"/>
      <c r="Q697" s="258"/>
      <c r="R697" s="258"/>
      <c r="S697" s="258"/>
      <c r="T697" s="259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0" t="s">
        <v>260</v>
      </c>
      <c r="AU697" s="260" t="s">
        <v>93</v>
      </c>
      <c r="AV697" s="13" t="s">
        <v>93</v>
      </c>
      <c r="AW697" s="13" t="s">
        <v>40</v>
      </c>
      <c r="AX697" s="13" t="s">
        <v>84</v>
      </c>
      <c r="AY697" s="260" t="s">
        <v>251</v>
      </c>
    </row>
    <row r="698" s="13" customFormat="1">
      <c r="A698" s="13"/>
      <c r="B698" s="249"/>
      <c r="C698" s="250"/>
      <c r="D698" s="251" t="s">
        <v>260</v>
      </c>
      <c r="E698" s="252" t="s">
        <v>1</v>
      </c>
      <c r="F698" s="253" t="s">
        <v>728</v>
      </c>
      <c r="G698" s="250"/>
      <c r="H698" s="254">
        <v>2</v>
      </c>
      <c r="I698" s="255"/>
      <c r="J698" s="250"/>
      <c r="K698" s="250"/>
      <c r="L698" s="256"/>
      <c r="M698" s="257"/>
      <c r="N698" s="258"/>
      <c r="O698" s="258"/>
      <c r="P698" s="258"/>
      <c r="Q698" s="258"/>
      <c r="R698" s="258"/>
      <c r="S698" s="258"/>
      <c r="T698" s="25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0" t="s">
        <v>260</v>
      </c>
      <c r="AU698" s="260" t="s">
        <v>93</v>
      </c>
      <c r="AV698" s="13" t="s">
        <v>93</v>
      </c>
      <c r="AW698" s="13" t="s">
        <v>40</v>
      </c>
      <c r="AX698" s="13" t="s">
        <v>84</v>
      </c>
      <c r="AY698" s="260" t="s">
        <v>251</v>
      </c>
    </row>
    <row r="699" s="13" customFormat="1">
      <c r="A699" s="13"/>
      <c r="B699" s="249"/>
      <c r="C699" s="250"/>
      <c r="D699" s="251" t="s">
        <v>260</v>
      </c>
      <c r="E699" s="252" t="s">
        <v>1</v>
      </c>
      <c r="F699" s="253" t="s">
        <v>729</v>
      </c>
      <c r="G699" s="250"/>
      <c r="H699" s="254">
        <v>2</v>
      </c>
      <c r="I699" s="255"/>
      <c r="J699" s="250"/>
      <c r="K699" s="250"/>
      <c r="L699" s="256"/>
      <c r="M699" s="257"/>
      <c r="N699" s="258"/>
      <c r="O699" s="258"/>
      <c r="P699" s="258"/>
      <c r="Q699" s="258"/>
      <c r="R699" s="258"/>
      <c r="S699" s="258"/>
      <c r="T699" s="259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60" t="s">
        <v>260</v>
      </c>
      <c r="AU699" s="260" t="s">
        <v>93</v>
      </c>
      <c r="AV699" s="13" t="s">
        <v>93</v>
      </c>
      <c r="AW699" s="13" t="s">
        <v>40</v>
      </c>
      <c r="AX699" s="13" t="s">
        <v>84</v>
      </c>
      <c r="AY699" s="260" t="s">
        <v>251</v>
      </c>
    </row>
    <row r="700" s="13" customFormat="1">
      <c r="A700" s="13"/>
      <c r="B700" s="249"/>
      <c r="C700" s="250"/>
      <c r="D700" s="251" t="s">
        <v>260</v>
      </c>
      <c r="E700" s="252" t="s">
        <v>1</v>
      </c>
      <c r="F700" s="253" t="s">
        <v>730</v>
      </c>
      <c r="G700" s="250"/>
      <c r="H700" s="254">
        <v>2</v>
      </c>
      <c r="I700" s="255"/>
      <c r="J700" s="250"/>
      <c r="K700" s="250"/>
      <c r="L700" s="256"/>
      <c r="M700" s="257"/>
      <c r="N700" s="258"/>
      <c r="O700" s="258"/>
      <c r="P700" s="258"/>
      <c r="Q700" s="258"/>
      <c r="R700" s="258"/>
      <c r="S700" s="258"/>
      <c r="T700" s="25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60" t="s">
        <v>260</v>
      </c>
      <c r="AU700" s="260" t="s">
        <v>93</v>
      </c>
      <c r="AV700" s="13" t="s">
        <v>93</v>
      </c>
      <c r="AW700" s="13" t="s">
        <v>40</v>
      </c>
      <c r="AX700" s="13" t="s">
        <v>84</v>
      </c>
      <c r="AY700" s="260" t="s">
        <v>251</v>
      </c>
    </row>
    <row r="701" s="13" customFormat="1">
      <c r="A701" s="13"/>
      <c r="B701" s="249"/>
      <c r="C701" s="250"/>
      <c r="D701" s="251" t="s">
        <v>260</v>
      </c>
      <c r="E701" s="252" t="s">
        <v>1</v>
      </c>
      <c r="F701" s="253" t="s">
        <v>731</v>
      </c>
      <c r="G701" s="250"/>
      <c r="H701" s="254">
        <v>2</v>
      </c>
      <c r="I701" s="255"/>
      <c r="J701" s="250"/>
      <c r="K701" s="250"/>
      <c r="L701" s="256"/>
      <c r="M701" s="257"/>
      <c r="N701" s="258"/>
      <c r="O701" s="258"/>
      <c r="P701" s="258"/>
      <c r="Q701" s="258"/>
      <c r="R701" s="258"/>
      <c r="S701" s="258"/>
      <c r="T701" s="25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0" t="s">
        <v>260</v>
      </c>
      <c r="AU701" s="260" t="s">
        <v>93</v>
      </c>
      <c r="AV701" s="13" t="s">
        <v>93</v>
      </c>
      <c r="AW701" s="13" t="s">
        <v>40</v>
      </c>
      <c r="AX701" s="13" t="s">
        <v>84</v>
      </c>
      <c r="AY701" s="260" t="s">
        <v>251</v>
      </c>
    </row>
    <row r="702" s="13" customFormat="1">
      <c r="A702" s="13"/>
      <c r="B702" s="249"/>
      <c r="C702" s="250"/>
      <c r="D702" s="251" t="s">
        <v>260</v>
      </c>
      <c r="E702" s="252" t="s">
        <v>1</v>
      </c>
      <c r="F702" s="253" t="s">
        <v>732</v>
      </c>
      <c r="G702" s="250"/>
      <c r="H702" s="254">
        <v>2</v>
      </c>
      <c r="I702" s="255"/>
      <c r="J702" s="250"/>
      <c r="K702" s="250"/>
      <c r="L702" s="256"/>
      <c r="M702" s="257"/>
      <c r="N702" s="258"/>
      <c r="O702" s="258"/>
      <c r="P702" s="258"/>
      <c r="Q702" s="258"/>
      <c r="R702" s="258"/>
      <c r="S702" s="258"/>
      <c r="T702" s="25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0" t="s">
        <v>260</v>
      </c>
      <c r="AU702" s="260" t="s">
        <v>93</v>
      </c>
      <c r="AV702" s="13" t="s">
        <v>93</v>
      </c>
      <c r="AW702" s="13" t="s">
        <v>40</v>
      </c>
      <c r="AX702" s="13" t="s">
        <v>84</v>
      </c>
      <c r="AY702" s="260" t="s">
        <v>251</v>
      </c>
    </row>
    <row r="703" s="14" customFormat="1">
      <c r="A703" s="14"/>
      <c r="B703" s="261"/>
      <c r="C703" s="262"/>
      <c r="D703" s="251" t="s">
        <v>260</v>
      </c>
      <c r="E703" s="263" t="s">
        <v>1</v>
      </c>
      <c r="F703" s="264" t="s">
        <v>262</v>
      </c>
      <c r="G703" s="262"/>
      <c r="H703" s="265">
        <v>12</v>
      </c>
      <c r="I703" s="266"/>
      <c r="J703" s="262"/>
      <c r="K703" s="262"/>
      <c r="L703" s="267"/>
      <c r="M703" s="268"/>
      <c r="N703" s="269"/>
      <c r="O703" s="269"/>
      <c r="P703" s="269"/>
      <c r="Q703" s="269"/>
      <c r="R703" s="269"/>
      <c r="S703" s="269"/>
      <c r="T703" s="27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71" t="s">
        <v>260</v>
      </c>
      <c r="AU703" s="271" t="s">
        <v>93</v>
      </c>
      <c r="AV703" s="14" t="s">
        <v>257</v>
      </c>
      <c r="AW703" s="14" t="s">
        <v>40</v>
      </c>
      <c r="AX703" s="14" t="s">
        <v>91</v>
      </c>
      <c r="AY703" s="271" t="s">
        <v>251</v>
      </c>
    </row>
    <row r="704" s="2" customFormat="1" ht="21.75" customHeight="1">
      <c r="A704" s="41"/>
      <c r="B704" s="42"/>
      <c r="C704" s="230" t="s">
        <v>733</v>
      </c>
      <c r="D704" s="230" t="s">
        <v>253</v>
      </c>
      <c r="E704" s="231" t="s">
        <v>734</v>
      </c>
      <c r="F704" s="232" t="s">
        <v>735</v>
      </c>
      <c r="G704" s="233" t="s">
        <v>265</v>
      </c>
      <c r="H704" s="234">
        <v>19.106999999999999</v>
      </c>
      <c r="I704" s="235"/>
      <c r="J704" s="236">
        <f>ROUND(I704*H704,2)</f>
        <v>0</v>
      </c>
      <c r="K704" s="237"/>
      <c r="L704" s="47"/>
      <c r="M704" s="238" t="s">
        <v>1</v>
      </c>
      <c r="N704" s="239" t="s">
        <v>49</v>
      </c>
      <c r="O704" s="94"/>
      <c r="P704" s="240">
        <f>O704*H704</f>
        <v>0</v>
      </c>
      <c r="Q704" s="240">
        <v>2.50194574</v>
      </c>
      <c r="R704" s="240">
        <f>Q704*H704</f>
        <v>47.80467725418</v>
      </c>
      <c r="S704" s="240">
        <v>0</v>
      </c>
      <c r="T704" s="241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42" t="s">
        <v>257</v>
      </c>
      <c r="AT704" s="242" t="s">
        <v>253</v>
      </c>
      <c r="AU704" s="242" t="s">
        <v>93</v>
      </c>
      <c r="AY704" s="19" t="s">
        <v>251</v>
      </c>
      <c r="BE704" s="243">
        <f>IF(N704="základní",J704,0)</f>
        <v>0</v>
      </c>
      <c r="BF704" s="243">
        <f>IF(N704="snížená",J704,0)</f>
        <v>0</v>
      </c>
      <c r="BG704" s="243">
        <f>IF(N704="zákl. přenesená",J704,0)</f>
        <v>0</v>
      </c>
      <c r="BH704" s="243">
        <f>IF(N704="sníž. přenesená",J704,0)</f>
        <v>0</v>
      </c>
      <c r="BI704" s="243">
        <f>IF(N704="nulová",J704,0)</f>
        <v>0</v>
      </c>
      <c r="BJ704" s="19" t="s">
        <v>91</v>
      </c>
      <c r="BK704" s="243">
        <f>ROUND(I704*H704,2)</f>
        <v>0</v>
      </c>
      <c r="BL704" s="19" t="s">
        <v>257</v>
      </c>
      <c r="BM704" s="242" t="s">
        <v>736</v>
      </c>
    </row>
    <row r="705" s="2" customFormat="1">
      <c r="A705" s="41"/>
      <c r="B705" s="42"/>
      <c r="C705" s="43"/>
      <c r="D705" s="244" t="s">
        <v>258</v>
      </c>
      <c r="E705" s="43"/>
      <c r="F705" s="245" t="s">
        <v>737</v>
      </c>
      <c r="G705" s="43"/>
      <c r="H705" s="43"/>
      <c r="I705" s="246"/>
      <c r="J705" s="43"/>
      <c r="K705" s="43"/>
      <c r="L705" s="47"/>
      <c r="M705" s="247"/>
      <c r="N705" s="248"/>
      <c r="O705" s="94"/>
      <c r="P705" s="94"/>
      <c r="Q705" s="94"/>
      <c r="R705" s="94"/>
      <c r="S705" s="94"/>
      <c r="T705" s="95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19" t="s">
        <v>258</v>
      </c>
      <c r="AU705" s="19" t="s">
        <v>93</v>
      </c>
    </row>
    <row r="706" s="13" customFormat="1">
      <c r="A706" s="13"/>
      <c r="B706" s="249"/>
      <c r="C706" s="250"/>
      <c r="D706" s="251" t="s">
        <v>260</v>
      </c>
      <c r="E706" s="252" t="s">
        <v>1</v>
      </c>
      <c r="F706" s="253" t="s">
        <v>738</v>
      </c>
      <c r="G706" s="250"/>
      <c r="H706" s="254">
        <v>2.6070000000000002</v>
      </c>
      <c r="I706" s="255"/>
      <c r="J706" s="250"/>
      <c r="K706" s="250"/>
      <c r="L706" s="256"/>
      <c r="M706" s="257"/>
      <c r="N706" s="258"/>
      <c r="O706" s="258"/>
      <c r="P706" s="258"/>
      <c r="Q706" s="258"/>
      <c r="R706" s="258"/>
      <c r="S706" s="258"/>
      <c r="T706" s="259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0" t="s">
        <v>260</v>
      </c>
      <c r="AU706" s="260" t="s">
        <v>93</v>
      </c>
      <c r="AV706" s="13" t="s">
        <v>93</v>
      </c>
      <c r="AW706" s="13" t="s">
        <v>40</v>
      </c>
      <c r="AX706" s="13" t="s">
        <v>84</v>
      </c>
      <c r="AY706" s="260" t="s">
        <v>251</v>
      </c>
    </row>
    <row r="707" s="13" customFormat="1">
      <c r="A707" s="13"/>
      <c r="B707" s="249"/>
      <c r="C707" s="250"/>
      <c r="D707" s="251" t="s">
        <v>260</v>
      </c>
      <c r="E707" s="252" t="s">
        <v>1</v>
      </c>
      <c r="F707" s="253" t="s">
        <v>739</v>
      </c>
      <c r="G707" s="250"/>
      <c r="H707" s="254">
        <v>3.2999999999999998</v>
      </c>
      <c r="I707" s="255"/>
      <c r="J707" s="250"/>
      <c r="K707" s="250"/>
      <c r="L707" s="256"/>
      <c r="M707" s="257"/>
      <c r="N707" s="258"/>
      <c r="O707" s="258"/>
      <c r="P707" s="258"/>
      <c r="Q707" s="258"/>
      <c r="R707" s="258"/>
      <c r="S707" s="258"/>
      <c r="T707" s="259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0" t="s">
        <v>260</v>
      </c>
      <c r="AU707" s="260" t="s">
        <v>93</v>
      </c>
      <c r="AV707" s="13" t="s">
        <v>93</v>
      </c>
      <c r="AW707" s="13" t="s">
        <v>40</v>
      </c>
      <c r="AX707" s="13" t="s">
        <v>84</v>
      </c>
      <c r="AY707" s="260" t="s">
        <v>251</v>
      </c>
    </row>
    <row r="708" s="13" customFormat="1">
      <c r="A708" s="13"/>
      <c r="B708" s="249"/>
      <c r="C708" s="250"/>
      <c r="D708" s="251" t="s">
        <v>260</v>
      </c>
      <c r="E708" s="252" t="s">
        <v>1</v>
      </c>
      <c r="F708" s="253" t="s">
        <v>740</v>
      </c>
      <c r="G708" s="250"/>
      <c r="H708" s="254">
        <v>3.2999999999999998</v>
      </c>
      <c r="I708" s="255"/>
      <c r="J708" s="250"/>
      <c r="K708" s="250"/>
      <c r="L708" s="256"/>
      <c r="M708" s="257"/>
      <c r="N708" s="258"/>
      <c r="O708" s="258"/>
      <c r="P708" s="258"/>
      <c r="Q708" s="258"/>
      <c r="R708" s="258"/>
      <c r="S708" s="258"/>
      <c r="T708" s="25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60" t="s">
        <v>260</v>
      </c>
      <c r="AU708" s="260" t="s">
        <v>93</v>
      </c>
      <c r="AV708" s="13" t="s">
        <v>93</v>
      </c>
      <c r="AW708" s="13" t="s">
        <v>40</v>
      </c>
      <c r="AX708" s="13" t="s">
        <v>84</v>
      </c>
      <c r="AY708" s="260" t="s">
        <v>251</v>
      </c>
    </row>
    <row r="709" s="13" customFormat="1">
      <c r="A709" s="13"/>
      <c r="B709" s="249"/>
      <c r="C709" s="250"/>
      <c r="D709" s="251" t="s">
        <v>260</v>
      </c>
      <c r="E709" s="252" t="s">
        <v>1</v>
      </c>
      <c r="F709" s="253" t="s">
        <v>741</v>
      </c>
      <c r="G709" s="250"/>
      <c r="H709" s="254">
        <v>3.2999999999999998</v>
      </c>
      <c r="I709" s="255"/>
      <c r="J709" s="250"/>
      <c r="K709" s="250"/>
      <c r="L709" s="256"/>
      <c r="M709" s="257"/>
      <c r="N709" s="258"/>
      <c r="O709" s="258"/>
      <c r="P709" s="258"/>
      <c r="Q709" s="258"/>
      <c r="R709" s="258"/>
      <c r="S709" s="258"/>
      <c r="T709" s="259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0" t="s">
        <v>260</v>
      </c>
      <c r="AU709" s="260" t="s">
        <v>93</v>
      </c>
      <c r="AV709" s="13" t="s">
        <v>93</v>
      </c>
      <c r="AW709" s="13" t="s">
        <v>40</v>
      </c>
      <c r="AX709" s="13" t="s">
        <v>84</v>
      </c>
      <c r="AY709" s="260" t="s">
        <v>251</v>
      </c>
    </row>
    <row r="710" s="13" customFormat="1">
      <c r="A710" s="13"/>
      <c r="B710" s="249"/>
      <c r="C710" s="250"/>
      <c r="D710" s="251" t="s">
        <v>260</v>
      </c>
      <c r="E710" s="252" t="s">
        <v>1</v>
      </c>
      <c r="F710" s="253" t="s">
        <v>742</v>
      </c>
      <c r="G710" s="250"/>
      <c r="H710" s="254">
        <v>3.2999999999999998</v>
      </c>
      <c r="I710" s="255"/>
      <c r="J710" s="250"/>
      <c r="K710" s="250"/>
      <c r="L710" s="256"/>
      <c r="M710" s="257"/>
      <c r="N710" s="258"/>
      <c r="O710" s="258"/>
      <c r="P710" s="258"/>
      <c r="Q710" s="258"/>
      <c r="R710" s="258"/>
      <c r="S710" s="258"/>
      <c r="T710" s="25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0" t="s">
        <v>260</v>
      </c>
      <c r="AU710" s="260" t="s">
        <v>93</v>
      </c>
      <c r="AV710" s="13" t="s">
        <v>93</v>
      </c>
      <c r="AW710" s="13" t="s">
        <v>40</v>
      </c>
      <c r="AX710" s="13" t="s">
        <v>84</v>
      </c>
      <c r="AY710" s="260" t="s">
        <v>251</v>
      </c>
    </row>
    <row r="711" s="13" customFormat="1">
      <c r="A711" s="13"/>
      <c r="B711" s="249"/>
      <c r="C711" s="250"/>
      <c r="D711" s="251" t="s">
        <v>260</v>
      </c>
      <c r="E711" s="252" t="s">
        <v>1</v>
      </c>
      <c r="F711" s="253" t="s">
        <v>743</v>
      </c>
      <c r="G711" s="250"/>
      <c r="H711" s="254">
        <v>3.2999999999999998</v>
      </c>
      <c r="I711" s="255"/>
      <c r="J711" s="250"/>
      <c r="K711" s="250"/>
      <c r="L711" s="256"/>
      <c r="M711" s="257"/>
      <c r="N711" s="258"/>
      <c r="O711" s="258"/>
      <c r="P711" s="258"/>
      <c r="Q711" s="258"/>
      <c r="R711" s="258"/>
      <c r="S711" s="258"/>
      <c r="T711" s="259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0" t="s">
        <v>260</v>
      </c>
      <c r="AU711" s="260" t="s">
        <v>93</v>
      </c>
      <c r="AV711" s="13" t="s">
        <v>93</v>
      </c>
      <c r="AW711" s="13" t="s">
        <v>40</v>
      </c>
      <c r="AX711" s="13" t="s">
        <v>84</v>
      </c>
      <c r="AY711" s="260" t="s">
        <v>251</v>
      </c>
    </row>
    <row r="712" s="14" customFormat="1">
      <c r="A712" s="14"/>
      <c r="B712" s="261"/>
      <c r="C712" s="262"/>
      <c r="D712" s="251" t="s">
        <v>260</v>
      </c>
      <c r="E712" s="263" t="s">
        <v>1</v>
      </c>
      <c r="F712" s="264" t="s">
        <v>262</v>
      </c>
      <c r="G712" s="262"/>
      <c r="H712" s="265">
        <v>19.106999999999999</v>
      </c>
      <c r="I712" s="266"/>
      <c r="J712" s="262"/>
      <c r="K712" s="262"/>
      <c r="L712" s="267"/>
      <c r="M712" s="268"/>
      <c r="N712" s="269"/>
      <c r="O712" s="269"/>
      <c r="P712" s="269"/>
      <c r="Q712" s="269"/>
      <c r="R712" s="269"/>
      <c r="S712" s="269"/>
      <c r="T712" s="27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71" t="s">
        <v>260</v>
      </c>
      <c r="AU712" s="271" t="s">
        <v>93</v>
      </c>
      <c r="AV712" s="14" t="s">
        <v>257</v>
      </c>
      <c r="AW712" s="14" t="s">
        <v>40</v>
      </c>
      <c r="AX712" s="14" t="s">
        <v>91</v>
      </c>
      <c r="AY712" s="271" t="s">
        <v>251</v>
      </c>
    </row>
    <row r="713" s="2" customFormat="1" ht="24.15" customHeight="1">
      <c r="A713" s="41"/>
      <c r="B713" s="42"/>
      <c r="C713" s="230" t="s">
        <v>465</v>
      </c>
      <c r="D713" s="230" t="s">
        <v>253</v>
      </c>
      <c r="E713" s="231" t="s">
        <v>744</v>
      </c>
      <c r="F713" s="232" t="s">
        <v>745</v>
      </c>
      <c r="G713" s="233" t="s">
        <v>298</v>
      </c>
      <c r="H713" s="234">
        <v>1.911</v>
      </c>
      <c r="I713" s="235"/>
      <c r="J713" s="236">
        <f>ROUND(I713*H713,2)</f>
        <v>0</v>
      </c>
      <c r="K713" s="237"/>
      <c r="L713" s="47"/>
      <c r="M713" s="238" t="s">
        <v>1</v>
      </c>
      <c r="N713" s="239" t="s">
        <v>49</v>
      </c>
      <c r="O713" s="94"/>
      <c r="P713" s="240">
        <f>O713*H713</f>
        <v>0</v>
      </c>
      <c r="Q713" s="240">
        <v>1.0492724</v>
      </c>
      <c r="R713" s="240">
        <f>Q713*H713</f>
        <v>2.0051595564000002</v>
      </c>
      <c r="S713" s="240">
        <v>0</v>
      </c>
      <c r="T713" s="241">
        <f>S713*H713</f>
        <v>0</v>
      </c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R713" s="242" t="s">
        <v>257</v>
      </c>
      <c r="AT713" s="242" t="s">
        <v>253</v>
      </c>
      <c r="AU713" s="242" t="s">
        <v>93</v>
      </c>
      <c r="AY713" s="19" t="s">
        <v>251</v>
      </c>
      <c r="BE713" s="243">
        <f>IF(N713="základní",J713,0)</f>
        <v>0</v>
      </c>
      <c r="BF713" s="243">
        <f>IF(N713="snížená",J713,0)</f>
        <v>0</v>
      </c>
      <c r="BG713" s="243">
        <f>IF(N713="zákl. přenesená",J713,0)</f>
        <v>0</v>
      </c>
      <c r="BH713" s="243">
        <f>IF(N713="sníž. přenesená",J713,0)</f>
        <v>0</v>
      </c>
      <c r="BI713" s="243">
        <f>IF(N713="nulová",J713,0)</f>
        <v>0</v>
      </c>
      <c r="BJ713" s="19" t="s">
        <v>91</v>
      </c>
      <c r="BK713" s="243">
        <f>ROUND(I713*H713,2)</f>
        <v>0</v>
      </c>
      <c r="BL713" s="19" t="s">
        <v>257</v>
      </c>
      <c r="BM713" s="242" t="s">
        <v>746</v>
      </c>
    </row>
    <row r="714" s="2" customFormat="1">
      <c r="A714" s="41"/>
      <c r="B714" s="42"/>
      <c r="C714" s="43"/>
      <c r="D714" s="244" t="s">
        <v>258</v>
      </c>
      <c r="E714" s="43"/>
      <c r="F714" s="245" t="s">
        <v>747</v>
      </c>
      <c r="G714" s="43"/>
      <c r="H714" s="43"/>
      <c r="I714" s="246"/>
      <c r="J714" s="43"/>
      <c r="K714" s="43"/>
      <c r="L714" s="47"/>
      <c r="M714" s="247"/>
      <c r="N714" s="248"/>
      <c r="O714" s="94"/>
      <c r="P714" s="94"/>
      <c r="Q714" s="94"/>
      <c r="R714" s="94"/>
      <c r="S714" s="94"/>
      <c r="T714" s="95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T714" s="19" t="s">
        <v>258</v>
      </c>
      <c r="AU714" s="19" t="s">
        <v>93</v>
      </c>
    </row>
    <row r="715" s="13" customFormat="1">
      <c r="A715" s="13"/>
      <c r="B715" s="249"/>
      <c r="C715" s="250"/>
      <c r="D715" s="251" t="s">
        <v>260</v>
      </c>
      <c r="E715" s="252" t="s">
        <v>1</v>
      </c>
      <c r="F715" s="253" t="s">
        <v>748</v>
      </c>
      <c r="G715" s="250"/>
      <c r="H715" s="254">
        <v>1.911</v>
      </c>
      <c r="I715" s="255"/>
      <c r="J715" s="250"/>
      <c r="K715" s="250"/>
      <c r="L715" s="256"/>
      <c r="M715" s="257"/>
      <c r="N715" s="258"/>
      <c r="O715" s="258"/>
      <c r="P715" s="258"/>
      <c r="Q715" s="258"/>
      <c r="R715" s="258"/>
      <c r="S715" s="258"/>
      <c r="T715" s="259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0" t="s">
        <v>260</v>
      </c>
      <c r="AU715" s="260" t="s">
        <v>93</v>
      </c>
      <c r="AV715" s="13" t="s">
        <v>93</v>
      </c>
      <c r="AW715" s="13" t="s">
        <v>40</v>
      </c>
      <c r="AX715" s="13" t="s">
        <v>84</v>
      </c>
      <c r="AY715" s="260" t="s">
        <v>251</v>
      </c>
    </row>
    <row r="716" s="14" customFormat="1">
      <c r="A716" s="14"/>
      <c r="B716" s="261"/>
      <c r="C716" s="262"/>
      <c r="D716" s="251" t="s">
        <v>260</v>
      </c>
      <c r="E716" s="263" t="s">
        <v>1</v>
      </c>
      <c r="F716" s="264" t="s">
        <v>262</v>
      </c>
      <c r="G716" s="262"/>
      <c r="H716" s="265">
        <v>1.911</v>
      </c>
      <c r="I716" s="266"/>
      <c r="J716" s="262"/>
      <c r="K716" s="262"/>
      <c r="L716" s="267"/>
      <c r="M716" s="268"/>
      <c r="N716" s="269"/>
      <c r="O716" s="269"/>
      <c r="P716" s="269"/>
      <c r="Q716" s="269"/>
      <c r="R716" s="269"/>
      <c r="S716" s="269"/>
      <c r="T716" s="27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71" t="s">
        <v>260</v>
      </c>
      <c r="AU716" s="271" t="s">
        <v>93</v>
      </c>
      <c r="AV716" s="14" t="s">
        <v>257</v>
      </c>
      <c r="AW716" s="14" t="s">
        <v>40</v>
      </c>
      <c r="AX716" s="14" t="s">
        <v>91</v>
      </c>
      <c r="AY716" s="271" t="s">
        <v>251</v>
      </c>
    </row>
    <row r="717" s="2" customFormat="1" ht="24.15" customHeight="1">
      <c r="A717" s="41"/>
      <c r="B717" s="42"/>
      <c r="C717" s="230" t="s">
        <v>749</v>
      </c>
      <c r="D717" s="230" t="s">
        <v>253</v>
      </c>
      <c r="E717" s="231" t="s">
        <v>750</v>
      </c>
      <c r="F717" s="232" t="s">
        <v>751</v>
      </c>
      <c r="G717" s="233" t="s">
        <v>389</v>
      </c>
      <c r="H717" s="234">
        <v>76.427999999999997</v>
      </c>
      <c r="I717" s="235"/>
      <c r="J717" s="236">
        <f>ROUND(I717*H717,2)</f>
        <v>0</v>
      </c>
      <c r="K717" s="237"/>
      <c r="L717" s="47"/>
      <c r="M717" s="238" t="s">
        <v>1</v>
      </c>
      <c r="N717" s="239" t="s">
        <v>49</v>
      </c>
      <c r="O717" s="94"/>
      <c r="P717" s="240">
        <f>O717*H717</f>
        <v>0</v>
      </c>
      <c r="Q717" s="240">
        <v>0.012824856000000001</v>
      </c>
      <c r="R717" s="240">
        <f>Q717*H717</f>
        <v>0.98017809436800007</v>
      </c>
      <c r="S717" s="240">
        <v>0</v>
      </c>
      <c r="T717" s="241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42" t="s">
        <v>257</v>
      </c>
      <c r="AT717" s="242" t="s">
        <v>253</v>
      </c>
      <c r="AU717" s="242" t="s">
        <v>93</v>
      </c>
      <c r="AY717" s="19" t="s">
        <v>251</v>
      </c>
      <c r="BE717" s="243">
        <f>IF(N717="základní",J717,0)</f>
        <v>0</v>
      </c>
      <c r="BF717" s="243">
        <f>IF(N717="snížená",J717,0)</f>
        <v>0</v>
      </c>
      <c r="BG717" s="243">
        <f>IF(N717="zákl. přenesená",J717,0)</f>
        <v>0</v>
      </c>
      <c r="BH717" s="243">
        <f>IF(N717="sníž. přenesená",J717,0)</f>
        <v>0</v>
      </c>
      <c r="BI717" s="243">
        <f>IF(N717="nulová",J717,0)</f>
        <v>0</v>
      </c>
      <c r="BJ717" s="19" t="s">
        <v>91</v>
      </c>
      <c r="BK717" s="243">
        <f>ROUND(I717*H717,2)</f>
        <v>0</v>
      </c>
      <c r="BL717" s="19" t="s">
        <v>257</v>
      </c>
      <c r="BM717" s="242" t="s">
        <v>752</v>
      </c>
    </row>
    <row r="718" s="2" customFormat="1">
      <c r="A718" s="41"/>
      <c r="B718" s="42"/>
      <c r="C718" s="43"/>
      <c r="D718" s="244" t="s">
        <v>258</v>
      </c>
      <c r="E718" s="43"/>
      <c r="F718" s="245" t="s">
        <v>753</v>
      </c>
      <c r="G718" s="43"/>
      <c r="H718" s="43"/>
      <c r="I718" s="246"/>
      <c r="J718" s="43"/>
      <c r="K718" s="43"/>
      <c r="L718" s="47"/>
      <c r="M718" s="247"/>
      <c r="N718" s="248"/>
      <c r="O718" s="94"/>
      <c r="P718" s="94"/>
      <c r="Q718" s="94"/>
      <c r="R718" s="94"/>
      <c r="S718" s="94"/>
      <c r="T718" s="95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19" t="s">
        <v>258</v>
      </c>
      <c r="AU718" s="19" t="s">
        <v>93</v>
      </c>
    </row>
    <row r="719" s="13" customFormat="1">
      <c r="A719" s="13"/>
      <c r="B719" s="249"/>
      <c r="C719" s="250"/>
      <c r="D719" s="251" t="s">
        <v>260</v>
      </c>
      <c r="E719" s="252" t="s">
        <v>1</v>
      </c>
      <c r="F719" s="253" t="s">
        <v>754</v>
      </c>
      <c r="G719" s="250"/>
      <c r="H719" s="254">
        <v>10.428000000000001</v>
      </c>
      <c r="I719" s="255"/>
      <c r="J719" s="250"/>
      <c r="K719" s="250"/>
      <c r="L719" s="256"/>
      <c r="M719" s="257"/>
      <c r="N719" s="258"/>
      <c r="O719" s="258"/>
      <c r="P719" s="258"/>
      <c r="Q719" s="258"/>
      <c r="R719" s="258"/>
      <c r="S719" s="258"/>
      <c r="T719" s="259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0" t="s">
        <v>260</v>
      </c>
      <c r="AU719" s="260" t="s">
        <v>93</v>
      </c>
      <c r="AV719" s="13" t="s">
        <v>93</v>
      </c>
      <c r="AW719" s="13" t="s">
        <v>40</v>
      </c>
      <c r="AX719" s="13" t="s">
        <v>84</v>
      </c>
      <c r="AY719" s="260" t="s">
        <v>251</v>
      </c>
    </row>
    <row r="720" s="13" customFormat="1">
      <c r="A720" s="13"/>
      <c r="B720" s="249"/>
      <c r="C720" s="250"/>
      <c r="D720" s="251" t="s">
        <v>260</v>
      </c>
      <c r="E720" s="252" t="s">
        <v>1</v>
      </c>
      <c r="F720" s="253" t="s">
        <v>755</v>
      </c>
      <c r="G720" s="250"/>
      <c r="H720" s="254">
        <v>13.199999999999999</v>
      </c>
      <c r="I720" s="255"/>
      <c r="J720" s="250"/>
      <c r="K720" s="250"/>
      <c r="L720" s="256"/>
      <c r="M720" s="257"/>
      <c r="N720" s="258"/>
      <c r="O720" s="258"/>
      <c r="P720" s="258"/>
      <c r="Q720" s="258"/>
      <c r="R720" s="258"/>
      <c r="S720" s="258"/>
      <c r="T720" s="25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60" t="s">
        <v>260</v>
      </c>
      <c r="AU720" s="260" t="s">
        <v>93</v>
      </c>
      <c r="AV720" s="13" t="s">
        <v>93</v>
      </c>
      <c r="AW720" s="13" t="s">
        <v>40</v>
      </c>
      <c r="AX720" s="13" t="s">
        <v>84</v>
      </c>
      <c r="AY720" s="260" t="s">
        <v>251</v>
      </c>
    </row>
    <row r="721" s="13" customFormat="1">
      <c r="A721" s="13"/>
      <c r="B721" s="249"/>
      <c r="C721" s="250"/>
      <c r="D721" s="251" t="s">
        <v>260</v>
      </c>
      <c r="E721" s="252" t="s">
        <v>1</v>
      </c>
      <c r="F721" s="253" t="s">
        <v>756</v>
      </c>
      <c r="G721" s="250"/>
      <c r="H721" s="254">
        <v>13.199999999999999</v>
      </c>
      <c r="I721" s="255"/>
      <c r="J721" s="250"/>
      <c r="K721" s="250"/>
      <c r="L721" s="256"/>
      <c r="M721" s="257"/>
      <c r="N721" s="258"/>
      <c r="O721" s="258"/>
      <c r="P721" s="258"/>
      <c r="Q721" s="258"/>
      <c r="R721" s="258"/>
      <c r="S721" s="258"/>
      <c r="T721" s="259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60" t="s">
        <v>260</v>
      </c>
      <c r="AU721" s="260" t="s">
        <v>93</v>
      </c>
      <c r="AV721" s="13" t="s">
        <v>93</v>
      </c>
      <c r="AW721" s="13" t="s">
        <v>40</v>
      </c>
      <c r="AX721" s="13" t="s">
        <v>84</v>
      </c>
      <c r="AY721" s="260" t="s">
        <v>251</v>
      </c>
    </row>
    <row r="722" s="13" customFormat="1">
      <c r="A722" s="13"/>
      <c r="B722" s="249"/>
      <c r="C722" s="250"/>
      <c r="D722" s="251" t="s">
        <v>260</v>
      </c>
      <c r="E722" s="252" t="s">
        <v>1</v>
      </c>
      <c r="F722" s="253" t="s">
        <v>757</v>
      </c>
      <c r="G722" s="250"/>
      <c r="H722" s="254">
        <v>13.199999999999999</v>
      </c>
      <c r="I722" s="255"/>
      <c r="J722" s="250"/>
      <c r="K722" s="250"/>
      <c r="L722" s="256"/>
      <c r="M722" s="257"/>
      <c r="N722" s="258"/>
      <c r="O722" s="258"/>
      <c r="P722" s="258"/>
      <c r="Q722" s="258"/>
      <c r="R722" s="258"/>
      <c r="S722" s="258"/>
      <c r="T722" s="25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0" t="s">
        <v>260</v>
      </c>
      <c r="AU722" s="260" t="s">
        <v>93</v>
      </c>
      <c r="AV722" s="13" t="s">
        <v>93</v>
      </c>
      <c r="AW722" s="13" t="s">
        <v>40</v>
      </c>
      <c r="AX722" s="13" t="s">
        <v>84</v>
      </c>
      <c r="AY722" s="260" t="s">
        <v>251</v>
      </c>
    </row>
    <row r="723" s="13" customFormat="1">
      <c r="A723" s="13"/>
      <c r="B723" s="249"/>
      <c r="C723" s="250"/>
      <c r="D723" s="251" t="s">
        <v>260</v>
      </c>
      <c r="E723" s="252" t="s">
        <v>1</v>
      </c>
      <c r="F723" s="253" t="s">
        <v>758</v>
      </c>
      <c r="G723" s="250"/>
      <c r="H723" s="254">
        <v>13.199999999999999</v>
      </c>
      <c r="I723" s="255"/>
      <c r="J723" s="250"/>
      <c r="K723" s="250"/>
      <c r="L723" s="256"/>
      <c r="M723" s="257"/>
      <c r="N723" s="258"/>
      <c r="O723" s="258"/>
      <c r="P723" s="258"/>
      <c r="Q723" s="258"/>
      <c r="R723" s="258"/>
      <c r="S723" s="258"/>
      <c r="T723" s="259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0" t="s">
        <v>260</v>
      </c>
      <c r="AU723" s="260" t="s">
        <v>93</v>
      </c>
      <c r="AV723" s="13" t="s">
        <v>93</v>
      </c>
      <c r="AW723" s="13" t="s">
        <v>40</v>
      </c>
      <c r="AX723" s="13" t="s">
        <v>84</v>
      </c>
      <c r="AY723" s="260" t="s">
        <v>251</v>
      </c>
    </row>
    <row r="724" s="13" customFormat="1">
      <c r="A724" s="13"/>
      <c r="B724" s="249"/>
      <c r="C724" s="250"/>
      <c r="D724" s="251" t="s">
        <v>260</v>
      </c>
      <c r="E724" s="252" t="s">
        <v>1</v>
      </c>
      <c r="F724" s="253" t="s">
        <v>759</v>
      </c>
      <c r="G724" s="250"/>
      <c r="H724" s="254">
        <v>13.199999999999999</v>
      </c>
      <c r="I724" s="255"/>
      <c r="J724" s="250"/>
      <c r="K724" s="250"/>
      <c r="L724" s="256"/>
      <c r="M724" s="257"/>
      <c r="N724" s="258"/>
      <c r="O724" s="258"/>
      <c r="P724" s="258"/>
      <c r="Q724" s="258"/>
      <c r="R724" s="258"/>
      <c r="S724" s="258"/>
      <c r="T724" s="259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60" t="s">
        <v>260</v>
      </c>
      <c r="AU724" s="260" t="s">
        <v>93</v>
      </c>
      <c r="AV724" s="13" t="s">
        <v>93</v>
      </c>
      <c r="AW724" s="13" t="s">
        <v>40</v>
      </c>
      <c r="AX724" s="13" t="s">
        <v>84</v>
      </c>
      <c r="AY724" s="260" t="s">
        <v>251</v>
      </c>
    </row>
    <row r="725" s="14" customFormat="1">
      <c r="A725" s="14"/>
      <c r="B725" s="261"/>
      <c r="C725" s="262"/>
      <c r="D725" s="251" t="s">
        <v>260</v>
      </c>
      <c r="E725" s="263" t="s">
        <v>1</v>
      </c>
      <c r="F725" s="264" t="s">
        <v>262</v>
      </c>
      <c r="G725" s="262"/>
      <c r="H725" s="265">
        <v>76.427999999999997</v>
      </c>
      <c r="I725" s="266"/>
      <c r="J725" s="262"/>
      <c r="K725" s="262"/>
      <c r="L725" s="267"/>
      <c r="M725" s="268"/>
      <c r="N725" s="269"/>
      <c r="O725" s="269"/>
      <c r="P725" s="269"/>
      <c r="Q725" s="269"/>
      <c r="R725" s="269"/>
      <c r="S725" s="269"/>
      <c r="T725" s="27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71" t="s">
        <v>260</v>
      </c>
      <c r="AU725" s="271" t="s">
        <v>93</v>
      </c>
      <c r="AV725" s="14" t="s">
        <v>257</v>
      </c>
      <c r="AW725" s="14" t="s">
        <v>40</v>
      </c>
      <c r="AX725" s="14" t="s">
        <v>91</v>
      </c>
      <c r="AY725" s="271" t="s">
        <v>251</v>
      </c>
    </row>
    <row r="726" s="2" customFormat="1" ht="24.15" customHeight="1">
      <c r="A726" s="41"/>
      <c r="B726" s="42"/>
      <c r="C726" s="230" t="s">
        <v>470</v>
      </c>
      <c r="D726" s="230" t="s">
        <v>253</v>
      </c>
      <c r="E726" s="231" t="s">
        <v>760</v>
      </c>
      <c r="F726" s="232" t="s">
        <v>761</v>
      </c>
      <c r="G726" s="233" t="s">
        <v>389</v>
      </c>
      <c r="H726" s="234">
        <v>76.427999999999997</v>
      </c>
      <c r="I726" s="235"/>
      <c r="J726" s="236">
        <f>ROUND(I726*H726,2)</f>
        <v>0</v>
      </c>
      <c r="K726" s="237"/>
      <c r="L726" s="47"/>
      <c r="M726" s="238" t="s">
        <v>1</v>
      </c>
      <c r="N726" s="239" t="s">
        <v>49</v>
      </c>
      <c r="O726" s="94"/>
      <c r="P726" s="240">
        <f>O726*H726</f>
        <v>0</v>
      </c>
      <c r="Q726" s="240">
        <v>0</v>
      </c>
      <c r="R726" s="240">
        <f>Q726*H726</f>
        <v>0</v>
      </c>
      <c r="S726" s="240">
        <v>0</v>
      </c>
      <c r="T726" s="241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42" t="s">
        <v>257</v>
      </c>
      <c r="AT726" s="242" t="s">
        <v>253</v>
      </c>
      <c r="AU726" s="242" t="s">
        <v>93</v>
      </c>
      <c r="AY726" s="19" t="s">
        <v>251</v>
      </c>
      <c r="BE726" s="243">
        <f>IF(N726="základní",J726,0)</f>
        <v>0</v>
      </c>
      <c r="BF726" s="243">
        <f>IF(N726="snížená",J726,0)</f>
        <v>0</v>
      </c>
      <c r="BG726" s="243">
        <f>IF(N726="zákl. přenesená",J726,0)</f>
        <v>0</v>
      </c>
      <c r="BH726" s="243">
        <f>IF(N726="sníž. přenesená",J726,0)</f>
        <v>0</v>
      </c>
      <c r="BI726" s="243">
        <f>IF(N726="nulová",J726,0)</f>
        <v>0</v>
      </c>
      <c r="BJ726" s="19" t="s">
        <v>91</v>
      </c>
      <c r="BK726" s="243">
        <f>ROUND(I726*H726,2)</f>
        <v>0</v>
      </c>
      <c r="BL726" s="19" t="s">
        <v>257</v>
      </c>
      <c r="BM726" s="242" t="s">
        <v>762</v>
      </c>
    </row>
    <row r="727" s="2" customFormat="1">
      <c r="A727" s="41"/>
      <c r="B727" s="42"/>
      <c r="C727" s="43"/>
      <c r="D727" s="244" t="s">
        <v>258</v>
      </c>
      <c r="E727" s="43"/>
      <c r="F727" s="245" t="s">
        <v>763</v>
      </c>
      <c r="G727" s="43"/>
      <c r="H727" s="43"/>
      <c r="I727" s="246"/>
      <c r="J727" s="43"/>
      <c r="K727" s="43"/>
      <c r="L727" s="47"/>
      <c r="M727" s="247"/>
      <c r="N727" s="248"/>
      <c r="O727" s="94"/>
      <c r="P727" s="94"/>
      <c r="Q727" s="94"/>
      <c r="R727" s="94"/>
      <c r="S727" s="94"/>
      <c r="T727" s="95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19" t="s">
        <v>258</v>
      </c>
      <c r="AU727" s="19" t="s">
        <v>93</v>
      </c>
    </row>
    <row r="728" s="2" customFormat="1" ht="24.15" customHeight="1">
      <c r="A728" s="41"/>
      <c r="B728" s="42"/>
      <c r="C728" s="230" t="s">
        <v>764</v>
      </c>
      <c r="D728" s="230" t="s">
        <v>253</v>
      </c>
      <c r="E728" s="231" t="s">
        <v>765</v>
      </c>
      <c r="F728" s="232" t="s">
        <v>766</v>
      </c>
      <c r="G728" s="233" t="s">
        <v>389</v>
      </c>
      <c r="H728" s="234">
        <v>44.378999999999998</v>
      </c>
      <c r="I728" s="235"/>
      <c r="J728" s="236">
        <f>ROUND(I728*H728,2)</f>
        <v>0</v>
      </c>
      <c r="K728" s="237"/>
      <c r="L728" s="47"/>
      <c r="M728" s="238" t="s">
        <v>1</v>
      </c>
      <c r="N728" s="239" t="s">
        <v>49</v>
      </c>
      <c r="O728" s="94"/>
      <c r="P728" s="240">
        <f>O728*H728</f>
        <v>0</v>
      </c>
      <c r="Q728" s="240">
        <v>0.0087390799999999998</v>
      </c>
      <c r="R728" s="240">
        <f>Q728*H728</f>
        <v>0.38783163131999998</v>
      </c>
      <c r="S728" s="240">
        <v>0</v>
      </c>
      <c r="T728" s="241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42" t="s">
        <v>257</v>
      </c>
      <c r="AT728" s="242" t="s">
        <v>253</v>
      </c>
      <c r="AU728" s="242" t="s">
        <v>93</v>
      </c>
      <c r="AY728" s="19" t="s">
        <v>251</v>
      </c>
      <c r="BE728" s="243">
        <f>IF(N728="základní",J728,0)</f>
        <v>0</v>
      </c>
      <c r="BF728" s="243">
        <f>IF(N728="snížená",J728,0)</f>
        <v>0</v>
      </c>
      <c r="BG728" s="243">
        <f>IF(N728="zákl. přenesená",J728,0)</f>
        <v>0</v>
      </c>
      <c r="BH728" s="243">
        <f>IF(N728="sníž. přenesená",J728,0)</f>
        <v>0</v>
      </c>
      <c r="BI728" s="243">
        <f>IF(N728="nulová",J728,0)</f>
        <v>0</v>
      </c>
      <c r="BJ728" s="19" t="s">
        <v>91</v>
      </c>
      <c r="BK728" s="243">
        <f>ROUND(I728*H728,2)</f>
        <v>0</v>
      </c>
      <c r="BL728" s="19" t="s">
        <v>257</v>
      </c>
      <c r="BM728" s="242" t="s">
        <v>767</v>
      </c>
    </row>
    <row r="729" s="2" customFormat="1">
      <c r="A729" s="41"/>
      <c r="B729" s="42"/>
      <c r="C729" s="43"/>
      <c r="D729" s="244" t="s">
        <v>258</v>
      </c>
      <c r="E729" s="43"/>
      <c r="F729" s="245" t="s">
        <v>768</v>
      </c>
      <c r="G729" s="43"/>
      <c r="H729" s="43"/>
      <c r="I729" s="246"/>
      <c r="J729" s="43"/>
      <c r="K729" s="43"/>
      <c r="L729" s="47"/>
      <c r="M729" s="247"/>
      <c r="N729" s="248"/>
      <c r="O729" s="94"/>
      <c r="P729" s="94"/>
      <c r="Q729" s="94"/>
      <c r="R729" s="94"/>
      <c r="S729" s="94"/>
      <c r="T729" s="95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19" t="s">
        <v>258</v>
      </c>
      <c r="AU729" s="19" t="s">
        <v>93</v>
      </c>
    </row>
    <row r="730" s="13" customFormat="1">
      <c r="A730" s="13"/>
      <c r="B730" s="249"/>
      <c r="C730" s="250"/>
      <c r="D730" s="251" t="s">
        <v>260</v>
      </c>
      <c r="E730" s="252" t="s">
        <v>1</v>
      </c>
      <c r="F730" s="253" t="s">
        <v>769</v>
      </c>
      <c r="G730" s="250"/>
      <c r="H730" s="254">
        <v>7.5499999999999998</v>
      </c>
      <c r="I730" s="255"/>
      <c r="J730" s="250"/>
      <c r="K730" s="250"/>
      <c r="L730" s="256"/>
      <c r="M730" s="257"/>
      <c r="N730" s="258"/>
      <c r="O730" s="258"/>
      <c r="P730" s="258"/>
      <c r="Q730" s="258"/>
      <c r="R730" s="258"/>
      <c r="S730" s="258"/>
      <c r="T730" s="259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0" t="s">
        <v>260</v>
      </c>
      <c r="AU730" s="260" t="s">
        <v>93</v>
      </c>
      <c r="AV730" s="13" t="s">
        <v>93</v>
      </c>
      <c r="AW730" s="13" t="s">
        <v>40</v>
      </c>
      <c r="AX730" s="13" t="s">
        <v>84</v>
      </c>
      <c r="AY730" s="260" t="s">
        <v>251</v>
      </c>
    </row>
    <row r="731" s="13" customFormat="1">
      <c r="A731" s="13"/>
      <c r="B731" s="249"/>
      <c r="C731" s="250"/>
      <c r="D731" s="251" t="s">
        <v>260</v>
      </c>
      <c r="E731" s="252" t="s">
        <v>1</v>
      </c>
      <c r="F731" s="253" t="s">
        <v>770</v>
      </c>
      <c r="G731" s="250"/>
      <c r="H731" s="254">
        <v>7.577</v>
      </c>
      <c r="I731" s="255"/>
      <c r="J731" s="250"/>
      <c r="K731" s="250"/>
      <c r="L731" s="256"/>
      <c r="M731" s="257"/>
      <c r="N731" s="258"/>
      <c r="O731" s="258"/>
      <c r="P731" s="258"/>
      <c r="Q731" s="258"/>
      <c r="R731" s="258"/>
      <c r="S731" s="258"/>
      <c r="T731" s="25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0" t="s">
        <v>260</v>
      </c>
      <c r="AU731" s="260" t="s">
        <v>93</v>
      </c>
      <c r="AV731" s="13" t="s">
        <v>93</v>
      </c>
      <c r="AW731" s="13" t="s">
        <v>40</v>
      </c>
      <c r="AX731" s="13" t="s">
        <v>84</v>
      </c>
      <c r="AY731" s="260" t="s">
        <v>251</v>
      </c>
    </row>
    <row r="732" s="13" customFormat="1">
      <c r="A732" s="13"/>
      <c r="B732" s="249"/>
      <c r="C732" s="250"/>
      <c r="D732" s="251" t="s">
        <v>260</v>
      </c>
      <c r="E732" s="252" t="s">
        <v>1</v>
      </c>
      <c r="F732" s="253" t="s">
        <v>771</v>
      </c>
      <c r="G732" s="250"/>
      <c r="H732" s="254">
        <v>7.3129999999999997</v>
      </c>
      <c r="I732" s="255"/>
      <c r="J732" s="250"/>
      <c r="K732" s="250"/>
      <c r="L732" s="256"/>
      <c r="M732" s="257"/>
      <c r="N732" s="258"/>
      <c r="O732" s="258"/>
      <c r="P732" s="258"/>
      <c r="Q732" s="258"/>
      <c r="R732" s="258"/>
      <c r="S732" s="258"/>
      <c r="T732" s="259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0" t="s">
        <v>260</v>
      </c>
      <c r="AU732" s="260" t="s">
        <v>93</v>
      </c>
      <c r="AV732" s="13" t="s">
        <v>93</v>
      </c>
      <c r="AW732" s="13" t="s">
        <v>40</v>
      </c>
      <c r="AX732" s="13" t="s">
        <v>84</v>
      </c>
      <c r="AY732" s="260" t="s">
        <v>251</v>
      </c>
    </row>
    <row r="733" s="13" customFormat="1">
      <c r="A733" s="13"/>
      <c r="B733" s="249"/>
      <c r="C733" s="250"/>
      <c r="D733" s="251" t="s">
        <v>260</v>
      </c>
      <c r="E733" s="252" t="s">
        <v>1</v>
      </c>
      <c r="F733" s="253" t="s">
        <v>772</v>
      </c>
      <c r="G733" s="250"/>
      <c r="H733" s="254">
        <v>7.3129999999999997</v>
      </c>
      <c r="I733" s="255"/>
      <c r="J733" s="250"/>
      <c r="K733" s="250"/>
      <c r="L733" s="256"/>
      <c r="M733" s="257"/>
      <c r="N733" s="258"/>
      <c r="O733" s="258"/>
      <c r="P733" s="258"/>
      <c r="Q733" s="258"/>
      <c r="R733" s="258"/>
      <c r="S733" s="258"/>
      <c r="T733" s="25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0" t="s">
        <v>260</v>
      </c>
      <c r="AU733" s="260" t="s">
        <v>93</v>
      </c>
      <c r="AV733" s="13" t="s">
        <v>93</v>
      </c>
      <c r="AW733" s="13" t="s">
        <v>40</v>
      </c>
      <c r="AX733" s="13" t="s">
        <v>84</v>
      </c>
      <c r="AY733" s="260" t="s">
        <v>251</v>
      </c>
    </row>
    <row r="734" s="13" customFormat="1">
      <c r="A734" s="13"/>
      <c r="B734" s="249"/>
      <c r="C734" s="250"/>
      <c r="D734" s="251" t="s">
        <v>260</v>
      </c>
      <c r="E734" s="252" t="s">
        <v>1</v>
      </c>
      <c r="F734" s="253" t="s">
        <v>773</v>
      </c>
      <c r="G734" s="250"/>
      <c r="H734" s="254">
        <v>7.3129999999999997</v>
      </c>
      <c r="I734" s="255"/>
      <c r="J734" s="250"/>
      <c r="K734" s="250"/>
      <c r="L734" s="256"/>
      <c r="M734" s="257"/>
      <c r="N734" s="258"/>
      <c r="O734" s="258"/>
      <c r="P734" s="258"/>
      <c r="Q734" s="258"/>
      <c r="R734" s="258"/>
      <c r="S734" s="258"/>
      <c r="T734" s="259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0" t="s">
        <v>260</v>
      </c>
      <c r="AU734" s="260" t="s">
        <v>93</v>
      </c>
      <c r="AV734" s="13" t="s">
        <v>93</v>
      </c>
      <c r="AW734" s="13" t="s">
        <v>40</v>
      </c>
      <c r="AX734" s="13" t="s">
        <v>84</v>
      </c>
      <c r="AY734" s="260" t="s">
        <v>251</v>
      </c>
    </row>
    <row r="735" s="13" customFormat="1">
      <c r="A735" s="13"/>
      <c r="B735" s="249"/>
      <c r="C735" s="250"/>
      <c r="D735" s="251" t="s">
        <v>260</v>
      </c>
      <c r="E735" s="252" t="s">
        <v>1</v>
      </c>
      <c r="F735" s="253" t="s">
        <v>774</v>
      </c>
      <c r="G735" s="250"/>
      <c r="H735" s="254">
        <v>7.3129999999999997</v>
      </c>
      <c r="I735" s="255"/>
      <c r="J735" s="250"/>
      <c r="K735" s="250"/>
      <c r="L735" s="256"/>
      <c r="M735" s="257"/>
      <c r="N735" s="258"/>
      <c r="O735" s="258"/>
      <c r="P735" s="258"/>
      <c r="Q735" s="258"/>
      <c r="R735" s="258"/>
      <c r="S735" s="258"/>
      <c r="T735" s="25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0" t="s">
        <v>260</v>
      </c>
      <c r="AU735" s="260" t="s">
        <v>93</v>
      </c>
      <c r="AV735" s="13" t="s">
        <v>93</v>
      </c>
      <c r="AW735" s="13" t="s">
        <v>40</v>
      </c>
      <c r="AX735" s="13" t="s">
        <v>84</v>
      </c>
      <c r="AY735" s="260" t="s">
        <v>251</v>
      </c>
    </row>
    <row r="736" s="14" customFormat="1">
      <c r="A736" s="14"/>
      <c r="B736" s="261"/>
      <c r="C736" s="262"/>
      <c r="D736" s="251" t="s">
        <v>260</v>
      </c>
      <c r="E736" s="263" t="s">
        <v>1</v>
      </c>
      <c r="F736" s="264" t="s">
        <v>262</v>
      </c>
      <c r="G736" s="262"/>
      <c r="H736" s="265">
        <v>44.378999999999998</v>
      </c>
      <c r="I736" s="266"/>
      <c r="J736" s="262"/>
      <c r="K736" s="262"/>
      <c r="L736" s="267"/>
      <c r="M736" s="268"/>
      <c r="N736" s="269"/>
      <c r="O736" s="269"/>
      <c r="P736" s="269"/>
      <c r="Q736" s="269"/>
      <c r="R736" s="269"/>
      <c r="S736" s="269"/>
      <c r="T736" s="27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71" t="s">
        <v>260</v>
      </c>
      <c r="AU736" s="271" t="s">
        <v>93</v>
      </c>
      <c r="AV736" s="14" t="s">
        <v>257</v>
      </c>
      <c r="AW736" s="14" t="s">
        <v>40</v>
      </c>
      <c r="AX736" s="14" t="s">
        <v>91</v>
      </c>
      <c r="AY736" s="271" t="s">
        <v>251</v>
      </c>
    </row>
    <row r="737" s="2" customFormat="1" ht="24.15" customHeight="1">
      <c r="A737" s="41"/>
      <c r="B737" s="42"/>
      <c r="C737" s="230" t="s">
        <v>475</v>
      </c>
      <c r="D737" s="230" t="s">
        <v>253</v>
      </c>
      <c r="E737" s="231" t="s">
        <v>775</v>
      </c>
      <c r="F737" s="232" t="s">
        <v>776</v>
      </c>
      <c r="G737" s="233" t="s">
        <v>389</v>
      </c>
      <c r="H737" s="234">
        <v>44.378999999999998</v>
      </c>
      <c r="I737" s="235"/>
      <c r="J737" s="236">
        <f>ROUND(I737*H737,2)</f>
        <v>0</v>
      </c>
      <c r="K737" s="237"/>
      <c r="L737" s="47"/>
      <c r="M737" s="238" t="s">
        <v>1</v>
      </c>
      <c r="N737" s="239" t="s">
        <v>49</v>
      </c>
      <c r="O737" s="94"/>
      <c r="P737" s="240">
        <f>O737*H737</f>
        <v>0</v>
      </c>
      <c r="Q737" s="240">
        <v>0</v>
      </c>
      <c r="R737" s="240">
        <f>Q737*H737</f>
        <v>0</v>
      </c>
      <c r="S737" s="240">
        <v>0</v>
      </c>
      <c r="T737" s="241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42" t="s">
        <v>257</v>
      </c>
      <c r="AT737" s="242" t="s">
        <v>253</v>
      </c>
      <c r="AU737" s="242" t="s">
        <v>93</v>
      </c>
      <c r="AY737" s="19" t="s">
        <v>251</v>
      </c>
      <c r="BE737" s="243">
        <f>IF(N737="základní",J737,0)</f>
        <v>0</v>
      </c>
      <c r="BF737" s="243">
        <f>IF(N737="snížená",J737,0)</f>
        <v>0</v>
      </c>
      <c r="BG737" s="243">
        <f>IF(N737="zákl. přenesená",J737,0)</f>
        <v>0</v>
      </c>
      <c r="BH737" s="243">
        <f>IF(N737="sníž. přenesená",J737,0)</f>
        <v>0</v>
      </c>
      <c r="BI737" s="243">
        <f>IF(N737="nulová",J737,0)</f>
        <v>0</v>
      </c>
      <c r="BJ737" s="19" t="s">
        <v>91</v>
      </c>
      <c r="BK737" s="243">
        <f>ROUND(I737*H737,2)</f>
        <v>0</v>
      </c>
      <c r="BL737" s="19" t="s">
        <v>257</v>
      </c>
      <c r="BM737" s="242" t="s">
        <v>777</v>
      </c>
    </row>
    <row r="738" s="2" customFormat="1">
      <c r="A738" s="41"/>
      <c r="B738" s="42"/>
      <c r="C738" s="43"/>
      <c r="D738" s="244" t="s">
        <v>258</v>
      </c>
      <c r="E738" s="43"/>
      <c r="F738" s="245" t="s">
        <v>778</v>
      </c>
      <c r="G738" s="43"/>
      <c r="H738" s="43"/>
      <c r="I738" s="246"/>
      <c r="J738" s="43"/>
      <c r="K738" s="43"/>
      <c r="L738" s="47"/>
      <c r="M738" s="247"/>
      <c r="N738" s="248"/>
      <c r="O738" s="94"/>
      <c r="P738" s="94"/>
      <c r="Q738" s="94"/>
      <c r="R738" s="94"/>
      <c r="S738" s="94"/>
      <c r="T738" s="95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19" t="s">
        <v>258</v>
      </c>
      <c r="AU738" s="19" t="s">
        <v>93</v>
      </c>
    </row>
    <row r="739" s="2" customFormat="1" ht="33" customHeight="1">
      <c r="A739" s="41"/>
      <c r="B739" s="42"/>
      <c r="C739" s="230" t="s">
        <v>779</v>
      </c>
      <c r="D739" s="230" t="s">
        <v>253</v>
      </c>
      <c r="E739" s="231" t="s">
        <v>780</v>
      </c>
      <c r="F739" s="232" t="s">
        <v>781</v>
      </c>
      <c r="G739" s="233" t="s">
        <v>389</v>
      </c>
      <c r="H739" s="234">
        <v>76.427999999999997</v>
      </c>
      <c r="I739" s="235"/>
      <c r="J739" s="236">
        <f>ROUND(I739*H739,2)</f>
        <v>0</v>
      </c>
      <c r="K739" s="237"/>
      <c r="L739" s="47"/>
      <c r="M739" s="238" t="s">
        <v>1</v>
      </c>
      <c r="N739" s="239" t="s">
        <v>49</v>
      </c>
      <c r="O739" s="94"/>
      <c r="P739" s="240">
        <f>O739*H739</f>
        <v>0</v>
      </c>
      <c r="Q739" s="240">
        <v>0.0028054999999999998</v>
      </c>
      <c r="R739" s="240">
        <f>Q739*H739</f>
        <v>0.21441875399999999</v>
      </c>
      <c r="S739" s="240">
        <v>0</v>
      </c>
      <c r="T739" s="241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42" t="s">
        <v>257</v>
      </c>
      <c r="AT739" s="242" t="s">
        <v>253</v>
      </c>
      <c r="AU739" s="242" t="s">
        <v>93</v>
      </c>
      <c r="AY739" s="19" t="s">
        <v>251</v>
      </c>
      <c r="BE739" s="243">
        <f>IF(N739="základní",J739,0)</f>
        <v>0</v>
      </c>
      <c r="BF739" s="243">
        <f>IF(N739="snížená",J739,0)</f>
        <v>0</v>
      </c>
      <c r="BG739" s="243">
        <f>IF(N739="zákl. přenesená",J739,0)</f>
        <v>0</v>
      </c>
      <c r="BH739" s="243">
        <f>IF(N739="sníž. přenesená",J739,0)</f>
        <v>0</v>
      </c>
      <c r="BI739" s="243">
        <f>IF(N739="nulová",J739,0)</f>
        <v>0</v>
      </c>
      <c r="BJ739" s="19" t="s">
        <v>91</v>
      </c>
      <c r="BK739" s="243">
        <f>ROUND(I739*H739,2)</f>
        <v>0</v>
      </c>
      <c r="BL739" s="19" t="s">
        <v>257</v>
      </c>
      <c r="BM739" s="242" t="s">
        <v>782</v>
      </c>
    </row>
    <row r="740" s="2" customFormat="1">
      <c r="A740" s="41"/>
      <c r="B740" s="42"/>
      <c r="C740" s="43"/>
      <c r="D740" s="244" t="s">
        <v>258</v>
      </c>
      <c r="E740" s="43"/>
      <c r="F740" s="245" t="s">
        <v>783</v>
      </c>
      <c r="G740" s="43"/>
      <c r="H740" s="43"/>
      <c r="I740" s="246"/>
      <c r="J740" s="43"/>
      <c r="K740" s="43"/>
      <c r="L740" s="47"/>
      <c r="M740" s="247"/>
      <c r="N740" s="248"/>
      <c r="O740" s="94"/>
      <c r="P740" s="94"/>
      <c r="Q740" s="94"/>
      <c r="R740" s="94"/>
      <c r="S740" s="94"/>
      <c r="T740" s="95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T740" s="19" t="s">
        <v>258</v>
      </c>
      <c r="AU740" s="19" t="s">
        <v>93</v>
      </c>
    </row>
    <row r="741" s="2" customFormat="1" ht="33" customHeight="1">
      <c r="A741" s="41"/>
      <c r="B741" s="42"/>
      <c r="C741" s="230" t="s">
        <v>480</v>
      </c>
      <c r="D741" s="230" t="s">
        <v>253</v>
      </c>
      <c r="E741" s="231" t="s">
        <v>784</v>
      </c>
      <c r="F741" s="232" t="s">
        <v>785</v>
      </c>
      <c r="G741" s="233" t="s">
        <v>389</v>
      </c>
      <c r="H741" s="234">
        <v>76.427999999999997</v>
      </c>
      <c r="I741" s="235"/>
      <c r="J741" s="236">
        <f>ROUND(I741*H741,2)</f>
        <v>0</v>
      </c>
      <c r="K741" s="237"/>
      <c r="L741" s="47"/>
      <c r="M741" s="238" t="s">
        <v>1</v>
      </c>
      <c r="N741" s="239" t="s">
        <v>49</v>
      </c>
      <c r="O741" s="94"/>
      <c r="P741" s="240">
        <f>O741*H741</f>
        <v>0</v>
      </c>
      <c r="Q741" s="240">
        <v>0</v>
      </c>
      <c r="R741" s="240">
        <f>Q741*H741</f>
        <v>0</v>
      </c>
      <c r="S741" s="240">
        <v>0</v>
      </c>
      <c r="T741" s="241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42" t="s">
        <v>257</v>
      </c>
      <c r="AT741" s="242" t="s">
        <v>253</v>
      </c>
      <c r="AU741" s="242" t="s">
        <v>93</v>
      </c>
      <c r="AY741" s="19" t="s">
        <v>251</v>
      </c>
      <c r="BE741" s="243">
        <f>IF(N741="základní",J741,0)</f>
        <v>0</v>
      </c>
      <c r="BF741" s="243">
        <f>IF(N741="snížená",J741,0)</f>
        <v>0</v>
      </c>
      <c r="BG741" s="243">
        <f>IF(N741="zákl. přenesená",J741,0)</f>
        <v>0</v>
      </c>
      <c r="BH741" s="243">
        <f>IF(N741="sníž. přenesená",J741,0)</f>
        <v>0</v>
      </c>
      <c r="BI741" s="243">
        <f>IF(N741="nulová",J741,0)</f>
        <v>0</v>
      </c>
      <c r="BJ741" s="19" t="s">
        <v>91</v>
      </c>
      <c r="BK741" s="243">
        <f>ROUND(I741*H741,2)</f>
        <v>0</v>
      </c>
      <c r="BL741" s="19" t="s">
        <v>257</v>
      </c>
      <c r="BM741" s="242" t="s">
        <v>786</v>
      </c>
    </row>
    <row r="742" s="2" customFormat="1">
      <c r="A742" s="41"/>
      <c r="B742" s="42"/>
      <c r="C742" s="43"/>
      <c r="D742" s="244" t="s">
        <v>258</v>
      </c>
      <c r="E742" s="43"/>
      <c r="F742" s="245" t="s">
        <v>787</v>
      </c>
      <c r="G742" s="43"/>
      <c r="H742" s="43"/>
      <c r="I742" s="246"/>
      <c r="J742" s="43"/>
      <c r="K742" s="43"/>
      <c r="L742" s="47"/>
      <c r="M742" s="247"/>
      <c r="N742" s="248"/>
      <c r="O742" s="94"/>
      <c r="P742" s="94"/>
      <c r="Q742" s="94"/>
      <c r="R742" s="94"/>
      <c r="S742" s="94"/>
      <c r="T742" s="95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19" t="s">
        <v>258</v>
      </c>
      <c r="AU742" s="19" t="s">
        <v>93</v>
      </c>
    </row>
    <row r="743" s="2" customFormat="1" ht="24.15" customHeight="1">
      <c r="A743" s="41"/>
      <c r="B743" s="42"/>
      <c r="C743" s="230" t="s">
        <v>788</v>
      </c>
      <c r="D743" s="230" t="s">
        <v>253</v>
      </c>
      <c r="E743" s="231" t="s">
        <v>789</v>
      </c>
      <c r="F743" s="232" t="s">
        <v>790</v>
      </c>
      <c r="G743" s="233" t="s">
        <v>571</v>
      </c>
      <c r="H743" s="234">
        <v>1</v>
      </c>
      <c r="I743" s="235"/>
      <c r="J743" s="236">
        <f>ROUND(I743*H743,2)</f>
        <v>0</v>
      </c>
      <c r="K743" s="237"/>
      <c r="L743" s="47"/>
      <c r="M743" s="238" t="s">
        <v>1</v>
      </c>
      <c r="N743" s="239" t="s">
        <v>49</v>
      </c>
      <c r="O743" s="94"/>
      <c r="P743" s="240">
        <f>O743*H743</f>
        <v>0</v>
      </c>
      <c r="Q743" s="240">
        <v>0</v>
      </c>
      <c r="R743" s="240">
        <f>Q743*H743</f>
        <v>0</v>
      </c>
      <c r="S743" s="240">
        <v>0</v>
      </c>
      <c r="T743" s="241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42" t="s">
        <v>257</v>
      </c>
      <c r="AT743" s="242" t="s">
        <v>253</v>
      </c>
      <c r="AU743" s="242" t="s">
        <v>93</v>
      </c>
      <c r="AY743" s="19" t="s">
        <v>251</v>
      </c>
      <c r="BE743" s="243">
        <f>IF(N743="základní",J743,0)</f>
        <v>0</v>
      </c>
      <c r="BF743" s="243">
        <f>IF(N743="snížená",J743,0)</f>
        <v>0</v>
      </c>
      <c r="BG743" s="243">
        <f>IF(N743="zákl. přenesená",J743,0)</f>
        <v>0</v>
      </c>
      <c r="BH743" s="243">
        <f>IF(N743="sníž. přenesená",J743,0)</f>
        <v>0</v>
      </c>
      <c r="BI743" s="243">
        <f>IF(N743="nulová",J743,0)</f>
        <v>0</v>
      </c>
      <c r="BJ743" s="19" t="s">
        <v>91</v>
      </c>
      <c r="BK743" s="243">
        <f>ROUND(I743*H743,2)</f>
        <v>0</v>
      </c>
      <c r="BL743" s="19" t="s">
        <v>257</v>
      </c>
      <c r="BM743" s="242" t="s">
        <v>791</v>
      </c>
    </row>
    <row r="744" s="2" customFormat="1">
      <c r="A744" s="41"/>
      <c r="B744" s="42"/>
      <c r="C744" s="43"/>
      <c r="D744" s="251" t="s">
        <v>289</v>
      </c>
      <c r="E744" s="43"/>
      <c r="F744" s="282" t="s">
        <v>792</v>
      </c>
      <c r="G744" s="43"/>
      <c r="H744" s="43"/>
      <c r="I744" s="246"/>
      <c r="J744" s="43"/>
      <c r="K744" s="43"/>
      <c r="L744" s="47"/>
      <c r="M744" s="247"/>
      <c r="N744" s="248"/>
      <c r="O744" s="94"/>
      <c r="P744" s="94"/>
      <c r="Q744" s="94"/>
      <c r="R744" s="94"/>
      <c r="S744" s="94"/>
      <c r="T744" s="95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19" t="s">
        <v>289</v>
      </c>
      <c r="AU744" s="19" t="s">
        <v>93</v>
      </c>
    </row>
    <row r="745" s="13" customFormat="1">
      <c r="A745" s="13"/>
      <c r="B745" s="249"/>
      <c r="C745" s="250"/>
      <c r="D745" s="251" t="s">
        <v>260</v>
      </c>
      <c r="E745" s="252" t="s">
        <v>1</v>
      </c>
      <c r="F745" s="253" t="s">
        <v>793</v>
      </c>
      <c r="G745" s="250"/>
      <c r="H745" s="254">
        <v>1</v>
      </c>
      <c r="I745" s="255"/>
      <c r="J745" s="250"/>
      <c r="K745" s="250"/>
      <c r="L745" s="256"/>
      <c r="M745" s="257"/>
      <c r="N745" s="258"/>
      <c r="O745" s="258"/>
      <c r="P745" s="258"/>
      <c r="Q745" s="258"/>
      <c r="R745" s="258"/>
      <c r="S745" s="258"/>
      <c r="T745" s="259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0" t="s">
        <v>260</v>
      </c>
      <c r="AU745" s="260" t="s">
        <v>93</v>
      </c>
      <c r="AV745" s="13" t="s">
        <v>93</v>
      </c>
      <c r="AW745" s="13" t="s">
        <v>40</v>
      </c>
      <c r="AX745" s="13" t="s">
        <v>91</v>
      </c>
      <c r="AY745" s="260" t="s">
        <v>251</v>
      </c>
    </row>
    <row r="746" s="2" customFormat="1" ht="37.8" customHeight="1">
      <c r="A746" s="41"/>
      <c r="B746" s="42"/>
      <c r="C746" s="230" t="s">
        <v>491</v>
      </c>
      <c r="D746" s="230" t="s">
        <v>253</v>
      </c>
      <c r="E746" s="231" t="s">
        <v>794</v>
      </c>
      <c r="F746" s="232" t="s">
        <v>795</v>
      </c>
      <c r="G746" s="233" t="s">
        <v>571</v>
      </c>
      <c r="H746" s="234">
        <v>1</v>
      </c>
      <c r="I746" s="235"/>
      <c r="J746" s="236">
        <f>ROUND(I746*H746,2)</f>
        <v>0</v>
      </c>
      <c r="K746" s="237"/>
      <c r="L746" s="47"/>
      <c r="M746" s="238" t="s">
        <v>1</v>
      </c>
      <c r="N746" s="239" t="s">
        <v>49</v>
      </c>
      <c r="O746" s="94"/>
      <c r="P746" s="240">
        <f>O746*H746</f>
        <v>0</v>
      </c>
      <c r="Q746" s="240">
        <v>0</v>
      </c>
      <c r="R746" s="240">
        <f>Q746*H746</f>
        <v>0</v>
      </c>
      <c r="S746" s="240">
        <v>0</v>
      </c>
      <c r="T746" s="241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42" t="s">
        <v>257</v>
      </c>
      <c r="AT746" s="242" t="s">
        <v>253</v>
      </c>
      <c r="AU746" s="242" t="s">
        <v>93</v>
      </c>
      <c r="AY746" s="19" t="s">
        <v>251</v>
      </c>
      <c r="BE746" s="243">
        <f>IF(N746="základní",J746,0)</f>
        <v>0</v>
      </c>
      <c r="BF746" s="243">
        <f>IF(N746="snížená",J746,0)</f>
        <v>0</v>
      </c>
      <c r="BG746" s="243">
        <f>IF(N746="zákl. přenesená",J746,0)</f>
        <v>0</v>
      </c>
      <c r="BH746" s="243">
        <f>IF(N746="sníž. přenesená",J746,0)</f>
        <v>0</v>
      </c>
      <c r="BI746" s="243">
        <f>IF(N746="nulová",J746,0)</f>
        <v>0</v>
      </c>
      <c r="BJ746" s="19" t="s">
        <v>91</v>
      </c>
      <c r="BK746" s="243">
        <f>ROUND(I746*H746,2)</f>
        <v>0</v>
      </c>
      <c r="BL746" s="19" t="s">
        <v>257</v>
      </c>
      <c r="BM746" s="242" t="s">
        <v>796</v>
      </c>
    </row>
    <row r="747" s="2" customFormat="1">
      <c r="A747" s="41"/>
      <c r="B747" s="42"/>
      <c r="C747" s="43"/>
      <c r="D747" s="251" t="s">
        <v>289</v>
      </c>
      <c r="E747" s="43"/>
      <c r="F747" s="282" t="s">
        <v>792</v>
      </c>
      <c r="G747" s="43"/>
      <c r="H747" s="43"/>
      <c r="I747" s="246"/>
      <c r="J747" s="43"/>
      <c r="K747" s="43"/>
      <c r="L747" s="47"/>
      <c r="M747" s="247"/>
      <c r="N747" s="248"/>
      <c r="O747" s="94"/>
      <c r="P747" s="94"/>
      <c r="Q747" s="94"/>
      <c r="R747" s="94"/>
      <c r="S747" s="94"/>
      <c r="T747" s="95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T747" s="19" t="s">
        <v>289</v>
      </c>
      <c r="AU747" s="19" t="s">
        <v>93</v>
      </c>
    </row>
    <row r="748" s="13" customFormat="1">
      <c r="A748" s="13"/>
      <c r="B748" s="249"/>
      <c r="C748" s="250"/>
      <c r="D748" s="251" t="s">
        <v>260</v>
      </c>
      <c r="E748" s="252" t="s">
        <v>1</v>
      </c>
      <c r="F748" s="253" t="s">
        <v>797</v>
      </c>
      <c r="G748" s="250"/>
      <c r="H748" s="254">
        <v>1</v>
      </c>
      <c r="I748" s="255"/>
      <c r="J748" s="250"/>
      <c r="K748" s="250"/>
      <c r="L748" s="256"/>
      <c r="M748" s="257"/>
      <c r="N748" s="258"/>
      <c r="O748" s="258"/>
      <c r="P748" s="258"/>
      <c r="Q748" s="258"/>
      <c r="R748" s="258"/>
      <c r="S748" s="258"/>
      <c r="T748" s="25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0" t="s">
        <v>260</v>
      </c>
      <c r="AU748" s="260" t="s">
        <v>93</v>
      </c>
      <c r="AV748" s="13" t="s">
        <v>93</v>
      </c>
      <c r="AW748" s="13" t="s">
        <v>40</v>
      </c>
      <c r="AX748" s="13" t="s">
        <v>84</v>
      </c>
      <c r="AY748" s="260" t="s">
        <v>251</v>
      </c>
    </row>
    <row r="749" s="14" customFormat="1">
      <c r="A749" s="14"/>
      <c r="B749" s="261"/>
      <c r="C749" s="262"/>
      <c r="D749" s="251" t="s">
        <v>260</v>
      </c>
      <c r="E749" s="263" t="s">
        <v>1</v>
      </c>
      <c r="F749" s="264" t="s">
        <v>262</v>
      </c>
      <c r="G749" s="262"/>
      <c r="H749" s="265">
        <v>1</v>
      </c>
      <c r="I749" s="266"/>
      <c r="J749" s="262"/>
      <c r="K749" s="262"/>
      <c r="L749" s="267"/>
      <c r="M749" s="268"/>
      <c r="N749" s="269"/>
      <c r="O749" s="269"/>
      <c r="P749" s="269"/>
      <c r="Q749" s="269"/>
      <c r="R749" s="269"/>
      <c r="S749" s="269"/>
      <c r="T749" s="270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71" t="s">
        <v>260</v>
      </c>
      <c r="AU749" s="271" t="s">
        <v>93</v>
      </c>
      <c r="AV749" s="14" t="s">
        <v>257</v>
      </c>
      <c r="AW749" s="14" t="s">
        <v>40</v>
      </c>
      <c r="AX749" s="14" t="s">
        <v>91</v>
      </c>
      <c r="AY749" s="271" t="s">
        <v>251</v>
      </c>
    </row>
    <row r="750" s="12" customFormat="1" ht="22.8" customHeight="1">
      <c r="A750" s="12"/>
      <c r="B750" s="214"/>
      <c r="C750" s="215"/>
      <c r="D750" s="216" t="s">
        <v>83</v>
      </c>
      <c r="E750" s="228" t="s">
        <v>284</v>
      </c>
      <c r="F750" s="228" t="s">
        <v>798</v>
      </c>
      <c r="G750" s="215"/>
      <c r="H750" s="215"/>
      <c r="I750" s="218"/>
      <c r="J750" s="229">
        <f>BK750</f>
        <v>0</v>
      </c>
      <c r="K750" s="215"/>
      <c r="L750" s="220"/>
      <c r="M750" s="221"/>
      <c r="N750" s="222"/>
      <c r="O750" s="222"/>
      <c r="P750" s="223">
        <f>SUM(P751:P770)</f>
        <v>0</v>
      </c>
      <c r="Q750" s="222"/>
      <c r="R750" s="223">
        <f>SUM(R751:R770)</f>
        <v>23.4456542</v>
      </c>
      <c r="S750" s="222"/>
      <c r="T750" s="224">
        <f>SUM(T751:T770)</f>
        <v>0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25" t="s">
        <v>91</v>
      </c>
      <c r="AT750" s="226" t="s">
        <v>83</v>
      </c>
      <c r="AU750" s="226" t="s">
        <v>91</v>
      </c>
      <c r="AY750" s="225" t="s">
        <v>251</v>
      </c>
      <c r="BK750" s="227">
        <f>SUM(BK751:BK770)</f>
        <v>0</v>
      </c>
    </row>
    <row r="751" s="2" customFormat="1" ht="24.15" customHeight="1">
      <c r="A751" s="41"/>
      <c r="B751" s="42"/>
      <c r="C751" s="230" t="s">
        <v>799</v>
      </c>
      <c r="D751" s="230" t="s">
        <v>253</v>
      </c>
      <c r="E751" s="231" t="s">
        <v>800</v>
      </c>
      <c r="F751" s="232" t="s">
        <v>801</v>
      </c>
      <c r="G751" s="233" t="s">
        <v>389</v>
      </c>
      <c r="H751" s="234">
        <v>139.97</v>
      </c>
      <c r="I751" s="235"/>
      <c r="J751" s="236">
        <f>ROUND(I751*H751,2)</f>
        <v>0</v>
      </c>
      <c r="K751" s="237"/>
      <c r="L751" s="47"/>
      <c r="M751" s="238" t="s">
        <v>1</v>
      </c>
      <c r="N751" s="239" t="s">
        <v>49</v>
      </c>
      <c r="O751" s="94"/>
      <c r="P751" s="240">
        <f>O751*H751</f>
        <v>0</v>
      </c>
      <c r="Q751" s="240">
        <v>0</v>
      </c>
      <c r="R751" s="240">
        <f>Q751*H751</f>
        <v>0</v>
      </c>
      <c r="S751" s="240">
        <v>0</v>
      </c>
      <c r="T751" s="241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42" t="s">
        <v>257</v>
      </c>
      <c r="AT751" s="242" t="s">
        <v>253</v>
      </c>
      <c r="AU751" s="242" t="s">
        <v>93</v>
      </c>
      <c r="AY751" s="19" t="s">
        <v>251</v>
      </c>
      <c r="BE751" s="243">
        <f>IF(N751="základní",J751,0)</f>
        <v>0</v>
      </c>
      <c r="BF751" s="243">
        <f>IF(N751="snížená",J751,0)</f>
        <v>0</v>
      </c>
      <c r="BG751" s="243">
        <f>IF(N751="zákl. přenesená",J751,0)</f>
        <v>0</v>
      </c>
      <c r="BH751" s="243">
        <f>IF(N751="sníž. přenesená",J751,0)</f>
        <v>0</v>
      </c>
      <c r="BI751" s="243">
        <f>IF(N751="nulová",J751,0)</f>
        <v>0</v>
      </c>
      <c r="BJ751" s="19" t="s">
        <v>91</v>
      </c>
      <c r="BK751" s="243">
        <f>ROUND(I751*H751,2)</f>
        <v>0</v>
      </c>
      <c r="BL751" s="19" t="s">
        <v>257</v>
      </c>
      <c r="BM751" s="242" t="s">
        <v>802</v>
      </c>
    </row>
    <row r="752" s="2" customFormat="1">
      <c r="A752" s="41"/>
      <c r="B752" s="42"/>
      <c r="C752" s="43"/>
      <c r="D752" s="244" t="s">
        <v>258</v>
      </c>
      <c r="E752" s="43"/>
      <c r="F752" s="245" t="s">
        <v>803</v>
      </c>
      <c r="G752" s="43"/>
      <c r="H752" s="43"/>
      <c r="I752" s="246"/>
      <c r="J752" s="43"/>
      <c r="K752" s="43"/>
      <c r="L752" s="47"/>
      <c r="M752" s="247"/>
      <c r="N752" s="248"/>
      <c r="O752" s="94"/>
      <c r="P752" s="94"/>
      <c r="Q752" s="94"/>
      <c r="R752" s="94"/>
      <c r="S752" s="94"/>
      <c r="T752" s="95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19" t="s">
        <v>258</v>
      </c>
      <c r="AU752" s="19" t="s">
        <v>93</v>
      </c>
    </row>
    <row r="753" s="13" customFormat="1">
      <c r="A753" s="13"/>
      <c r="B753" s="249"/>
      <c r="C753" s="250"/>
      <c r="D753" s="251" t="s">
        <v>260</v>
      </c>
      <c r="E753" s="252" t="s">
        <v>1</v>
      </c>
      <c r="F753" s="253" t="s">
        <v>804</v>
      </c>
      <c r="G753" s="250"/>
      <c r="H753" s="254">
        <v>139.97</v>
      </c>
      <c r="I753" s="255"/>
      <c r="J753" s="250"/>
      <c r="K753" s="250"/>
      <c r="L753" s="256"/>
      <c r="M753" s="257"/>
      <c r="N753" s="258"/>
      <c r="O753" s="258"/>
      <c r="P753" s="258"/>
      <c r="Q753" s="258"/>
      <c r="R753" s="258"/>
      <c r="S753" s="258"/>
      <c r="T753" s="25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0" t="s">
        <v>260</v>
      </c>
      <c r="AU753" s="260" t="s">
        <v>93</v>
      </c>
      <c r="AV753" s="13" t="s">
        <v>93</v>
      </c>
      <c r="AW753" s="13" t="s">
        <v>40</v>
      </c>
      <c r="AX753" s="13" t="s">
        <v>84</v>
      </c>
      <c r="AY753" s="260" t="s">
        <v>251</v>
      </c>
    </row>
    <row r="754" s="14" customFormat="1">
      <c r="A754" s="14"/>
      <c r="B754" s="261"/>
      <c r="C754" s="262"/>
      <c r="D754" s="251" t="s">
        <v>260</v>
      </c>
      <c r="E754" s="263" t="s">
        <v>1</v>
      </c>
      <c r="F754" s="264" t="s">
        <v>262</v>
      </c>
      <c r="G754" s="262"/>
      <c r="H754" s="265">
        <v>139.97</v>
      </c>
      <c r="I754" s="266"/>
      <c r="J754" s="262"/>
      <c r="K754" s="262"/>
      <c r="L754" s="267"/>
      <c r="M754" s="268"/>
      <c r="N754" s="269"/>
      <c r="O754" s="269"/>
      <c r="P754" s="269"/>
      <c r="Q754" s="269"/>
      <c r="R754" s="269"/>
      <c r="S754" s="269"/>
      <c r="T754" s="270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71" t="s">
        <v>260</v>
      </c>
      <c r="AU754" s="271" t="s">
        <v>93</v>
      </c>
      <c r="AV754" s="14" t="s">
        <v>257</v>
      </c>
      <c r="AW754" s="14" t="s">
        <v>40</v>
      </c>
      <c r="AX754" s="14" t="s">
        <v>91</v>
      </c>
      <c r="AY754" s="271" t="s">
        <v>251</v>
      </c>
    </row>
    <row r="755" s="2" customFormat="1" ht="24.15" customHeight="1">
      <c r="A755" s="41"/>
      <c r="B755" s="42"/>
      <c r="C755" s="230" t="s">
        <v>497</v>
      </c>
      <c r="D755" s="230" t="s">
        <v>253</v>
      </c>
      <c r="E755" s="231" t="s">
        <v>805</v>
      </c>
      <c r="F755" s="232" t="s">
        <v>806</v>
      </c>
      <c r="G755" s="233" t="s">
        <v>389</v>
      </c>
      <c r="H755" s="234">
        <v>139.97</v>
      </c>
      <c r="I755" s="235"/>
      <c r="J755" s="236">
        <f>ROUND(I755*H755,2)</f>
        <v>0</v>
      </c>
      <c r="K755" s="237"/>
      <c r="L755" s="47"/>
      <c r="M755" s="238" t="s">
        <v>1</v>
      </c>
      <c r="N755" s="239" t="s">
        <v>49</v>
      </c>
      <c r="O755" s="94"/>
      <c r="P755" s="240">
        <f>O755*H755</f>
        <v>0</v>
      </c>
      <c r="Q755" s="240">
        <v>0</v>
      </c>
      <c r="R755" s="240">
        <f>Q755*H755</f>
        <v>0</v>
      </c>
      <c r="S755" s="240">
        <v>0</v>
      </c>
      <c r="T755" s="241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42" t="s">
        <v>257</v>
      </c>
      <c r="AT755" s="242" t="s">
        <v>253</v>
      </c>
      <c r="AU755" s="242" t="s">
        <v>93</v>
      </c>
      <c r="AY755" s="19" t="s">
        <v>251</v>
      </c>
      <c r="BE755" s="243">
        <f>IF(N755="základní",J755,0)</f>
        <v>0</v>
      </c>
      <c r="BF755" s="243">
        <f>IF(N755="snížená",J755,0)</f>
        <v>0</v>
      </c>
      <c r="BG755" s="243">
        <f>IF(N755="zákl. přenesená",J755,0)</f>
        <v>0</v>
      </c>
      <c r="BH755" s="243">
        <f>IF(N755="sníž. přenesená",J755,0)</f>
        <v>0</v>
      </c>
      <c r="BI755" s="243">
        <f>IF(N755="nulová",J755,0)</f>
        <v>0</v>
      </c>
      <c r="BJ755" s="19" t="s">
        <v>91</v>
      </c>
      <c r="BK755" s="243">
        <f>ROUND(I755*H755,2)</f>
        <v>0</v>
      </c>
      <c r="BL755" s="19" t="s">
        <v>257</v>
      </c>
      <c r="BM755" s="242" t="s">
        <v>807</v>
      </c>
    </row>
    <row r="756" s="13" customFormat="1">
      <c r="A756" s="13"/>
      <c r="B756" s="249"/>
      <c r="C756" s="250"/>
      <c r="D756" s="251" t="s">
        <v>260</v>
      </c>
      <c r="E756" s="252" t="s">
        <v>1</v>
      </c>
      <c r="F756" s="253" t="s">
        <v>804</v>
      </c>
      <c r="G756" s="250"/>
      <c r="H756" s="254">
        <v>139.97</v>
      </c>
      <c r="I756" s="255"/>
      <c r="J756" s="250"/>
      <c r="K756" s="250"/>
      <c r="L756" s="256"/>
      <c r="M756" s="257"/>
      <c r="N756" s="258"/>
      <c r="O756" s="258"/>
      <c r="P756" s="258"/>
      <c r="Q756" s="258"/>
      <c r="R756" s="258"/>
      <c r="S756" s="258"/>
      <c r="T756" s="259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0" t="s">
        <v>260</v>
      </c>
      <c r="AU756" s="260" t="s">
        <v>93</v>
      </c>
      <c r="AV756" s="13" t="s">
        <v>93</v>
      </c>
      <c r="AW756" s="13" t="s">
        <v>40</v>
      </c>
      <c r="AX756" s="13" t="s">
        <v>84</v>
      </c>
      <c r="AY756" s="260" t="s">
        <v>251</v>
      </c>
    </row>
    <row r="757" s="14" customFormat="1">
      <c r="A757" s="14"/>
      <c r="B757" s="261"/>
      <c r="C757" s="262"/>
      <c r="D757" s="251" t="s">
        <v>260</v>
      </c>
      <c r="E757" s="263" t="s">
        <v>1</v>
      </c>
      <c r="F757" s="264" t="s">
        <v>262</v>
      </c>
      <c r="G757" s="262"/>
      <c r="H757" s="265">
        <v>139.97</v>
      </c>
      <c r="I757" s="266"/>
      <c r="J757" s="262"/>
      <c r="K757" s="262"/>
      <c r="L757" s="267"/>
      <c r="M757" s="268"/>
      <c r="N757" s="269"/>
      <c r="O757" s="269"/>
      <c r="P757" s="269"/>
      <c r="Q757" s="269"/>
      <c r="R757" s="269"/>
      <c r="S757" s="269"/>
      <c r="T757" s="270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71" t="s">
        <v>260</v>
      </c>
      <c r="AU757" s="271" t="s">
        <v>93</v>
      </c>
      <c r="AV757" s="14" t="s">
        <v>257</v>
      </c>
      <c r="AW757" s="14" t="s">
        <v>40</v>
      </c>
      <c r="AX757" s="14" t="s">
        <v>91</v>
      </c>
      <c r="AY757" s="271" t="s">
        <v>251</v>
      </c>
    </row>
    <row r="758" s="2" customFormat="1" ht="24.15" customHeight="1">
      <c r="A758" s="41"/>
      <c r="B758" s="42"/>
      <c r="C758" s="230" t="s">
        <v>808</v>
      </c>
      <c r="D758" s="230" t="s">
        <v>253</v>
      </c>
      <c r="E758" s="231" t="s">
        <v>809</v>
      </c>
      <c r="F758" s="232" t="s">
        <v>810</v>
      </c>
      <c r="G758" s="233" t="s">
        <v>389</v>
      </c>
      <c r="H758" s="234">
        <v>114.66</v>
      </c>
      <c r="I758" s="235"/>
      <c r="J758" s="236">
        <f>ROUND(I758*H758,2)</f>
        <v>0</v>
      </c>
      <c r="K758" s="237"/>
      <c r="L758" s="47"/>
      <c r="M758" s="238" t="s">
        <v>1</v>
      </c>
      <c r="N758" s="239" t="s">
        <v>49</v>
      </c>
      <c r="O758" s="94"/>
      <c r="P758" s="240">
        <f>O758*H758</f>
        <v>0</v>
      </c>
      <c r="Q758" s="240">
        <v>0</v>
      </c>
      <c r="R758" s="240">
        <f>Q758*H758</f>
        <v>0</v>
      </c>
      <c r="S758" s="240">
        <v>0</v>
      </c>
      <c r="T758" s="241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42" t="s">
        <v>257</v>
      </c>
      <c r="AT758" s="242" t="s">
        <v>253</v>
      </c>
      <c r="AU758" s="242" t="s">
        <v>93</v>
      </c>
      <c r="AY758" s="19" t="s">
        <v>251</v>
      </c>
      <c r="BE758" s="243">
        <f>IF(N758="základní",J758,0)</f>
        <v>0</v>
      </c>
      <c r="BF758" s="243">
        <f>IF(N758="snížená",J758,0)</f>
        <v>0</v>
      </c>
      <c r="BG758" s="243">
        <f>IF(N758="zákl. přenesená",J758,0)</f>
        <v>0</v>
      </c>
      <c r="BH758" s="243">
        <f>IF(N758="sníž. přenesená",J758,0)</f>
        <v>0</v>
      </c>
      <c r="BI758" s="243">
        <f>IF(N758="nulová",J758,0)</f>
        <v>0</v>
      </c>
      <c r="BJ758" s="19" t="s">
        <v>91</v>
      </c>
      <c r="BK758" s="243">
        <f>ROUND(I758*H758,2)</f>
        <v>0</v>
      </c>
      <c r="BL758" s="19" t="s">
        <v>257</v>
      </c>
      <c r="BM758" s="242" t="s">
        <v>811</v>
      </c>
    </row>
    <row r="759" s="13" customFormat="1">
      <c r="A759" s="13"/>
      <c r="B759" s="249"/>
      <c r="C759" s="250"/>
      <c r="D759" s="251" t="s">
        <v>260</v>
      </c>
      <c r="E759" s="252" t="s">
        <v>1</v>
      </c>
      <c r="F759" s="253" t="s">
        <v>812</v>
      </c>
      <c r="G759" s="250"/>
      <c r="H759" s="254">
        <v>114.66</v>
      </c>
      <c r="I759" s="255"/>
      <c r="J759" s="250"/>
      <c r="K759" s="250"/>
      <c r="L759" s="256"/>
      <c r="M759" s="257"/>
      <c r="N759" s="258"/>
      <c r="O759" s="258"/>
      <c r="P759" s="258"/>
      <c r="Q759" s="258"/>
      <c r="R759" s="258"/>
      <c r="S759" s="258"/>
      <c r="T759" s="25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60" t="s">
        <v>260</v>
      </c>
      <c r="AU759" s="260" t="s">
        <v>93</v>
      </c>
      <c r="AV759" s="13" t="s">
        <v>93</v>
      </c>
      <c r="AW759" s="13" t="s">
        <v>40</v>
      </c>
      <c r="AX759" s="13" t="s">
        <v>84</v>
      </c>
      <c r="AY759" s="260" t="s">
        <v>251</v>
      </c>
    </row>
    <row r="760" s="14" customFormat="1">
      <c r="A760" s="14"/>
      <c r="B760" s="261"/>
      <c r="C760" s="262"/>
      <c r="D760" s="251" t="s">
        <v>260</v>
      </c>
      <c r="E760" s="263" t="s">
        <v>1</v>
      </c>
      <c r="F760" s="264" t="s">
        <v>262</v>
      </c>
      <c r="G760" s="262"/>
      <c r="H760" s="265">
        <v>114.66</v>
      </c>
      <c r="I760" s="266"/>
      <c r="J760" s="262"/>
      <c r="K760" s="262"/>
      <c r="L760" s="267"/>
      <c r="M760" s="268"/>
      <c r="N760" s="269"/>
      <c r="O760" s="269"/>
      <c r="P760" s="269"/>
      <c r="Q760" s="269"/>
      <c r="R760" s="269"/>
      <c r="S760" s="269"/>
      <c r="T760" s="27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71" t="s">
        <v>260</v>
      </c>
      <c r="AU760" s="271" t="s">
        <v>93</v>
      </c>
      <c r="AV760" s="14" t="s">
        <v>257</v>
      </c>
      <c r="AW760" s="14" t="s">
        <v>40</v>
      </c>
      <c r="AX760" s="14" t="s">
        <v>91</v>
      </c>
      <c r="AY760" s="271" t="s">
        <v>251</v>
      </c>
    </row>
    <row r="761" s="2" customFormat="1" ht="24.15" customHeight="1">
      <c r="A761" s="41"/>
      <c r="B761" s="42"/>
      <c r="C761" s="230" t="s">
        <v>525</v>
      </c>
      <c r="D761" s="230" t="s">
        <v>253</v>
      </c>
      <c r="E761" s="231" t="s">
        <v>813</v>
      </c>
      <c r="F761" s="232" t="s">
        <v>814</v>
      </c>
      <c r="G761" s="233" t="s">
        <v>389</v>
      </c>
      <c r="H761" s="234">
        <v>114.66</v>
      </c>
      <c r="I761" s="235"/>
      <c r="J761" s="236">
        <f>ROUND(I761*H761,2)</f>
        <v>0</v>
      </c>
      <c r="K761" s="237"/>
      <c r="L761" s="47"/>
      <c r="M761" s="238" t="s">
        <v>1</v>
      </c>
      <c r="N761" s="239" t="s">
        <v>49</v>
      </c>
      <c r="O761" s="94"/>
      <c r="P761" s="240">
        <f>O761*H761</f>
        <v>0</v>
      </c>
      <c r="Q761" s="240">
        <v>0</v>
      </c>
      <c r="R761" s="240">
        <f>Q761*H761</f>
        <v>0</v>
      </c>
      <c r="S761" s="240">
        <v>0</v>
      </c>
      <c r="T761" s="241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42" t="s">
        <v>257</v>
      </c>
      <c r="AT761" s="242" t="s">
        <v>253</v>
      </c>
      <c r="AU761" s="242" t="s">
        <v>93</v>
      </c>
      <c r="AY761" s="19" t="s">
        <v>251</v>
      </c>
      <c r="BE761" s="243">
        <f>IF(N761="základní",J761,0)</f>
        <v>0</v>
      </c>
      <c r="BF761" s="243">
        <f>IF(N761="snížená",J761,0)</f>
        <v>0</v>
      </c>
      <c r="BG761" s="243">
        <f>IF(N761="zákl. přenesená",J761,0)</f>
        <v>0</v>
      </c>
      <c r="BH761" s="243">
        <f>IF(N761="sníž. přenesená",J761,0)</f>
        <v>0</v>
      </c>
      <c r="BI761" s="243">
        <f>IF(N761="nulová",J761,0)</f>
        <v>0</v>
      </c>
      <c r="BJ761" s="19" t="s">
        <v>91</v>
      </c>
      <c r="BK761" s="243">
        <f>ROUND(I761*H761,2)</f>
        <v>0</v>
      </c>
      <c r="BL761" s="19" t="s">
        <v>257</v>
      </c>
      <c r="BM761" s="242" t="s">
        <v>815</v>
      </c>
    </row>
    <row r="762" s="13" customFormat="1">
      <c r="A762" s="13"/>
      <c r="B762" s="249"/>
      <c r="C762" s="250"/>
      <c r="D762" s="251" t="s">
        <v>260</v>
      </c>
      <c r="E762" s="252" t="s">
        <v>1</v>
      </c>
      <c r="F762" s="253" t="s">
        <v>812</v>
      </c>
      <c r="G762" s="250"/>
      <c r="H762" s="254">
        <v>114.66</v>
      </c>
      <c r="I762" s="255"/>
      <c r="J762" s="250"/>
      <c r="K762" s="250"/>
      <c r="L762" s="256"/>
      <c r="M762" s="257"/>
      <c r="N762" s="258"/>
      <c r="O762" s="258"/>
      <c r="P762" s="258"/>
      <c r="Q762" s="258"/>
      <c r="R762" s="258"/>
      <c r="S762" s="258"/>
      <c r="T762" s="25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60" t="s">
        <v>260</v>
      </c>
      <c r="AU762" s="260" t="s">
        <v>93</v>
      </c>
      <c r="AV762" s="13" t="s">
        <v>93</v>
      </c>
      <c r="AW762" s="13" t="s">
        <v>40</v>
      </c>
      <c r="AX762" s="13" t="s">
        <v>84</v>
      </c>
      <c r="AY762" s="260" t="s">
        <v>251</v>
      </c>
    </row>
    <row r="763" s="14" customFormat="1">
      <c r="A763" s="14"/>
      <c r="B763" s="261"/>
      <c r="C763" s="262"/>
      <c r="D763" s="251" t="s">
        <v>260</v>
      </c>
      <c r="E763" s="263" t="s">
        <v>1</v>
      </c>
      <c r="F763" s="264" t="s">
        <v>262</v>
      </c>
      <c r="G763" s="262"/>
      <c r="H763" s="265">
        <v>114.66</v>
      </c>
      <c r="I763" s="266"/>
      <c r="J763" s="262"/>
      <c r="K763" s="262"/>
      <c r="L763" s="267"/>
      <c r="M763" s="268"/>
      <c r="N763" s="269"/>
      <c r="O763" s="269"/>
      <c r="P763" s="269"/>
      <c r="Q763" s="269"/>
      <c r="R763" s="269"/>
      <c r="S763" s="269"/>
      <c r="T763" s="27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71" t="s">
        <v>260</v>
      </c>
      <c r="AU763" s="271" t="s">
        <v>93</v>
      </c>
      <c r="AV763" s="14" t="s">
        <v>257</v>
      </c>
      <c r="AW763" s="14" t="s">
        <v>40</v>
      </c>
      <c r="AX763" s="14" t="s">
        <v>91</v>
      </c>
      <c r="AY763" s="271" t="s">
        <v>251</v>
      </c>
    </row>
    <row r="764" s="2" customFormat="1" ht="33" customHeight="1">
      <c r="A764" s="41"/>
      <c r="B764" s="42"/>
      <c r="C764" s="230" t="s">
        <v>544</v>
      </c>
      <c r="D764" s="230" t="s">
        <v>253</v>
      </c>
      <c r="E764" s="231" t="s">
        <v>816</v>
      </c>
      <c r="F764" s="232" t="s">
        <v>817</v>
      </c>
      <c r="G764" s="233" t="s">
        <v>389</v>
      </c>
      <c r="H764" s="234">
        <v>114.66</v>
      </c>
      <c r="I764" s="235"/>
      <c r="J764" s="236">
        <f>ROUND(I764*H764,2)</f>
        <v>0</v>
      </c>
      <c r="K764" s="237"/>
      <c r="L764" s="47"/>
      <c r="M764" s="238" t="s">
        <v>1</v>
      </c>
      <c r="N764" s="239" t="s">
        <v>49</v>
      </c>
      <c r="O764" s="94"/>
      <c r="P764" s="240">
        <f>O764*H764</f>
        <v>0</v>
      </c>
      <c r="Q764" s="240">
        <v>0.089219999999999994</v>
      </c>
      <c r="R764" s="240">
        <f>Q764*H764</f>
        <v>10.229965199999999</v>
      </c>
      <c r="S764" s="240">
        <v>0</v>
      </c>
      <c r="T764" s="241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42" t="s">
        <v>257</v>
      </c>
      <c r="AT764" s="242" t="s">
        <v>253</v>
      </c>
      <c r="AU764" s="242" t="s">
        <v>93</v>
      </c>
      <c r="AY764" s="19" t="s">
        <v>251</v>
      </c>
      <c r="BE764" s="243">
        <f>IF(N764="základní",J764,0)</f>
        <v>0</v>
      </c>
      <c r="BF764" s="243">
        <f>IF(N764="snížená",J764,0)</f>
        <v>0</v>
      </c>
      <c r="BG764" s="243">
        <f>IF(N764="zákl. přenesená",J764,0)</f>
        <v>0</v>
      </c>
      <c r="BH764" s="243">
        <f>IF(N764="sníž. přenesená",J764,0)</f>
        <v>0</v>
      </c>
      <c r="BI764" s="243">
        <f>IF(N764="nulová",J764,0)</f>
        <v>0</v>
      </c>
      <c r="BJ764" s="19" t="s">
        <v>91</v>
      </c>
      <c r="BK764" s="243">
        <f>ROUND(I764*H764,2)</f>
        <v>0</v>
      </c>
      <c r="BL764" s="19" t="s">
        <v>257</v>
      </c>
      <c r="BM764" s="242" t="s">
        <v>818</v>
      </c>
    </row>
    <row r="765" s="2" customFormat="1">
      <c r="A765" s="41"/>
      <c r="B765" s="42"/>
      <c r="C765" s="43"/>
      <c r="D765" s="244" t="s">
        <v>258</v>
      </c>
      <c r="E765" s="43"/>
      <c r="F765" s="245" t="s">
        <v>819</v>
      </c>
      <c r="G765" s="43"/>
      <c r="H765" s="43"/>
      <c r="I765" s="246"/>
      <c r="J765" s="43"/>
      <c r="K765" s="43"/>
      <c r="L765" s="47"/>
      <c r="M765" s="247"/>
      <c r="N765" s="248"/>
      <c r="O765" s="94"/>
      <c r="P765" s="94"/>
      <c r="Q765" s="94"/>
      <c r="R765" s="94"/>
      <c r="S765" s="94"/>
      <c r="T765" s="95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T765" s="19" t="s">
        <v>258</v>
      </c>
      <c r="AU765" s="19" t="s">
        <v>93</v>
      </c>
    </row>
    <row r="766" s="13" customFormat="1">
      <c r="A766" s="13"/>
      <c r="B766" s="249"/>
      <c r="C766" s="250"/>
      <c r="D766" s="251" t="s">
        <v>260</v>
      </c>
      <c r="E766" s="252" t="s">
        <v>1</v>
      </c>
      <c r="F766" s="253" t="s">
        <v>812</v>
      </c>
      <c r="G766" s="250"/>
      <c r="H766" s="254">
        <v>114.66</v>
      </c>
      <c r="I766" s="255"/>
      <c r="J766" s="250"/>
      <c r="K766" s="250"/>
      <c r="L766" s="256"/>
      <c r="M766" s="257"/>
      <c r="N766" s="258"/>
      <c r="O766" s="258"/>
      <c r="P766" s="258"/>
      <c r="Q766" s="258"/>
      <c r="R766" s="258"/>
      <c r="S766" s="258"/>
      <c r="T766" s="259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0" t="s">
        <v>260</v>
      </c>
      <c r="AU766" s="260" t="s">
        <v>93</v>
      </c>
      <c r="AV766" s="13" t="s">
        <v>93</v>
      </c>
      <c r="AW766" s="13" t="s">
        <v>40</v>
      </c>
      <c r="AX766" s="13" t="s">
        <v>84</v>
      </c>
      <c r="AY766" s="260" t="s">
        <v>251</v>
      </c>
    </row>
    <row r="767" s="14" customFormat="1">
      <c r="A767" s="14"/>
      <c r="B767" s="261"/>
      <c r="C767" s="262"/>
      <c r="D767" s="251" t="s">
        <v>260</v>
      </c>
      <c r="E767" s="263" t="s">
        <v>1</v>
      </c>
      <c r="F767" s="264" t="s">
        <v>262</v>
      </c>
      <c r="G767" s="262"/>
      <c r="H767" s="265">
        <v>114.66</v>
      </c>
      <c r="I767" s="266"/>
      <c r="J767" s="262"/>
      <c r="K767" s="262"/>
      <c r="L767" s="267"/>
      <c r="M767" s="268"/>
      <c r="N767" s="269"/>
      <c r="O767" s="269"/>
      <c r="P767" s="269"/>
      <c r="Q767" s="269"/>
      <c r="R767" s="269"/>
      <c r="S767" s="269"/>
      <c r="T767" s="270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71" t="s">
        <v>260</v>
      </c>
      <c r="AU767" s="271" t="s">
        <v>93</v>
      </c>
      <c r="AV767" s="14" t="s">
        <v>257</v>
      </c>
      <c r="AW767" s="14" t="s">
        <v>40</v>
      </c>
      <c r="AX767" s="14" t="s">
        <v>91</v>
      </c>
      <c r="AY767" s="271" t="s">
        <v>251</v>
      </c>
    </row>
    <row r="768" s="2" customFormat="1" ht="16.5" customHeight="1">
      <c r="A768" s="41"/>
      <c r="B768" s="42"/>
      <c r="C768" s="294" t="s">
        <v>820</v>
      </c>
      <c r="D768" s="294" t="s">
        <v>338</v>
      </c>
      <c r="E768" s="295" t="s">
        <v>821</v>
      </c>
      <c r="F768" s="296" t="s">
        <v>822</v>
      </c>
      <c r="G768" s="297" t="s">
        <v>389</v>
      </c>
      <c r="H768" s="298">
        <v>116.953</v>
      </c>
      <c r="I768" s="299"/>
      <c r="J768" s="300">
        <f>ROUND(I768*H768,2)</f>
        <v>0</v>
      </c>
      <c r="K768" s="301"/>
      <c r="L768" s="302"/>
      <c r="M768" s="303" t="s">
        <v>1</v>
      </c>
      <c r="N768" s="304" t="s">
        <v>49</v>
      </c>
      <c r="O768" s="94"/>
      <c r="P768" s="240">
        <f>O768*H768</f>
        <v>0</v>
      </c>
      <c r="Q768" s="240">
        <v>0.113</v>
      </c>
      <c r="R768" s="240">
        <f>Q768*H768</f>
        <v>13.215689000000001</v>
      </c>
      <c r="S768" s="240">
        <v>0</v>
      </c>
      <c r="T768" s="241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42" t="s">
        <v>281</v>
      </c>
      <c r="AT768" s="242" t="s">
        <v>338</v>
      </c>
      <c r="AU768" s="242" t="s">
        <v>93</v>
      </c>
      <c r="AY768" s="19" t="s">
        <v>251</v>
      </c>
      <c r="BE768" s="243">
        <f>IF(N768="základní",J768,0)</f>
        <v>0</v>
      </c>
      <c r="BF768" s="243">
        <f>IF(N768="snížená",J768,0)</f>
        <v>0</v>
      </c>
      <c r="BG768" s="243">
        <f>IF(N768="zákl. přenesená",J768,0)</f>
        <v>0</v>
      </c>
      <c r="BH768" s="243">
        <f>IF(N768="sníž. přenesená",J768,0)</f>
        <v>0</v>
      </c>
      <c r="BI768" s="243">
        <f>IF(N768="nulová",J768,0)</f>
        <v>0</v>
      </c>
      <c r="BJ768" s="19" t="s">
        <v>91</v>
      </c>
      <c r="BK768" s="243">
        <f>ROUND(I768*H768,2)</f>
        <v>0</v>
      </c>
      <c r="BL768" s="19" t="s">
        <v>257</v>
      </c>
      <c r="BM768" s="242" t="s">
        <v>823</v>
      </c>
    </row>
    <row r="769" s="13" customFormat="1">
      <c r="A769" s="13"/>
      <c r="B769" s="249"/>
      <c r="C769" s="250"/>
      <c r="D769" s="251" t="s">
        <v>260</v>
      </c>
      <c r="E769" s="252" t="s">
        <v>1</v>
      </c>
      <c r="F769" s="253" t="s">
        <v>824</v>
      </c>
      <c r="G769" s="250"/>
      <c r="H769" s="254">
        <v>116.953</v>
      </c>
      <c r="I769" s="255"/>
      <c r="J769" s="250"/>
      <c r="K769" s="250"/>
      <c r="L769" s="256"/>
      <c r="M769" s="257"/>
      <c r="N769" s="258"/>
      <c r="O769" s="258"/>
      <c r="P769" s="258"/>
      <c r="Q769" s="258"/>
      <c r="R769" s="258"/>
      <c r="S769" s="258"/>
      <c r="T769" s="25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0" t="s">
        <v>260</v>
      </c>
      <c r="AU769" s="260" t="s">
        <v>93</v>
      </c>
      <c r="AV769" s="13" t="s">
        <v>93</v>
      </c>
      <c r="AW769" s="13" t="s">
        <v>40</v>
      </c>
      <c r="AX769" s="13" t="s">
        <v>84</v>
      </c>
      <c r="AY769" s="260" t="s">
        <v>251</v>
      </c>
    </row>
    <row r="770" s="14" customFormat="1">
      <c r="A770" s="14"/>
      <c r="B770" s="261"/>
      <c r="C770" s="262"/>
      <c r="D770" s="251" t="s">
        <v>260</v>
      </c>
      <c r="E770" s="263" t="s">
        <v>1</v>
      </c>
      <c r="F770" s="264" t="s">
        <v>262</v>
      </c>
      <c r="G770" s="262"/>
      <c r="H770" s="265">
        <v>116.953</v>
      </c>
      <c r="I770" s="266"/>
      <c r="J770" s="262"/>
      <c r="K770" s="262"/>
      <c r="L770" s="267"/>
      <c r="M770" s="268"/>
      <c r="N770" s="269"/>
      <c r="O770" s="269"/>
      <c r="P770" s="269"/>
      <c r="Q770" s="269"/>
      <c r="R770" s="269"/>
      <c r="S770" s="269"/>
      <c r="T770" s="27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71" t="s">
        <v>260</v>
      </c>
      <c r="AU770" s="271" t="s">
        <v>93</v>
      </c>
      <c r="AV770" s="14" t="s">
        <v>257</v>
      </c>
      <c r="AW770" s="14" t="s">
        <v>40</v>
      </c>
      <c r="AX770" s="14" t="s">
        <v>91</v>
      </c>
      <c r="AY770" s="271" t="s">
        <v>251</v>
      </c>
    </row>
    <row r="771" s="12" customFormat="1" ht="22.8" customHeight="1">
      <c r="A771" s="12"/>
      <c r="B771" s="214"/>
      <c r="C771" s="215"/>
      <c r="D771" s="216" t="s">
        <v>83</v>
      </c>
      <c r="E771" s="228" t="s">
        <v>276</v>
      </c>
      <c r="F771" s="228" t="s">
        <v>825</v>
      </c>
      <c r="G771" s="215"/>
      <c r="H771" s="215"/>
      <c r="I771" s="218"/>
      <c r="J771" s="229">
        <f>BK771</f>
        <v>0</v>
      </c>
      <c r="K771" s="215"/>
      <c r="L771" s="220"/>
      <c r="M771" s="221"/>
      <c r="N771" s="222"/>
      <c r="O771" s="222"/>
      <c r="P771" s="223">
        <f>SUM(P772:P1243)</f>
        <v>0</v>
      </c>
      <c r="Q771" s="222"/>
      <c r="R771" s="223">
        <f>SUM(R772:R1243)</f>
        <v>859.86857747784006</v>
      </c>
      <c r="S771" s="222"/>
      <c r="T771" s="224">
        <f>SUM(T772:T1243)</f>
        <v>0.0020150000000000003</v>
      </c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R771" s="225" t="s">
        <v>91</v>
      </c>
      <c r="AT771" s="226" t="s">
        <v>83</v>
      </c>
      <c r="AU771" s="226" t="s">
        <v>91</v>
      </c>
      <c r="AY771" s="225" t="s">
        <v>251</v>
      </c>
      <c r="BK771" s="227">
        <f>SUM(BK772:BK1243)</f>
        <v>0</v>
      </c>
    </row>
    <row r="772" s="2" customFormat="1" ht="16.5" customHeight="1">
      <c r="A772" s="41"/>
      <c r="B772" s="42"/>
      <c r="C772" s="230" t="s">
        <v>549</v>
      </c>
      <c r="D772" s="230" t="s">
        <v>253</v>
      </c>
      <c r="E772" s="231" t="s">
        <v>826</v>
      </c>
      <c r="F772" s="232" t="s">
        <v>827</v>
      </c>
      <c r="G772" s="233" t="s">
        <v>389</v>
      </c>
      <c r="H772" s="234">
        <v>2949.0799999999999</v>
      </c>
      <c r="I772" s="235"/>
      <c r="J772" s="236">
        <f>ROUND(I772*H772,2)</f>
        <v>0</v>
      </c>
      <c r="K772" s="237"/>
      <c r="L772" s="47"/>
      <c r="M772" s="238" t="s">
        <v>1</v>
      </c>
      <c r="N772" s="239" t="s">
        <v>49</v>
      </c>
      <c r="O772" s="94"/>
      <c r="P772" s="240">
        <f>O772*H772</f>
        <v>0</v>
      </c>
      <c r="Q772" s="240">
        <v>0.0064999999999999997</v>
      </c>
      <c r="R772" s="240">
        <f>Q772*H772</f>
        <v>19.16902</v>
      </c>
      <c r="S772" s="240">
        <v>0</v>
      </c>
      <c r="T772" s="241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42" t="s">
        <v>257</v>
      </c>
      <c r="AT772" s="242" t="s">
        <v>253</v>
      </c>
      <c r="AU772" s="242" t="s">
        <v>93</v>
      </c>
      <c r="AY772" s="19" t="s">
        <v>251</v>
      </c>
      <c r="BE772" s="243">
        <f>IF(N772="základní",J772,0)</f>
        <v>0</v>
      </c>
      <c r="BF772" s="243">
        <f>IF(N772="snížená",J772,0)</f>
        <v>0</v>
      </c>
      <c r="BG772" s="243">
        <f>IF(N772="zákl. přenesená",J772,0)</f>
        <v>0</v>
      </c>
      <c r="BH772" s="243">
        <f>IF(N772="sníž. přenesená",J772,0)</f>
        <v>0</v>
      </c>
      <c r="BI772" s="243">
        <f>IF(N772="nulová",J772,0)</f>
        <v>0</v>
      </c>
      <c r="BJ772" s="19" t="s">
        <v>91</v>
      </c>
      <c r="BK772" s="243">
        <f>ROUND(I772*H772,2)</f>
        <v>0</v>
      </c>
      <c r="BL772" s="19" t="s">
        <v>257</v>
      </c>
      <c r="BM772" s="242" t="s">
        <v>828</v>
      </c>
    </row>
    <row r="773" s="2" customFormat="1">
      <c r="A773" s="41"/>
      <c r="B773" s="42"/>
      <c r="C773" s="43"/>
      <c r="D773" s="244" t="s">
        <v>258</v>
      </c>
      <c r="E773" s="43"/>
      <c r="F773" s="245" t="s">
        <v>829</v>
      </c>
      <c r="G773" s="43"/>
      <c r="H773" s="43"/>
      <c r="I773" s="246"/>
      <c r="J773" s="43"/>
      <c r="K773" s="43"/>
      <c r="L773" s="47"/>
      <c r="M773" s="247"/>
      <c r="N773" s="248"/>
      <c r="O773" s="94"/>
      <c r="P773" s="94"/>
      <c r="Q773" s="94"/>
      <c r="R773" s="94"/>
      <c r="S773" s="94"/>
      <c r="T773" s="95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T773" s="19" t="s">
        <v>258</v>
      </c>
      <c r="AU773" s="19" t="s">
        <v>93</v>
      </c>
    </row>
    <row r="774" s="13" customFormat="1">
      <c r="A774" s="13"/>
      <c r="B774" s="249"/>
      <c r="C774" s="250"/>
      <c r="D774" s="251" t="s">
        <v>260</v>
      </c>
      <c r="E774" s="252" t="s">
        <v>1</v>
      </c>
      <c r="F774" s="253" t="s">
        <v>830</v>
      </c>
      <c r="G774" s="250"/>
      <c r="H774" s="254">
        <v>515.44000000000005</v>
      </c>
      <c r="I774" s="255"/>
      <c r="J774" s="250"/>
      <c r="K774" s="250"/>
      <c r="L774" s="256"/>
      <c r="M774" s="257"/>
      <c r="N774" s="258"/>
      <c r="O774" s="258"/>
      <c r="P774" s="258"/>
      <c r="Q774" s="258"/>
      <c r="R774" s="258"/>
      <c r="S774" s="258"/>
      <c r="T774" s="259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60" t="s">
        <v>260</v>
      </c>
      <c r="AU774" s="260" t="s">
        <v>93</v>
      </c>
      <c r="AV774" s="13" t="s">
        <v>93</v>
      </c>
      <c r="AW774" s="13" t="s">
        <v>40</v>
      </c>
      <c r="AX774" s="13" t="s">
        <v>84</v>
      </c>
      <c r="AY774" s="260" t="s">
        <v>251</v>
      </c>
    </row>
    <row r="775" s="13" customFormat="1">
      <c r="A775" s="13"/>
      <c r="B775" s="249"/>
      <c r="C775" s="250"/>
      <c r="D775" s="251" t="s">
        <v>260</v>
      </c>
      <c r="E775" s="252" t="s">
        <v>1</v>
      </c>
      <c r="F775" s="253" t="s">
        <v>831</v>
      </c>
      <c r="G775" s="250"/>
      <c r="H775" s="254">
        <v>503.95999999999998</v>
      </c>
      <c r="I775" s="255"/>
      <c r="J775" s="250"/>
      <c r="K775" s="250"/>
      <c r="L775" s="256"/>
      <c r="M775" s="257"/>
      <c r="N775" s="258"/>
      <c r="O775" s="258"/>
      <c r="P775" s="258"/>
      <c r="Q775" s="258"/>
      <c r="R775" s="258"/>
      <c r="S775" s="258"/>
      <c r="T775" s="25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60" t="s">
        <v>260</v>
      </c>
      <c r="AU775" s="260" t="s">
        <v>93</v>
      </c>
      <c r="AV775" s="13" t="s">
        <v>93</v>
      </c>
      <c r="AW775" s="13" t="s">
        <v>40</v>
      </c>
      <c r="AX775" s="13" t="s">
        <v>84</v>
      </c>
      <c r="AY775" s="260" t="s">
        <v>251</v>
      </c>
    </row>
    <row r="776" s="13" customFormat="1">
      <c r="A776" s="13"/>
      <c r="B776" s="249"/>
      <c r="C776" s="250"/>
      <c r="D776" s="251" t="s">
        <v>260</v>
      </c>
      <c r="E776" s="252" t="s">
        <v>1</v>
      </c>
      <c r="F776" s="253" t="s">
        <v>832</v>
      </c>
      <c r="G776" s="250"/>
      <c r="H776" s="254">
        <v>484.97000000000003</v>
      </c>
      <c r="I776" s="255"/>
      <c r="J776" s="250"/>
      <c r="K776" s="250"/>
      <c r="L776" s="256"/>
      <c r="M776" s="257"/>
      <c r="N776" s="258"/>
      <c r="O776" s="258"/>
      <c r="P776" s="258"/>
      <c r="Q776" s="258"/>
      <c r="R776" s="258"/>
      <c r="S776" s="258"/>
      <c r="T776" s="25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0" t="s">
        <v>260</v>
      </c>
      <c r="AU776" s="260" t="s">
        <v>93</v>
      </c>
      <c r="AV776" s="13" t="s">
        <v>93</v>
      </c>
      <c r="AW776" s="13" t="s">
        <v>40</v>
      </c>
      <c r="AX776" s="13" t="s">
        <v>84</v>
      </c>
      <c r="AY776" s="260" t="s">
        <v>251</v>
      </c>
    </row>
    <row r="777" s="13" customFormat="1">
      <c r="A777" s="13"/>
      <c r="B777" s="249"/>
      <c r="C777" s="250"/>
      <c r="D777" s="251" t="s">
        <v>260</v>
      </c>
      <c r="E777" s="252" t="s">
        <v>1</v>
      </c>
      <c r="F777" s="253" t="s">
        <v>833</v>
      </c>
      <c r="G777" s="250"/>
      <c r="H777" s="254">
        <v>481.56999999999999</v>
      </c>
      <c r="I777" s="255"/>
      <c r="J777" s="250"/>
      <c r="K777" s="250"/>
      <c r="L777" s="256"/>
      <c r="M777" s="257"/>
      <c r="N777" s="258"/>
      <c r="O777" s="258"/>
      <c r="P777" s="258"/>
      <c r="Q777" s="258"/>
      <c r="R777" s="258"/>
      <c r="S777" s="258"/>
      <c r="T777" s="259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60" t="s">
        <v>260</v>
      </c>
      <c r="AU777" s="260" t="s">
        <v>93</v>
      </c>
      <c r="AV777" s="13" t="s">
        <v>93</v>
      </c>
      <c r="AW777" s="13" t="s">
        <v>40</v>
      </c>
      <c r="AX777" s="13" t="s">
        <v>84</v>
      </c>
      <c r="AY777" s="260" t="s">
        <v>251</v>
      </c>
    </row>
    <row r="778" s="13" customFormat="1">
      <c r="A778" s="13"/>
      <c r="B778" s="249"/>
      <c r="C778" s="250"/>
      <c r="D778" s="251" t="s">
        <v>260</v>
      </c>
      <c r="E778" s="252" t="s">
        <v>1</v>
      </c>
      <c r="F778" s="253" t="s">
        <v>834</v>
      </c>
      <c r="G778" s="250"/>
      <c r="H778" s="254">
        <v>481.56999999999999</v>
      </c>
      <c r="I778" s="255"/>
      <c r="J778" s="250"/>
      <c r="K778" s="250"/>
      <c r="L778" s="256"/>
      <c r="M778" s="257"/>
      <c r="N778" s="258"/>
      <c r="O778" s="258"/>
      <c r="P778" s="258"/>
      <c r="Q778" s="258"/>
      <c r="R778" s="258"/>
      <c r="S778" s="258"/>
      <c r="T778" s="25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0" t="s">
        <v>260</v>
      </c>
      <c r="AU778" s="260" t="s">
        <v>93</v>
      </c>
      <c r="AV778" s="13" t="s">
        <v>93</v>
      </c>
      <c r="AW778" s="13" t="s">
        <v>40</v>
      </c>
      <c r="AX778" s="13" t="s">
        <v>84</v>
      </c>
      <c r="AY778" s="260" t="s">
        <v>251</v>
      </c>
    </row>
    <row r="779" s="13" customFormat="1">
      <c r="A779" s="13"/>
      <c r="B779" s="249"/>
      <c r="C779" s="250"/>
      <c r="D779" s="251" t="s">
        <v>260</v>
      </c>
      <c r="E779" s="252" t="s">
        <v>1</v>
      </c>
      <c r="F779" s="253" t="s">
        <v>835</v>
      </c>
      <c r="G779" s="250"/>
      <c r="H779" s="254">
        <v>481.56999999999999</v>
      </c>
      <c r="I779" s="255"/>
      <c r="J779" s="250"/>
      <c r="K779" s="250"/>
      <c r="L779" s="256"/>
      <c r="M779" s="257"/>
      <c r="N779" s="258"/>
      <c r="O779" s="258"/>
      <c r="P779" s="258"/>
      <c r="Q779" s="258"/>
      <c r="R779" s="258"/>
      <c r="S779" s="258"/>
      <c r="T779" s="25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0" t="s">
        <v>260</v>
      </c>
      <c r="AU779" s="260" t="s">
        <v>93</v>
      </c>
      <c r="AV779" s="13" t="s">
        <v>93</v>
      </c>
      <c r="AW779" s="13" t="s">
        <v>40</v>
      </c>
      <c r="AX779" s="13" t="s">
        <v>84</v>
      </c>
      <c r="AY779" s="260" t="s">
        <v>251</v>
      </c>
    </row>
    <row r="780" s="14" customFormat="1">
      <c r="A780" s="14"/>
      <c r="B780" s="261"/>
      <c r="C780" s="262"/>
      <c r="D780" s="251" t="s">
        <v>260</v>
      </c>
      <c r="E780" s="263" t="s">
        <v>1</v>
      </c>
      <c r="F780" s="264" t="s">
        <v>262</v>
      </c>
      <c r="G780" s="262"/>
      <c r="H780" s="265">
        <v>2949.0799999999999</v>
      </c>
      <c r="I780" s="266"/>
      <c r="J780" s="262"/>
      <c r="K780" s="262"/>
      <c r="L780" s="267"/>
      <c r="M780" s="268"/>
      <c r="N780" s="269"/>
      <c r="O780" s="269"/>
      <c r="P780" s="269"/>
      <c r="Q780" s="269"/>
      <c r="R780" s="269"/>
      <c r="S780" s="269"/>
      <c r="T780" s="27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71" t="s">
        <v>260</v>
      </c>
      <c r="AU780" s="271" t="s">
        <v>93</v>
      </c>
      <c r="AV780" s="14" t="s">
        <v>257</v>
      </c>
      <c r="AW780" s="14" t="s">
        <v>40</v>
      </c>
      <c r="AX780" s="14" t="s">
        <v>91</v>
      </c>
      <c r="AY780" s="271" t="s">
        <v>251</v>
      </c>
    </row>
    <row r="781" s="2" customFormat="1" ht="24.15" customHeight="1">
      <c r="A781" s="41"/>
      <c r="B781" s="42"/>
      <c r="C781" s="230" t="s">
        <v>836</v>
      </c>
      <c r="D781" s="230" t="s">
        <v>253</v>
      </c>
      <c r="E781" s="231" t="s">
        <v>837</v>
      </c>
      <c r="F781" s="232" t="s">
        <v>838</v>
      </c>
      <c r="G781" s="233" t="s">
        <v>389</v>
      </c>
      <c r="H781" s="234">
        <v>76.427999999999997</v>
      </c>
      <c r="I781" s="235"/>
      <c r="J781" s="236">
        <f>ROUND(I781*H781,2)</f>
        <v>0</v>
      </c>
      <c r="K781" s="237"/>
      <c r="L781" s="47"/>
      <c r="M781" s="238" t="s">
        <v>1</v>
      </c>
      <c r="N781" s="239" t="s">
        <v>49</v>
      </c>
      <c r="O781" s="94"/>
      <c r="P781" s="240">
        <f>O781*H781</f>
        <v>0</v>
      </c>
      <c r="Q781" s="240">
        <v>0.0064999999999999997</v>
      </c>
      <c r="R781" s="240">
        <f>Q781*H781</f>
        <v>0.49678199999999995</v>
      </c>
      <c r="S781" s="240">
        <v>0</v>
      </c>
      <c r="T781" s="241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42" t="s">
        <v>257</v>
      </c>
      <c r="AT781" s="242" t="s">
        <v>253</v>
      </c>
      <c r="AU781" s="242" t="s">
        <v>93</v>
      </c>
      <c r="AY781" s="19" t="s">
        <v>251</v>
      </c>
      <c r="BE781" s="243">
        <f>IF(N781="základní",J781,0)</f>
        <v>0</v>
      </c>
      <c r="BF781" s="243">
        <f>IF(N781="snížená",J781,0)</f>
        <v>0</v>
      </c>
      <c r="BG781" s="243">
        <f>IF(N781="zákl. přenesená",J781,0)</f>
        <v>0</v>
      </c>
      <c r="BH781" s="243">
        <f>IF(N781="sníž. přenesená",J781,0)</f>
        <v>0</v>
      </c>
      <c r="BI781" s="243">
        <f>IF(N781="nulová",J781,0)</f>
        <v>0</v>
      </c>
      <c r="BJ781" s="19" t="s">
        <v>91</v>
      </c>
      <c r="BK781" s="243">
        <f>ROUND(I781*H781,2)</f>
        <v>0</v>
      </c>
      <c r="BL781" s="19" t="s">
        <v>257</v>
      </c>
      <c r="BM781" s="242" t="s">
        <v>839</v>
      </c>
    </row>
    <row r="782" s="2" customFormat="1">
      <c r="A782" s="41"/>
      <c r="B782" s="42"/>
      <c r="C782" s="43"/>
      <c r="D782" s="244" t="s">
        <v>258</v>
      </c>
      <c r="E782" s="43"/>
      <c r="F782" s="245" t="s">
        <v>840</v>
      </c>
      <c r="G782" s="43"/>
      <c r="H782" s="43"/>
      <c r="I782" s="246"/>
      <c r="J782" s="43"/>
      <c r="K782" s="43"/>
      <c r="L782" s="47"/>
      <c r="M782" s="247"/>
      <c r="N782" s="248"/>
      <c r="O782" s="94"/>
      <c r="P782" s="94"/>
      <c r="Q782" s="94"/>
      <c r="R782" s="94"/>
      <c r="S782" s="94"/>
      <c r="T782" s="95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19" t="s">
        <v>258</v>
      </c>
      <c r="AU782" s="19" t="s">
        <v>93</v>
      </c>
    </row>
    <row r="783" s="13" customFormat="1">
      <c r="A783" s="13"/>
      <c r="B783" s="249"/>
      <c r="C783" s="250"/>
      <c r="D783" s="251" t="s">
        <v>260</v>
      </c>
      <c r="E783" s="252" t="s">
        <v>1</v>
      </c>
      <c r="F783" s="253" t="s">
        <v>754</v>
      </c>
      <c r="G783" s="250"/>
      <c r="H783" s="254">
        <v>10.428000000000001</v>
      </c>
      <c r="I783" s="255"/>
      <c r="J783" s="250"/>
      <c r="K783" s="250"/>
      <c r="L783" s="256"/>
      <c r="M783" s="257"/>
      <c r="N783" s="258"/>
      <c r="O783" s="258"/>
      <c r="P783" s="258"/>
      <c r="Q783" s="258"/>
      <c r="R783" s="258"/>
      <c r="S783" s="258"/>
      <c r="T783" s="259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60" t="s">
        <v>260</v>
      </c>
      <c r="AU783" s="260" t="s">
        <v>93</v>
      </c>
      <c r="AV783" s="13" t="s">
        <v>93</v>
      </c>
      <c r="AW783" s="13" t="s">
        <v>40</v>
      </c>
      <c r="AX783" s="13" t="s">
        <v>84</v>
      </c>
      <c r="AY783" s="260" t="s">
        <v>251</v>
      </c>
    </row>
    <row r="784" s="13" customFormat="1">
      <c r="A784" s="13"/>
      <c r="B784" s="249"/>
      <c r="C784" s="250"/>
      <c r="D784" s="251" t="s">
        <v>260</v>
      </c>
      <c r="E784" s="252" t="s">
        <v>1</v>
      </c>
      <c r="F784" s="253" t="s">
        <v>755</v>
      </c>
      <c r="G784" s="250"/>
      <c r="H784" s="254">
        <v>13.199999999999999</v>
      </c>
      <c r="I784" s="255"/>
      <c r="J784" s="250"/>
      <c r="K784" s="250"/>
      <c r="L784" s="256"/>
      <c r="M784" s="257"/>
      <c r="N784" s="258"/>
      <c r="O784" s="258"/>
      <c r="P784" s="258"/>
      <c r="Q784" s="258"/>
      <c r="R784" s="258"/>
      <c r="S784" s="258"/>
      <c r="T784" s="25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60" t="s">
        <v>260</v>
      </c>
      <c r="AU784" s="260" t="s">
        <v>93</v>
      </c>
      <c r="AV784" s="13" t="s">
        <v>93</v>
      </c>
      <c r="AW784" s="13" t="s">
        <v>40</v>
      </c>
      <c r="AX784" s="13" t="s">
        <v>84</v>
      </c>
      <c r="AY784" s="260" t="s">
        <v>251</v>
      </c>
    </row>
    <row r="785" s="13" customFormat="1">
      <c r="A785" s="13"/>
      <c r="B785" s="249"/>
      <c r="C785" s="250"/>
      <c r="D785" s="251" t="s">
        <v>260</v>
      </c>
      <c r="E785" s="252" t="s">
        <v>1</v>
      </c>
      <c r="F785" s="253" t="s">
        <v>756</v>
      </c>
      <c r="G785" s="250"/>
      <c r="H785" s="254">
        <v>13.199999999999999</v>
      </c>
      <c r="I785" s="255"/>
      <c r="J785" s="250"/>
      <c r="K785" s="250"/>
      <c r="L785" s="256"/>
      <c r="M785" s="257"/>
      <c r="N785" s="258"/>
      <c r="O785" s="258"/>
      <c r="P785" s="258"/>
      <c r="Q785" s="258"/>
      <c r="R785" s="258"/>
      <c r="S785" s="258"/>
      <c r="T785" s="25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0" t="s">
        <v>260</v>
      </c>
      <c r="AU785" s="260" t="s">
        <v>93</v>
      </c>
      <c r="AV785" s="13" t="s">
        <v>93</v>
      </c>
      <c r="AW785" s="13" t="s">
        <v>40</v>
      </c>
      <c r="AX785" s="13" t="s">
        <v>84</v>
      </c>
      <c r="AY785" s="260" t="s">
        <v>251</v>
      </c>
    </row>
    <row r="786" s="13" customFormat="1">
      <c r="A786" s="13"/>
      <c r="B786" s="249"/>
      <c r="C786" s="250"/>
      <c r="D786" s="251" t="s">
        <v>260</v>
      </c>
      <c r="E786" s="252" t="s">
        <v>1</v>
      </c>
      <c r="F786" s="253" t="s">
        <v>757</v>
      </c>
      <c r="G786" s="250"/>
      <c r="H786" s="254">
        <v>13.199999999999999</v>
      </c>
      <c r="I786" s="255"/>
      <c r="J786" s="250"/>
      <c r="K786" s="250"/>
      <c r="L786" s="256"/>
      <c r="M786" s="257"/>
      <c r="N786" s="258"/>
      <c r="O786" s="258"/>
      <c r="P786" s="258"/>
      <c r="Q786" s="258"/>
      <c r="R786" s="258"/>
      <c r="S786" s="258"/>
      <c r="T786" s="259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0" t="s">
        <v>260</v>
      </c>
      <c r="AU786" s="260" t="s">
        <v>93</v>
      </c>
      <c r="AV786" s="13" t="s">
        <v>93</v>
      </c>
      <c r="AW786" s="13" t="s">
        <v>40</v>
      </c>
      <c r="AX786" s="13" t="s">
        <v>84</v>
      </c>
      <c r="AY786" s="260" t="s">
        <v>251</v>
      </c>
    </row>
    <row r="787" s="13" customFormat="1">
      <c r="A787" s="13"/>
      <c r="B787" s="249"/>
      <c r="C787" s="250"/>
      <c r="D787" s="251" t="s">
        <v>260</v>
      </c>
      <c r="E787" s="252" t="s">
        <v>1</v>
      </c>
      <c r="F787" s="253" t="s">
        <v>758</v>
      </c>
      <c r="G787" s="250"/>
      <c r="H787" s="254">
        <v>13.199999999999999</v>
      </c>
      <c r="I787" s="255"/>
      <c r="J787" s="250"/>
      <c r="K787" s="250"/>
      <c r="L787" s="256"/>
      <c r="M787" s="257"/>
      <c r="N787" s="258"/>
      <c r="O787" s="258"/>
      <c r="P787" s="258"/>
      <c r="Q787" s="258"/>
      <c r="R787" s="258"/>
      <c r="S787" s="258"/>
      <c r="T787" s="25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0" t="s">
        <v>260</v>
      </c>
      <c r="AU787" s="260" t="s">
        <v>93</v>
      </c>
      <c r="AV787" s="13" t="s">
        <v>93</v>
      </c>
      <c r="AW787" s="13" t="s">
        <v>40</v>
      </c>
      <c r="AX787" s="13" t="s">
        <v>84</v>
      </c>
      <c r="AY787" s="260" t="s">
        <v>251</v>
      </c>
    </row>
    <row r="788" s="13" customFormat="1">
      <c r="A788" s="13"/>
      <c r="B788" s="249"/>
      <c r="C788" s="250"/>
      <c r="D788" s="251" t="s">
        <v>260</v>
      </c>
      <c r="E788" s="252" t="s">
        <v>1</v>
      </c>
      <c r="F788" s="253" t="s">
        <v>759</v>
      </c>
      <c r="G788" s="250"/>
      <c r="H788" s="254">
        <v>13.199999999999999</v>
      </c>
      <c r="I788" s="255"/>
      <c r="J788" s="250"/>
      <c r="K788" s="250"/>
      <c r="L788" s="256"/>
      <c r="M788" s="257"/>
      <c r="N788" s="258"/>
      <c r="O788" s="258"/>
      <c r="P788" s="258"/>
      <c r="Q788" s="258"/>
      <c r="R788" s="258"/>
      <c r="S788" s="258"/>
      <c r="T788" s="259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0" t="s">
        <v>260</v>
      </c>
      <c r="AU788" s="260" t="s">
        <v>93</v>
      </c>
      <c r="AV788" s="13" t="s">
        <v>93</v>
      </c>
      <c r="AW788" s="13" t="s">
        <v>40</v>
      </c>
      <c r="AX788" s="13" t="s">
        <v>84</v>
      </c>
      <c r="AY788" s="260" t="s">
        <v>251</v>
      </c>
    </row>
    <row r="789" s="14" customFormat="1">
      <c r="A789" s="14"/>
      <c r="B789" s="261"/>
      <c r="C789" s="262"/>
      <c r="D789" s="251" t="s">
        <v>260</v>
      </c>
      <c r="E789" s="263" t="s">
        <v>1</v>
      </c>
      <c r="F789" s="264" t="s">
        <v>262</v>
      </c>
      <c r="G789" s="262"/>
      <c r="H789" s="265">
        <v>76.427999999999997</v>
      </c>
      <c r="I789" s="266"/>
      <c r="J789" s="262"/>
      <c r="K789" s="262"/>
      <c r="L789" s="267"/>
      <c r="M789" s="268"/>
      <c r="N789" s="269"/>
      <c r="O789" s="269"/>
      <c r="P789" s="269"/>
      <c r="Q789" s="269"/>
      <c r="R789" s="269"/>
      <c r="S789" s="269"/>
      <c r="T789" s="270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71" t="s">
        <v>260</v>
      </c>
      <c r="AU789" s="271" t="s">
        <v>93</v>
      </c>
      <c r="AV789" s="14" t="s">
        <v>257</v>
      </c>
      <c r="AW789" s="14" t="s">
        <v>40</v>
      </c>
      <c r="AX789" s="14" t="s">
        <v>91</v>
      </c>
      <c r="AY789" s="271" t="s">
        <v>251</v>
      </c>
    </row>
    <row r="790" s="2" customFormat="1" ht="21.75" customHeight="1">
      <c r="A790" s="41"/>
      <c r="B790" s="42"/>
      <c r="C790" s="230" t="s">
        <v>555</v>
      </c>
      <c r="D790" s="230" t="s">
        <v>253</v>
      </c>
      <c r="E790" s="231" t="s">
        <v>841</v>
      </c>
      <c r="F790" s="232" t="s">
        <v>842</v>
      </c>
      <c r="G790" s="233" t="s">
        <v>389</v>
      </c>
      <c r="H790" s="234">
        <v>2949.0799999999999</v>
      </c>
      <c r="I790" s="235"/>
      <c r="J790" s="236">
        <f>ROUND(I790*H790,2)</f>
        <v>0</v>
      </c>
      <c r="K790" s="237"/>
      <c r="L790" s="47"/>
      <c r="M790" s="238" t="s">
        <v>1</v>
      </c>
      <c r="N790" s="239" t="s">
        <v>49</v>
      </c>
      <c r="O790" s="94"/>
      <c r="P790" s="240">
        <f>O790*H790</f>
        <v>0</v>
      </c>
      <c r="Q790" s="240">
        <v>0.0039053999999999998</v>
      </c>
      <c r="R790" s="240">
        <f>Q790*H790</f>
        <v>11.517337031999999</v>
      </c>
      <c r="S790" s="240">
        <v>0</v>
      </c>
      <c r="T790" s="241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42" t="s">
        <v>257</v>
      </c>
      <c r="AT790" s="242" t="s">
        <v>253</v>
      </c>
      <c r="AU790" s="242" t="s">
        <v>93</v>
      </c>
      <c r="AY790" s="19" t="s">
        <v>251</v>
      </c>
      <c r="BE790" s="243">
        <f>IF(N790="základní",J790,0)</f>
        <v>0</v>
      </c>
      <c r="BF790" s="243">
        <f>IF(N790="snížená",J790,0)</f>
        <v>0</v>
      </c>
      <c r="BG790" s="243">
        <f>IF(N790="zákl. přenesená",J790,0)</f>
        <v>0</v>
      </c>
      <c r="BH790" s="243">
        <f>IF(N790="sníž. přenesená",J790,0)</f>
        <v>0</v>
      </c>
      <c r="BI790" s="243">
        <f>IF(N790="nulová",J790,0)</f>
        <v>0</v>
      </c>
      <c r="BJ790" s="19" t="s">
        <v>91</v>
      </c>
      <c r="BK790" s="243">
        <f>ROUND(I790*H790,2)</f>
        <v>0</v>
      </c>
      <c r="BL790" s="19" t="s">
        <v>257</v>
      </c>
      <c r="BM790" s="242" t="s">
        <v>843</v>
      </c>
    </row>
    <row r="791" s="2" customFormat="1">
      <c r="A791" s="41"/>
      <c r="B791" s="42"/>
      <c r="C791" s="43"/>
      <c r="D791" s="244" t="s">
        <v>258</v>
      </c>
      <c r="E791" s="43"/>
      <c r="F791" s="245" t="s">
        <v>844</v>
      </c>
      <c r="G791" s="43"/>
      <c r="H791" s="43"/>
      <c r="I791" s="246"/>
      <c r="J791" s="43"/>
      <c r="K791" s="43"/>
      <c r="L791" s="47"/>
      <c r="M791" s="247"/>
      <c r="N791" s="248"/>
      <c r="O791" s="94"/>
      <c r="P791" s="94"/>
      <c r="Q791" s="94"/>
      <c r="R791" s="94"/>
      <c r="S791" s="94"/>
      <c r="T791" s="95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19" t="s">
        <v>258</v>
      </c>
      <c r="AU791" s="19" t="s">
        <v>93</v>
      </c>
    </row>
    <row r="792" s="2" customFormat="1" ht="24.15" customHeight="1">
      <c r="A792" s="41"/>
      <c r="B792" s="42"/>
      <c r="C792" s="230" t="s">
        <v>845</v>
      </c>
      <c r="D792" s="230" t="s">
        <v>253</v>
      </c>
      <c r="E792" s="231" t="s">
        <v>846</v>
      </c>
      <c r="F792" s="232" t="s">
        <v>847</v>
      </c>
      <c r="G792" s="233" t="s">
        <v>389</v>
      </c>
      <c r="H792" s="234">
        <v>76.427999999999997</v>
      </c>
      <c r="I792" s="235"/>
      <c r="J792" s="236">
        <f>ROUND(I792*H792,2)</f>
        <v>0</v>
      </c>
      <c r="K792" s="237"/>
      <c r="L792" s="47"/>
      <c r="M792" s="238" t="s">
        <v>1</v>
      </c>
      <c r="N792" s="239" t="s">
        <v>49</v>
      </c>
      <c r="O792" s="94"/>
      <c r="P792" s="240">
        <f>O792*H792</f>
        <v>0</v>
      </c>
      <c r="Q792" s="240">
        <v>0.0039053999999999998</v>
      </c>
      <c r="R792" s="240">
        <f>Q792*H792</f>
        <v>0.29848191119999995</v>
      </c>
      <c r="S792" s="240">
        <v>0</v>
      </c>
      <c r="T792" s="241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42" t="s">
        <v>257</v>
      </c>
      <c r="AT792" s="242" t="s">
        <v>253</v>
      </c>
      <c r="AU792" s="242" t="s">
        <v>93</v>
      </c>
      <c r="AY792" s="19" t="s">
        <v>251</v>
      </c>
      <c r="BE792" s="243">
        <f>IF(N792="základní",J792,0)</f>
        <v>0</v>
      </c>
      <c r="BF792" s="243">
        <f>IF(N792="snížená",J792,0)</f>
        <v>0</v>
      </c>
      <c r="BG792" s="243">
        <f>IF(N792="zákl. přenesená",J792,0)</f>
        <v>0</v>
      </c>
      <c r="BH792" s="243">
        <f>IF(N792="sníž. přenesená",J792,0)</f>
        <v>0</v>
      </c>
      <c r="BI792" s="243">
        <f>IF(N792="nulová",J792,0)</f>
        <v>0</v>
      </c>
      <c r="BJ792" s="19" t="s">
        <v>91</v>
      </c>
      <c r="BK792" s="243">
        <f>ROUND(I792*H792,2)</f>
        <v>0</v>
      </c>
      <c r="BL792" s="19" t="s">
        <v>257</v>
      </c>
      <c r="BM792" s="242" t="s">
        <v>848</v>
      </c>
    </row>
    <row r="793" s="2" customFormat="1">
      <c r="A793" s="41"/>
      <c r="B793" s="42"/>
      <c r="C793" s="43"/>
      <c r="D793" s="244" t="s">
        <v>258</v>
      </c>
      <c r="E793" s="43"/>
      <c r="F793" s="245" t="s">
        <v>849</v>
      </c>
      <c r="G793" s="43"/>
      <c r="H793" s="43"/>
      <c r="I793" s="246"/>
      <c r="J793" s="43"/>
      <c r="K793" s="43"/>
      <c r="L793" s="47"/>
      <c r="M793" s="247"/>
      <c r="N793" s="248"/>
      <c r="O793" s="94"/>
      <c r="P793" s="94"/>
      <c r="Q793" s="94"/>
      <c r="R793" s="94"/>
      <c r="S793" s="94"/>
      <c r="T793" s="95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T793" s="19" t="s">
        <v>258</v>
      </c>
      <c r="AU793" s="19" t="s">
        <v>93</v>
      </c>
    </row>
    <row r="794" s="2" customFormat="1" ht="16.5" customHeight="1">
      <c r="A794" s="41"/>
      <c r="B794" s="42"/>
      <c r="C794" s="230" t="s">
        <v>560</v>
      </c>
      <c r="D794" s="230" t="s">
        <v>253</v>
      </c>
      <c r="E794" s="231" t="s">
        <v>850</v>
      </c>
      <c r="F794" s="232" t="s">
        <v>851</v>
      </c>
      <c r="G794" s="233" t="s">
        <v>389</v>
      </c>
      <c r="H794" s="234">
        <v>7511.4390000000003</v>
      </c>
      <c r="I794" s="235"/>
      <c r="J794" s="236">
        <f>ROUND(I794*H794,2)</f>
        <v>0</v>
      </c>
      <c r="K794" s="237"/>
      <c r="L794" s="47"/>
      <c r="M794" s="238" t="s">
        <v>1</v>
      </c>
      <c r="N794" s="239" t="s">
        <v>49</v>
      </c>
      <c r="O794" s="94"/>
      <c r="P794" s="240">
        <f>O794*H794</f>
        <v>0</v>
      </c>
      <c r="Q794" s="240">
        <v>0.0064999999999999997</v>
      </c>
      <c r="R794" s="240">
        <f>Q794*H794</f>
        <v>48.824353500000001</v>
      </c>
      <c r="S794" s="240">
        <v>0</v>
      </c>
      <c r="T794" s="241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42" t="s">
        <v>257</v>
      </c>
      <c r="AT794" s="242" t="s">
        <v>253</v>
      </c>
      <c r="AU794" s="242" t="s">
        <v>93</v>
      </c>
      <c r="AY794" s="19" t="s">
        <v>251</v>
      </c>
      <c r="BE794" s="243">
        <f>IF(N794="základní",J794,0)</f>
        <v>0</v>
      </c>
      <c r="BF794" s="243">
        <f>IF(N794="snížená",J794,0)</f>
        <v>0</v>
      </c>
      <c r="BG794" s="243">
        <f>IF(N794="zákl. přenesená",J794,0)</f>
        <v>0</v>
      </c>
      <c r="BH794" s="243">
        <f>IF(N794="sníž. přenesená",J794,0)</f>
        <v>0</v>
      </c>
      <c r="BI794" s="243">
        <f>IF(N794="nulová",J794,0)</f>
        <v>0</v>
      </c>
      <c r="BJ794" s="19" t="s">
        <v>91</v>
      </c>
      <c r="BK794" s="243">
        <f>ROUND(I794*H794,2)</f>
        <v>0</v>
      </c>
      <c r="BL794" s="19" t="s">
        <v>257</v>
      </c>
      <c r="BM794" s="242" t="s">
        <v>852</v>
      </c>
    </row>
    <row r="795" s="2" customFormat="1">
      <c r="A795" s="41"/>
      <c r="B795" s="42"/>
      <c r="C795" s="43"/>
      <c r="D795" s="244" t="s">
        <v>258</v>
      </c>
      <c r="E795" s="43"/>
      <c r="F795" s="245" t="s">
        <v>853</v>
      </c>
      <c r="G795" s="43"/>
      <c r="H795" s="43"/>
      <c r="I795" s="246"/>
      <c r="J795" s="43"/>
      <c r="K795" s="43"/>
      <c r="L795" s="47"/>
      <c r="M795" s="247"/>
      <c r="N795" s="248"/>
      <c r="O795" s="94"/>
      <c r="P795" s="94"/>
      <c r="Q795" s="94"/>
      <c r="R795" s="94"/>
      <c r="S795" s="94"/>
      <c r="T795" s="95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19" t="s">
        <v>258</v>
      </c>
      <c r="AU795" s="19" t="s">
        <v>93</v>
      </c>
    </row>
    <row r="796" s="15" customFormat="1">
      <c r="A796" s="15"/>
      <c r="B796" s="272"/>
      <c r="C796" s="273"/>
      <c r="D796" s="251" t="s">
        <v>260</v>
      </c>
      <c r="E796" s="274" t="s">
        <v>1</v>
      </c>
      <c r="F796" s="275" t="s">
        <v>499</v>
      </c>
      <c r="G796" s="273"/>
      <c r="H796" s="274" t="s">
        <v>1</v>
      </c>
      <c r="I796" s="276"/>
      <c r="J796" s="273"/>
      <c r="K796" s="273"/>
      <c r="L796" s="277"/>
      <c r="M796" s="278"/>
      <c r="N796" s="279"/>
      <c r="O796" s="279"/>
      <c r="P796" s="279"/>
      <c r="Q796" s="279"/>
      <c r="R796" s="279"/>
      <c r="S796" s="279"/>
      <c r="T796" s="280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81" t="s">
        <v>260</v>
      </c>
      <c r="AU796" s="281" t="s">
        <v>93</v>
      </c>
      <c r="AV796" s="15" t="s">
        <v>91</v>
      </c>
      <c r="AW796" s="15" t="s">
        <v>40</v>
      </c>
      <c r="AX796" s="15" t="s">
        <v>84</v>
      </c>
      <c r="AY796" s="281" t="s">
        <v>251</v>
      </c>
    </row>
    <row r="797" s="13" customFormat="1">
      <c r="A797" s="13"/>
      <c r="B797" s="249"/>
      <c r="C797" s="250"/>
      <c r="D797" s="251" t="s">
        <v>260</v>
      </c>
      <c r="E797" s="252" t="s">
        <v>1</v>
      </c>
      <c r="F797" s="253" t="s">
        <v>854</v>
      </c>
      <c r="G797" s="250"/>
      <c r="H797" s="254">
        <v>376.279</v>
      </c>
      <c r="I797" s="255"/>
      <c r="J797" s="250"/>
      <c r="K797" s="250"/>
      <c r="L797" s="256"/>
      <c r="M797" s="257"/>
      <c r="N797" s="258"/>
      <c r="O797" s="258"/>
      <c r="P797" s="258"/>
      <c r="Q797" s="258"/>
      <c r="R797" s="258"/>
      <c r="S797" s="258"/>
      <c r="T797" s="25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0" t="s">
        <v>260</v>
      </c>
      <c r="AU797" s="260" t="s">
        <v>93</v>
      </c>
      <c r="AV797" s="13" t="s">
        <v>93</v>
      </c>
      <c r="AW797" s="13" t="s">
        <v>40</v>
      </c>
      <c r="AX797" s="13" t="s">
        <v>84</v>
      </c>
      <c r="AY797" s="260" t="s">
        <v>251</v>
      </c>
    </row>
    <row r="798" s="13" customFormat="1">
      <c r="A798" s="13"/>
      <c r="B798" s="249"/>
      <c r="C798" s="250"/>
      <c r="D798" s="251" t="s">
        <v>260</v>
      </c>
      <c r="E798" s="252" t="s">
        <v>1</v>
      </c>
      <c r="F798" s="253" t="s">
        <v>855</v>
      </c>
      <c r="G798" s="250"/>
      <c r="H798" s="254">
        <v>405.96300000000002</v>
      </c>
      <c r="I798" s="255"/>
      <c r="J798" s="250"/>
      <c r="K798" s="250"/>
      <c r="L798" s="256"/>
      <c r="M798" s="257"/>
      <c r="N798" s="258"/>
      <c r="O798" s="258"/>
      <c r="P798" s="258"/>
      <c r="Q798" s="258"/>
      <c r="R798" s="258"/>
      <c r="S798" s="258"/>
      <c r="T798" s="259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60" t="s">
        <v>260</v>
      </c>
      <c r="AU798" s="260" t="s">
        <v>93</v>
      </c>
      <c r="AV798" s="13" t="s">
        <v>93</v>
      </c>
      <c r="AW798" s="13" t="s">
        <v>40</v>
      </c>
      <c r="AX798" s="13" t="s">
        <v>84</v>
      </c>
      <c r="AY798" s="260" t="s">
        <v>251</v>
      </c>
    </row>
    <row r="799" s="13" customFormat="1">
      <c r="A799" s="13"/>
      <c r="B799" s="249"/>
      <c r="C799" s="250"/>
      <c r="D799" s="251" t="s">
        <v>260</v>
      </c>
      <c r="E799" s="252" t="s">
        <v>1</v>
      </c>
      <c r="F799" s="253" t="s">
        <v>856</v>
      </c>
      <c r="G799" s="250"/>
      <c r="H799" s="254">
        <v>26.026</v>
      </c>
      <c r="I799" s="255"/>
      <c r="J799" s="250"/>
      <c r="K799" s="250"/>
      <c r="L799" s="256"/>
      <c r="M799" s="257"/>
      <c r="N799" s="258"/>
      <c r="O799" s="258"/>
      <c r="P799" s="258"/>
      <c r="Q799" s="258"/>
      <c r="R799" s="258"/>
      <c r="S799" s="258"/>
      <c r="T799" s="259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0" t="s">
        <v>260</v>
      </c>
      <c r="AU799" s="260" t="s">
        <v>93</v>
      </c>
      <c r="AV799" s="13" t="s">
        <v>93</v>
      </c>
      <c r="AW799" s="13" t="s">
        <v>40</v>
      </c>
      <c r="AX799" s="13" t="s">
        <v>84</v>
      </c>
      <c r="AY799" s="260" t="s">
        <v>251</v>
      </c>
    </row>
    <row r="800" s="13" customFormat="1">
      <c r="A800" s="13"/>
      <c r="B800" s="249"/>
      <c r="C800" s="250"/>
      <c r="D800" s="251" t="s">
        <v>260</v>
      </c>
      <c r="E800" s="252" t="s">
        <v>1</v>
      </c>
      <c r="F800" s="253" t="s">
        <v>857</v>
      </c>
      <c r="G800" s="250"/>
      <c r="H800" s="254">
        <v>559.17600000000004</v>
      </c>
      <c r="I800" s="255"/>
      <c r="J800" s="250"/>
      <c r="K800" s="250"/>
      <c r="L800" s="256"/>
      <c r="M800" s="257"/>
      <c r="N800" s="258"/>
      <c r="O800" s="258"/>
      <c r="P800" s="258"/>
      <c r="Q800" s="258"/>
      <c r="R800" s="258"/>
      <c r="S800" s="258"/>
      <c r="T800" s="25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0" t="s">
        <v>260</v>
      </c>
      <c r="AU800" s="260" t="s">
        <v>93</v>
      </c>
      <c r="AV800" s="13" t="s">
        <v>93</v>
      </c>
      <c r="AW800" s="13" t="s">
        <v>40</v>
      </c>
      <c r="AX800" s="13" t="s">
        <v>84</v>
      </c>
      <c r="AY800" s="260" t="s">
        <v>251</v>
      </c>
    </row>
    <row r="801" s="13" customFormat="1">
      <c r="A801" s="13"/>
      <c r="B801" s="249"/>
      <c r="C801" s="250"/>
      <c r="D801" s="251" t="s">
        <v>260</v>
      </c>
      <c r="E801" s="252" t="s">
        <v>1</v>
      </c>
      <c r="F801" s="253" t="s">
        <v>858</v>
      </c>
      <c r="G801" s="250"/>
      <c r="H801" s="254">
        <v>5.4800000000000004</v>
      </c>
      <c r="I801" s="255"/>
      <c r="J801" s="250"/>
      <c r="K801" s="250"/>
      <c r="L801" s="256"/>
      <c r="M801" s="257"/>
      <c r="N801" s="258"/>
      <c r="O801" s="258"/>
      <c r="P801" s="258"/>
      <c r="Q801" s="258"/>
      <c r="R801" s="258"/>
      <c r="S801" s="258"/>
      <c r="T801" s="25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0" t="s">
        <v>260</v>
      </c>
      <c r="AU801" s="260" t="s">
        <v>93</v>
      </c>
      <c r="AV801" s="13" t="s">
        <v>93</v>
      </c>
      <c r="AW801" s="13" t="s">
        <v>40</v>
      </c>
      <c r="AX801" s="13" t="s">
        <v>84</v>
      </c>
      <c r="AY801" s="260" t="s">
        <v>251</v>
      </c>
    </row>
    <row r="802" s="13" customFormat="1">
      <c r="A802" s="13"/>
      <c r="B802" s="249"/>
      <c r="C802" s="250"/>
      <c r="D802" s="251" t="s">
        <v>260</v>
      </c>
      <c r="E802" s="252" t="s">
        <v>1</v>
      </c>
      <c r="F802" s="253" t="s">
        <v>638</v>
      </c>
      <c r="G802" s="250"/>
      <c r="H802" s="254">
        <v>19.428000000000001</v>
      </c>
      <c r="I802" s="255"/>
      <c r="J802" s="250"/>
      <c r="K802" s="250"/>
      <c r="L802" s="256"/>
      <c r="M802" s="257"/>
      <c r="N802" s="258"/>
      <c r="O802" s="258"/>
      <c r="P802" s="258"/>
      <c r="Q802" s="258"/>
      <c r="R802" s="258"/>
      <c r="S802" s="258"/>
      <c r="T802" s="25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0" t="s">
        <v>260</v>
      </c>
      <c r="AU802" s="260" t="s">
        <v>93</v>
      </c>
      <c r="AV802" s="13" t="s">
        <v>93</v>
      </c>
      <c r="AW802" s="13" t="s">
        <v>40</v>
      </c>
      <c r="AX802" s="13" t="s">
        <v>84</v>
      </c>
      <c r="AY802" s="260" t="s">
        <v>251</v>
      </c>
    </row>
    <row r="803" s="13" customFormat="1">
      <c r="A803" s="13"/>
      <c r="B803" s="249"/>
      <c r="C803" s="250"/>
      <c r="D803" s="251" t="s">
        <v>260</v>
      </c>
      <c r="E803" s="252" t="s">
        <v>1</v>
      </c>
      <c r="F803" s="253" t="s">
        <v>859</v>
      </c>
      <c r="G803" s="250"/>
      <c r="H803" s="254">
        <v>152.83799999999999</v>
      </c>
      <c r="I803" s="255"/>
      <c r="J803" s="250"/>
      <c r="K803" s="250"/>
      <c r="L803" s="256"/>
      <c r="M803" s="257"/>
      <c r="N803" s="258"/>
      <c r="O803" s="258"/>
      <c r="P803" s="258"/>
      <c r="Q803" s="258"/>
      <c r="R803" s="258"/>
      <c r="S803" s="258"/>
      <c r="T803" s="25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60" t="s">
        <v>260</v>
      </c>
      <c r="AU803" s="260" t="s">
        <v>93</v>
      </c>
      <c r="AV803" s="13" t="s">
        <v>93</v>
      </c>
      <c r="AW803" s="13" t="s">
        <v>40</v>
      </c>
      <c r="AX803" s="13" t="s">
        <v>84</v>
      </c>
      <c r="AY803" s="260" t="s">
        <v>251</v>
      </c>
    </row>
    <row r="804" s="16" customFormat="1">
      <c r="A804" s="16"/>
      <c r="B804" s="283"/>
      <c r="C804" s="284"/>
      <c r="D804" s="251" t="s">
        <v>260</v>
      </c>
      <c r="E804" s="285" t="s">
        <v>1</v>
      </c>
      <c r="F804" s="286" t="s">
        <v>329</v>
      </c>
      <c r="G804" s="284"/>
      <c r="H804" s="287">
        <v>1545.1900000000001</v>
      </c>
      <c r="I804" s="288"/>
      <c r="J804" s="284"/>
      <c r="K804" s="284"/>
      <c r="L804" s="289"/>
      <c r="M804" s="290"/>
      <c r="N804" s="291"/>
      <c r="O804" s="291"/>
      <c r="P804" s="291"/>
      <c r="Q804" s="291"/>
      <c r="R804" s="291"/>
      <c r="S804" s="291"/>
      <c r="T804" s="292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T804" s="293" t="s">
        <v>260</v>
      </c>
      <c r="AU804" s="293" t="s">
        <v>93</v>
      </c>
      <c r="AV804" s="16" t="s">
        <v>273</v>
      </c>
      <c r="AW804" s="16" t="s">
        <v>40</v>
      </c>
      <c r="AX804" s="16" t="s">
        <v>84</v>
      </c>
      <c r="AY804" s="293" t="s">
        <v>251</v>
      </c>
    </row>
    <row r="805" s="15" customFormat="1">
      <c r="A805" s="15"/>
      <c r="B805" s="272"/>
      <c r="C805" s="273"/>
      <c r="D805" s="251" t="s">
        <v>260</v>
      </c>
      <c r="E805" s="274" t="s">
        <v>1</v>
      </c>
      <c r="F805" s="275" t="s">
        <v>505</v>
      </c>
      <c r="G805" s="273"/>
      <c r="H805" s="274" t="s">
        <v>1</v>
      </c>
      <c r="I805" s="276"/>
      <c r="J805" s="273"/>
      <c r="K805" s="273"/>
      <c r="L805" s="277"/>
      <c r="M805" s="278"/>
      <c r="N805" s="279"/>
      <c r="O805" s="279"/>
      <c r="P805" s="279"/>
      <c r="Q805" s="279"/>
      <c r="R805" s="279"/>
      <c r="S805" s="279"/>
      <c r="T805" s="280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1" t="s">
        <v>260</v>
      </c>
      <c r="AU805" s="281" t="s">
        <v>93</v>
      </c>
      <c r="AV805" s="15" t="s">
        <v>91</v>
      </c>
      <c r="AW805" s="15" t="s">
        <v>40</v>
      </c>
      <c r="AX805" s="15" t="s">
        <v>84</v>
      </c>
      <c r="AY805" s="281" t="s">
        <v>251</v>
      </c>
    </row>
    <row r="806" s="13" customFormat="1">
      <c r="A806" s="13"/>
      <c r="B806" s="249"/>
      <c r="C806" s="250"/>
      <c r="D806" s="251" t="s">
        <v>260</v>
      </c>
      <c r="E806" s="252" t="s">
        <v>1</v>
      </c>
      <c r="F806" s="253" t="s">
        <v>860</v>
      </c>
      <c r="G806" s="250"/>
      <c r="H806" s="254">
        <v>270.50099999999998</v>
      </c>
      <c r="I806" s="255"/>
      <c r="J806" s="250"/>
      <c r="K806" s="250"/>
      <c r="L806" s="256"/>
      <c r="M806" s="257"/>
      <c r="N806" s="258"/>
      <c r="O806" s="258"/>
      <c r="P806" s="258"/>
      <c r="Q806" s="258"/>
      <c r="R806" s="258"/>
      <c r="S806" s="258"/>
      <c r="T806" s="259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60" t="s">
        <v>260</v>
      </c>
      <c r="AU806" s="260" t="s">
        <v>93</v>
      </c>
      <c r="AV806" s="13" t="s">
        <v>93</v>
      </c>
      <c r="AW806" s="13" t="s">
        <v>40</v>
      </c>
      <c r="AX806" s="13" t="s">
        <v>84</v>
      </c>
      <c r="AY806" s="260" t="s">
        <v>251</v>
      </c>
    </row>
    <row r="807" s="13" customFormat="1">
      <c r="A807" s="13"/>
      <c r="B807" s="249"/>
      <c r="C807" s="250"/>
      <c r="D807" s="251" t="s">
        <v>260</v>
      </c>
      <c r="E807" s="252" t="s">
        <v>1</v>
      </c>
      <c r="F807" s="253" t="s">
        <v>861</v>
      </c>
      <c r="G807" s="250"/>
      <c r="H807" s="254">
        <v>105.322</v>
      </c>
      <c r="I807" s="255"/>
      <c r="J807" s="250"/>
      <c r="K807" s="250"/>
      <c r="L807" s="256"/>
      <c r="M807" s="257"/>
      <c r="N807" s="258"/>
      <c r="O807" s="258"/>
      <c r="P807" s="258"/>
      <c r="Q807" s="258"/>
      <c r="R807" s="258"/>
      <c r="S807" s="258"/>
      <c r="T807" s="259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60" t="s">
        <v>260</v>
      </c>
      <c r="AU807" s="260" t="s">
        <v>93</v>
      </c>
      <c r="AV807" s="13" t="s">
        <v>93</v>
      </c>
      <c r="AW807" s="13" t="s">
        <v>40</v>
      </c>
      <c r="AX807" s="13" t="s">
        <v>84</v>
      </c>
      <c r="AY807" s="260" t="s">
        <v>251</v>
      </c>
    </row>
    <row r="808" s="13" customFormat="1">
      <c r="A808" s="13"/>
      <c r="B808" s="249"/>
      <c r="C808" s="250"/>
      <c r="D808" s="251" t="s">
        <v>260</v>
      </c>
      <c r="E808" s="252" t="s">
        <v>1</v>
      </c>
      <c r="F808" s="253" t="s">
        <v>862</v>
      </c>
      <c r="G808" s="250"/>
      <c r="H808" s="254">
        <v>907.649</v>
      </c>
      <c r="I808" s="255"/>
      <c r="J808" s="250"/>
      <c r="K808" s="250"/>
      <c r="L808" s="256"/>
      <c r="M808" s="257"/>
      <c r="N808" s="258"/>
      <c r="O808" s="258"/>
      <c r="P808" s="258"/>
      <c r="Q808" s="258"/>
      <c r="R808" s="258"/>
      <c r="S808" s="258"/>
      <c r="T808" s="25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60" t="s">
        <v>260</v>
      </c>
      <c r="AU808" s="260" t="s">
        <v>93</v>
      </c>
      <c r="AV808" s="13" t="s">
        <v>93</v>
      </c>
      <c r="AW808" s="13" t="s">
        <v>40</v>
      </c>
      <c r="AX808" s="13" t="s">
        <v>84</v>
      </c>
      <c r="AY808" s="260" t="s">
        <v>251</v>
      </c>
    </row>
    <row r="809" s="13" customFormat="1">
      <c r="A809" s="13"/>
      <c r="B809" s="249"/>
      <c r="C809" s="250"/>
      <c r="D809" s="251" t="s">
        <v>260</v>
      </c>
      <c r="E809" s="252" t="s">
        <v>1</v>
      </c>
      <c r="F809" s="253" t="s">
        <v>863</v>
      </c>
      <c r="G809" s="250"/>
      <c r="H809" s="254">
        <v>4.0839999999999996</v>
      </c>
      <c r="I809" s="255"/>
      <c r="J809" s="250"/>
      <c r="K809" s="250"/>
      <c r="L809" s="256"/>
      <c r="M809" s="257"/>
      <c r="N809" s="258"/>
      <c r="O809" s="258"/>
      <c r="P809" s="258"/>
      <c r="Q809" s="258"/>
      <c r="R809" s="258"/>
      <c r="S809" s="258"/>
      <c r="T809" s="25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60" t="s">
        <v>260</v>
      </c>
      <c r="AU809" s="260" t="s">
        <v>93</v>
      </c>
      <c r="AV809" s="13" t="s">
        <v>93</v>
      </c>
      <c r="AW809" s="13" t="s">
        <v>40</v>
      </c>
      <c r="AX809" s="13" t="s">
        <v>84</v>
      </c>
      <c r="AY809" s="260" t="s">
        <v>251</v>
      </c>
    </row>
    <row r="810" s="16" customFormat="1">
      <c r="A810" s="16"/>
      <c r="B810" s="283"/>
      <c r="C810" s="284"/>
      <c r="D810" s="251" t="s">
        <v>260</v>
      </c>
      <c r="E810" s="285" t="s">
        <v>1</v>
      </c>
      <c r="F810" s="286" t="s">
        <v>329</v>
      </c>
      <c r="G810" s="284"/>
      <c r="H810" s="287">
        <v>1287.556</v>
      </c>
      <c r="I810" s="288"/>
      <c r="J810" s="284"/>
      <c r="K810" s="284"/>
      <c r="L810" s="289"/>
      <c r="M810" s="290"/>
      <c r="N810" s="291"/>
      <c r="O810" s="291"/>
      <c r="P810" s="291"/>
      <c r="Q810" s="291"/>
      <c r="R810" s="291"/>
      <c r="S810" s="291"/>
      <c r="T810" s="292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T810" s="293" t="s">
        <v>260</v>
      </c>
      <c r="AU810" s="293" t="s">
        <v>93</v>
      </c>
      <c r="AV810" s="16" t="s">
        <v>273</v>
      </c>
      <c r="AW810" s="16" t="s">
        <v>40</v>
      </c>
      <c r="AX810" s="16" t="s">
        <v>84</v>
      </c>
      <c r="AY810" s="293" t="s">
        <v>251</v>
      </c>
    </row>
    <row r="811" s="15" customFormat="1">
      <c r="A811" s="15"/>
      <c r="B811" s="272"/>
      <c r="C811" s="273"/>
      <c r="D811" s="251" t="s">
        <v>260</v>
      </c>
      <c r="E811" s="274" t="s">
        <v>1</v>
      </c>
      <c r="F811" s="275" t="s">
        <v>511</v>
      </c>
      <c r="G811" s="273"/>
      <c r="H811" s="274" t="s">
        <v>1</v>
      </c>
      <c r="I811" s="276"/>
      <c r="J811" s="273"/>
      <c r="K811" s="273"/>
      <c r="L811" s="277"/>
      <c r="M811" s="278"/>
      <c r="N811" s="279"/>
      <c r="O811" s="279"/>
      <c r="P811" s="279"/>
      <c r="Q811" s="279"/>
      <c r="R811" s="279"/>
      <c r="S811" s="279"/>
      <c r="T811" s="280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81" t="s">
        <v>260</v>
      </c>
      <c r="AU811" s="281" t="s">
        <v>93</v>
      </c>
      <c r="AV811" s="15" t="s">
        <v>91</v>
      </c>
      <c r="AW811" s="15" t="s">
        <v>40</v>
      </c>
      <c r="AX811" s="15" t="s">
        <v>84</v>
      </c>
      <c r="AY811" s="281" t="s">
        <v>251</v>
      </c>
    </row>
    <row r="812" s="13" customFormat="1">
      <c r="A812" s="13"/>
      <c r="B812" s="249"/>
      <c r="C812" s="250"/>
      <c r="D812" s="251" t="s">
        <v>260</v>
      </c>
      <c r="E812" s="252" t="s">
        <v>1</v>
      </c>
      <c r="F812" s="253" t="s">
        <v>864</v>
      </c>
      <c r="G812" s="250"/>
      <c r="H812" s="254">
        <v>259.62700000000001</v>
      </c>
      <c r="I812" s="255"/>
      <c r="J812" s="250"/>
      <c r="K812" s="250"/>
      <c r="L812" s="256"/>
      <c r="M812" s="257"/>
      <c r="N812" s="258"/>
      <c r="O812" s="258"/>
      <c r="P812" s="258"/>
      <c r="Q812" s="258"/>
      <c r="R812" s="258"/>
      <c r="S812" s="258"/>
      <c r="T812" s="259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60" t="s">
        <v>260</v>
      </c>
      <c r="AU812" s="260" t="s">
        <v>93</v>
      </c>
      <c r="AV812" s="13" t="s">
        <v>93</v>
      </c>
      <c r="AW812" s="13" t="s">
        <v>40</v>
      </c>
      <c r="AX812" s="13" t="s">
        <v>84</v>
      </c>
      <c r="AY812" s="260" t="s">
        <v>251</v>
      </c>
    </row>
    <row r="813" s="13" customFormat="1">
      <c r="A813" s="13"/>
      <c r="B813" s="249"/>
      <c r="C813" s="250"/>
      <c r="D813" s="251" t="s">
        <v>260</v>
      </c>
      <c r="E813" s="252" t="s">
        <v>1</v>
      </c>
      <c r="F813" s="253" t="s">
        <v>865</v>
      </c>
      <c r="G813" s="250"/>
      <c r="H813" s="254">
        <v>193.595</v>
      </c>
      <c r="I813" s="255"/>
      <c r="J813" s="250"/>
      <c r="K813" s="250"/>
      <c r="L813" s="256"/>
      <c r="M813" s="257"/>
      <c r="N813" s="258"/>
      <c r="O813" s="258"/>
      <c r="P813" s="258"/>
      <c r="Q813" s="258"/>
      <c r="R813" s="258"/>
      <c r="S813" s="258"/>
      <c r="T813" s="25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60" t="s">
        <v>260</v>
      </c>
      <c r="AU813" s="260" t="s">
        <v>93</v>
      </c>
      <c r="AV813" s="13" t="s">
        <v>93</v>
      </c>
      <c r="AW813" s="13" t="s">
        <v>40</v>
      </c>
      <c r="AX813" s="13" t="s">
        <v>84</v>
      </c>
      <c r="AY813" s="260" t="s">
        <v>251</v>
      </c>
    </row>
    <row r="814" s="13" customFormat="1">
      <c r="A814" s="13"/>
      <c r="B814" s="249"/>
      <c r="C814" s="250"/>
      <c r="D814" s="251" t="s">
        <v>260</v>
      </c>
      <c r="E814" s="252" t="s">
        <v>1</v>
      </c>
      <c r="F814" s="253" t="s">
        <v>866</v>
      </c>
      <c r="G814" s="250"/>
      <c r="H814" s="254">
        <v>875.47000000000003</v>
      </c>
      <c r="I814" s="255"/>
      <c r="J814" s="250"/>
      <c r="K814" s="250"/>
      <c r="L814" s="256"/>
      <c r="M814" s="257"/>
      <c r="N814" s="258"/>
      <c r="O814" s="258"/>
      <c r="P814" s="258"/>
      <c r="Q814" s="258"/>
      <c r="R814" s="258"/>
      <c r="S814" s="258"/>
      <c r="T814" s="25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60" t="s">
        <v>260</v>
      </c>
      <c r="AU814" s="260" t="s">
        <v>93</v>
      </c>
      <c r="AV814" s="13" t="s">
        <v>93</v>
      </c>
      <c r="AW814" s="13" t="s">
        <v>40</v>
      </c>
      <c r="AX814" s="13" t="s">
        <v>84</v>
      </c>
      <c r="AY814" s="260" t="s">
        <v>251</v>
      </c>
    </row>
    <row r="815" s="13" customFormat="1">
      <c r="A815" s="13"/>
      <c r="B815" s="249"/>
      <c r="C815" s="250"/>
      <c r="D815" s="251" t="s">
        <v>260</v>
      </c>
      <c r="E815" s="252" t="s">
        <v>1</v>
      </c>
      <c r="F815" s="253" t="s">
        <v>867</v>
      </c>
      <c r="G815" s="250"/>
      <c r="H815" s="254">
        <v>3.7000000000000002</v>
      </c>
      <c r="I815" s="255"/>
      <c r="J815" s="250"/>
      <c r="K815" s="250"/>
      <c r="L815" s="256"/>
      <c r="M815" s="257"/>
      <c r="N815" s="258"/>
      <c r="O815" s="258"/>
      <c r="P815" s="258"/>
      <c r="Q815" s="258"/>
      <c r="R815" s="258"/>
      <c r="S815" s="258"/>
      <c r="T815" s="25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0" t="s">
        <v>260</v>
      </c>
      <c r="AU815" s="260" t="s">
        <v>93</v>
      </c>
      <c r="AV815" s="13" t="s">
        <v>93</v>
      </c>
      <c r="AW815" s="13" t="s">
        <v>40</v>
      </c>
      <c r="AX815" s="13" t="s">
        <v>84</v>
      </c>
      <c r="AY815" s="260" t="s">
        <v>251</v>
      </c>
    </row>
    <row r="816" s="16" customFormat="1">
      <c r="A816" s="16"/>
      <c r="B816" s="283"/>
      <c r="C816" s="284"/>
      <c r="D816" s="251" t="s">
        <v>260</v>
      </c>
      <c r="E816" s="285" t="s">
        <v>1</v>
      </c>
      <c r="F816" s="286" t="s">
        <v>329</v>
      </c>
      <c r="G816" s="284"/>
      <c r="H816" s="287">
        <v>1332.3920000000001</v>
      </c>
      <c r="I816" s="288"/>
      <c r="J816" s="284"/>
      <c r="K816" s="284"/>
      <c r="L816" s="289"/>
      <c r="M816" s="290"/>
      <c r="N816" s="291"/>
      <c r="O816" s="291"/>
      <c r="P816" s="291"/>
      <c r="Q816" s="291"/>
      <c r="R816" s="291"/>
      <c r="S816" s="291"/>
      <c r="T816" s="292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T816" s="293" t="s">
        <v>260</v>
      </c>
      <c r="AU816" s="293" t="s">
        <v>93</v>
      </c>
      <c r="AV816" s="16" t="s">
        <v>273</v>
      </c>
      <c r="AW816" s="16" t="s">
        <v>40</v>
      </c>
      <c r="AX816" s="16" t="s">
        <v>84</v>
      </c>
      <c r="AY816" s="293" t="s">
        <v>251</v>
      </c>
    </row>
    <row r="817" s="15" customFormat="1">
      <c r="A817" s="15"/>
      <c r="B817" s="272"/>
      <c r="C817" s="273"/>
      <c r="D817" s="251" t="s">
        <v>260</v>
      </c>
      <c r="E817" s="274" t="s">
        <v>1</v>
      </c>
      <c r="F817" s="275" t="s">
        <v>517</v>
      </c>
      <c r="G817" s="273"/>
      <c r="H817" s="274" t="s">
        <v>1</v>
      </c>
      <c r="I817" s="276"/>
      <c r="J817" s="273"/>
      <c r="K817" s="273"/>
      <c r="L817" s="277"/>
      <c r="M817" s="278"/>
      <c r="N817" s="279"/>
      <c r="O817" s="279"/>
      <c r="P817" s="279"/>
      <c r="Q817" s="279"/>
      <c r="R817" s="279"/>
      <c r="S817" s="279"/>
      <c r="T817" s="280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81" t="s">
        <v>260</v>
      </c>
      <c r="AU817" s="281" t="s">
        <v>93</v>
      </c>
      <c r="AV817" s="15" t="s">
        <v>91</v>
      </c>
      <c r="AW817" s="15" t="s">
        <v>40</v>
      </c>
      <c r="AX817" s="15" t="s">
        <v>84</v>
      </c>
      <c r="AY817" s="281" t="s">
        <v>251</v>
      </c>
    </row>
    <row r="818" s="13" customFormat="1">
      <c r="A818" s="13"/>
      <c r="B818" s="249"/>
      <c r="C818" s="250"/>
      <c r="D818" s="251" t="s">
        <v>260</v>
      </c>
      <c r="E818" s="252" t="s">
        <v>1</v>
      </c>
      <c r="F818" s="253" t="s">
        <v>864</v>
      </c>
      <c r="G818" s="250"/>
      <c r="H818" s="254">
        <v>259.62700000000001</v>
      </c>
      <c r="I818" s="255"/>
      <c r="J818" s="250"/>
      <c r="K818" s="250"/>
      <c r="L818" s="256"/>
      <c r="M818" s="257"/>
      <c r="N818" s="258"/>
      <c r="O818" s="258"/>
      <c r="P818" s="258"/>
      <c r="Q818" s="258"/>
      <c r="R818" s="258"/>
      <c r="S818" s="258"/>
      <c r="T818" s="25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60" t="s">
        <v>260</v>
      </c>
      <c r="AU818" s="260" t="s">
        <v>93</v>
      </c>
      <c r="AV818" s="13" t="s">
        <v>93</v>
      </c>
      <c r="AW818" s="13" t="s">
        <v>40</v>
      </c>
      <c r="AX818" s="13" t="s">
        <v>84</v>
      </c>
      <c r="AY818" s="260" t="s">
        <v>251</v>
      </c>
    </row>
    <row r="819" s="13" customFormat="1">
      <c r="A819" s="13"/>
      <c r="B819" s="249"/>
      <c r="C819" s="250"/>
      <c r="D819" s="251" t="s">
        <v>260</v>
      </c>
      <c r="E819" s="252" t="s">
        <v>1</v>
      </c>
      <c r="F819" s="253" t="s">
        <v>868</v>
      </c>
      <c r="G819" s="250"/>
      <c r="H819" s="254">
        <v>76.423000000000002</v>
      </c>
      <c r="I819" s="255"/>
      <c r="J819" s="250"/>
      <c r="K819" s="250"/>
      <c r="L819" s="256"/>
      <c r="M819" s="257"/>
      <c r="N819" s="258"/>
      <c r="O819" s="258"/>
      <c r="P819" s="258"/>
      <c r="Q819" s="258"/>
      <c r="R819" s="258"/>
      <c r="S819" s="258"/>
      <c r="T819" s="25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60" t="s">
        <v>260</v>
      </c>
      <c r="AU819" s="260" t="s">
        <v>93</v>
      </c>
      <c r="AV819" s="13" t="s">
        <v>93</v>
      </c>
      <c r="AW819" s="13" t="s">
        <v>40</v>
      </c>
      <c r="AX819" s="13" t="s">
        <v>84</v>
      </c>
      <c r="AY819" s="260" t="s">
        <v>251</v>
      </c>
    </row>
    <row r="820" s="13" customFormat="1">
      <c r="A820" s="13"/>
      <c r="B820" s="249"/>
      <c r="C820" s="250"/>
      <c r="D820" s="251" t="s">
        <v>260</v>
      </c>
      <c r="E820" s="252" t="s">
        <v>1</v>
      </c>
      <c r="F820" s="253" t="s">
        <v>869</v>
      </c>
      <c r="G820" s="250"/>
      <c r="H820" s="254">
        <v>437.73500000000001</v>
      </c>
      <c r="I820" s="255"/>
      <c r="J820" s="250"/>
      <c r="K820" s="250"/>
      <c r="L820" s="256"/>
      <c r="M820" s="257"/>
      <c r="N820" s="258"/>
      <c r="O820" s="258"/>
      <c r="P820" s="258"/>
      <c r="Q820" s="258"/>
      <c r="R820" s="258"/>
      <c r="S820" s="258"/>
      <c r="T820" s="25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60" t="s">
        <v>260</v>
      </c>
      <c r="AU820" s="260" t="s">
        <v>93</v>
      </c>
      <c r="AV820" s="13" t="s">
        <v>93</v>
      </c>
      <c r="AW820" s="13" t="s">
        <v>40</v>
      </c>
      <c r="AX820" s="13" t="s">
        <v>84</v>
      </c>
      <c r="AY820" s="260" t="s">
        <v>251</v>
      </c>
    </row>
    <row r="821" s="13" customFormat="1">
      <c r="A821" s="13"/>
      <c r="B821" s="249"/>
      <c r="C821" s="250"/>
      <c r="D821" s="251" t="s">
        <v>260</v>
      </c>
      <c r="E821" s="252" t="s">
        <v>1</v>
      </c>
      <c r="F821" s="253" t="s">
        <v>867</v>
      </c>
      <c r="G821" s="250"/>
      <c r="H821" s="254">
        <v>3.7000000000000002</v>
      </c>
      <c r="I821" s="255"/>
      <c r="J821" s="250"/>
      <c r="K821" s="250"/>
      <c r="L821" s="256"/>
      <c r="M821" s="257"/>
      <c r="N821" s="258"/>
      <c r="O821" s="258"/>
      <c r="P821" s="258"/>
      <c r="Q821" s="258"/>
      <c r="R821" s="258"/>
      <c r="S821" s="258"/>
      <c r="T821" s="259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60" t="s">
        <v>260</v>
      </c>
      <c r="AU821" s="260" t="s">
        <v>93</v>
      </c>
      <c r="AV821" s="13" t="s">
        <v>93</v>
      </c>
      <c r="AW821" s="13" t="s">
        <v>40</v>
      </c>
      <c r="AX821" s="13" t="s">
        <v>84</v>
      </c>
      <c r="AY821" s="260" t="s">
        <v>251</v>
      </c>
    </row>
    <row r="822" s="16" customFormat="1">
      <c r="A822" s="16"/>
      <c r="B822" s="283"/>
      <c r="C822" s="284"/>
      <c r="D822" s="251" t="s">
        <v>260</v>
      </c>
      <c r="E822" s="285" t="s">
        <v>1</v>
      </c>
      <c r="F822" s="286" t="s">
        <v>329</v>
      </c>
      <c r="G822" s="284"/>
      <c r="H822" s="287">
        <v>777.48500000000001</v>
      </c>
      <c r="I822" s="288"/>
      <c r="J822" s="284"/>
      <c r="K822" s="284"/>
      <c r="L822" s="289"/>
      <c r="M822" s="290"/>
      <c r="N822" s="291"/>
      <c r="O822" s="291"/>
      <c r="P822" s="291"/>
      <c r="Q822" s="291"/>
      <c r="R822" s="291"/>
      <c r="S822" s="291"/>
      <c r="T822" s="292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T822" s="293" t="s">
        <v>260</v>
      </c>
      <c r="AU822" s="293" t="s">
        <v>93</v>
      </c>
      <c r="AV822" s="16" t="s">
        <v>273</v>
      </c>
      <c r="AW822" s="16" t="s">
        <v>40</v>
      </c>
      <c r="AX822" s="16" t="s">
        <v>84</v>
      </c>
      <c r="AY822" s="293" t="s">
        <v>251</v>
      </c>
    </row>
    <row r="823" s="15" customFormat="1">
      <c r="A823" s="15"/>
      <c r="B823" s="272"/>
      <c r="C823" s="273"/>
      <c r="D823" s="251" t="s">
        <v>260</v>
      </c>
      <c r="E823" s="274" t="s">
        <v>1</v>
      </c>
      <c r="F823" s="275" t="s">
        <v>519</v>
      </c>
      <c r="G823" s="273"/>
      <c r="H823" s="274" t="s">
        <v>1</v>
      </c>
      <c r="I823" s="276"/>
      <c r="J823" s="273"/>
      <c r="K823" s="273"/>
      <c r="L823" s="277"/>
      <c r="M823" s="278"/>
      <c r="N823" s="279"/>
      <c r="O823" s="279"/>
      <c r="P823" s="279"/>
      <c r="Q823" s="279"/>
      <c r="R823" s="279"/>
      <c r="S823" s="279"/>
      <c r="T823" s="280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81" t="s">
        <v>260</v>
      </c>
      <c r="AU823" s="281" t="s">
        <v>93</v>
      </c>
      <c r="AV823" s="15" t="s">
        <v>91</v>
      </c>
      <c r="AW823" s="15" t="s">
        <v>40</v>
      </c>
      <c r="AX823" s="15" t="s">
        <v>84</v>
      </c>
      <c r="AY823" s="281" t="s">
        <v>251</v>
      </c>
    </row>
    <row r="824" s="13" customFormat="1">
      <c r="A824" s="13"/>
      <c r="B824" s="249"/>
      <c r="C824" s="250"/>
      <c r="D824" s="251" t="s">
        <v>260</v>
      </c>
      <c r="E824" s="252" t="s">
        <v>1</v>
      </c>
      <c r="F824" s="253" t="s">
        <v>864</v>
      </c>
      <c r="G824" s="250"/>
      <c r="H824" s="254">
        <v>259.62700000000001</v>
      </c>
      <c r="I824" s="255"/>
      <c r="J824" s="250"/>
      <c r="K824" s="250"/>
      <c r="L824" s="256"/>
      <c r="M824" s="257"/>
      <c r="N824" s="258"/>
      <c r="O824" s="258"/>
      <c r="P824" s="258"/>
      <c r="Q824" s="258"/>
      <c r="R824" s="258"/>
      <c r="S824" s="258"/>
      <c r="T824" s="259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60" t="s">
        <v>260</v>
      </c>
      <c r="AU824" s="260" t="s">
        <v>93</v>
      </c>
      <c r="AV824" s="13" t="s">
        <v>93</v>
      </c>
      <c r="AW824" s="13" t="s">
        <v>40</v>
      </c>
      <c r="AX824" s="13" t="s">
        <v>84</v>
      </c>
      <c r="AY824" s="260" t="s">
        <v>251</v>
      </c>
    </row>
    <row r="825" s="13" customFormat="1">
      <c r="A825" s="13"/>
      <c r="B825" s="249"/>
      <c r="C825" s="250"/>
      <c r="D825" s="251" t="s">
        <v>260</v>
      </c>
      <c r="E825" s="252" t="s">
        <v>1</v>
      </c>
      <c r="F825" s="253" t="s">
        <v>870</v>
      </c>
      <c r="G825" s="250"/>
      <c r="H825" s="254">
        <v>97.173000000000002</v>
      </c>
      <c r="I825" s="255"/>
      <c r="J825" s="250"/>
      <c r="K825" s="250"/>
      <c r="L825" s="256"/>
      <c r="M825" s="257"/>
      <c r="N825" s="258"/>
      <c r="O825" s="258"/>
      <c r="P825" s="258"/>
      <c r="Q825" s="258"/>
      <c r="R825" s="258"/>
      <c r="S825" s="258"/>
      <c r="T825" s="25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60" t="s">
        <v>260</v>
      </c>
      <c r="AU825" s="260" t="s">
        <v>93</v>
      </c>
      <c r="AV825" s="13" t="s">
        <v>93</v>
      </c>
      <c r="AW825" s="13" t="s">
        <v>40</v>
      </c>
      <c r="AX825" s="13" t="s">
        <v>84</v>
      </c>
      <c r="AY825" s="260" t="s">
        <v>251</v>
      </c>
    </row>
    <row r="826" s="13" customFormat="1">
      <c r="A826" s="13"/>
      <c r="B826" s="249"/>
      <c r="C826" s="250"/>
      <c r="D826" s="251" t="s">
        <v>260</v>
      </c>
      <c r="E826" s="252" t="s">
        <v>1</v>
      </c>
      <c r="F826" s="253" t="s">
        <v>866</v>
      </c>
      <c r="G826" s="250"/>
      <c r="H826" s="254">
        <v>875.47000000000003</v>
      </c>
      <c r="I826" s="255"/>
      <c r="J826" s="250"/>
      <c r="K826" s="250"/>
      <c r="L826" s="256"/>
      <c r="M826" s="257"/>
      <c r="N826" s="258"/>
      <c r="O826" s="258"/>
      <c r="P826" s="258"/>
      <c r="Q826" s="258"/>
      <c r="R826" s="258"/>
      <c r="S826" s="258"/>
      <c r="T826" s="259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60" t="s">
        <v>260</v>
      </c>
      <c r="AU826" s="260" t="s">
        <v>93</v>
      </c>
      <c r="AV826" s="13" t="s">
        <v>93</v>
      </c>
      <c r="AW826" s="13" t="s">
        <v>40</v>
      </c>
      <c r="AX826" s="13" t="s">
        <v>84</v>
      </c>
      <c r="AY826" s="260" t="s">
        <v>251</v>
      </c>
    </row>
    <row r="827" s="13" customFormat="1">
      <c r="A827" s="13"/>
      <c r="B827" s="249"/>
      <c r="C827" s="250"/>
      <c r="D827" s="251" t="s">
        <v>260</v>
      </c>
      <c r="E827" s="252" t="s">
        <v>1</v>
      </c>
      <c r="F827" s="253" t="s">
        <v>867</v>
      </c>
      <c r="G827" s="250"/>
      <c r="H827" s="254">
        <v>3.7000000000000002</v>
      </c>
      <c r="I827" s="255"/>
      <c r="J827" s="250"/>
      <c r="K827" s="250"/>
      <c r="L827" s="256"/>
      <c r="M827" s="257"/>
      <c r="N827" s="258"/>
      <c r="O827" s="258"/>
      <c r="P827" s="258"/>
      <c r="Q827" s="258"/>
      <c r="R827" s="258"/>
      <c r="S827" s="258"/>
      <c r="T827" s="25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60" t="s">
        <v>260</v>
      </c>
      <c r="AU827" s="260" t="s">
        <v>93</v>
      </c>
      <c r="AV827" s="13" t="s">
        <v>93</v>
      </c>
      <c r="AW827" s="13" t="s">
        <v>40</v>
      </c>
      <c r="AX827" s="13" t="s">
        <v>84</v>
      </c>
      <c r="AY827" s="260" t="s">
        <v>251</v>
      </c>
    </row>
    <row r="828" s="16" customFormat="1">
      <c r="A828" s="16"/>
      <c r="B828" s="283"/>
      <c r="C828" s="284"/>
      <c r="D828" s="251" t="s">
        <v>260</v>
      </c>
      <c r="E828" s="285" t="s">
        <v>1</v>
      </c>
      <c r="F828" s="286" t="s">
        <v>329</v>
      </c>
      <c r="G828" s="284"/>
      <c r="H828" s="287">
        <v>1235.97</v>
      </c>
      <c r="I828" s="288"/>
      <c r="J828" s="284"/>
      <c r="K828" s="284"/>
      <c r="L828" s="289"/>
      <c r="M828" s="290"/>
      <c r="N828" s="291"/>
      <c r="O828" s="291"/>
      <c r="P828" s="291"/>
      <c r="Q828" s="291"/>
      <c r="R828" s="291"/>
      <c r="S828" s="291"/>
      <c r="T828" s="292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T828" s="293" t="s">
        <v>260</v>
      </c>
      <c r="AU828" s="293" t="s">
        <v>93</v>
      </c>
      <c r="AV828" s="16" t="s">
        <v>273</v>
      </c>
      <c r="AW828" s="16" t="s">
        <v>40</v>
      </c>
      <c r="AX828" s="16" t="s">
        <v>84</v>
      </c>
      <c r="AY828" s="293" t="s">
        <v>251</v>
      </c>
    </row>
    <row r="829" s="15" customFormat="1">
      <c r="A829" s="15"/>
      <c r="B829" s="272"/>
      <c r="C829" s="273"/>
      <c r="D829" s="251" t="s">
        <v>260</v>
      </c>
      <c r="E829" s="274" t="s">
        <v>1</v>
      </c>
      <c r="F829" s="275" t="s">
        <v>520</v>
      </c>
      <c r="G829" s="273"/>
      <c r="H829" s="274" t="s">
        <v>1</v>
      </c>
      <c r="I829" s="276"/>
      <c r="J829" s="273"/>
      <c r="K829" s="273"/>
      <c r="L829" s="277"/>
      <c r="M829" s="278"/>
      <c r="N829" s="279"/>
      <c r="O829" s="279"/>
      <c r="P829" s="279"/>
      <c r="Q829" s="279"/>
      <c r="R829" s="279"/>
      <c r="S829" s="279"/>
      <c r="T829" s="280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81" t="s">
        <v>260</v>
      </c>
      <c r="AU829" s="281" t="s">
        <v>93</v>
      </c>
      <c r="AV829" s="15" t="s">
        <v>91</v>
      </c>
      <c r="AW829" s="15" t="s">
        <v>40</v>
      </c>
      <c r="AX829" s="15" t="s">
        <v>84</v>
      </c>
      <c r="AY829" s="281" t="s">
        <v>251</v>
      </c>
    </row>
    <row r="830" s="13" customFormat="1">
      <c r="A830" s="13"/>
      <c r="B830" s="249"/>
      <c r="C830" s="250"/>
      <c r="D830" s="251" t="s">
        <v>260</v>
      </c>
      <c r="E830" s="252" t="s">
        <v>1</v>
      </c>
      <c r="F830" s="253" t="s">
        <v>864</v>
      </c>
      <c r="G830" s="250"/>
      <c r="H830" s="254">
        <v>259.62700000000001</v>
      </c>
      <c r="I830" s="255"/>
      <c r="J830" s="250"/>
      <c r="K830" s="250"/>
      <c r="L830" s="256"/>
      <c r="M830" s="257"/>
      <c r="N830" s="258"/>
      <c r="O830" s="258"/>
      <c r="P830" s="258"/>
      <c r="Q830" s="258"/>
      <c r="R830" s="258"/>
      <c r="S830" s="258"/>
      <c r="T830" s="25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0" t="s">
        <v>260</v>
      </c>
      <c r="AU830" s="260" t="s">
        <v>93</v>
      </c>
      <c r="AV830" s="13" t="s">
        <v>93</v>
      </c>
      <c r="AW830" s="13" t="s">
        <v>40</v>
      </c>
      <c r="AX830" s="13" t="s">
        <v>84</v>
      </c>
      <c r="AY830" s="260" t="s">
        <v>251</v>
      </c>
    </row>
    <row r="831" s="13" customFormat="1">
      <c r="A831" s="13"/>
      <c r="B831" s="249"/>
      <c r="C831" s="250"/>
      <c r="D831" s="251" t="s">
        <v>260</v>
      </c>
      <c r="E831" s="252" t="s">
        <v>1</v>
      </c>
      <c r="F831" s="253" t="s">
        <v>870</v>
      </c>
      <c r="G831" s="250"/>
      <c r="H831" s="254">
        <v>97.173000000000002</v>
      </c>
      <c r="I831" s="255"/>
      <c r="J831" s="250"/>
      <c r="K831" s="250"/>
      <c r="L831" s="256"/>
      <c r="M831" s="257"/>
      <c r="N831" s="258"/>
      <c r="O831" s="258"/>
      <c r="P831" s="258"/>
      <c r="Q831" s="258"/>
      <c r="R831" s="258"/>
      <c r="S831" s="258"/>
      <c r="T831" s="25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0" t="s">
        <v>260</v>
      </c>
      <c r="AU831" s="260" t="s">
        <v>93</v>
      </c>
      <c r="AV831" s="13" t="s">
        <v>93</v>
      </c>
      <c r="AW831" s="13" t="s">
        <v>40</v>
      </c>
      <c r="AX831" s="13" t="s">
        <v>84</v>
      </c>
      <c r="AY831" s="260" t="s">
        <v>251</v>
      </c>
    </row>
    <row r="832" s="13" customFormat="1">
      <c r="A832" s="13"/>
      <c r="B832" s="249"/>
      <c r="C832" s="250"/>
      <c r="D832" s="251" t="s">
        <v>260</v>
      </c>
      <c r="E832" s="252" t="s">
        <v>1</v>
      </c>
      <c r="F832" s="253" t="s">
        <v>866</v>
      </c>
      <c r="G832" s="250"/>
      <c r="H832" s="254">
        <v>875.47000000000003</v>
      </c>
      <c r="I832" s="255"/>
      <c r="J832" s="250"/>
      <c r="K832" s="250"/>
      <c r="L832" s="256"/>
      <c r="M832" s="257"/>
      <c r="N832" s="258"/>
      <c r="O832" s="258"/>
      <c r="P832" s="258"/>
      <c r="Q832" s="258"/>
      <c r="R832" s="258"/>
      <c r="S832" s="258"/>
      <c r="T832" s="25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0" t="s">
        <v>260</v>
      </c>
      <c r="AU832" s="260" t="s">
        <v>93</v>
      </c>
      <c r="AV832" s="13" t="s">
        <v>93</v>
      </c>
      <c r="AW832" s="13" t="s">
        <v>40</v>
      </c>
      <c r="AX832" s="13" t="s">
        <v>84</v>
      </c>
      <c r="AY832" s="260" t="s">
        <v>251</v>
      </c>
    </row>
    <row r="833" s="13" customFormat="1">
      <c r="A833" s="13"/>
      <c r="B833" s="249"/>
      <c r="C833" s="250"/>
      <c r="D833" s="251" t="s">
        <v>260</v>
      </c>
      <c r="E833" s="252" t="s">
        <v>1</v>
      </c>
      <c r="F833" s="253" t="s">
        <v>867</v>
      </c>
      <c r="G833" s="250"/>
      <c r="H833" s="254">
        <v>3.7000000000000002</v>
      </c>
      <c r="I833" s="255"/>
      <c r="J833" s="250"/>
      <c r="K833" s="250"/>
      <c r="L833" s="256"/>
      <c r="M833" s="257"/>
      <c r="N833" s="258"/>
      <c r="O833" s="258"/>
      <c r="P833" s="258"/>
      <c r="Q833" s="258"/>
      <c r="R833" s="258"/>
      <c r="S833" s="258"/>
      <c r="T833" s="259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0" t="s">
        <v>260</v>
      </c>
      <c r="AU833" s="260" t="s">
        <v>93</v>
      </c>
      <c r="AV833" s="13" t="s">
        <v>93</v>
      </c>
      <c r="AW833" s="13" t="s">
        <v>40</v>
      </c>
      <c r="AX833" s="13" t="s">
        <v>84</v>
      </c>
      <c r="AY833" s="260" t="s">
        <v>251</v>
      </c>
    </row>
    <row r="834" s="16" customFormat="1">
      <c r="A834" s="16"/>
      <c r="B834" s="283"/>
      <c r="C834" s="284"/>
      <c r="D834" s="251" t="s">
        <v>260</v>
      </c>
      <c r="E834" s="285" t="s">
        <v>1</v>
      </c>
      <c r="F834" s="286" t="s">
        <v>329</v>
      </c>
      <c r="G834" s="284"/>
      <c r="H834" s="287">
        <v>1235.97</v>
      </c>
      <c r="I834" s="288"/>
      <c r="J834" s="284"/>
      <c r="K834" s="284"/>
      <c r="L834" s="289"/>
      <c r="M834" s="290"/>
      <c r="N834" s="291"/>
      <c r="O834" s="291"/>
      <c r="P834" s="291"/>
      <c r="Q834" s="291"/>
      <c r="R834" s="291"/>
      <c r="S834" s="291"/>
      <c r="T834" s="292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T834" s="293" t="s">
        <v>260</v>
      </c>
      <c r="AU834" s="293" t="s">
        <v>93</v>
      </c>
      <c r="AV834" s="16" t="s">
        <v>273</v>
      </c>
      <c r="AW834" s="16" t="s">
        <v>40</v>
      </c>
      <c r="AX834" s="16" t="s">
        <v>84</v>
      </c>
      <c r="AY834" s="293" t="s">
        <v>251</v>
      </c>
    </row>
    <row r="835" s="13" customFormat="1">
      <c r="A835" s="13"/>
      <c r="B835" s="249"/>
      <c r="C835" s="250"/>
      <c r="D835" s="251" t="s">
        <v>260</v>
      </c>
      <c r="E835" s="252" t="s">
        <v>1</v>
      </c>
      <c r="F835" s="253" t="s">
        <v>871</v>
      </c>
      <c r="G835" s="250"/>
      <c r="H835" s="254">
        <v>96.876000000000005</v>
      </c>
      <c r="I835" s="255"/>
      <c r="J835" s="250"/>
      <c r="K835" s="250"/>
      <c r="L835" s="256"/>
      <c r="M835" s="257"/>
      <c r="N835" s="258"/>
      <c r="O835" s="258"/>
      <c r="P835" s="258"/>
      <c r="Q835" s="258"/>
      <c r="R835" s="258"/>
      <c r="S835" s="258"/>
      <c r="T835" s="259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60" t="s">
        <v>260</v>
      </c>
      <c r="AU835" s="260" t="s">
        <v>93</v>
      </c>
      <c r="AV835" s="13" t="s">
        <v>93</v>
      </c>
      <c r="AW835" s="13" t="s">
        <v>40</v>
      </c>
      <c r="AX835" s="13" t="s">
        <v>84</v>
      </c>
      <c r="AY835" s="260" t="s">
        <v>251</v>
      </c>
    </row>
    <row r="836" s="14" customFormat="1">
      <c r="A836" s="14"/>
      <c r="B836" s="261"/>
      <c r="C836" s="262"/>
      <c r="D836" s="251" t="s">
        <v>260</v>
      </c>
      <c r="E836" s="263" t="s">
        <v>1</v>
      </c>
      <c r="F836" s="264" t="s">
        <v>262</v>
      </c>
      <c r="G836" s="262"/>
      <c r="H836" s="265">
        <v>7511.4390000000003</v>
      </c>
      <c r="I836" s="266"/>
      <c r="J836" s="262"/>
      <c r="K836" s="262"/>
      <c r="L836" s="267"/>
      <c r="M836" s="268"/>
      <c r="N836" s="269"/>
      <c r="O836" s="269"/>
      <c r="P836" s="269"/>
      <c r="Q836" s="269"/>
      <c r="R836" s="269"/>
      <c r="S836" s="269"/>
      <c r="T836" s="270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71" t="s">
        <v>260</v>
      </c>
      <c r="AU836" s="271" t="s">
        <v>93</v>
      </c>
      <c r="AV836" s="14" t="s">
        <v>257</v>
      </c>
      <c r="AW836" s="14" t="s">
        <v>40</v>
      </c>
      <c r="AX836" s="14" t="s">
        <v>91</v>
      </c>
      <c r="AY836" s="271" t="s">
        <v>251</v>
      </c>
    </row>
    <row r="837" s="2" customFormat="1" ht="16.5" customHeight="1">
      <c r="A837" s="41"/>
      <c r="B837" s="42"/>
      <c r="C837" s="230" t="s">
        <v>872</v>
      </c>
      <c r="D837" s="230" t="s">
        <v>253</v>
      </c>
      <c r="E837" s="231" t="s">
        <v>873</v>
      </c>
      <c r="F837" s="232" t="s">
        <v>874</v>
      </c>
      <c r="G837" s="233" t="s">
        <v>389</v>
      </c>
      <c r="H837" s="234">
        <v>7511.4390000000003</v>
      </c>
      <c r="I837" s="235"/>
      <c r="J837" s="236">
        <f>ROUND(I837*H837,2)</f>
        <v>0</v>
      </c>
      <c r="K837" s="237"/>
      <c r="L837" s="47"/>
      <c r="M837" s="238" t="s">
        <v>1</v>
      </c>
      <c r="N837" s="239" t="s">
        <v>49</v>
      </c>
      <c r="O837" s="94"/>
      <c r="P837" s="240">
        <f>O837*H837</f>
        <v>0</v>
      </c>
      <c r="Q837" s="240">
        <v>0.0039053999999999998</v>
      </c>
      <c r="R837" s="240">
        <f>Q837*H837</f>
        <v>29.335173870599998</v>
      </c>
      <c r="S837" s="240">
        <v>0</v>
      </c>
      <c r="T837" s="241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42" t="s">
        <v>257</v>
      </c>
      <c r="AT837" s="242" t="s">
        <v>253</v>
      </c>
      <c r="AU837" s="242" t="s">
        <v>93</v>
      </c>
      <c r="AY837" s="19" t="s">
        <v>251</v>
      </c>
      <c r="BE837" s="243">
        <f>IF(N837="základní",J837,0)</f>
        <v>0</v>
      </c>
      <c r="BF837" s="243">
        <f>IF(N837="snížená",J837,0)</f>
        <v>0</v>
      </c>
      <c r="BG837" s="243">
        <f>IF(N837="zákl. přenesená",J837,0)</f>
        <v>0</v>
      </c>
      <c r="BH837" s="243">
        <f>IF(N837="sníž. přenesená",J837,0)</f>
        <v>0</v>
      </c>
      <c r="BI837" s="243">
        <f>IF(N837="nulová",J837,0)</f>
        <v>0</v>
      </c>
      <c r="BJ837" s="19" t="s">
        <v>91</v>
      </c>
      <c r="BK837" s="243">
        <f>ROUND(I837*H837,2)</f>
        <v>0</v>
      </c>
      <c r="BL837" s="19" t="s">
        <v>257</v>
      </c>
      <c r="BM837" s="242" t="s">
        <v>875</v>
      </c>
    </row>
    <row r="838" s="2" customFormat="1">
      <c r="A838" s="41"/>
      <c r="B838" s="42"/>
      <c r="C838" s="43"/>
      <c r="D838" s="244" t="s">
        <v>258</v>
      </c>
      <c r="E838" s="43"/>
      <c r="F838" s="245" t="s">
        <v>876</v>
      </c>
      <c r="G838" s="43"/>
      <c r="H838" s="43"/>
      <c r="I838" s="246"/>
      <c r="J838" s="43"/>
      <c r="K838" s="43"/>
      <c r="L838" s="47"/>
      <c r="M838" s="247"/>
      <c r="N838" s="248"/>
      <c r="O838" s="94"/>
      <c r="P838" s="94"/>
      <c r="Q838" s="94"/>
      <c r="R838" s="94"/>
      <c r="S838" s="94"/>
      <c r="T838" s="95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19" t="s">
        <v>258</v>
      </c>
      <c r="AU838" s="19" t="s">
        <v>93</v>
      </c>
    </row>
    <row r="839" s="2" customFormat="1" ht="24.15" customHeight="1">
      <c r="A839" s="41"/>
      <c r="B839" s="42"/>
      <c r="C839" s="230" t="s">
        <v>572</v>
      </c>
      <c r="D839" s="230" t="s">
        <v>253</v>
      </c>
      <c r="E839" s="231" t="s">
        <v>877</v>
      </c>
      <c r="F839" s="232" t="s">
        <v>878</v>
      </c>
      <c r="G839" s="233" t="s">
        <v>389</v>
      </c>
      <c r="H839" s="234">
        <v>170.78299999999999</v>
      </c>
      <c r="I839" s="235"/>
      <c r="J839" s="236">
        <f>ROUND(I839*H839,2)</f>
        <v>0</v>
      </c>
      <c r="K839" s="237"/>
      <c r="L839" s="47"/>
      <c r="M839" s="238" t="s">
        <v>1</v>
      </c>
      <c r="N839" s="239" t="s">
        <v>49</v>
      </c>
      <c r="O839" s="94"/>
      <c r="P839" s="240">
        <f>O839*H839</f>
        <v>0</v>
      </c>
      <c r="Q839" s="240">
        <v>0.0064999999999999997</v>
      </c>
      <c r="R839" s="240">
        <f>Q839*H839</f>
        <v>1.1100895</v>
      </c>
      <c r="S839" s="240">
        <v>0</v>
      </c>
      <c r="T839" s="241">
        <f>S839*H839</f>
        <v>0</v>
      </c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R839" s="242" t="s">
        <v>257</v>
      </c>
      <c r="AT839" s="242" t="s">
        <v>253</v>
      </c>
      <c r="AU839" s="242" t="s">
        <v>93</v>
      </c>
      <c r="AY839" s="19" t="s">
        <v>251</v>
      </c>
      <c r="BE839" s="243">
        <f>IF(N839="základní",J839,0)</f>
        <v>0</v>
      </c>
      <c r="BF839" s="243">
        <f>IF(N839="snížená",J839,0)</f>
        <v>0</v>
      </c>
      <c r="BG839" s="243">
        <f>IF(N839="zákl. přenesená",J839,0)</f>
        <v>0</v>
      </c>
      <c r="BH839" s="243">
        <f>IF(N839="sníž. přenesená",J839,0)</f>
        <v>0</v>
      </c>
      <c r="BI839" s="243">
        <f>IF(N839="nulová",J839,0)</f>
        <v>0</v>
      </c>
      <c r="BJ839" s="19" t="s">
        <v>91</v>
      </c>
      <c r="BK839" s="243">
        <f>ROUND(I839*H839,2)</f>
        <v>0</v>
      </c>
      <c r="BL839" s="19" t="s">
        <v>257</v>
      </c>
      <c r="BM839" s="242" t="s">
        <v>879</v>
      </c>
    </row>
    <row r="840" s="2" customFormat="1">
      <c r="A840" s="41"/>
      <c r="B840" s="42"/>
      <c r="C840" s="43"/>
      <c r="D840" s="244" t="s">
        <v>258</v>
      </c>
      <c r="E840" s="43"/>
      <c r="F840" s="245" t="s">
        <v>880</v>
      </c>
      <c r="G840" s="43"/>
      <c r="H840" s="43"/>
      <c r="I840" s="246"/>
      <c r="J840" s="43"/>
      <c r="K840" s="43"/>
      <c r="L840" s="47"/>
      <c r="M840" s="247"/>
      <c r="N840" s="248"/>
      <c r="O840" s="94"/>
      <c r="P840" s="94"/>
      <c r="Q840" s="94"/>
      <c r="R840" s="94"/>
      <c r="S840" s="94"/>
      <c r="T840" s="95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T840" s="19" t="s">
        <v>258</v>
      </c>
      <c r="AU840" s="19" t="s">
        <v>93</v>
      </c>
    </row>
    <row r="841" s="15" customFormat="1">
      <c r="A841" s="15"/>
      <c r="B841" s="272"/>
      <c r="C841" s="273"/>
      <c r="D841" s="251" t="s">
        <v>260</v>
      </c>
      <c r="E841" s="274" t="s">
        <v>1</v>
      </c>
      <c r="F841" s="275" t="s">
        <v>499</v>
      </c>
      <c r="G841" s="273"/>
      <c r="H841" s="274" t="s">
        <v>1</v>
      </c>
      <c r="I841" s="276"/>
      <c r="J841" s="273"/>
      <c r="K841" s="273"/>
      <c r="L841" s="277"/>
      <c r="M841" s="278"/>
      <c r="N841" s="279"/>
      <c r="O841" s="279"/>
      <c r="P841" s="279"/>
      <c r="Q841" s="279"/>
      <c r="R841" s="279"/>
      <c r="S841" s="279"/>
      <c r="T841" s="280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81" t="s">
        <v>260</v>
      </c>
      <c r="AU841" s="281" t="s">
        <v>93</v>
      </c>
      <c r="AV841" s="15" t="s">
        <v>91</v>
      </c>
      <c r="AW841" s="15" t="s">
        <v>40</v>
      </c>
      <c r="AX841" s="15" t="s">
        <v>84</v>
      </c>
      <c r="AY841" s="281" t="s">
        <v>251</v>
      </c>
    </row>
    <row r="842" s="13" customFormat="1">
      <c r="A842" s="13"/>
      <c r="B842" s="249"/>
      <c r="C842" s="250"/>
      <c r="D842" s="251" t="s">
        <v>260</v>
      </c>
      <c r="E842" s="252" t="s">
        <v>1</v>
      </c>
      <c r="F842" s="253" t="s">
        <v>587</v>
      </c>
      <c r="G842" s="250"/>
      <c r="H842" s="254">
        <v>22.308</v>
      </c>
      <c r="I842" s="255"/>
      <c r="J842" s="250"/>
      <c r="K842" s="250"/>
      <c r="L842" s="256"/>
      <c r="M842" s="257"/>
      <c r="N842" s="258"/>
      <c r="O842" s="258"/>
      <c r="P842" s="258"/>
      <c r="Q842" s="258"/>
      <c r="R842" s="258"/>
      <c r="S842" s="258"/>
      <c r="T842" s="25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0" t="s">
        <v>260</v>
      </c>
      <c r="AU842" s="260" t="s">
        <v>93</v>
      </c>
      <c r="AV842" s="13" t="s">
        <v>93</v>
      </c>
      <c r="AW842" s="13" t="s">
        <v>40</v>
      </c>
      <c r="AX842" s="13" t="s">
        <v>84</v>
      </c>
      <c r="AY842" s="260" t="s">
        <v>251</v>
      </c>
    </row>
    <row r="843" s="13" customFormat="1">
      <c r="A843" s="13"/>
      <c r="B843" s="249"/>
      <c r="C843" s="250"/>
      <c r="D843" s="251" t="s">
        <v>260</v>
      </c>
      <c r="E843" s="252" t="s">
        <v>1</v>
      </c>
      <c r="F843" s="253" t="s">
        <v>881</v>
      </c>
      <c r="G843" s="250"/>
      <c r="H843" s="254">
        <v>17.068000000000001</v>
      </c>
      <c r="I843" s="255"/>
      <c r="J843" s="250"/>
      <c r="K843" s="250"/>
      <c r="L843" s="256"/>
      <c r="M843" s="257"/>
      <c r="N843" s="258"/>
      <c r="O843" s="258"/>
      <c r="P843" s="258"/>
      <c r="Q843" s="258"/>
      <c r="R843" s="258"/>
      <c r="S843" s="258"/>
      <c r="T843" s="259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60" t="s">
        <v>260</v>
      </c>
      <c r="AU843" s="260" t="s">
        <v>93</v>
      </c>
      <c r="AV843" s="13" t="s">
        <v>93</v>
      </c>
      <c r="AW843" s="13" t="s">
        <v>40</v>
      </c>
      <c r="AX843" s="13" t="s">
        <v>84</v>
      </c>
      <c r="AY843" s="260" t="s">
        <v>251</v>
      </c>
    </row>
    <row r="844" s="15" customFormat="1">
      <c r="A844" s="15"/>
      <c r="B844" s="272"/>
      <c r="C844" s="273"/>
      <c r="D844" s="251" t="s">
        <v>260</v>
      </c>
      <c r="E844" s="274" t="s">
        <v>1</v>
      </c>
      <c r="F844" s="275" t="s">
        <v>505</v>
      </c>
      <c r="G844" s="273"/>
      <c r="H844" s="274" t="s">
        <v>1</v>
      </c>
      <c r="I844" s="276"/>
      <c r="J844" s="273"/>
      <c r="K844" s="273"/>
      <c r="L844" s="277"/>
      <c r="M844" s="278"/>
      <c r="N844" s="279"/>
      <c r="O844" s="279"/>
      <c r="P844" s="279"/>
      <c r="Q844" s="279"/>
      <c r="R844" s="279"/>
      <c r="S844" s="279"/>
      <c r="T844" s="280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81" t="s">
        <v>260</v>
      </c>
      <c r="AU844" s="281" t="s">
        <v>93</v>
      </c>
      <c r="AV844" s="15" t="s">
        <v>91</v>
      </c>
      <c r="AW844" s="15" t="s">
        <v>40</v>
      </c>
      <c r="AX844" s="15" t="s">
        <v>84</v>
      </c>
      <c r="AY844" s="281" t="s">
        <v>251</v>
      </c>
    </row>
    <row r="845" s="13" customFormat="1">
      <c r="A845" s="13"/>
      <c r="B845" s="249"/>
      <c r="C845" s="250"/>
      <c r="D845" s="251" t="s">
        <v>260</v>
      </c>
      <c r="E845" s="252" t="s">
        <v>1</v>
      </c>
      <c r="F845" s="253" t="s">
        <v>606</v>
      </c>
      <c r="G845" s="250"/>
      <c r="H845" s="254">
        <v>27.035</v>
      </c>
      <c r="I845" s="255"/>
      <c r="J845" s="250"/>
      <c r="K845" s="250"/>
      <c r="L845" s="256"/>
      <c r="M845" s="257"/>
      <c r="N845" s="258"/>
      <c r="O845" s="258"/>
      <c r="P845" s="258"/>
      <c r="Q845" s="258"/>
      <c r="R845" s="258"/>
      <c r="S845" s="258"/>
      <c r="T845" s="259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60" t="s">
        <v>260</v>
      </c>
      <c r="AU845" s="260" t="s">
        <v>93</v>
      </c>
      <c r="AV845" s="13" t="s">
        <v>93</v>
      </c>
      <c r="AW845" s="13" t="s">
        <v>40</v>
      </c>
      <c r="AX845" s="13" t="s">
        <v>84</v>
      </c>
      <c r="AY845" s="260" t="s">
        <v>251</v>
      </c>
    </row>
    <row r="846" s="15" customFormat="1">
      <c r="A846" s="15"/>
      <c r="B846" s="272"/>
      <c r="C846" s="273"/>
      <c r="D846" s="251" t="s">
        <v>260</v>
      </c>
      <c r="E846" s="274" t="s">
        <v>1</v>
      </c>
      <c r="F846" s="275" t="s">
        <v>511</v>
      </c>
      <c r="G846" s="273"/>
      <c r="H846" s="274" t="s">
        <v>1</v>
      </c>
      <c r="I846" s="276"/>
      <c r="J846" s="273"/>
      <c r="K846" s="273"/>
      <c r="L846" s="277"/>
      <c r="M846" s="278"/>
      <c r="N846" s="279"/>
      <c r="O846" s="279"/>
      <c r="P846" s="279"/>
      <c r="Q846" s="279"/>
      <c r="R846" s="279"/>
      <c r="S846" s="279"/>
      <c r="T846" s="280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81" t="s">
        <v>260</v>
      </c>
      <c r="AU846" s="281" t="s">
        <v>93</v>
      </c>
      <c r="AV846" s="15" t="s">
        <v>91</v>
      </c>
      <c r="AW846" s="15" t="s">
        <v>40</v>
      </c>
      <c r="AX846" s="15" t="s">
        <v>84</v>
      </c>
      <c r="AY846" s="281" t="s">
        <v>251</v>
      </c>
    </row>
    <row r="847" s="13" customFormat="1">
      <c r="A847" s="13"/>
      <c r="B847" s="249"/>
      <c r="C847" s="250"/>
      <c r="D847" s="251" t="s">
        <v>260</v>
      </c>
      <c r="E847" s="252" t="s">
        <v>1</v>
      </c>
      <c r="F847" s="253" t="s">
        <v>607</v>
      </c>
      <c r="G847" s="250"/>
      <c r="H847" s="254">
        <v>26.093</v>
      </c>
      <c r="I847" s="255"/>
      <c r="J847" s="250"/>
      <c r="K847" s="250"/>
      <c r="L847" s="256"/>
      <c r="M847" s="257"/>
      <c r="N847" s="258"/>
      <c r="O847" s="258"/>
      <c r="P847" s="258"/>
      <c r="Q847" s="258"/>
      <c r="R847" s="258"/>
      <c r="S847" s="258"/>
      <c r="T847" s="259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60" t="s">
        <v>260</v>
      </c>
      <c r="AU847" s="260" t="s">
        <v>93</v>
      </c>
      <c r="AV847" s="13" t="s">
        <v>93</v>
      </c>
      <c r="AW847" s="13" t="s">
        <v>40</v>
      </c>
      <c r="AX847" s="13" t="s">
        <v>84</v>
      </c>
      <c r="AY847" s="260" t="s">
        <v>251</v>
      </c>
    </row>
    <row r="848" s="15" customFormat="1">
      <c r="A848" s="15"/>
      <c r="B848" s="272"/>
      <c r="C848" s="273"/>
      <c r="D848" s="251" t="s">
        <v>260</v>
      </c>
      <c r="E848" s="274" t="s">
        <v>1</v>
      </c>
      <c r="F848" s="275" t="s">
        <v>517</v>
      </c>
      <c r="G848" s="273"/>
      <c r="H848" s="274" t="s">
        <v>1</v>
      </c>
      <c r="I848" s="276"/>
      <c r="J848" s="273"/>
      <c r="K848" s="273"/>
      <c r="L848" s="277"/>
      <c r="M848" s="278"/>
      <c r="N848" s="279"/>
      <c r="O848" s="279"/>
      <c r="P848" s="279"/>
      <c r="Q848" s="279"/>
      <c r="R848" s="279"/>
      <c r="S848" s="279"/>
      <c r="T848" s="280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81" t="s">
        <v>260</v>
      </c>
      <c r="AU848" s="281" t="s">
        <v>93</v>
      </c>
      <c r="AV848" s="15" t="s">
        <v>91</v>
      </c>
      <c r="AW848" s="15" t="s">
        <v>40</v>
      </c>
      <c r="AX848" s="15" t="s">
        <v>84</v>
      </c>
      <c r="AY848" s="281" t="s">
        <v>251</v>
      </c>
    </row>
    <row r="849" s="13" customFormat="1">
      <c r="A849" s="13"/>
      <c r="B849" s="249"/>
      <c r="C849" s="250"/>
      <c r="D849" s="251" t="s">
        <v>260</v>
      </c>
      <c r="E849" s="252" t="s">
        <v>1</v>
      </c>
      <c r="F849" s="253" t="s">
        <v>607</v>
      </c>
      <c r="G849" s="250"/>
      <c r="H849" s="254">
        <v>26.093</v>
      </c>
      <c r="I849" s="255"/>
      <c r="J849" s="250"/>
      <c r="K849" s="250"/>
      <c r="L849" s="256"/>
      <c r="M849" s="257"/>
      <c r="N849" s="258"/>
      <c r="O849" s="258"/>
      <c r="P849" s="258"/>
      <c r="Q849" s="258"/>
      <c r="R849" s="258"/>
      <c r="S849" s="258"/>
      <c r="T849" s="259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60" t="s">
        <v>260</v>
      </c>
      <c r="AU849" s="260" t="s">
        <v>93</v>
      </c>
      <c r="AV849" s="13" t="s">
        <v>93</v>
      </c>
      <c r="AW849" s="13" t="s">
        <v>40</v>
      </c>
      <c r="AX849" s="13" t="s">
        <v>84</v>
      </c>
      <c r="AY849" s="260" t="s">
        <v>251</v>
      </c>
    </row>
    <row r="850" s="15" customFormat="1">
      <c r="A850" s="15"/>
      <c r="B850" s="272"/>
      <c r="C850" s="273"/>
      <c r="D850" s="251" t="s">
        <v>260</v>
      </c>
      <c r="E850" s="274" t="s">
        <v>1</v>
      </c>
      <c r="F850" s="275" t="s">
        <v>519</v>
      </c>
      <c r="G850" s="273"/>
      <c r="H850" s="274" t="s">
        <v>1</v>
      </c>
      <c r="I850" s="276"/>
      <c r="J850" s="273"/>
      <c r="K850" s="273"/>
      <c r="L850" s="277"/>
      <c r="M850" s="278"/>
      <c r="N850" s="279"/>
      <c r="O850" s="279"/>
      <c r="P850" s="279"/>
      <c r="Q850" s="279"/>
      <c r="R850" s="279"/>
      <c r="S850" s="279"/>
      <c r="T850" s="280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81" t="s">
        <v>260</v>
      </c>
      <c r="AU850" s="281" t="s">
        <v>93</v>
      </c>
      <c r="AV850" s="15" t="s">
        <v>91</v>
      </c>
      <c r="AW850" s="15" t="s">
        <v>40</v>
      </c>
      <c r="AX850" s="15" t="s">
        <v>84</v>
      </c>
      <c r="AY850" s="281" t="s">
        <v>251</v>
      </c>
    </row>
    <row r="851" s="13" customFormat="1">
      <c r="A851" s="13"/>
      <c r="B851" s="249"/>
      <c r="C851" s="250"/>
      <c r="D851" s="251" t="s">
        <v>260</v>
      </c>
      <c r="E851" s="252" t="s">
        <v>1</v>
      </c>
      <c r="F851" s="253" t="s">
        <v>607</v>
      </c>
      <c r="G851" s="250"/>
      <c r="H851" s="254">
        <v>26.093</v>
      </c>
      <c r="I851" s="255"/>
      <c r="J851" s="250"/>
      <c r="K851" s="250"/>
      <c r="L851" s="256"/>
      <c r="M851" s="257"/>
      <c r="N851" s="258"/>
      <c r="O851" s="258"/>
      <c r="P851" s="258"/>
      <c r="Q851" s="258"/>
      <c r="R851" s="258"/>
      <c r="S851" s="258"/>
      <c r="T851" s="259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60" t="s">
        <v>260</v>
      </c>
      <c r="AU851" s="260" t="s">
        <v>93</v>
      </c>
      <c r="AV851" s="13" t="s">
        <v>93</v>
      </c>
      <c r="AW851" s="13" t="s">
        <v>40</v>
      </c>
      <c r="AX851" s="13" t="s">
        <v>84</v>
      </c>
      <c r="AY851" s="260" t="s">
        <v>251</v>
      </c>
    </row>
    <row r="852" s="15" customFormat="1">
      <c r="A852" s="15"/>
      <c r="B852" s="272"/>
      <c r="C852" s="273"/>
      <c r="D852" s="251" t="s">
        <v>260</v>
      </c>
      <c r="E852" s="274" t="s">
        <v>1</v>
      </c>
      <c r="F852" s="275" t="s">
        <v>520</v>
      </c>
      <c r="G852" s="273"/>
      <c r="H852" s="274" t="s">
        <v>1</v>
      </c>
      <c r="I852" s="276"/>
      <c r="J852" s="273"/>
      <c r="K852" s="273"/>
      <c r="L852" s="277"/>
      <c r="M852" s="278"/>
      <c r="N852" s="279"/>
      <c r="O852" s="279"/>
      <c r="P852" s="279"/>
      <c r="Q852" s="279"/>
      <c r="R852" s="279"/>
      <c r="S852" s="279"/>
      <c r="T852" s="280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81" t="s">
        <v>260</v>
      </c>
      <c r="AU852" s="281" t="s">
        <v>93</v>
      </c>
      <c r="AV852" s="15" t="s">
        <v>91</v>
      </c>
      <c r="AW852" s="15" t="s">
        <v>40</v>
      </c>
      <c r="AX852" s="15" t="s">
        <v>84</v>
      </c>
      <c r="AY852" s="281" t="s">
        <v>251</v>
      </c>
    </row>
    <row r="853" s="13" customFormat="1">
      <c r="A853" s="13"/>
      <c r="B853" s="249"/>
      <c r="C853" s="250"/>
      <c r="D853" s="251" t="s">
        <v>260</v>
      </c>
      <c r="E853" s="252" t="s">
        <v>1</v>
      </c>
      <c r="F853" s="253" t="s">
        <v>607</v>
      </c>
      <c r="G853" s="250"/>
      <c r="H853" s="254">
        <v>26.093</v>
      </c>
      <c r="I853" s="255"/>
      <c r="J853" s="250"/>
      <c r="K853" s="250"/>
      <c r="L853" s="256"/>
      <c r="M853" s="257"/>
      <c r="N853" s="258"/>
      <c r="O853" s="258"/>
      <c r="P853" s="258"/>
      <c r="Q853" s="258"/>
      <c r="R853" s="258"/>
      <c r="S853" s="258"/>
      <c r="T853" s="25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0" t="s">
        <v>260</v>
      </c>
      <c r="AU853" s="260" t="s">
        <v>93</v>
      </c>
      <c r="AV853" s="13" t="s">
        <v>93</v>
      </c>
      <c r="AW853" s="13" t="s">
        <v>40</v>
      </c>
      <c r="AX853" s="13" t="s">
        <v>84</v>
      </c>
      <c r="AY853" s="260" t="s">
        <v>251</v>
      </c>
    </row>
    <row r="854" s="14" customFormat="1">
      <c r="A854" s="14"/>
      <c r="B854" s="261"/>
      <c r="C854" s="262"/>
      <c r="D854" s="251" t="s">
        <v>260</v>
      </c>
      <c r="E854" s="263" t="s">
        <v>1</v>
      </c>
      <c r="F854" s="264" t="s">
        <v>262</v>
      </c>
      <c r="G854" s="262"/>
      <c r="H854" s="265">
        <v>170.78299999999999</v>
      </c>
      <c r="I854" s="266"/>
      <c r="J854" s="262"/>
      <c r="K854" s="262"/>
      <c r="L854" s="267"/>
      <c r="M854" s="268"/>
      <c r="N854" s="269"/>
      <c r="O854" s="269"/>
      <c r="P854" s="269"/>
      <c r="Q854" s="269"/>
      <c r="R854" s="269"/>
      <c r="S854" s="269"/>
      <c r="T854" s="27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71" t="s">
        <v>260</v>
      </c>
      <c r="AU854" s="271" t="s">
        <v>93</v>
      </c>
      <c r="AV854" s="14" t="s">
        <v>257</v>
      </c>
      <c r="AW854" s="14" t="s">
        <v>40</v>
      </c>
      <c r="AX854" s="14" t="s">
        <v>91</v>
      </c>
      <c r="AY854" s="271" t="s">
        <v>251</v>
      </c>
    </row>
    <row r="855" s="2" customFormat="1" ht="21.75" customHeight="1">
      <c r="A855" s="41"/>
      <c r="B855" s="42"/>
      <c r="C855" s="230" t="s">
        <v>882</v>
      </c>
      <c r="D855" s="230" t="s">
        <v>253</v>
      </c>
      <c r="E855" s="231" t="s">
        <v>883</v>
      </c>
      <c r="F855" s="232" t="s">
        <v>884</v>
      </c>
      <c r="G855" s="233" t="s">
        <v>389</v>
      </c>
      <c r="H855" s="234">
        <v>170.78299999999999</v>
      </c>
      <c r="I855" s="235"/>
      <c r="J855" s="236">
        <f>ROUND(I855*H855,2)</f>
        <v>0</v>
      </c>
      <c r="K855" s="237"/>
      <c r="L855" s="47"/>
      <c r="M855" s="238" t="s">
        <v>1</v>
      </c>
      <c r="N855" s="239" t="s">
        <v>49</v>
      </c>
      <c r="O855" s="94"/>
      <c r="P855" s="240">
        <f>O855*H855</f>
        <v>0</v>
      </c>
      <c r="Q855" s="240">
        <v>0.0039053999999999998</v>
      </c>
      <c r="R855" s="240">
        <f>Q855*H855</f>
        <v>0.66697592819999996</v>
      </c>
      <c r="S855" s="240">
        <v>0</v>
      </c>
      <c r="T855" s="241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42" t="s">
        <v>257</v>
      </c>
      <c r="AT855" s="242" t="s">
        <v>253</v>
      </c>
      <c r="AU855" s="242" t="s">
        <v>93</v>
      </c>
      <c r="AY855" s="19" t="s">
        <v>251</v>
      </c>
      <c r="BE855" s="243">
        <f>IF(N855="základní",J855,0)</f>
        <v>0</v>
      </c>
      <c r="BF855" s="243">
        <f>IF(N855="snížená",J855,0)</f>
        <v>0</v>
      </c>
      <c r="BG855" s="243">
        <f>IF(N855="zákl. přenesená",J855,0)</f>
        <v>0</v>
      </c>
      <c r="BH855" s="243">
        <f>IF(N855="sníž. přenesená",J855,0)</f>
        <v>0</v>
      </c>
      <c r="BI855" s="243">
        <f>IF(N855="nulová",J855,0)</f>
        <v>0</v>
      </c>
      <c r="BJ855" s="19" t="s">
        <v>91</v>
      </c>
      <c r="BK855" s="243">
        <f>ROUND(I855*H855,2)</f>
        <v>0</v>
      </c>
      <c r="BL855" s="19" t="s">
        <v>257</v>
      </c>
      <c r="BM855" s="242" t="s">
        <v>885</v>
      </c>
    </row>
    <row r="856" s="2" customFormat="1">
      <c r="A856" s="41"/>
      <c r="B856" s="42"/>
      <c r="C856" s="43"/>
      <c r="D856" s="244" t="s">
        <v>258</v>
      </c>
      <c r="E856" s="43"/>
      <c r="F856" s="245" t="s">
        <v>886</v>
      </c>
      <c r="G856" s="43"/>
      <c r="H856" s="43"/>
      <c r="I856" s="246"/>
      <c r="J856" s="43"/>
      <c r="K856" s="43"/>
      <c r="L856" s="47"/>
      <c r="M856" s="247"/>
      <c r="N856" s="248"/>
      <c r="O856" s="94"/>
      <c r="P856" s="94"/>
      <c r="Q856" s="94"/>
      <c r="R856" s="94"/>
      <c r="S856" s="94"/>
      <c r="T856" s="95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19" t="s">
        <v>258</v>
      </c>
      <c r="AU856" s="19" t="s">
        <v>93</v>
      </c>
    </row>
    <row r="857" s="2" customFormat="1" ht="21.75" customHeight="1">
      <c r="A857" s="41"/>
      <c r="B857" s="42"/>
      <c r="C857" s="230" t="s">
        <v>578</v>
      </c>
      <c r="D857" s="230" t="s">
        <v>253</v>
      </c>
      <c r="E857" s="231" t="s">
        <v>887</v>
      </c>
      <c r="F857" s="232" t="s">
        <v>888</v>
      </c>
      <c r="G857" s="233" t="s">
        <v>389</v>
      </c>
      <c r="H857" s="234">
        <v>779.77800000000002</v>
      </c>
      <c r="I857" s="235"/>
      <c r="J857" s="236">
        <f>ROUND(I857*H857,2)</f>
        <v>0</v>
      </c>
      <c r="K857" s="237"/>
      <c r="L857" s="47"/>
      <c r="M857" s="238" t="s">
        <v>1</v>
      </c>
      <c r="N857" s="239" t="s">
        <v>49</v>
      </c>
      <c r="O857" s="94"/>
      <c r="P857" s="240">
        <f>O857*H857</f>
        <v>0</v>
      </c>
      <c r="Q857" s="240">
        <v>0.000263</v>
      </c>
      <c r="R857" s="240">
        <f>Q857*H857</f>
        <v>0.205081614</v>
      </c>
      <c r="S857" s="240">
        <v>0</v>
      </c>
      <c r="T857" s="241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42" t="s">
        <v>257</v>
      </c>
      <c r="AT857" s="242" t="s">
        <v>253</v>
      </c>
      <c r="AU857" s="242" t="s">
        <v>93</v>
      </c>
      <c r="AY857" s="19" t="s">
        <v>251</v>
      </c>
      <c r="BE857" s="243">
        <f>IF(N857="základní",J857,0)</f>
        <v>0</v>
      </c>
      <c r="BF857" s="243">
        <f>IF(N857="snížená",J857,0)</f>
        <v>0</v>
      </c>
      <c r="BG857" s="243">
        <f>IF(N857="zákl. přenesená",J857,0)</f>
        <v>0</v>
      </c>
      <c r="BH857" s="243">
        <f>IF(N857="sníž. přenesená",J857,0)</f>
        <v>0</v>
      </c>
      <c r="BI857" s="243">
        <f>IF(N857="nulová",J857,0)</f>
        <v>0</v>
      </c>
      <c r="BJ857" s="19" t="s">
        <v>91</v>
      </c>
      <c r="BK857" s="243">
        <f>ROUND(I857*H857,2)</f>
        <v>0</v>
      </c>
      <c r="BL857" s="19" t="s">
        <v>257</v>
      </c>
      <c r="BM857" s="242" t="s">
        <v>889</v>
      </c>
    </row>
    <row r="858" s="2" customFormat="1">
      <c r="A858" s="41"/>
      <c r="B858" s="42"/>
      <c r="C858" s="43"/>
      <c r="D858" s="244" t="s">
        <v>258</v>
      </c>
      <c r="E858" s="43"/>
      <c r="F858" s="245" t="s">
        <v>890</v>
      </c>
      <c r="G858" s="43"/>
      <c r="H858" s="43"/>
      <c r="I858" s="246"/>
      <c r="J858" s="43"/>
      <c r="K858" s="43"/>
      <c r="L858" s="47"/>
      <c r="M858" s="247"/>
      <c r="N858" s="248"/>
      <c r="O858" s="94"/>
      <c r="P858" s="94"/>
      <c r="Q858" s="94"/>
      <c r="R858" s="94"/>
      <c r="S858" s="94"/>
      <c r="T858" s="95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19" t="s">
        <v>258</v>
      </c>
      <c r="AU858" s="19" t="s">
        <v>93</v>
      </c>
    </row>
    <row r="859" s="13" customFormat="1">
      <c r="A859" s="13"/>
      <c r="B859" s="249"/>
      <c r="C859" s="250"/>
      <c r="D859" s="251" t="s">
        <v>260</v>
      </c>
      <c r="E859" s="252" t="s">
        <v>1</v>
      </c>
      <c r="F859" s="253" t="s">
        <v>891</v>
      </c>
      <c r="G859" s="250"/>
      <c r="H859" s="254">
        <v>771.75999999999999</v>
      </c>
      <c r="I859" s="255"/>
      <c r="J859" s="250"/>
      <c r="K859" s="250"/>
      <c r="L859" s="256"/>
      <c r="M859" s="257"/>
      <c r="N859" s="258"/>
      <c r="O859" s="258"/>
      <c r="P859" s="258"/>
      <c r="Q859" s="258"/>
      <c r="R859" s="258"/>
      <c r="S859" s="258"/>
      <c r="T859" s="259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60" t="s">
        <v>260</v>
      </c>
      <c r="AU859" s="260" t="s">
        <v>93</v>
      </c>
      <c r="AV859" s="13" t="s">
        <v>93</v>
      </c>
      <c r="AW859" s="13" t="s">
        <v>40</v>
      </c>
      <c r="AX859" s="13" t="s">
        <v>84</v>
      </c>
      <c r="AY859" s="260" t="s">
        <v>251</v>
      </c>
    </row>
    <row r="860" s="13" customFormat="1">
      <c r="A860" s="13"/>
      <c r="B860" s="249"/>
      <c r="C860" s="250"/>
      <c r="D860" s="251" t="s">
        <v>260</v>
      </c>
      <c r="E860" s="252" t="s">
        <v>1</v>
      </c>
      <c r="F860" s="253" t="s">
        <v>892</v>
      </c>
      <c r="G860" s="250"/>
      <c r="H860" s="254">
        <v>8.0180000000000007</v>
      </c>
      <c r="I860" s="255"/>
      <c r="J860" s="250"/>
      <c r="K860" s="250"/>
      <c r="L860" s="256"/>
      <c r="M860" s="257"/>
      <c r="N860" s="258"/>
      <c r="O860" s="258"/>
      <c r="P860" s="258"/>
      <c r="Q860" s="258"/>
      <c r="R860" s="258"/>
      <c r="S860" s="258"/>
      <c r="T860" s="25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0" t="s">
        <v>260</v>
      </c>
      <c r="AU860" s="260" t="s">
        <v>93</v>
      </c>
      <c r="AV860" s="13" t="s">
        <v>93</v>
      </c>
      <c r="AW860" s="13" t="s">
        <v>40</v>
      </c>
      <c r="AX860" s="13" t="s">
        <v>84</v>
      </c>
      <c r="AY860" s="260" t="s">
        <v>251</v>
      </c>
    </row>
    <row r="861" s="14" customFormat="1">
      <c r="A861" s="14"/>
      <c r="B861" s="261"/>
      <c r="C861" s="262"/>
      <c r="D861" s="251" t="s">
        <v>260</v>
      </c>
      <c r="E861" s="263" t="s">
        <v>1</v>
      </c>
      <c r="F861" s="264" t="s">
        <v>262</v>
      </c>
      <c r="G861" s="262"/>
      <c r="H861" s="265">
        <v>779.77800000000002</v>
      </c>
      <c r="I861" s="266"/>
      <c r="J861" s="262"/>
      <c r="K861" s="262"/>
      <c r="L861" s="267"/>
      <c r="M861" s="268"/>
      <c r="N861" s="269"/>
      <c r="O861" s="269"/>
      <c r="P861" s="269"/>
      <c r="Q861" s="269"/>
      <c r="R861" s="269"/>
      <c r="S861" s="269"/>
      <c r="T861" s="27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71" t="s">
        <v>260</v>
      </c>
      <c r="AU861" s="271" t="s">
        <v>93</v>
      </c>
      <c r="AV861" s="14" t="s">
        <v>257</v>
      </c>
      <c r="AW861" s="14" t="s">
        <v>40</v>
      </c>
      <c r="AX861" s="14" t="s">
        <v>91</v>
      </c>
      <c r="AY861" s="271" t="s">
        <v>251</v>
      </c>
    </row>
    <row r="862" s="2" customFormat="1" ht="24.15" customHeight="1">
      <c r="A862" s="41"/>
      <c r="B862" s="42"/>
      <c r="C862" s="230" t="s">
        <v>893</v>
      </c>
      <c r="D862" s="230" t="s">
        <v>253</v>
      </c>
      <c r="E862" s="231" t="s">
        <v>894</v>
      </c>
      <c r="F862" s="232" t="s">
        <v>895</v>
      </c>
      <c r="G862" s="233" t="s">
        <v>389</v>
      </c>
      <c r="H862" s="234">
        <v>779.77800000000002</v>
      </c>
      <c r="I862" s="235"/>
      <c r="J862" s="236">
        <f>ROUND(I862*H862,2)</f>
        <v>0</v>
      </c>
      <c r="K862" s="237"/>
      <c r="L862" s="47"/>
      <c r="M862" s="238" t="s">
        <v>1</v>
      </c>
      <c r="N862" s="239" t="s">
        <v>49</v>
      </c>
      <c r="O862" s="94"/>
      <c r="P862" s="240">
        <f>O862*H862</f>
        <v>0</v>
      </c>
      <c r="Q862" s="240">
        <v>0.0018</v>
      </c>
      <c r="R862" s="240">
        <f>Q862*H862</f>
        <v>1.4036004</v>
      </c>
      <c r="S862" s="240">
        <v>0</v>
      </c>
      <c r="T862" s="241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42" t="s">
        <v>257</v>
      </c>
      <c r="AT862" s="242" t="s">
        <v>253</v>
      </c>
      <c r="AU862" s="242" t="s">
        <v>93</v>
      </c>
      <c r="AY862" s="19" t="s">
        <v>251</v>
      </c>
      <c r="BE862" s="243">
        <f>IF(N862="základní",J862,0)</f>
        <v>0</v>
      </c>
      <c r="BF862" s="243">
        <f>IF(N862="snížená",J862,0)</f>
        <v>0</v>
      </c>
      <c r="BG862" s="243">
        <f>IF(N862="zákl. přenesená",J862,0)</f>
        <v>0</v>
      </c>
      <c r="BH862" s="243">
        <f>IF(N862="sníž. přenesená",J862,0)</f>
        <v>0</v>
      </c>
      <c r="BI862" s="243">
        <f>IF(N862="nulová",J862,0)</f>
        <v>0</v>
      </c>
      <c r="BJ862" s="19" t="s">
        <v>91</v>
      </c>
      <c r="BK862" s="243">
        <f>ROUND(I862*H862,2)</f>
        <v>0</v>
      </c>
      <c r="BL862" s="19" t="s">
        <v>257</v>
      </c>
      <c r="BM862" s="242" t="s">
        <v>896</v>
      </c>
    </row>
    <row r="863" s="2" customFormat="1">
      <c r="A863" s="41"/>
      <c r="B863" s="42"/>
      <c r="C863" s="43"/>
      <c r="D863" s="244" t="s">
        <v>258</v>
      </c>
      <c r="E863" s="43"/>
      <c r="F863" s="245" t="s">
        <v>897</v>
      </c>
      <c r="G863" s="43"/>
      <c r="H863" s="43"/>
      <c r="I863" s="246"/>
      <c r="J863" s="43"/>
      <c r="K863" s="43"/>
      <c r="L863" s="47"/>
      <c r="M863" s="247"/>
      <c r="N863" s="248"/>
      <c r="O863" s="94"/>
      <c r="P863" s="94"/>
      <c r="Q863" s="94"/>
      <c r="R863" s="94"/>
      <c r="S863" s="94"/>
      <c r="T863" s="95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T863" s="19" t="s">
        <v>258</v>
      </c>
      <c r="AU863" s="19" t="s">
        <v>93</v>
      </c>
    </row>
    <row r="864" s="2" customFormat="1" ht="16.5" customHeight="1">
      <c r="A864" s="41"/>
      <c r="B864" s="42"/>
      <c r="C864" s="230" t="s">
        <v>585</v>
      </c>
      <c r="D864" s="230" t="s">
        <v>253</v>
      </c>
      <c r="E864" s="231" t="s">
        <v>898</v>
      </c>
      <c r="F864" s="232" t="s">
        <v>899</v>
      </c>
      <c r="G864" s="233" t="s">
        <v>389</v>
      </c>
      <c r="H864" s="234">
        <v>3019.2379999999998</v>
      </c>
      <c r="I864" s="235"/>
      <c r="J864" s="236">
        <f>ROUND(I864*H864,2)</f>
        <v>0</v>
      </c>
      <c r="K864" s="237"/>
      <c r="L864" s="47"/>
      <c r="M864" s="238" t="s">
        <v>1</v>
      </c>
      <c r="N864" s="239" t="s">
        <v>49</v>
      </c>
      <c r="O864" s="94"/>
      <c r="P864" s="240">
        <f>O864*H864</f>
        <v>0</v>
      </c>
      <c r="Q864" s="240">
        <v>0.000263</v>
      </c>
      <c r="R864" s="240">
        <f>Q864*H864</f>
        <v>0.79405959399999992</v>
      </c>
      <c r="S864" s="240">
        <v>0</v>
      </c>
      <c r="T864" s="241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42" t="s">
        <v>257</v>
      </c>
      <c r="AT864" s="242" t="s">
        <v>253</v>
      </c>
      <c r="AU864" s="242" t="s">
        <v>93</v>
      </c>
      <c r="AY864" s="19" t="s">
        <v>251</v>
      </c>
      <c r="BE864" s="243">
        <f>IF(N864="základní",J864,0)</f>
        <v>0</v>
      </c>
      <c r="BF864" s="243">
        <f>IF(N864="snížená",J864,0)</f>
        <v>0</v>
      </c>
      <c r="BG864" s="243">
        <f>IF(N864="zákl. přenesená",J864,0)</f>
        <v>0</v>
      </c>
      <c r="BH864" s="243">
        <f>IF(N864="sníž. přenesená",J864,0)</f>
        <v>0</v>
      </c>
      <c r="BI864" s="243">
        <f>IF(N864="nulová",J864,0)</f>
        <v>0</v>
      </c>
      <c r="BJ864" s="19" t="s">
        <v>91</v>
      </c>
      <c r="BK864" s="243">
        <f>ROUND(I864*H864,2)</f>
        <v>0</v>
      </c>
      <c r="BL864" s="19" t="s">
        <v>257</v>
      </c>
      <c r="BM864" s="242" t="s">
        <v>900</v>
      </c>
    </row>
    <row r="865" s="2" customFormat="1">
      <c r="A865" s="41"/>
      <c r="B865" s="42"/>
      <c r="C865" s="43"/>
      <c r="D865" s="244" t="s">
        <v>258</v>
      </c>
      <c r="E865" s="43"/>
      <c r="F865" s="245" t="s">
        <v>901</v>
      </c>
      <c r="G865" s="43"/>
      <c r="H865" s="43"/>
      <c r="I865" s="246"/>
      <c r="J865" s="43"/>
      <c r="K865" s="43"/>
      <c r="L865" s="47"/>
      <c r="M865" s="247"/>
      <c r="N865" s="248"/>
      <c r="O865" s="94"/>
      <c r="P865" s="94"/>
      <c r="Q865" s="94"/>
      <c r="R865" s="94"/>
      <c r="S865" s="94"/>
      <c r="T865" s="95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19" t="s">
        <v>258</v>
      </c>
      <c r="AU865" s="19" t="s">
        <v>93</v>
      </c>
    </row>
    <row r="866" s="13" customFormat="1">
      <c r="A866" s="13"/>
      <c r="B866" s="249"/>
      <c r="C866" s="250"/>
      <c r="D866" s="251" t="s">
        <v>260</v>
      </c>
      <c r="E866" s="252" t="s">
        <v>1</v>
      </c>
      <c r="F866" s="253" t="s">
        <v>902</v>
      </c>
      <c r="G866" s="250"/>
      <c r="H866" s="254">
        <v>3286.8989999999999</v>
      </c>
      <c r="I866" s="255"/>
      <c r="J866" s="250"/>
      <c r="K866" s="250"/>
      <c r="L866" s="256"/>
      <c r="M866" s="257"/>
      <c r="N866" s="258"/>
      <c r="O866" s="258"/>
      <c r="P866" s="258"/>
      <c r="Q866" s="258"/>
      <c r="R866" s="258"/>
      <c r="S866" s="258"/>
      <c r="T866" s="259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60" t="s">
        <v>260</v>
      </c>
      <c r="AU866" s="260" t="s">
        <v>93</v>
      </c>
      <c r="AV866" s="13" t="s">
        <v>93</v>
      </c>
      <c r="AW866" s="13" t="s">
        <v>40</v>
      </c>
      <c r="AX866" s="13" t="s">
        <v>84</v>
      </c>
      <c r="AY866" s="260" t="s">
        <v>251</v>
      </c>
    </row>
    <row r="867" s="13" customFormat="1">
      <c r="A867" s="13"/>
      <c r="B867" s="249"/>
      <c r="C867" s="250"/>
      <c r="D867" s="251" t="s">
        <v>260</v>
      </c>
      <c r="E867" s="252" t="s">
        <v>1</v>
      </c>
      <c r="F867" s="253" t="s">
        <v>903</v>
      </c>
      <c r="G867" s="250"/>
      <c r="H867" s="254">
        <v>165.31</v>
      </c>
      <c r="I867" s="255"/>
      <c r="J867" s="250"/>
      <c r="K867" s="250"/>
      <c r="L867" s="256"/>
      <c r="M867" s="257"/>
      <c r="N867" s="258"/>
      <c r="O867" s="258"/>
      <c r="P867" s="258"/>
      <c r="Q867" s="258"/>
      <c r="R867" s="258"/>
      <c r="S867" s="258"/>
      <c r="T867" s="259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60" t="s">
        <v>260</v>
      </c>
      <c r="AU867" s="260" t="s">
        <v>93</v>
      </c>
      <c r="AV867" s="13" t="s">
        <v>93</v>
      </c>
      <c r="AW867" s="13" t="s">
        <v>40</v>
      </c>
      <c r="AX867" s="13" t="s">
        <v>84</v>
      </c>
      <c r="AY867" s="260" t="s">
        <v>251</v>
      </c>
    </row>
    <row r="868" s="13" customFormat="1">
      <c r="A868" s="13"/>
      <c r="B868" s="249"/>
      <c r="C868" s="250"/>
      <c r="D868" s="251" t="s">
        <v>260</v>
      </c>
      <c r="E868" s="252" t="s">
        <v>1</v>
      </c>
      <c r="F868" s="253" t="s">
        <v>904</v>
      </c>
      <c r="G868" s="250"/>
      <c r="H868" s="254">
        <v>393.60000000000002</v>
      </c>
      <c r="I868" s="255"/>
      <c r="J868" s="250"/>
      <c r="K868" s="250"/>
      <c r="L868" s="256"/>
      <c r="M868" s="257"/>
      <c r="N868" s="258"/>
      <c r="O868" s="258"/>
      <c r="P868" s="258"/>
      <c r="Q868" s="258"/>
      <c r="R868" s="258"/>
      <c r="S868" s="258"/>
      <c r="T868" s="259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60" t="s">
        <v>260</v>
      </c>
      <c r="AU868" s="260" t="s">
        <v>93</v>
      </c>
      <c r="AV868" s="13" t="s">
        <v>93</v>
      </c>
      <c r="AW868" s="13" t="s">
        <v>40</v>
      </c>
      <c r="AX868" s="13" t="s">
        <v>84</v>
      </c>
      <c r="AY868" s="260" t="s">
        <v>251</v>
      </c>
    </row>
    <row r="869" s="15" customFormat="1">
      <c r="A869" s="15"/>
      <c r="B869" s="272"/>
      <c r="C869" s="273"/>
      <c r="D869" s="251" t="s">
        <v>260</v>
      </c>
      <c r="E869" s="274" t="s">
        <v>1</v>
      </c>
      <c r="F869" s="275" t="s">
        <v>905</v>
      </c>
      <c r="G869" s="273"/>
      <c r="H869" s="274" t="s">
        <v>1</v>
      </c>
      <c r="I869" s="276"/>
      <c r="J869" s="273"/>
      <c r="K869" s="273"/>
      <c r="L869" s="277"/>
      <c r="M869" s="278"/>
      <c r="N869" s="279"/>
      <c r="O869" s="279"/>
      <c r="P869" s="279"/>
      <c r="Q869" s="279"/>
      <c r="R869" s="279"/>
      <c r="S869" s="279"/>
      <c r="T869" s="280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81" t="s">
        <v>260</v>
      </c>
      <c r="AU869" s="281" t="s">
        <v>93</v>
      </c>
      <c r="AV869" s="15" t="s">
        <v>91</v>
      </c>
      <c r="AW869" s="15" t="s">
        <v>40</v>
      </c>
      <c r="AX869" s="15" t="s">
        <v>84</v>
      </c>
      <c r="AY869" s="281" t="s">
        <v>251</v>
      </c>
    </row>
    <row r="870" s="13" customFormat="1">
      <c r="A870" s="13"/>
      <c r="B870" s="249"/>
      <c r="C870" s="250"/>
      <c r="D870" s="251" t="s">
        <v>260</v>
      </c>
      <c r="E870" s="252" t="s">
        <v>1</v>
      </c>
      <c r="F870" s="253" t="s">
        <v>906</v>
      </c>
      <c r="G870" s="250"/>
      <c r="H870" s="254">
        <v>-381.78500000000002</v>
      </c>
      <c r="I870" s="255"/>
      <c r="J870" s="250"/>
      <c r="K870" s="250"/>
      <c r="L870" s="256"/>
      <c r="M870" s="257"/>
      <c r="N870" s="258"/>
      <c r="O870" s="258"/>
      <c r="P870" s="258"/>
      <c r="Q870" s="258"/>
      <c r="R870" s="258"/>
      <c r="S870" s="258"/>
      <c r="T870" s="259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60" t="s">
        <v>260</v>
      </c>
      <c r="AU870" s="260" t="s">
        <v>93</v>
      </c>
      <c r="AV870" s="13" t="s">
        <v>93</v>
      </c>
      <c r="AW870" s="13" t="s">
        <v>40</v>
      </c>
      <c r="AX870" s="13" t="s">
        <v>84</v>
      </c>
      <c r="AY870" s="260" t="s">
        <v>251</v>
      </c>
    </row>
    <row r="871" s="13" customFormat="1">
      <c r="A871" s="13"/>
      <c r="B871" s="249"/>
      <c r="C871" s="250"/>
      <c r="D871" s="251" t="s">
        <v>260</v>
      </c>
      <c r="E871" s="252" t="s">
        <v>1</v>
      </c>
      <c r="F871" s="253" t="s">
        <v>907</v>
      </c>
      <c r="G871" s="250"/>
      <c r="H871" s="254">
        <v>-561.33799999999997</v>
      </c>
      <c r="I871" s="255"/>
      <c r="J871" s="250"/>
      <c r="K871" s="250"/>
      <c r="L871" s="256"/>
      <c r="M871" s="257"/>
      <c r="N871" s="258"/>
      <c r="O871" s="258"/>
      <c r="P871" s="258"/>
      <c r="Q871" s="258"/>
      <c r="R871" s="258"/>
      <c r="S871" s="258"/>
      <c r="T871" s="259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60" t="s">
        <v>260</v>
      </c>
      <c r="AU871" s="260" t="s">
        <v>93</v>
      </c>
      <c r="AV871" s="13" t="s">
        <v>93</v>
      </c>
      <c r="AW871" s="13" t="s">
        <v>40</v>
      </c>
      <c r="AX871" s="13" t="s">
        <v>84</v>
      </c>
      <c r="AY871" s="260" t="s">
        <v>251</v>
      </c>
    </row>
    <row r="872" s="13" customFormat="1">
      <c r="A872" s="13"/>
      <c r="B872" s="249"/>
      <c r="C872" s="250"/>
      <c r="D872" s="251" t="s">
        <v>260</v>
      </c>
      <c r="E872" s="252" t="s">
        <v>1</v>
      </c>
      <c r="F872" s="253" t="s">
        <v>908</v>
      </c>
      <c r="G872" s="250"/>
      <c r="H872" s="254">
        <v>-164.477</v>
      </c>
      <c r="I872" s="255"/>
      <c r="J872" s="250"/>
      <c r="K872" s="250"/>
      <c r="L872" s="256"/>
      <c r="M872" s="257"/>
      <c r="N872" s="258"/>
      <c r="O872" s="258"/>
      <c r="P872" s="258"/>
      <c r="Q872" s="258"/>
      <c r="R872" s="258"/>
      <c r="S872" s="258"/>
      <c r="T872" s="259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60" t="s">
        <v>260</v>
      </c>
      <c r="AU872" s="260" t="s">
        <v>93</v>
      </c>
      <c r="AV872" s="13" t="s">
        <v>93</v>
      </c>
      <c r="AW872" s="13" t="s">
        <v>40</v>
      </c>
      <c r="AX872" s="13" t="s">
        <v>84</v>
      </c>
      <c r="AY872" s="260" t="s">
        <v>251</v>
      </c>
    </row>
    <row r="873" s="13" customFormat="1">
      <c r="A873" s="13"/>
      <c r="B873" s="249"/>
      <c r="C873" s="250"/>
      <c r="D873" s="251" t="s">
        <v>260</v>
      </c>
      <c r="E873" s="252" t="s">
        <v>1</v>
      </c>
      <c r="F873" s="253" t="s">
        <v>909</v>
      </c>
      <c r="G873" s="250"/>
      <c r="H873" s="254">
        <v>-5.9450000000000003</v>
      </c>
      <c r="I873" s="255"/>
      <c r="J873" s="250"/>
      <c r="K873" s="250"/>
      <c r="L873" s="256"/>
      <c r="M873" s="257"/>
      <c r="N873" s="258"/>
      <c r="O873" s="258"/>
      <c r="P873" s="258"/>
      <c r="Q873" s="258"/>
      <c r="R873" s="258"/>
      <c r="S873" s="258"/>
      <c r="T873" s="259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60" t="s">
        <v>260</v>
      </c>
      <c r="AU873" s="260" t="s">
        <v>93</v>
      </c>
      <c r="AV873" s="13" t="s">
        <v>93</v>
      </c>
      <c r="AW873" s="13" t="s">
        <v>40</v>
      </c>
      <c r="AX873" s="13" t="s">
        <v>84</v>
      </c>
      <c r="AY873" s="260" t="s">
        <v>251</v>
      </c>
    </row>
    <row r="874" s="15" customFormat="1">
      <c r="A874" s="15"/>
      <c r="B874" s="272"/>
      <c r="C874" s="273"/>
      <c r="D874" s="251" t="s">
        <v>260</v>
      </c>
      <c r="E874" s="274" t="s">
        <v>1</v>
      </c>
      <c r="F874" s="275" t="s">
        <v>910</v>
      </c>
      <c r="G874" s="273"/>
      <c r="H874" s="274" t="s">
        <v>1</v>
      </c>
      <c r="I874" s="276"/>
      <c r="J874" s="273"/>
      <c r="K874" s="273"/>
      <c r="L874" s="277"/>
      <c r="M874" s="278"/>
      <c r="N874" s="279"/>
      <c r="O874" s="279"/>
      <c r="P874" s="279"/>
      <c r="Q874" s="279"/>
      <c r="R874" s="279"/>
      <c r="S874" s="279"/>
      <c r="T874" s="280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81" t="s">
        <v>260</v>
      </c>
      <c r="AU874" s="281" t="s">
        <v>93</v>
      </c>
      <c r="AV874" s="15" t="s">
        <v>91</v>
      </c>
      <c r="AW874" s="15" t="s">
        <v>40</v>
      </c>
      <c r="AX874" s="15" t="s">
        <v>84</v>
      </c>
      <c r="AY874" s="281" t="s">
        <v>251</v>
      </c>
    </row>
    <row r="875" s="13" customFormat="1">
      <c r="A875" s="13"/>
      <c r="B875" s="249"/>
      <c r="C875" s="250"/>
      <c r="D875" s="251" t="s">
        <v>260</v>
      </c>
      <c r="E875" s="252" t="s">
        <v>1</v>
      </c>
      <c r="F875" s="253" t="s">
        <v>911</v>
      </c>
      <c r="G875" s="250"/>
      <c r="H875" s="254">
        <v>108.77</v>
      </c>
      <c r="I875" s="255"/>
      <c r="J875" s="250"/>
      <c r="K875" s="250"/>
      <c r="L875" s="256"/>
      <c r="M875" s="257"/>
      <c r="N875" s="258"/>
      <c r="O875" s="258"/>
      <c r="P875" s="258"/>
      <c r="Q875" s="258"/>
      <c r="R875" s="258"/>
      <c r="S875" s="258"/>
      <c r="T875" s="25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0" t="s">
        <v>260</v>
      </c>
      <c r="AU875" s="260" t="s">
        <v>93</v>
      </c>
      <c r="AV875" s="13" t="s">
        <v>93</v>
      </c>
      <c r="AW875" s="13" t="s">
        <v>40</v>
      </c>
      <c r="AX875" s="13" t="s">
        <v>84</v>
      </c>
      <c r="AY875" s="260" t="s">
        <v>251</v>
      </c>
    </row>
    <row r="876" s="13" customFormat="1">
      <c r="A876" s="13"/>
      <c r="B876" s="249"/>
      <c r="C876" s="250"/>
      <c r="D876" s="251" t="s">
        <v>260</v>
      </c>
      <c r="E876" s="252" t="s">
        <v>1</v>
      </c>
      <c r="F876" s="253" t="s">
        <v>912</v>
      </c>
      <c r="G876" s="250"/>
      <c r="H876" s="254">
        <v>157.035</v>
      </c>
      <c r="I876" s="255"/>
      <c r="J876" s="250"/>
      <c r="K876" s="250"/>
      <c r="L876" s="256"/>
      <c r="M876" s="257"/>
      <c r="N876" s="258"/>
      <c r="O876" s="258"/>
      <c r="P876" s="258"/>
      <c r="Q876" s="258"/>
      <c r="R876" s="258"/>
      <c r="S876" s="258"/>
      <c r="T876" s="259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0" t="s">
        <v>260</v>
      </c>
      <c r="AU876" s="260" t="s">
        <v>93</v>
      </c>
      <c r="AV876" s="13" t="s">
        <v>93</v>
      </c>
      <c r="AW876" s="13" t="s">
        <v>40</v>
      </c>
      <c r="AX876" s="13" t="s">
        <v>84</v>
      </c>
      <c r="AY876" s="260" t="s">
        <v>251</v>
      </c>
    </row>
    <row r="877" s="13" customFormat="1">
      <c r="A877" s="13"/>
      <c r="B877" s="249"/>
      <c r="C877" s="250"/>
      <c r="D877" s="251" t="s">
        <v>260</v>
      </c>
      <c r="E877" s="252" t="s">
        <v>1</v>
      </c>
      <c r="F877" s="253" t="s">
        <v>913</v>
      </c>
      <c r="G877" s="250"/>
      <c r="H877" s="254">
        <v>18.129000000000001</v>
      </c>
      <c r="I877" s="255"/>
      <c r="J877" s="250"/>
      <c r="K877" s="250"/>
      <c r="L877" s="256"/>
      <c r="M877" s="257"/>
      <c r="N877" s="258"/>
      <c r="O877" s="258"/>
      <c r="P877" s="258"/>
      <c r="Q877" s="258"/>
      <c r="R877" s="258"/>
      <c r="S877" s="258"/>
      <c r="T877" s="25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0" t="s">
        <v>260</v>
      </c>
      <c r="AU877" s="260" t="s">
        <v>93</v>
      </c>
      <c r="AV877" s="13" t="s">
        <v>93</v>
      </c>
      <c r="AW877" s="13" t="s">
        <v>40</v>
      </c>
      <c r="AX877" s="13" t="s">
        <v>84</v>
      </c>
      <c r="AY877" s="260" t="s">
        <v>251</v>
      </c>
    </row>
    <row r="878" s="13" customFormat="1">
      <c r="A878" s="13"/>
      <c r="B878" s="249"/>
      <c r="C878" s="250"/>
      <c r="D878" s="251" t="s">
        <v>260</v>
      </c>
      <c r="E878" s="252" t="s">
        <v>1</v>
      </c>
      <c r="F878" s="253" t="s">
        <v>914</v>
      </c>
      <c r="G878" s="250"/>
      <c r="H878" s="254">
        <v>3.04</v>
      </c>
      <c r="I878" s="255"/>
      <c r="J878" s="250"/>
      <c r="K878" s="250"/>
      <c r="L878" s="256"/>
      <c r="M878" s="257"/>
      <c r="N878" s="258"/>
      <c r="O878" s="258"/>
      <c r="P878" s="258"/>
      <c r="Q878" s="258"/>
      <c r="R878" s="258"/>
      <c r="S878" s="258"/>
      <c r="T878" s="25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0" t="s">
        <v>260</v>
      </c>
      <c r="AU878" s="260" t="s">
        <v>93</v>
      </c>
      <c r="AV878" s="13" t="s">
        <v>93</v>
      </c>
      <c r="AW878" s="13" t="s">
        <v>40</v>
      </c>
      <c r="AX878" s="13" t="s">
        <v>84</v>
      </c>
      <c r="AY878" s="260" t="s">
        <v>251</v>
      </c>
    </row>
    <row r="879" s="14" customFormat="1">
      <c r="A879" s="14"/>
      <c r="B879" s="261"/>
      <c r="C879" s="262"/>
      <c r="D879" s="251" t="s">
        <v>260</v>
      </c>
      <c r="E879" s="263" t="s">
        <v>1</v>
      </c>
      <c r="F879" s="264" t="s">
        <v>262</v>
      </c>
      <c r="G879" s="262"/>
      <c r="H879" s="265">
        <v>3019.2379999999994</v>
      </c>
      <c r="I879" s="266"/>
      <c r="J879" s="262"/>
      <c r="K879" s="262"/>
      <c r="L879" s="267"/>
      <c r="M879" s="268"/>
      <c r="N879" s="269"/>
      <c r="O879" s="269"/>
      <c r="P879" s="269"/>
      <c r="Q879" s="269"/>
      <c r="R879" s="269"/>
      <c r="S879" s="269"/>
      <c r="T879" s="270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71" t="s">
        <v>260</v>
      </c>
      <c r="AU879" s="271" t="s">
        <v>93</v>
      </c>
      <c r="AV879" s="14" t="s">
        <v>257</v>
      </c>
      <c r="AW879" s="14" t="s">
        <v>40</v>
      </c>
      <c r="AX879" s="14" t="s">
        <v>91</v>
      </c>
      <c r="AY879" s="271" t="s">
        <v>251</v>
      </c>
    </row>
    <row r="880" s="2" customFormat="1" ht="24.15" customHeight="1">
      <c r="A880" s="41"/>
      <c r="B880" s="42"/>
      <c r="C880" s="230" t="s">
        <v>915</v>
      </c>
      <c r="D880" s="230" t="s">
        <v>253</v>
      </c>
      <c r="E880" s="231" t="s">
        <v>916</v>
      </c>
      <c r="F880" s="232" t="s">
        <v>917</v>
      </c>
      <c r="G880" s="233" t="s">
        <v>321</v>
      </c>
      <c r="H880" s="234">
        <v>1151.155</v>
      </c>
      <c r="I880" s="235"/>
      <c r="J880" s="236">
        <f>ROUND(I880*H880,2)</f>
        <v>0</v>
      </c>
      <c r="K880" s="237"/>
      <c r="L880" s="47"/>
      <c r="M880" s="238" t="s">
        <v>1</v>
      </c>
      <c r="N880" s="239" t="s">
        <v>49</v>
      </c>
      <c r="O880" s="94"/>
      <c r="P880" s="240">
        <f>O880*H880</f>
        <v>0</v>
      </c>
      <c r="Q880" s="240">
        <v>0</v>
      </c>
      <c r="R880" s="240">
        <f>Q880*H880</f>
        <v>0</v>
      </c>
      <c r="S880" s="240">
        <v>0</v>
      </c>
      <c r="T880" s="241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42" t="s">
        <v>257</v>
      </c>
      <c r="AT880" s="242" t="s">
        <v>253</v>
      </c>
      <c r="AU880" s="242" t="s">
        <v>93</v>
      </c>
      <c r="AY880" s="19" t="s">
        <v>251</v>
      </c>
      <c r="BE880" s="243">
        <f>IF(N880="základní",J880,0)</f>
        <v>0</v>
      </c>
      <c r="BF880" s="243">
        <f>IF(N880="snížená",J880,0)</f>
        <v>0</v>
      </c>
      <c r="BG880" s="243">
        <f>IF(N880="zákl. přenesená",J880,0)</f>
        <v>0</v>
      </c>
      <c r="BH880" s="243">
        <f>IF(N880="sníž. přenesená",J880,0)</f>
        <v>0</v>
      </c>
      <c r="BI880" s="243">
        <f>IF(N880="nulová",J880,0)</f>
        <v>0</v>
      </c>
      <c r="BJ880" s="19" t="s">
        <v>91</v>
      </c>
      <c r="BK880" s="243">
        <f>ROUND(I880*H880,2)</f>
        <v>0</v>
      </c>
      <c r="BL880" s="19" t="s">
        <v>257</v>
      </c>
      <c r="BM880" s="242" t="s">
        <v>918</v>
      </c>
    </row>
    <row r="881" s="2" customFormat="1">
      <c r="A881" s="41"/>
      <c r="B881" s="42"/>
      <c r="C881" s="43"/>
      <c r="D881" s="244" t="s">
        <v>258</v>
      </c>
      <c r="E881" s="43"/>
      <c r="F881" s="245" t="s">
        <v>919</v>
      </c>
      <c r="G881" s="43"/>
      <c r="H881" s="43"/>
      <c r="I881" s="246"/>
      <c r="J881" s="43"/>
      <c r="K881" s="43"/>
      <c r="L881" s="47"/>
      <c r="M881" s="247"/>
      <c r="N881" s="248"/>
      <c r="O881" s="94"/>
      <c r="P881" s="94"/>
      <c r="Q881" s="94"/>
      <c r="R881" s="94"/>
      <c r="S881" s="94"/>
      <c r="T881" s="95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19" t="s">
        <v>258</v>
      </c>
      <c r="AU881" s="19" t="s">
        <v>93</v>
      </c>
    </row>
    <row r="882" s="13" customFormat="1">
      <c r="A882" s="13"/>
      <c r="B882" s="249"/>
      <c r="C882" s="250"/>
      <c r="D882" s="251" t="s">
        <v>260</v>
      </c>
      <c r="E882" s="252" t="s">
        <v>1</v>
      </c>
      <c r="F882" s="253" t="s">
        <v>920</v>
      </c>
      <c r="G882" s="250"/>
      <c r="H882" s="254">
        <v>384</v>
      </c>
      <c r="I882" s="255"/>
      <c r="J882" s="250"/>
      <c r="K882" s="250"/>
      <c r="L882" s="256"/>
      <c r="M882" s="257"/>
      <c r="N882" s="258"/>
      <c r="O882" s="258"/>
      <c r="P882" s="258"/>
      <c r="Q882" s="258"/>
      <c r="R882" s="258"/>
      <c r="S882" s="258"/>
      <c r="T882" s="259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60" t="s">
        <v>260</v>
      </c>
      <c r="AU882" s="260" t="s">
        <v>93</v>
      </c>
      <c r="AV882" s="13" t="s">
        <v>93</v>
      </c>
      <c r="AW882" s="13" t="s">
        <v>40</v>
      </c>
      <c r="AX882" s="13" t="s">
        <v>84</v>
      </c>
      <c r="AY882" s="260" t="s">
        <v>251</v>
      </c>
    </row>
    <row r="883" s="13" customFormat="1">
      <c r="A883" s="13"/>
      <c r="B883" s="249"/>
      <c r="C883" s="250"/>
      <c r="D883" s="251" t="s">
        <v>260</v>
      </c>
      <c r="E883" s="252" t="s">
        <v>1</v>
      </c>
      <c r="F883" s="253" t="s">
        <v>921</v>
      </c>
      <c r="G883" s="250"/>
      <c r="H883" s="254">
        <v>767.15499999999997</v>
      </c>
      <c r="I883" s="255"/>
      <c r="J883" s="250"/>
      <c r="K883" s="250"/>
      <c r="L883" s="256"/>
      <c r="M883" s="257"/>
      <c r="N883" s="258"/>
      <c r="O883" s="258"/>
      <c r="P883" s="258"/>
      <c r="Q883" s="258"/>
      <c r="R883" s="258"/>
      <c r="S883" s="258"/>
      <c r="T883" s="25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0" t="s">
        <v>260</v>
      </c>
      <c r="AU883" s="260" t="s">
        <v>93</v>
      </c>
      <c r="AV883" s="13" t="s">
        <v>93</v>
      </c>
      <c r="AW883" s="13" t="s">
        <v>40</v>
      </c>
      <c r="AX883" s="13" t="s">
        <v>84</v>
      </c>
      <c r="AY883" s="260" t="s">
        <v>251</v>
      </c>
    </row>
    <row r="884" s="14" customFormat="1">
      <c r="A884" s="14"/>
      <c r="B884" s="261"/>
      <c r="C884" s="262"/>
      <c r="D884" s="251" t="s">
        <v>260</v>
      </c>
      <c r="E884" s="263" t="s">
        <v>1</v>
      </c>
      <c r="F884" s="264" t="s">
        <v>262</v>
      </c>
      <c r="G884" s="262"/>
      <c r="H884" s="265">
        <v>1151.155</v>
      </c>
      <c r="I884" s="266"/>
      <c r="J884" s="262"/>
      <c r="K884" s="262"/>
      <c r="L884" s="267"/>
      <c r="M884" s="268"/>
      <c r="N884" s="269"/>
      <c r="O884" s="269"/>
      <c r="P884" s="269"/>
      <c r="Q884" s="269"/>
      <c r="R884" s="269"/>
      <c r="S884" s="269"/>
      <c r="T884" s="27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71" t="s">
        <v>260</v>
      </c>
      <c r="AU884" s="271" t="s">
        <v>93</v>
      </c>
      <c r="AV884" s="14" t="s">
        <v>257</v>
      </c>
      <c r="AW884" s="14" t="s">
        <v>40</v>
      </c>
      <c r="AX884" s="14" t="s">
        <v>91</v>
      </c>
      <c r="AY884" s="271" t="s">
        <v>251</v>
      </c>
    </row>
    <row r="885" s="2" customFormat="1" ht="16.5" customHeight="1">
      <c r="A885" s="41"/>
      <c r="B885" s="42"/>
      <c r="C885" s="294" t="s">
        <v>591</v>
      </c>
      <c r="D885" s="294" t="s">
        <v>338</v>
      </c>
      <c r="E885" s="295" t="s">
        <v>922</v>
      </c>
      <c r="F885" s="296" t="s">
        <v>923</v>
      </c>
      <c r="G885" s="297" t="s">
        <v>321</v>
      </c>
      <c r="H885" s="298">
        <v>1208.713</v>
      </c>
      <c r="I885" s="299"/>
      <c r="J885" s="300">
        <f>ROUND(I885*H885,2)</f>
        <v>0</v>
      </c>
      <c r="K885" s="301"/>
      <c r="L885" s="302"/>
      <c r="M885" s="303" t="s">
        <v>1</v>
      </c>
      <c r="N885" s="304" t="s">
        <v>49</v>
      </c>
      <c r="O885" s="94"/>
      <c r="P885" s="240">
        <f>O885*H885</f>
        <v>0</v>
      </c>
      <c r="Q885" s="240">
        <v>0.00010000000000000001</v>
      </c>
      <c r="R885" s="240">
        <f>Q885*H885</f>
        <v>0.1208713</v>
      </c>
      <c r="S885" s="240">
        <v>0</v>
      </c>
      <c r="T885" s="241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42" t="s">
        <v>281</v>
      </c>
      <c r="AT885" s="242" t="s">
        <v>338</v>
      </c>
      <c r="AU885" s="242" t="s">
        <v>93</v>
      </c>
      <c r="AY885" s="19" t="s">
        <v>251</v>
      </c>
      <c r="BE885" s="243">
        <f>IF(N885="základní",J885,0)</f>
        <v>0</v>
      </c>
      <c r="BF885" s="243">
        <f>IF(N885="snížená",J885,0)</f>
        <v>0</v>
      </c>
      <c r="BG885" s="243">
        <f>IF(N885="zákl. přenesená",J885,0)</f>
        <v>0</v>
      </c>
      <c r="BH885" s="243">
        <f>IF(N885="sníž. přenesená",J885,0)</f>
        <v>0</v>
      </c>
      <c r="BI885" s="243">
        <f>IF(N885="nulová",J885,0)</f>
        <v>0</v>
      </c>
      <c r="BJ885" s="19" t="s">
        <v>91</v>
      </c>
      <c r="BK885" s="243">
        <f>ROUND(I885*H885,2)</f>
        <v>0</v>
      </c>
      <c r="BL885" s="19" t="s">
        <v>257</v>
      </c>
      <c r="BM885" s="242" t="s">
        <v>924</v>
      </c>
    </row>
    <row r="886" s="13" customFormat="1">
      <c r="A886" s="13"/>
      <c r="B886" s="249"/>
      <c r="C886" s="250"/>
      <c r="D886" s="251" t="s">
        <v>260</v>
      </c>
      <c r="E886" s="252" t="s">
        <v>1</v>
      </c>
      <c r="F886" s="253" t="s">
        <v>925</v>
      </c>
      <c r="G886" s="250"/>
      <c r="H886" s="254">
        <v>1208.713</v>
      </c>
      <c r="I886" s="255"/>
      <c r="J886" s="250"/>
      <c r="K886" s="250"/>
      <c r="L886" s="256"/>
      <c r="M886" s="257"/>
      <c r="N886" s="258"/>
      <c r="O886" s="258"/>
      <c r="P886" s="258"/>
      <c r="Q886" s="258"/>
      <c r="R886" s="258"/>
      <c r="S886" s="258"/>
      <c r="T886" s="25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60" t="s">
        <v>260</v>
      </c>
      <c r="AU886" s="260" t="s">
        <v>93</v>
      </c>
      <c r="AV886" s="13" t="s">
        <v>93</v>
      </c>
      <c r="AW886" s="13" t="s">
        <v>40</v>
      </c>
      <c r="AX886" s="13" t="s">
        <v>84</v>
      </c>
      <c r="AY886" s="260" t="s">
        <v>251</v>
      </c>
    </row>
    <row r="887" s="14" customFormat="1">
      <c r="A887" s="14"/>
      <c r="B887" s="261"/>
      <c r="C887" s="262"/>
      <c r="D887" s="251" t="s">
        <v>260</v>
      </c>
      <c r="E887" s="263" t="s">
        <v>1</v>
      </c>
      <c r="F887" s="264" t="s">
        <v>262</v>
      </c>
      <c r="G887" s="262"/>
      <c r="H887" s="265">
        <v>1208.713</v>
      </c>
      <c r="I887" s="266"/>
      <c r="J887" s="262"/>
      <c r="K887" s="262"/>
      <c r="L887" s="267"/>
      <c r="M887" s="268"/>
      <c r="N887" s="269"/>
      <c r="O887" s="269"/>
      <c r="P887" s="269"/>
      <c r="Q887" s="269"/>
      <c r="R887" s="269"/>
      <c r="S887" s="269"/>
      <c r="T887" s="27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71" t="s">
        <v>260</v>
      </c>
      <c r="AU887" s="271" t="s">
        <v>93</v>
      </c>
      <c r="AV887" s="14" t="s">
        <v>257</v>
      </c>
      <c r="AW887" s="14" t="s">
        <v>40</v>
      </c>
      <c r="AX887" s="14" t="s">
        <v>91</v>
      </c>
      <c r="AY887" s="271" t="s">
        <v>251</v>
      </c>
    </row>
    <row r="888" s="2" customFormat="1" ht="24.15" customHeight="1">
      <c r="A888" s="41"/>
      <c r="B888" s="42"/>
      <c r="C888" s="230" t="s">
        <v>926</v>
      </c>
      <c r="D888" s="230" t="s">
        <v>253</v>
      </c>
      <c r="E888" s="231" t="s">
        <v>927</v>
      </c>
      <c r="F888" s="232" t="s">
        <v>928</v>
      </c>
      <c r="G888" s="233" t="s">
        <v>389</v>
      </c>
      <c r="H888" s="234">
        <v>3019.2379999999998</v>
      </c>
      <c r="I888" s="235"/>
      <c r="J888" s="236">
        <f>ROUND(I888*H888,2)</f>
        <v>0</v>
      </c>
      <c r="K888" s="237"/>
      <c r="L888" s="47"/>
      <c r="M888" s="238" t="s">
        <v>1</v>
      </c>
      <c r="N888" s="239" t="s">
        <v>49</v>
      </c>
      <c r="O888" s="94"/>
      <c r="P888" s="240">
        <f>O888*H888</f>
        <v>0</v>
      </c>
      <c r="Q888" s="240">
        <v>0.00013999999999999999</v>
      </c>
      <c r="R888" s="240">
        <f>Q888*H888</f>
        <v>0.42269331999999993</v>
      </c>
      <c r="S888" s="240">
        <v>0</v>
      </c>
      <c r="T888" s="241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42" t="s">
        <v>257</v>
      </c>
      <c r="AT888" s="242" t="s">
        <v>253</v>
      </c>
      <c r="AU888" s="242" t="s">
        <v>93</v>
      </c>
      <c r="AY888" s="19" t="s">
        <v>251</v>
      </c>
      <c r="BE888" s="243">
        <f>IF(N888="základní",J888,0)</f>
        <v>0</v>
      </c>
      <c r="BF888" s="243">
        <f>IF(N888="snížená",J888,0)</f>
        <v>0</v>
      </c>
      <c r="BG888" s="243">
        <f>IF(N888="zákl. přenesená",J888,0)</f>
        <v>0</v>
      </c>
      <c r="BH888" s="243">
        <f>IF(N888="sníž. přenesená",J888,0)</f>
        <v>0</v>
      </c>
      <c r="BI888" s="243">
        <f>IF(N888="nulová",J888,0)</f>
        <v>0</v>
      </c>
      <c r="BJ888" s="19" t="s">
        <v>91</v>
      </c>
      <c r="BK888" s="243">
        <f>ROUND(I888*H888,2)</f>
        <v>0</v>
      </c>
      <c r="BL888" s="19" t="s">
        <v>257</v>
      </c>
      <c r="BM888" s="242" t="s">
        <v>929</v>
      </c>
    </row>
    <row r="889" s="2" customFormat="1">
      <c r="A889" s="41"/>
      <c r="B889" s="42"/>
      <c r="C889" s="43"/>
      <c r="D889" s="244" t="s">
        <v>258</v>
      </c>
      <c r="E889" s="43"/>
      <c r="F889" s="245" t="s">
        <v>930</v>
      </c>
      <c r="G889" s="43"/>
      <c r="H889" s="43"/>
      <c r="I889" s="246"/>
      <c r="J889" s="43"/>
      <c r="K889" s="43"/>
      <c r="L889" s="47"/>
      <c r="M889" s="247"/>
      <c r="N889" s="248"/>
      <c r="O889" s="94"/>
      <c r="P889" s="94"/>
      <c r="Q889" s="94"/>
      <c r="R889" s="94"/>
      <c r="S889" s="94"/>
      <c r="T889" s="95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19" t="s">
        <v>258</v>
      </c>
      <c r="AU889" s="19" t="s">
        <v>93</v>
      </c>
    </row>
    <row r="890" s="13" customFormat="1">
      <c r="A890" s="13"/>
      <c r="B890" s="249"/>
      <c r="C890" s="250"/>
      <c r="D890" s="251" t="s">
        <v>260</v>
      </c>
      <c r="E890" s="252" t="s">
        <v>1</v>
      </c>
      <c r="F890" s="253" t="s">
        <v>902</v>
      </c>
      <c r="G890" s="250"/>
      <c r="H890" s="254">
        <v>3286.8989999999999</v>
      </c>
      <c r="I890" s="255"/>
      <c r="J890" s="250"/>
      <c r="K890" s="250"/>
      <c r="L890" s="256"/>
      <c r="M890" s="257"/>
      <c r="N890" s="258"/>
      <c r="O890" s="258"/>
      <c r="P890" s="258"/>
      <c r="Q890" s="258"/>
      <c r="R890" s="258"/>
      <c r="S890" s="258"/>
      <c r="T890" s="259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0" t="s">
        <v>260</v>
      </c>
      <c r="AU890" s="260" t="s">
        <v>93</v>
      </c>
      <c r="AV890" s="13" t="s">
        <v>93</v>
      </c>
      <c r="AW890" s="13" t="s">
        <v>40</v>
      </c>
      <c r="AX890" s="13" t="s">
        <v>84</v>
      </c>
      <c r="AY890" s="260" t="s">
        <v>251</v>
      </c>
    </row>
    <row r="891" s="13" customFormat="1">
      <c r="A891" s="13"/>
      <c r="B891" s="249"/>
      <c r="C891" s="250"/>
      <c r="D891" s="251" t="s">
        <v>260</v>
      </c>
      <c r="E891" s="252" t="s">
        <v>1</v>
      </c>
      <c r="F891" s="253" t="s">
        <v>903</v>
      </c>
      <c r="G891" s="250"/>
      <c r="H891" s="254">
        <v>165.31</v>
      </c>
      <c r="I891" s="255"/>
      <c r="J891" s="250"/>
      <c r="K891" s="250"/>
      <c r="L891" s="256"/>
      <c r="M891" s="257"/>
      <c r="N891" s="258"/>
      <c r="O891" s="258"/>
      <c r="P891" s="258"/>
      <c r="Q891" s="258"/>
      <c r="R891" s="258"/>
      <c r="S891" s="258"/>
      <c r="T891" s="25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60" t="s">
        <v>260</v>
      </c>
      <c r="AU891" s="260" t="s">
        <v>93</v>
      </c>
      <c r="AV891" s="13" t="s">
        <v>93</v>
      </c>
      <c r="AW891" s="13" t="s">
        <v>40</v>
      </c>
      <c r="AX891" s="13" t="s">
        <v>84</v>
      </c>
      <c r="AY891" s="260" t="s">
        <v>251</v>
      </c>
    </row>
    <row r="892" s="13" customFormat="1">
      <c r="A892" s="13"/>
      <c r="B892" s="249"/>
      <c r="C892" s="250"/>
      <c r="D892" s="251" t="s">
        <v>260</v>
      </c>
      <c r="E892" s="252" t="s">
        <v>1</v>
      </c>
      <c r="F892" s="253" t="s">
        <v>904</v>
      </c>
      <c r="G892" s="250"/>
      <c r="H892" s="254">
        <v>393.60000000000002</v>
      </c>
      <c r="I892" s="255"/>
      <c r="J892" s="250"/>
      <c r="K892" s="250"/>
      <c r="L892" s="256"/>
      <c r="M892" s="257"/>
      <c r="N892" s="258"/>
      <c r="O892" s="258"/>
      <c r="P892" s="258"/>
      <c r="Q892" s="258"/>
      <c r="R892" s="258"/>
      <c r="S892" s="258"/>
      <c r="T892" s="259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60" t="s">
        <v>260</v>
      </c>
      <c r="AU892" s="260" t="s">
        <v>93</v>
      </c>
      <c r="AV892" s="13" t="s">
        <v>93</v>
      </c>
      <c r="AW892" s="13" t="s">
        <v>40</v>
      </c>
      <c r="AX892" s="13" t="s">
        <v>84</v>
      </c>
      <c r="AY892" s="260" t="s">
        <v>251</v>
      </c>
    </row>
    <row r="893" s="15" customFormat="1">
      <c r="A893" s="15"/>
      <c r="B893" s="272"/>
      <c r="C893" s="273"/>
      <c r="D893" s="251" t="s">
        <v>260</v>
      </c>
      <c r="E893" s="274" t="s">
        <v>1</v>
      </c>
      <c r="F893" s="275" t="s">
        <v>905</v>
      </c>
      <c r="G893" s="273"/>
      <c r="H893" s="274" t="s">
        <v>1</v>
      </c>
      <c r="I893" s="276"/>
      <c r="J893" s="273"/>
      <c r="K893" s="273"/>
      <c r="L893" s="277"/>
      <c r="M893" s="278"/>
      <c r="N893" s="279"/>
      <c r="O893" s="279"/>
      <c r="P893" s="279"/>
      <c r="Q893" s="279"/>
      <c r="R893" s="279"/>
      <c r="S893" s="279"/>
      <c r="T893" s="280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81" t="s">
        <v>260</v>
      </c>
      <c r="AU893" s="281" t="s">
        <v>93</v>
      </c>
      <c r="AV893" s="15" t="s">
        <v>91</v>
      </c>
      <c r="AW893" s="15" t="s">
        <v>40</v>
      </c>
      <c r="AX893" s="15" t="s">
        <v>84</v>
      </c>
      <c r="AY893" s="281" t="s">
        <v>251</v>
      </c>
    </row>
    <row r="894" s="13" customFormat="1">
      <c r="A894" s="13"/>
      <c r="B894" s="249"/>
      <c r="C894" s="250"/>
      <c r="D894" s="251" t="s">
        <v>260</v>
      </c>
      <c r="E894" s="252" t="s">
        <v>1</v>
      </c>
      <c r="F894" s="253" t="s">
        <v>906</v>
      </c>
      <c r="G894" s="250"/>
      <c r="H894" s="254">
        <v>-381.78500000000002</v>
      </c>
      <c r="I894" s="255"/>
      <c r="J894" s="250"/>
      <c r="K894" s="250"/>
      <c r="L894" s="256"/>
      <c r="M894" s="257"/>
      <c r="N894" s="258"/>
      <c r="O894" s="258"/>
      <c r="P894" s="258"/>
      <c r="Q894" s="258"/>
      <c r="R894" s="258"/>
      <c r="S894" s="258"/>
      <c r="T894" s="259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60" t="s">
        <v>260</v>
      </c>
      <c r="AU894" s="260" t="s">
        <v>93</v>
      </c>
      <c r="AV894" s="13" t="s">
        <v>93</v>
      </c>
      <c r="AW894" s="13" t="s">
        <v>40</v>
      </c>
      <c r="AX894" s="13" t="s">
        <v>84</v>
      </c>
      <c r="AY894" s="260" t="s">
        <v>251</v>
      </c>
    </row>
    <row r="895" s="13" customFormat="1">
      <c r="A895" s="13"/>
      <c r="B895" s="249"/>
      <c r="C895" s="250"/>
      <c r="D895" s="251" t="s">
        <v>260</v>
      </c>
      <c r="E895" s="252" t="s">
        <v>1</v>
      </c>
      <c r="F895" s="253" t="s">
        <v>907</v>
      </c>
      <c r="G895" s="250"/>
      <c r="H895" s="254">
        <v>-561.33799999999997</v>
      </c>
      <c r="I895" s="255"/>
      <c r="J895" s="250"/>
      <c r="K895" s="250"/>
      <c r="L895" s="256"/>
      <c r="M895" s="257"/>
      <c r="N895" s="258"/>
      <c r="O895" s="258"/>
      <c r="P895" s="258"/>
      <c r="Q895" s="258"/>
      <c r="R895" s="258"/>
      <c r="S895" s="258"/>
      <c r="T895" s="25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0" t="s">
        <v>260</v>
      </c>
      <c r="AU895" s="260" t="s">
        <v>93</v>
      </c>
      <c r="AV895" s="13" t="s">
        <v>93</v>
      </c>
      <c r="AW895" s="13" t="s">
        <v>40</v>
      </c>
      <c r="AX895" s="13" t="s">
        <v>84</v>
      </c>
      <c r="AY895" s="260" t="s">
        <v>251</v>
      </c>
    </row>
    <row r="896" s="13" customFormat="1">
      <c r="A896" s="13"/>
      <c r="B896" s="249"/>
      <c r="C896" s="250"/>
      <c r="D896" s="251" t="s">
        <v>260</v>
      </c>
      <c r="E896" s="252" t="s">
        <v>1</v>
      </c>
      <c r="F896" s="253" t="s">
        <v>908</v>
      </c>
      <c r="G896" s="250"/>
      <c r="H896" s="254">
        <v>-164.477</v>
      </c>
      <c r="I896" s="255"/>
      <c r="J896" s="250"/>
      <c r="K896" s="250"/>
      <c r="L896" s="256"/>
      <c r="M896" s="257"/>
      <c r="N896" s="258"/>
      <c r="O896" s="258"/>
      <c r="P896" s="258"/>
      <c r="Q896" s="258"/>
      <c r="R896" s="258"/>
      <c r="S896" s="258"/>
      <c r="T896" s="259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0" t="s">
        <v>260</v>
      </c>
      <c r="AU896" s="260" t="s">
        <v>93</v>
      </c>
      <c r="AV896" s="13" t="s">
        <v>93</v>
      </c>
      <c r="AW896" s="13" t="s">
        <v>40</v>
      </c>
      <c r="AX896" s="13" t="s">
        <v>84</v>
      </c>
      <c r="AY896" s="260" t="s">
        <v>251</v>
      </c>
    </row>
    <row r="897" s="13" customFormat="1">
      <c r="A897" s="13"/>
      <c r="B897" s="249"/>
      <c r="C897" s="250"/>
      <c r="D897" s="251" t="s">
        <v>260</v>
      </c>
      <c r="E897" s="252" t="s">
        <v>1</v>
      </c>
      <c r="F897" s="253" t="s">
        <v>909</v>
      </c>
      <c r="G897" s="250"/>
      <c r="H897" s="254">
        <v>-5.9450000000000003</v>
      </c>
      <c r="I897" s="255"/>
      <c r="J897" s="250"/>
      <c r="K897" s="250"/>
      <c r="L897" s="256"/>
      <c r="M897" s="257"/>
      <c r="N897" s="258"/>
      <c r="O897" s="258"/>
      <c r="P897" s="258"/>
      <c r="Q897" s="258"/>
      <c r="R897" s="258"/>
      <c r="S897" s="258"/>
      <c r="T897" s="25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60" t="s">
        <v>260</v>
      </c>
      <c r="AU897" s="260" t="s">
        <v>93</v>
      </c>
      <c r="AV897" s="13" t="s">
        <v>93</v>
      </c>
      <c r="AW897" s="13" t="s">
        <v>40</v>
      </c>
      <c r="AX897" s="13" t="s">
        <v>84</v>
      </c>
      <c r="AY897" s="260" t="s">
        <v>251</v>
      </c>
    </row>
    <row r="898" s="15" customFormat="1">
      <c r="A898" s="15"/>
      <c r="B898" s="272"/>
      <c r="C898" s="273"/>
      <c r="D898" s="251" t="s">
        <v>260</v>
      </c>
      <c r="E898" s="274" t="s">
        <v>1</v>
      </c>
      <c r="F898" s="275" t="s">
        <v>910</v>
      </c>
      <c r="G898" s="273"/>
      <c r="H898" s="274" t="s">
        <v>1</v>
      </c>
      <c r="I898" s="276"/>
      <c r="J898" s="273"/>
      <c r="K898" s="273"/>
      <c r="L898" s="277"/>
      <c r="M898" s="278"/>
      <c r="N898" s="279"/>
      <c r="O898" s="279"/>
      <c r="P898" s="279"/>
      <c r="Q898" s="279"/>
      <c r="R898" s="279"/>
      <c r="S898" s="279"/>
      <c r="T898" s="280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81" t="s">
        <v>260</v>
      </c>
      <c r="AU898" s="281" t="s">
        <v>93</v>
      </c>
      <c r="AV898" s="15" t="s">
        <v>91</v>
      </c>
      <c r="AW898" s="15" t="s">
        <v>40</v>
      </c>
      <c r="AX898" s="15" t="s">
        <v>84</v>
      </c>
      <c r="AY898" s="281" t="s">
        <v>251</v>
      </c>
    </row>
    <row r="899" s="13" customFormat="1">
      <c r="A899" s="13"/>
      <c r="B899" s="249"/>
      <c r="C899" s="250"/>
      <c r="D899" s="251" t="s">
        <v>260</v>
      </c>
      <c r="E899" s="252" t="s">
        <v>1</v>
      </c>
      <c r="F899" s="253" t="s">
        <v>911</v>
      </c>
      <c r="G899" s="250"/>
      <c r="H899" s="254">
        <v>108.77</v>
      </c>
      <c r="I899" s="255"/>
      <c r="J899" s="250"/>
      <c r="K899" s="250"/>
      <c r="L899" s="256"/>
      <c r="M899" s="257"/>
      <c r="N899" s="258"/>
      <c r="O899" s="258"/>
      <c r="P899" s="258"/>
      <c r="Q899" s="258"/>
      <c r="R899" s="258"/>
      <c r="S899" s="258"/>
      <c r="T899" s="259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60" t="s">
        <v>260</v>
      </c>
      <c r="AU899" s="260" t="s">
        <v>93</v>
      </c>
      <c r="AV899" s="13" t="s">
        <v>93</v>
      </c>
      <c r="AW899" s="13" t="s">
        <v>40</v>
      </c>
      <c r="AX899" s="13" t="s">
        <v>84</v>
      </c>
      <c r="AY899" s="260" t="s">
        <v>251</v>
      </c>
    </row>
    <row r="900" s="13" customFormat="1">
      <c r="A900" s="13"/>
      <c r="B900" s="249"/>
      <c r="C900" s="250"/>
      <c r="D900" s="251" t="s">
        <v>260</v>
      </c>
      <c r="E900" s="252" t="s">
        <v>1</v>
      </c>
      <c r="F900" s="253" t="s">
        <v>912</v>
      </c>
      <c r="G900" s="250"/>
      <c r="H900" s="254">
        <v>157.035</v>
      </c>
      <c r="I900" s="255"/>
      <c r="J900" s="250"/>
      <c r="K900" s="250"/>
      <c r="L900" s="256"/>
      <c r="M900" s="257"/>
      <c r="N900" s="258"/>
      <c r="O900" s="258"/>
      <c r="P900" s="258"/>
      <c r="Q900" s="258"/>
      <c r="R900" s="258"/>
      <c r="S900" s="258"/>
      <c r="T900" s="259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0" t="s">
        <v>260</v>
      </c>
      <c r="AU900" s="260" t="s">
        <v>93</v>
      </c>
      <c r="AV900" s="13" t="s">
        <v>93</v>
      </c>
      <c r="AW900" s="13" t="s">
        <v>40</v>
      </c>
      <c r="AX900" s="13" t="s">
        <v>84</v>
      </c>
      <c r="AY900" s="260" t="s">
        <v>251</v>
      </c>
    </row>
    <row r="901" s="13" customFormat="1">
      <c r="A901" s="13"/>
      <c r="B901" s="249"/>
      <c r="C901" s="250"/>
      <c r="D901" s="251" t="s">
        <v>260</v>
      </c>
      <c r="E901" s="252" t="s">
        <v>1</v>
      </c>
      <c r="F901" s="253" t="s">
        <v>913</v>
      </c>
      <c r="G901" s="250"/>
      <c r="H901" s="254">
        <v>18.129000000000001</v>
      </c>
      <c r="I901" s="255"/>
      <c r="J901" s="250"/>
      <c r="K901" s="250"/>
      <c r="L901" s="256"/>
      <c r="M901" s="257"/>
      <c r="N901" s="258"/>
      <c r="O901" s="258"/>
      <c r="P901" s="258"/>
      <c r="Q901" s="258"/>
      <c r="R901" s="258"/>
      <c r="S901" s="258"/>
      <c r="T901" s="259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60" t="s">
        <v>260</v>
      </c>
      <c r="AU901" s="260" t="s">
        <v>93</v>
      </c>
      <c r="AV901" s="13" t="s">
        <v>93</v>
      </c>
      <c r="AW901" s="13" t="s">
        <v>40</v>
      </c>
      <c r="AX901" s="13" t="s">
        <v>84</v>
      </c>
      <c r="AY901" s="260" t="s">
        <v>251</v>
      </c>
    </row>
    <row r="902" s="13" customFormat="1">
      <c r="A902" s="13"/>
      <c r="B902" s="249"/>
      <c r="C902" s="250"/>
      <c r="D902" s="251" t="s">
        <v>260</v>
      </c>
      <c r="E902" s="252" t="s">
        <v>1</v>
      </c>
      <c r="F902" s="253" t="s">
        <v>914</v>
      </c>
      <c r="G902" s="250"/>
      <c r="H902" s="254">
        <v>3.04</v>
      </c>
      <c r="I902" s="255"/>
      <c r="J902" s="250"/>
      <c r="K902" s="250"/>
      <c r="L902" s="256"/>
      <c r="M902" s="257"/>
      <c r="N902" s="258"/>
      <c r="O902" s="258"/>
      <c r="P902" s="258"/>
      <c r="Q902" s="258"/>
      <c r="R902" s="258"/>
      <c r="S902" s="258"/>
      <c r="T902" s="259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60" t="s">
        <v>260</v>
      </c>
      <c r="AU902" s="260" t="s">
        <v>93</v>
      </c>
      <c r="AV902" s="13" t="s">
        <v>93</v>
      </c>
      <c r="AW902" s="13" t="s">
        <v>40</v>
      </c>
      <c r="AX902" s="13" t="s">
        <v>84</v>
      </c>
      <c r="AY902" s="260" t="s">
        <v>251</v>
      </c>
    </row>
    <row r="903" s="14" customFormat="1">
      <c r="A903" s="14"/>
      <c r="B903" s="261"/>
      <c r="C903" s="262"/>
      <c r="D903" s="251" t="s">
        <v>260</v>
      </c>
      <c r="E903" s="263" t="s">
        <v>1</v>
      </c>
      <c r="F903" s="264" t="s">
        <v>262</v>
      </c>
      <c r="G903" s="262"/>
      <c r="H903" s="265">
        <v>3019.2379999999994</v>
      </c>
      <c r="I903" s="266"/>
      <c r="J903" s="262"/>
      <c r="K903" s="262"/>
      <c r="L903" s="267"/>
      <c r="M903" s="268"/>
      <c r="N903" s="269"/>
      <c r="O903" s="269"/>
      <c r="P903" s="269"/>
      <c r="Q903" s="269"/>
      <c r="R903" s="269"/>
      <c r="S903" s="269"/>
      <c r="T903" s="270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71" t="s">
        <v>260</v>
      </c>
      <c r="AU903" s="271" t="s">
        <v>93</v>
      </c>
      <c r="AV903" s="14" t="s">
        <v>257</v>
      </c>
      <c r="AW903" s="14" t="s">
        <v>40</v>
      </c>
      <c r="AX903" s="14" t="s">
        <v>91</v>
      </c>
      <c r="AY903" s="271" t="s">
        <v>251</v>
      </c>
    </row>
    <row r="904" s="2" customFormat="1" ht="49.05" customHeight="1">
      <c r="A904" s="41"/>
      <c r="B904" s="42"/>
      <c r="C904" s="230" t="s">
        <v>931</v>
      </c>
      <c r="D904" s="230" t="s">
        <v>253</v>
      </c>
      <c r="E904" s="231" t="s">
        <v>932</v>
      </c>
      <c r="F904" s="232" t="s">
        <v>933</v>
      </c>
      <c r="G904" s="233" t="s">
        <v>389</v>
      </c>
      <c r="H904" s="234">
        <v>2338.6640000000002</v>
      </c>
      <c r="I904" s="235"/>
      <c r="J904" s="236">
        <f>ROUND(I904*H904,2)</f>
        <v>0</v>
      </c>
      <c r="K904" s="237"/>
      <c r="L904" s="47"/>
      <c r="M904" s="238" t="s">
        <v>1</v>
      </c>
      <c r="N904" s="239" t="s">
        <v>49</v>
      </c>
      <c r="O904" s="94"/>
      <c r="P904" s="240">
        <f>O904*H904</f>
        <v>0</v>
      </c>
      <c r="Q904" s="240">
        <v>0.01167696</v>
      </c>
      <c r="R904" s="240">
        <f>Q904*H904</f>
        <v>27.308485981440004</v>
      </c>
      <c r="S904" s="240">
        <v>0</v>
      </c>
      <c r="T904" s="241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42" t="s">
        <v>257</v>
      </c>
      <c r="AT904" s="242" t="s">
        <v>253</v>
      </c>
      <c r="AU904" s="242" t="s">
        <v>93</v>
      </c>
      <c r="AY904" s="19" t="s">
        <v>251</v>
      </c>
      <c r="BE904" s="243">
        <f>IF(N904="základní",J904,0)</f>
        <v>0</v>
      </c>
      <c r="BF904" s="243">
        <f>IF(N904="snížená",J904,0)</f>
        <v>0</v>
      </c>
      <c r="BG904" s="243">
        <f>IF(N904="zákl. přenesená",J904,0)</f>
        <v>0</v>
      </c>
      <c r="BH904" s="243">
        <f>IF(N904="sníž. přenesená",J904,0)</f>
        <v>0</v>
      </c>
      <c r="BI904" s="243">
        <f>IF(N904="nulová",J904,0)</f>
        <v>0</v>
      </c>
      <c r="BJ904" s="19" t="s">
        <v>91</v>
      </c>
      <c r="BK904" s="243">
        <f>ROUND(I904*H904,2)</f>
        <v>0</v>
      </c>
      <c r="BL904" s="19" t="s">
        <v>257</v>
      </c>
      <c r="BM904" s="242" t="s">
        <v>934</v>
      </c>
    </row>
    <row r="905" s="2" customFormat="1">
      <c r="A905" s="41"/>
      <c r="B905" s="42"/>
      <c r="C905" s="43"/>
      <c r="D905" s="244" t="s">
        <v>258</v>
      </c>
      <c r="E905" s="43"/>
      <c r="F905" s="245" t="s">
        <v>935</v>
      </c>
      <c r="G905" s="43"/>
      <c r="H905" s="43"/>
      <c r="I905" s="246"/>
      <c r="J905" s="43"/>
      <c r="K905" s="43"/>
      <c r="L905" s="47"/>
      <c r="M905" s="247"/>
      <c r="N905" s="248"/>
      <c r="O905" s="94"/>
      <c r="P905" s="94"/>
      <c r="Q905" s="94"/>
      <c r="R905" s="94"/>
      <c r="S905" s="94"/>
      <c r="T905" s="95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19" t="s">
        <v>258</v>
      </c>
      <c r="AU905" s="19" t="s">
        <v>93</v>
      </c>
    </row>
    <row r="906" s="13" customFormat="1">
      <c r="A906" s="13"/>
      <c r="B906" s="249"/>
      <c r="C906" s="250"/>
      <c r="D906" s="251" t="s">
        <v>260</v>
      </c>
      <c r="E906" s="252" t="s">
        <v>1</v>
      </c>
      <c r="F906" s="253" t="s">
        <v>902</v>
      </c>
      <c r="G906" s="250"/>
      <c r="H906" s="254">
        <v>3286.8989999999999</v>
      </c>
      <c r="I906" s="255"/>
      <c r="J906" s="250"/>
      <c r="K906" s="250"/>
      <c r="L906" s="256"/>
      <c r="M906" s="257"/>
      <c r="N906" s="258"/>
      <c r="O906" s="258"/>
      <c r="P906" s="258"/>
      <c r="Q906" s="258"/>
      <c r="R906" s="258"/>
      <c r="S906" s="258"/>
      <c r="T906" s="25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0" t="s">
        <v>260</v>
      </c>
      <c r="AU906" s="260" t="s">
        <v>93</v>
      </c>
      <c r="AV906" s="13" t="s">
        <v>93</v>
      </c>
      <c r="AW906" s="13" t="s">
        <v>40</v>
      </c>
      <c r="AX906" s="13" t="s">
        <v>84</v>
      </c>
      <c r="AY906" s="260" t="s">
        <v>251</v>
      </c>
    </row>
    <row r="907" s="13" customFormat="1">
      <c r="A907" s="13"/>
      <c r="B907" s="249"/>
      <c r="C907" s="250"/>
      <c r="D907" s="251" t="s">
        <v>260</v>
      </c>
      <c r="E907" s="252" t="s">
        <v>1</v>
      </c>
      <c r="F907" s="253" t="s">
        <v>903</v>
      </c>
      <c r="G907" s="250"/>
      <c r="H907" s="254">
        <v>165.31</v>
      </c>
      <c r="I907" s="255"/>
      <c r="J907" s="250"/>
      <c r="K907" s="250"/>
      <c r="L907" s="256"/>
      <c r="M907" s="257"/>
      <c r="N907" s="258"/>
      <c r="O907" s="258"/>
      <c r="P907" s="258"/>
      <c r="Q907" s="258"/>
      <c r="R907" s="258"/>
      <c r="S907" s="258"/>
      <c r="T907" s="259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0" t="s">
        <v>260</v>
      </c>
      <c r="AU907" s="260" t="s">
        <v>93</v>
      </c>
      <c r="AV907" s="13" t="s">
        <v>93</v>
      </c>
      <c r="AW907" s="13" t="s">
        <v>40</v>
      </c>
      <c r="AX907" s="13" t="s">
        <v>84</v>
      </c>
      <c r="AY907" s="260" t="s">
        <v>251</v>
      </c>
    </row>
    <row r="908" s="15" customFormat="1">
      <c r="A908" s="15"/>
      <c r="B908" s="272"/>
      <c r="C908" s="273"/>
      <c r="D908" s="251" t="s">
        <v>260</v>
      </c>
      <c r="E908" s="274" t="s">
        <v>1</v>
      </c>
      <c r="F908" s="275" t="s">
        <v>905</v>
      </c>
      <c r="G908" s="273"/>
      <c r="H908" s="274" t="s">
        <v>1</v>
      </c>
      <c r="I908" s="276"/>
      <c r="J908" s="273"/>
      <c r="K908" s="273"/>
      <c r="L908" s="277"/>
      <c r="M908" s="278"/>
      <c r="N908" s="279"/>
      <c r="O908" s="279"/>
      <c r="P908" s="279"/>
      <c r="Q908" s="279"/>
      <c r="R908" s="279"/>
      <c r="S908" s="279"/>
      <c r="T908" s="280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81" t="s">
        <v>260</v>
      </c>
      <c r="AU908" s="281" t="s">
        <v>93</v>
      </c>
      <c r="AV908" s="15" t="s">
        <v>91</v>
      </c>
      <c r="AW908" s="15" t="s">
        <v>40</v>
      </c>
      <c r="AX908" s="15" t="s">
        <v>84</v>
      </c>
      <c r="AY908" s="281" t="s">
        <v>251</v>
      </c>
    </row>
    <row r="909" s="13" customFormat="1">
      <c r="A909" s="13"/>
      <c r="B909" s="249"/>
      <c r="C909" s="250"/>
      <c r="D909" s="251" t="s">
        <v>260</v>
      </c>
      <c r="E909" s="252" t="s">
        <v>1</v>
      </c>
      <c r="F909" s="253" t="s">
        <v>906</v>
      </c>
      <c r="G909" s="250"/>
      <c r="H909" s="254">
        <v>-381.78500000000002</v>
      </c>
      <c r="I909" s="255"/>
      <c r="J909" s="250"/>
      <c r="K909" s="250"/>
      <c r="L909" s="256"/>
      <c r="M909" s="257"/>
      <c r="N909" s="258"/>
      <c r="O909" s="258"/>
      <c r="P909" s="258"/>
      <c r="Q909" s="258"/>
      <c r="R909" s="258"/>
      <c r="S909" s="258"/>
      <c r="T909" s="259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60" t="s">
        <v>260</v>
      </c>
      <c r="AU909" s="260" t="s">
        <v>93</v>
      </c>
      <c r="AV909" s="13" t="s">
        <v>93</v>
      </c>
      <c r="AW909" s="13" t="s">
        <v>40</v>
      </c>
      <c r="AX909" s="13" t="s">
        <v>84</v>
      </c>
      <c r="AY909" s="260" t="s">
        <v>251</v>
      </c>
    </row>
    <row r="910" s="13" customFormat="1">
      <c r="A910" s="13"/>
      <c r="B910" s="249"/>
      <c r="C910" s="250"/>
      <c r="D910" s="251" t="s">
        <v>260</v>
      </c>
      <c r="E910" s="252" t="s">
        <v>1</v>
      </c>
      <c r="F910" s="253" t="s">
        <v>907</v>
      </c>
      <c r="G910" s="250"/>
      <c r="H910" s="254">
        <v>-561.33799999999997</v>
      </c>
      <c r="I910" s="255"/>
      <c r="J910" s="250"/>
      <c r="K910" s="250"/>
      <c r="L910" s="256"/>
      <c r="M910" s="257"/>
      <c r="N910" s="258"/>
      <c r="O910" s="258"/>
      <c r="P910" s="258"/>
      <c r="Q910" s="258"/>
      <c r="R910" s="258"/>
      <c r="S910" s="258"/>
      <c r="T910" s="25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60" t="s">
        <v>260</v>
      </c>
      <c r="AU910" s="260" t="s">
        <v>93</v>
      </c>
      <c r="AV910" s="13" t="s">
        <v>93</v>
      </c>
      <c r="AW910" s="13" t="s">
        <v>40</v>
      </c>
      <c r="AX910" s="13" t="s">
        <v>84</v>
      </c>
      <c r="AY910" s="260" t="s">
        <v>251</v>
      </c>
    </row>
    <row r="911" s="13" customFormat="1">
      <c r="A911" s="13"/>
      <c r="B911" s="249"/>
      <c r="C911" s="250"/>
      <c r="D911" s="251" t="s">
        <v>260</v>
      </c>
      <c r="E911" s="252" t="s">
        <v>1</v>
      </c>
      <c r="F911" s="253" t="s">
        <v>908</v>
      </c>
      <c r="G911" s="250"/>
      <c r="H911" s="254">
        <v>-164.477</v>
      </c>
      <c r="I911" s="255"/>
      <c r="J911" s="250"/>
      <c r="K911" s="250"/>
      <c r="L911" s="256"/>
      <c r="M911" s="257"/>
      <c r="N911" s="258"/>
      <c r="O911" s="258"/>
      <c r="P911" s="258"/>
      <c r="Q911" s="258"/>
      <c r="R911" s="258"/>
      <c r="S911" s="258"/>
      <c r="T911" s="259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60" t="s">
        <v>260</v>
      </c>
      <c r="AU911" s="260" t="s">
        <v>93</v>
      </c>
      <c r="AV911" s="13" t="s">
        <v>93</v>
      </c>
      <c r="AW911" s="13" t="s">
        <v>40</v>
      </c>
      <c r="AX911" s="13" t="s">
        <v>84</v>
      </c>
      <c r="AY911" s="260" t="s">
        <v>251</v>
      </c>
    </row>
    <row r="912" s="13" customFormat="1">
      <c r="A912" s="13"/>
      <c r="B912" s="249"/>
      <c r="C912" s="250"/>
      <c r="D912" s="251" t="s">
        <v>260</v>
      </c>
      <c r="E912" s="252" t="s">
        <v>1</v>
      </c>
      <c r="F912" s="253" t="s">
        <v>909</v>
      </c>
      <c r="G912" s="250"/>
      <c r="H912" s="254">
        <v>-5.9450000000000003</v>
      </c>
      <c r="I912" s="255"/>
      <c r="J912" s="250"/>
      <c r="K912" s="250"/>
      <c r="L912" s="256"/>
      <c r="M912" s="257"/>
      <c r="N912" s="258"/>
      <c r="O912" s="258"/>
      <c r="P912" s="258"/>
      <c r="Q912" s="258"/>
      <c r="R912" s="258"/>
      <c r="S912" s="258"/>
      <c r="T912" s="25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60" t="s">
        <v>260</v>
      </c>
      <c r="AU912" s="260" t="s">
        <v>93</v>
      </c>
      <c r="AV912" s="13" t="s">
        <v>93</v>
      </c>
      <c r="AW912" s="13" t="s">
        <v>40</v>
      </c>
      <c r="AX912" s="13" t="s">
        <v>84</v>
      </c>
      <c r="AY912" s="260" t="s">
        <v>251</v>
      </c>
    </row>
    <row r="913" s="14" customFormat="1">
      <c r="A913" s="14"/>
      <c r="B913" s="261"/>
      <c r="C913" s="262"/>
      <c r="D913" s="251" t="s">
        <v>260</v>
      </c>
      <c r="E913" s="263" t="s">
        <v>1</v>
      </c>
      <c r="F913" s="264" t="s">
        <v>262</v>
      </c>
      <c r="G913" s="262"/>
      <c r="H913" s="265">
        <v>2338.6640000000002</v>
      </c>
      <c r="I913" s="266"/>
      <c r="J913" s="262"/>
      <c r="K913" s="262"/>
      <c r="L913" s="267"/>
      <c r="M913" s="268"/>
      <c r="N913" s="269"/>
      <c r="O913" s="269"/>
      <c r="P913" s="269"/>
      <c r="Q913" s="269"/>
      <c r="R913" s="269"/>
      <c r="S913" s="269"/>
      <c r="T913" s="270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71" t="s">
        <v>260</v>
      </c>
      <c r="AU913" s="271" t="s">
        <v>93</v>
      </c>
      <c r="AV913" s="14" t="s">
        <v>257</v>
      </c>
      <c r="AW913" s="14" t="s">
        <v>40</v>
      </c>
      <c r="AX913" s="14" t="s">
        <v>91</v>
      </c>
      <c r="AY913" s="271" t="s">
        <v>251</v>
      </c>
    </row>
    <row r="914" s="2" customFormat="1" ht="24.15" customHeight="1">
      <c r="A914" s="41"/>
      <c r="B914" s="42"/>
      <c r="C914" s="294" t="s">
        <v>595</v>
      </c>
      <c r="D914" s="294" t="s">
        <v>338</v>
      </c>
      <c r="E914" s="295" t="s">
        <v>936</v>
      </c>
      <c r="F914" s="296" t="s">
        <v>937</v>
      </c>
      <c r="G914" s="297" t="s">
        <v>389</v>
      </c>
      <c r="H914" s="298">
        <v>2455.5970000000002</v>
      </c>
      <c r="I914" s="299"/>
      <c r="J914" s="300">
        <f>ROUND(I914*H914,2)</f>
        <v>0</v>
      </c>
      <c r="K914" s="301"/>
      <c r="L914" s="302"/>
      <c r="M914" s="303" t="s">
        <v>1</v>
      </c>
      <c r="N914" s="304" t="s">
        <v>49</v>
      </c>
      <c r="O914" s="94"/>
      <c r="P914" s="240">
        <f>O914*H914</f>
        <v>0</v>
      </c>
      <c r="Q914" s="240">
        <v>0.02</v>
      </c>
      <c r="R914" s="240">
        <f>Q914*H914</f>
        <v>49.111940000000004</v>
      </c>
      <c r="S914" s="240">
        <v>0</v>
      </c>
      <c r="T914" s="241">
        <f>S914*H914</f>
        <v>0</v>
      </c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R914" s="242" t="s">
        <v>281</v>
      </c>
      <c r="AT914" s="242" t="s">
        <v>338</v>
      </c>
      <c r="AU914" s="242" t="s">
        <v>93</v>
      </c>
      <c r="AY914" s="19" t="s">
        <v>251</v>
      </c>
      <c r="BE914" s="243">
        <f>IF(N914="základní",J914,0)</f>
        <v>0</v>
      </c>
      <c r="BF914" s="243">
        <f>IF(N914="snížená",J914,0)</f>
        <v>0</v>
      </c>
      <c r="BG914" s="243">
        <f>IF(N914="zákl. přenesená",J914,0)</f>
        <v>0</v>
      </c>
      <c r="BH914" s="243">
        <f>IF(N914="sníž. přenesená",J914,0)</f>
        <v>0</v>
      </c>
      <c r="BI914" s="243">
        <f>IF(N914="nulová",J914,0)</f>
        <v>0</v>
      </c>
      <c r="BJ914" s="19" t="s">
        <v>91</v>
      </c>
      <c r="BK914" s="243">
        <f>ROUND(I914*H914,2)</f>
        <v>0</v>
      </c>
      <c r="BL914" s="19" t="s">
        <v>257</v>
      </c>
      <c r="BM914" s="242" t="s">
        <v>938</v>
      </c>
    </row>
    <row r="915" s="13" customFormat="1">
      <c r="A915" s="13"/>
      <c r="B915" s="249"/>
      <c r="C915" s="250"/>
      <c r="D915" s="251" t="s">
        <v>260</v>
      </c>
      <c r="E915" s="252" t="s">
        <v>1</v>
      </c>
      <c r="F915" s="253" t="s">
        <v>939</v>
      </c>
      <c r="G915" s="250"/>
      <c r="H915" s="254">
        <v>2455.5970000000002</v>
      </c>
      <c r="I915" s="255"/>
      <c r="J915" s="250"/>
      <c r="K915" s="250"/>
      <c r="L915" s="256"/>
      <c r="M915" s="257"/>
      <c r="N915" s="258"/>
      <c r="O915" s="258"/>
      <c r="P915" s="258"/>
      <c r="Q915" s="258"/>
      <c r="R915" s="258"/>
      <c r="S915" s="258"/>
      <c r="T915" s="25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0" t="s">
        <v>260</v>
      </c>
      <c r="AU915" s="260" t="s">
        <v>93</v>
      </c>
      <c r="AV915" s="13" t="s">
        <v>93</v>
      </c>
      <c r="AW915" s="13" t="s">
        <v>40</v>
      </c>
      <c r="AX915" s="13" t="s">
        <v>84</v>
      </c>
      <c r="AY915" s="260" t="s">
        <v>251</v>
      </c>
    </row>
    <row r="916" s="14" customFormat="1">
      <c r="A916" s="14"/>
      <c r="B916" s="261"/>
      <c r="C916" s="262"/>
      <c r="D916" s="251" t="s">
        <v>260</v>
      </c>
      <c r="E916" s="263" t="s">
        <v>1</v>
      </c>
      <c r="F916" s="264" t="s">
        <v>262</v>
      </c>
      <c r="G916" s="262"/>
      <c r="H916" s="265">
        <v>2455.5970000000002</v>
      </c>
      <c r="I916" s="266"/>
      <c r="J916" s="262"/>
      <c r="K916" s="262"/>
      <c r="L916" s="267"/>
      <c r="M916" s="268"/>
      <c r="N916" s="269"/>
      <c r="O916" s="269"/>
      <c r="P916" s="269"/>
      <c r="Q916" s="269"/>
      <c r="R916" s="269"/>
      <c r="S916" s="269"/>
      <c r="T916" s="27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71" t="s">
        <v>260</v>
      </c>
      <c r="AU916" s="271" t="s">
        <v>93</v>
      </c>
      <c r="AV916" s="14" t="s">
        <v>257</v>
      </c>
      <c r="AW916" s="14" t="s">
        <v>40</v>
      </c>
      <c r="AX916" s="14" t="s">
        <v>91</v>
      </c>
      <c r="AY916" s="271" t="s">
        <v>251</v>
      </c>
    </row>
    <row r="917" s="2" customFormat="1" ht="37.8" customHeight="1">
      <c r="A917" s="41"/>
      <c r="B917" s="42"/>
      <c r="C917" s="230" t="s">
        <v>940</v>
      </c>
      <c r="D917" s="230" t="s">
        <v>253</v>
      </c>
      <c r="E917" s="231" t="s">
        <v>941</v>
      </c>
      <c r="F917" s="232" t="s">
        <v>942</v>
      </c>
      <c r="G917" s="233" t="s">
        <v>389</v>
      </c>
      <c r="H917" s="234">
        <v>2338.6640000000002</v>
      </c>
      <c r="I917" s="235"/>
      <c r="J917" s="236">
        <f>ROUND(I917*H917,2)</f>
        <v>0</v>
      </c>
      <c r="K917" s="237"/>
      <c r="L917" s="47"/>
      <c r="M917" s="238" t="s">
        <v>1</v>
      </c>
      <c r="N917" s="239" t="s">
        <v>49</v>
      </c>
      <c r="O917" s="94"/>
      <c r="P917" s="240">
        <f>O917*H917</f>
        <v>0</v>
      </c>
      <c r="Q917" s="240">
        <v>8.0599999999999994E-05</v>
      </c>
      <c r="R917" s="240">
        <f>Q917*H917</f>
        <v>0.1884963184</v>
      </c>
      <c r="S917" s="240">
        <v>0</v>
      </c>
      <c r="T917" s="241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42" t="s">
        <v>257</v>
      </c>
      <c r="AT917" s="242" t="s">
        <v>253</v>
      </c>
      <c r="AU917" s="242" t="s">
        <v>93</v>
      </c>
      <c r="AY917" s="19" t="s">
        <v>251</v>
      </c>
      <c r="BE917" s="243">
        <f>IF(N917="základní",J917,0)</f>
        <v>0</v>
      </c>
      <c r="BF917" s="243">
        <f>IF(N917="snížená",J917,0)</f>
        <v>0</v>
      </c>
      <c r="BG917" s="243">
        <f>IF(N917="zákl. přenesená",J917,0)</f>
        <v>0</v>
      </c>
      <c r="BH917" s="243">
        <f>IF(N917="sníž. přenesená",J917,0)</f>
        <v>0</v>
      </c>
      <c r="BI917" s="243">
        <f>IF(N917="nulová",J917,0)</f>
        <v>0</v>
      </c>
      <c r="BJ917" s="19" t="s">
        <v>91</v>
      </c>
      <c r="BK917" s="243">
        <f>ROUND(I917*H917,2)</f>
        <v>0</v>
      </c>
      <c r="BL917" s="19" t="s">
        <v>257</v>
      </c>
      <c r="BM917" s="242" t="s">
        <v>943</v>
      </c>
    </row>
    <row r="918" s="2" customFormat="1">
      <c r="A918" s="41"/>
      <c r="B918" s="42"/>
      <c r="C918" s="43"/>
      <c r="D918" s="244" t="s">
        <v>258</v>
      </c>
      <c r="E918" s="43"/>
      <c r="F918" s="245" t="s">
        <v>944</v>
      </c>
      <c r="G918" s="43"/>
      <c r="H918" s="43"/>
      <c r="I918" s="246"/>
      <c r="J918" s="43"/>
      <c r="K918" s="43"/>
      <c r="L918" s="47"/>
      <c r="M918" s="247"/>
      <c r="N918" s="248"/>
      <c r="O918" s="94"/>
      <c r="P918" s="94"/>
      <c r="Q918" s="94"/>
      <c r="R918" s="94"/>
      <c r="S918" s="94"/>
      <c r="T918" s="95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T918" s="19" t="s">
        <v>258</v>
      </c>
      <c r="AU918" s="19" t="s">
        <v>93</v>
      </c>
    </row>
    <row r="919" s="2" customFormat="1" ht="24.15" customHeight="1">
      <c r="A919" s="41"/>
      <c r="B919" s="42"/>
      <c r="C919" s="230" t="s">
        <v>603</v>
      </c>
      <c r="D919" s="230" t="s">
        <v>253</v>
      </c>
      <c r="E919" s="231" t="s">
        <v>945</v>
      </c>
      <c r="F919" s="232" t="s">
        <v>946</v>
      </c>
      <c r="G919" s="233" t="s">
        <v>321</v>
      </c>
      <c r="H919" s="234">
        <v>207</v>
      </c>
      <c r="I919" s="235"/>
      <c r="J919" s="236">
        <f>ROUND(I919*H919,2)</f>
        <v>0</v>
      </c>
      <c r="K919" s="237"/>
      <c r="L919" s="47"/>
      <c r="M919" s="238" t="s">
        <v>1</v>
      </c>
      <c r="N919" s="239" t="s">
        <v>49</v>
      </c>
      <c r="O919" s="94"/>
      <c r="P919" s="240">
        <f>O919*H919</f>
        <v>0</v>
      </c>
      <c r="Q919" s="240">
        <v>3.0000000000000001E-05</v>
      </c>
      <c r="R919" s="240">
        <f>Q919*H919</f>
        <v>0.0062100000000000002</v>
      </c>
      <c r="S919" s="240">
        <v>0</v>
      </c>
      <c r="T919" s="241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42" t="s">
        <v>257</v>
      </c>
      <c r="AT919" s="242" t="s">
        <v>253</v>
      </c>
      <c r="AU919" s="242" t="s">
        <v>93</v>
      </c>
      <c r="AY919" s="19" t="s">
        <v>251</v>
      </c>
      <c r="BE919" s="243">
        <f>IF(N919="základní",J919,0)</f>
        <v>0</v>
      </c>
      <c r="BF919" s="243">
        <f>IF(N919="snížená",J919,0)</f>
        <v>0</v>
      </c>
      <c r="BG919" s="243">
        <f>IF(N919="zákl. přenesená",J919,0)</f>
        <v>0</v>
      </c>
      <c r="BH919" s="243">
        <f>IF(N919="sníž. přenesená",J919,0)</f>
        <v>0</v>
      </c>
      <c r="BI919" s="243">
        <f>IF(N919="nulová",J919,0)</f>
        <v>0</v>
      </c>
      <c r="BJ919" s="19" t="s">
        <v>91</v>
      </c>
      <c r="BK919" s="243">
        <f>ROUND(I919*H919,2)</f>
        <v>0</v>
      </c>
      <c r="BL919" s="19" t="s">
        <v>257</v>
      </c>
      <c r="BM919" s="242" t="s">
        <v>947</v>
      </c>
    </row>
    <row r="920" s="2" customFormat="1">
      <c r="A920" s="41"/>
      <c r="B920" s="42"/>
      <c r="C920" s="43"/>
      <c r="D920" s="244" t="s">
        <v>258</v>
      </c>
      <c r="E920" s="43"/>
      <c r="F920" s="245" t="s">
        <v>948</v>
      </c>
      <c r="G920" s="43"/>
      <c r="H920" s="43"/>
      <c r="I920" s="246"/>
      <c r="J920" s="43"/>
      <c r="K920" s="43"/>
      <c r="L920" s="47"/>
      <c r="M920" s="247"/>
      <c r="N920" s="248"/>
      <c r="O920" s="94"/>
      <c r="P920" s="94"/>
      <c r="Q920" s="94"/>
      <c r="R920" s="94"/>
      <c r="S920" s="94"/>
      <c r="T920" s="95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T920" s="19" t="s">
        <v>258</v>
      </c>
      <c r="AU920" s="19" t="s">
        <v>93</v>
      </c>
    </row>
    <row r="921" s="2" customFormat="1" ht="33" customHeight="1">
      <c r="A921" s="41"/>
      <c r="B921" s="42"/>
      <c r="C921" s="294" t="s">
        <v>949</v>
      </c>
      <c r="D921" s="294" t="s">
        <v>338</v>
      </c>
      <c r="E921" s="295" t="s">
        <v>950</v>
      </c>
      <c r="F921" s="296" t="s">
        <v>951</v>
      </c>
      <c r="G921" s="297" t="s">
        <v>321</v>
      </c>
      <c r="H921" s="298">
        <v>217.34999999999999</v>
      </c>
      <c r="I921" s="299"/>
      <c r="J921" s="300">
        <f>ROUND(I921*H921,2)</f>
        <v>0</v>
      </c>
      <c r="K921" s="301"/>
      <c r="L921" s="302"/>
      <c r="M921" s="303" t="s">
        <v>1</v>
      </c>
      <c r="N921" s="304" t="s">
        <v>49</v>
      </c>
      <c r="O921" s="94"/>
      <c r="P921" s="240">
        <f>O921*H921</f>
        <v>0</v>
      </c>
      <c r="Q921" s="240">
        <v>0.00068000000000000005</v>
      </c>
      <c r="R921" s="240">
        <f>Q921*H921</f>
        <v>0.14779800000000001</v>
      </c>
      <c r="S921" s="240">
        <v>0</v>
      </c>
      <c r="T921" s="241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42" t="s">
        <v>281</v>
      </c>
      <c r="AT921" s="242" t="s">
        <v>338</v>
      </c>
      <c r="AU921" s="242" t="s">
        <v>93</v>
      </c>
      <c r="AY921" s="19" t="s">
        <v>251</v>
      </c>
      <c r="BE921" s="243">
        <f>IF(N921="základní",J921,0)</f>
        <v>0</v>
      </c>
      <c r="BF921" s="243">
        <f>IF(N921="snížená",J921,0)</f>
        <v>0</v>
      </c>
      <c r="BG921" s="243">
        <f>IF(N921="zákl. přenesená",J921,0)</f>
        <v>0</v>
      </c>
      <c r="BH921" s="243">
        <f>IF(N921="sníž. přenesená",J921,0)</f>
        <v>0</v>
      </c>
      <c r="BI921" s="243">
        <f>IF(N921="nulová",J921,0)</f>
        <v>0</v>
      </c>
      <c r="BJ921" s="19" t="s">
        <v>91</v>
      </c>
      <c r="BK921" s="243">
        <f>ROUND(I921*H921,2)</f>
        <v>0</v>
      </c>
      <c r="BL921" s="19" t="s">
        <v>257</v>
      </c>
      <c r="BM921" s="242" t="s">
        <v>952</v>
      </c>
    </row>
    <row r="922" s="13" customFormat="1">
      <c r="A922" s="13"/>
      <c r="B922" s="249"/>
      <c r="C922" s="250"/>
      <c r="D922" s="251" t="s">
        <v>260</v>
      </c>
      <c r="E922" s="252" t="s">
        <v>1</v>
      </c>
      <c r="F922" s="253" t="s">
        <v>953</v>
      </c>
      <c r="G922" s="250"/>
      <c r="H922" s="254">
        <v>217.34999999999999</v>
      </c>
      <c r="I922" s="255"/>
      <c r="J922" s="250"/>
      <c r="K922" s="250"/>
      <c r="L922" s="256"/>
      <c r="M922" s="257"/>
      <c r="N922" s="258"/>
      <c r="O922" s="258"/>
      <c r="P922" s="258"/>
      <c r="Q922" s="258"/>
      <c r="R922" s="258"/>
      <c r="S922" s="258"/>
      <c r="T922" s="259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60" t="s">
        <v>260</v>
      </c>
      <c r="AU922" s="260" t="s">
        <v>93</v>
      </c>
      <c r="AV922" s="13" t="s">
        <v>93</v>
      </c>
      <c r="AW922" s="13" t="s">
        <v>40</v>
      </c>
      <c r="AX922" s="13" t="s">
        <v>84</v>
      </c>
      <c r="AY922" s="260" t="s">
        <v>251</v>
      </c>
    </row>
    <row r="923" s="14" customFormat="1">
      <c r="A923" s="14"/>
      <c r="B923" s="261"/>
      <c r="C923" s="262"/>
      <c r="D923" s="251" t="s">
        <v>260</v>
      </c>
      <c r="E923" s="263" t="s">
        <v>1</v>
      </c>
      <c r="F923" s="264" t="s">
        <v>262</v>
      </c>
      <c r="G923" s="262"/>
      <c r="H923" s="265">
        <v>217.34999999999999</v>
      </c>
      <c r="I923" s="266"/>
      <c r="J923" s="262"/>
      <c r="K923" s="262"/>
      <c r="L923" s="267"/>
      <c r="M923" s="268"/>
      <c r="N923" s="269"/>
      <c r="O923" s="269"/>
      <c r="P923" s="269"/>
      <c r="Q923" s="269"/>
      <c r="R923" s="269"/>
      <c r="S923" s="269"/>
      <c r="T923" s="27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71" t="s">
        <v>260</v>
      </c>
      <c r="AU923" s="271" t="s">
        <v>93</v>
      </c>
      <c r="AV923" s="14" t="s">
        <v>257</v>
      </c>
      <c r="AW923" s="14" t="s">
        <v>40</v>
      </c>
      <c r="AX923" s="14" t="s">
        <v>91</v>
      </c>
      <c r="AY923" s="271" t="s">
        <v>251</v>
      </c>
    </row>
    <row r="924" s="2" customFormat="1" ht="16.5" customHeight="1">
      <c r="A924" s="41"/>
      <c r="B924" s="42"/>
      <c r="C924" s="230" t="s">
        <v>610</v>
      </c>
      <c r="D924" s="230" t="s">
        <v>253</v>
      </c>
      <c r="E924" s="231" t="s">
        <v>954</v>
      </c>
      <c r="F924" s="232" t="s">
        <v>955</v>
      </c>
      <c r="G924" s="233" t="s">
        <v>321</v>
      </c>
      <c r="H924" s="234">
        <v>3381.261</v>
      </c>
      <c r="I924" s="235"/>
      <c r="J924" s="236">
        <f>ROUND(I924*H924,2)</f>
        <v>0</v>
      </c>
      <c r="K924" s="237"/>
      <c r="L924" s="47"/>
      <c r="M924" s="238" t="s">
        <v>1</v>
      </c>
      <c r="N924" s="239" t="s">
        <v>49</v>
      </c>
      <c r="O924" s="94"/>
      <c r="P924" s="240">
        <f>O924*H924</f>
        <v>0</v>
      </c>
      <c r="Q924" s="240">
        <v>0</v>
      </c>
      <c r="R924" s="240">
        <f>Q924*H924</f>
        <v>0</v>
      </c>
      <c r="S924" s="240">
        <v>0</v>
      </c>
      <c r="T924" s="241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42" t="s">
        <v>257</v>
      </c>
      <c r="AT924" s="242" t="s">
        <v>253</v>
      </c>
      <c r="AU924" s="242" t="s">
        <v>93</v>
      </c>
      <c r="AY924" s="19" t="s">
        <v>251</v>
      </c>
      <c r="BE924" s="243">
        <f>IF(N924="základní",J924,0)</f>
        <v>0</v>
      </c>
      <c r="BF924" s="243">
        <f>IF(N924="snížená",J924,0)</f>
        <v>0</v>
      </c>
      <c r="BG924" s="243">
        <f>IF(N924="zákl. přenesená",J924,0)</f>
        <v>0</v>
      </c>
      <c r="BH924" s="243">
        <f>IF(N924="sníž. přenesená",J924,0)</f>
        <v>0</v>
      </c>
      <c r="BI924" s="243">
        <f>IF(N924="nulová",J924,0)</f>
        <v>0</v>
      </c>
      <c r="BJ924" s="19" t="s">
        <v>91</v>
      </c>
      <c r="BK924" s="243">
        <f>ROUND(I924*H924,2)</f>
        <v>0</v>
      </c>
      <c r="BL924" s="19" t="s">
        <v>257</v>
      </c>
      <c r="BM924" s="242" t="s">
        <v>956</v>
      </c>
    </row>
    <row r="925" s="2" customFormat="1">
      <c r="A925" s="41"/>
      <c r="B925" s="42"/>
      <c r="C925" s="43"/>
      <c r="D925" s="244" t="s">
        <v>258</v>
      </c>
      <c r="E925" s="43"/>
      <c r="F925" s="245" t="s">
        <v>957</v>
      </c>
      <c r="G925" s="43"/>
      <c r="H925" s="43"/>
      <c r="I925" s="246"/>
      <c r="J925" s="43"/>
      <c r="K925" s="43"/>
      <c r="L925" s="47"/>
      <c r="M925" s="247"/>
      <c r="N925" s="248"/>
      <c r="O925" s="94"/>
      <c r="P925" s="94"/>
      <c r="Q925" s="94"/>
      <c r="R925" s="94"/>
      <c r="S925" s="94"/>
      <c r="T925" s="95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19" t="s">
        <v>258</v>
      </c>
      <c r="AU925" s="19" t="s">
        <v>93</v>
      </c>
    </row>
    <row r="926" s="15" customFormat="1">
      <c r="A926" s="15"/>
      <c r="B926" s="272"/>
      <c r="C926" s="273"/>
      <c r="D926" s="251" t="s">
        <v>260</v>
      </c>
      <c r="E926" s="274" t="s">
        <v>1</v>
      </c>
      <c r="F926" s="275" t="s">
        <v>958</v>
      </c>
      <c r="G926" s="273"/>
      <c r="H926" s="274" t="s">
        <v>1</v>
      </c>
      <c r="I926" s="276"/>
      <c r="J926" s="273"/>
      <c r="K926" s="273"/>
      <c r="L926" s="277"/>
      <c r="M926" s="278"/>
      <c r="N926" s="279"/>
      <c r="O926" s="279"/>
      <c r="P926" s="279"/>
      <c r="Q926" s="279"/>
      <c r="R926" s="279"/>
      <c r="S926" s="279"/>
      <c r="T926" s="280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81" t="s">
        <v>260</v>
      </c>
      <c r="AU926" s="281" t="s">
        <v>93</v>
      </c>
      <c r="AV926" s="15" t="s">
        <v>91</v>
      </c>
      <c r="AW926" s="15" t="s">
        <v>40</v>
      </c>
      <c r="AX926" s="15" t="s">
        <v>84</v>
      </c>
      <c r="AY926" s="281" t="s">
        <v>251</v>
      </c>
    </row>
    <row r="927" s="13" customFormat="1">
      <c r="A927" s="13"/>
      <c r="B927" s="249"/>
      <c r="C927" s="250"/>
      <c r="D927" s="251" t="s">
        <v>260</v>
      </c>
      <c r="E927" s="252" t="s">
        <v>1</v>
      </c>
      <c r="F927" s="253" t="s">
        <v>959</v>
      </c>
      <c r="G927" s="250"/>
      <c r="H927" s="254">
        <v>122.76000000000001</v>
      </c>
      <c r="I927" s="255"/>
      <c r="J927" s="250"/>
      <c r="K927" s="250"/>
      <c r="L927" s="256"/>
      <c r="M927" s="257"/>
      <c r="N927" s="258"/>
      <c r="O927" s="258"/>
      <c r="P927" s="258"/>
      <c r="Q927" s="258"/>
      <c r="R927" s="258"/>
      <c r="S927" s="258"/>
      <c r="T927" s="25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60" t="s">
        <v>260</v>
      </c>
      <c r="AU927" s="260" t="s">
        <v>93</v>
      </c>
      <c r="AV927" s="13" t="s">
        <v>93</v>
      </c>
      <c r="AW927" s="13" t="s">
        <v>40</v>
      </c>
      <c r="AX927" s="13" t="s">
        <v>84</v>
      </c>
      <c r="AY927" s="260" t="s">
        <v>251</v>
      </c>
    </row>
    <row r="928" s="13" customFormat="1">
      <c r="A928" s="13"/>
      <c r="B928" s="249"/>
      <c r="C928" s="250"/>
      <c r="D928" s="251" t="s">
        <v>260</v>
      </c>
      <c r="E928" s="252" t="s">
        <v>1</v>
      </c>
      <c r="F928" s="253" t="s">
        <v>960</v>
      </c>
      <c r="G928" s="250"/>
      <c r="H928" s="254">
        <v>30</v>
      </c>
      <c r="I928" s="255"/>
      <c r="J928" s="250"/>
      <c r="K928" s="250"/>
      <c r="L928" s="256"/>
      <c r="M928" s="257"/>
      <c r="N928" s="258"/>
      <c r="O928" s="258"/>
      <c r="P928" s="258"/>
      <c r="Q928" s="258"/>
      <c r="R928" s="258"/>
      <c r="S928" s="258"/>
      <c r="T928" s="259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60" t="s">
        <v>260</v>
      </c>
      <c r="AU928" s="260" t="s">
        <v>93</v>
      </c>
      <c r="AV928" s="13" t="s">
        <v>93</v>
      </c>
      <c r="AW928" s="13" t="s">
        <v>40</v>
      </c>
      <c r="AX928" s="13" t="s">
        <v>84</v>
      </c>
      <c r="AY928" s="260" t="s">
        <v>251</v>
      </c>
    </row>
    <row r="929" s="13" customFormat="1">
      <c r="A929" s="13"/>
      <c r="B929" s="249"/>
      <c r="C929" s="250"/>
      <c r="D929" s="251" t="s">
        <v>260</v>
      </c>
      <c r="E929" s="252" t="s">
        <v>1</v>
      </c>
      <c r="F929" s="253" t="s">
        <v>961</v>
      </c>
      <c r="G929" s="250"/>
      <c r="H929" s="254">
        <v>530.39999999999998</v>
      </c>
      <c r="I929" s="255"/>
      <c r="J929" s="250"/>
      <c r="K929" s="250"/>
      <c r="L929" s="256"/>
      <c r="M929" s="257"/>
      <c r="N929" s="258"/>
      <c r="O929" s="258"/>
      <c r="P929" s="258"/>
      <c r="Q929" s="258"/>
      <c r="R929" s="258"/>
      <c r="S929" s="258"/>
      <c r="T929" s="25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0" t="s">
        <v>260</v>
      </c>
      <c r="AU929" s="260" t="s">
        <v>93</v>
      </c>
      <c r="AV929" s="13" t="s">
        <v>93</v>
      </c>
      <c r="AW929" s="13" t="s">
        <v>40</v>
      </c>
      <c r="AX929" s="13" t="s">
        <v>84</v>
      </c>
      <c r="AY929" s="260" t="s">
        <v>251</v>
      </c>
    </row>
    <row r="930" s="13" customFormat="1">
      <c r="A930" s="13"/>
      <c r="B930" s="249"/>
      <c r="C930" s="250"/>
      <c r="D930" s="251" t="s">
        <v>260</v>
      </c>
      <c r="E930" s="252" t="s">
        <v>1</v>
      </c>
      <c r="F930" s="253" t="s">
        <v>962</v>
      </c>
      <c r="G930" s="250"/>
      <c r="H930" s="254">
        <v>159.72499999999999</v>
      </c>
      <c r="I930" s="255"/>
      <c r="J930" s="250"/>
      <c r="K930" s="250"/>
      <c r="L930" s="256"/>
      <c r="M930" s="257"/>
      <c r="N930" s="258"/>
      <c r="O930" s="258"/>
      <c r="P930" s="258"/>
      <c r="Q930" s="258"/>
      <c r="R930" s="258"/>
      <c r="S930" s="258"/>
      <c r="T930" s="259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0" t="s">
        <v>260</v>
      </c>
      <c r="AU930" s="260" t="s">
        <v>93</v>
      </c>
      <c r="AV930" s="13" t="s">
        <v>93</v>
      </c>
      <c r="AW930" s="13" t="s">
        <v>40</v>
      </c>
      <c r="AX930" s="13" t="s">
        <v>84</v>
      </c>
      <c r="AY930" s="260" t="s">
        <v>251</v>
      </c>
    </row>
    <row r="931" s="13" customFormat="1">
      <c r="A931" s="13"/>
      <c r="B931" s="249"/>
      <c r="C931" s="250"/>
      <c r="D931" s="251" t="s">
        <v>260</v>
      </c>
      <c r="E931" s="252" t="s">
        <v>1</v>
      </c>
      <c r="F931" s="253" t="s">
        <v>963</v>
      </c>
      <c r="G931" s="250"/>
      <c r="H931" s="254">
        <v>638.89999999999998</v>
      </c>
      <c r="I931" s="255"/>
      <c r="J931" s="250"/>
      <c r="K931" s="250"/>
      <c r="L931" s="256"/>
      <c r="M931" s="257"/>
      <c r="N931" s="258"/>
      <c r="O931" s="258"/>
      <c r="P931" s="258"/>
      <c r="Q931" s="258"/>
      <c r="R931" s="258"/>
      <c r="S931" s="258"/>
      <c r="T931" s="25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60" t="s">
        <v>260</v>
      </c>
      <c r="AU931" s="260" t="s">
        <v>93</v>
      </c>
      <c r="AV931" s="13" t="s">
        <v>93</v>
      </c>
      <c r="AW931" s="13" t="s">
        <v>40</v>
      </c>
      <c r="AX931" s="13" t="s">
        <v>84</v>
      </c>
      <c r="AY931" s="260" t="s">
        <v>251</v>
      </c>
    </row>
    <row r="932" s="13" customFormat="1">
      <c r="A932" s="13"/>
      <c r="B932" s="249"/>
      <c r="C932" s="250"/>
      <c r="D932" s="251" t="s">
        <v>260</v>
      </c>
      <c r="E932" s="252" t="s">
        <v>1</v>
      </c>
      <c r="F932" s="253" t="s">
        <v>964</v>
      </c>
      <c r="G932" s="250"/>
      <c r="H932" s="254">
        <v>15.199999999999999</v>
      </c>
      <c r="I932" s="255"/>
      <c r="J932" s="250"/>
      <c r="K932" s="250"/>
      <c r="L932" s="256"/>
      <c r="M932" s="257"/>
      <c r="N932" s="258"/>
      <c r="O932" s="258"/>
      <c r="P932" s="258"/>
      <c r="Q932" s="258"/>
      <c r="R932" s="258"/>
      <c r="S932" s="258"/>
      <c r="T932" s="259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60" t="s">
        <v>260</v>
      </c>
      <c r="AU932" s="260" t="s">
        <v>93</v>
      </c>
      <c r="AV932" s="13" t="s">
        <v>93</v>
      </c>
      <c r="AW932" s="13" t="s">
        <v>40</v>
      </c>
      <c r="AX932" s="13" t="s">
        <v>84</v>
      </c>
      <c r="AY932" s="260" t="s">
        <v>251</v>
      </c>
    </row>
    <row r="933" s="16" customFormat="1">
      <c r="A933" s="16"/>
      <c r="B933" s="283"/>
      <c r="C933" s="284"/>
      <c r="D933" s="251" t="s">
        <v>260</v>
      </c>
      <c r="E933" s="285" t="s">
        <v>1</v>
      </c>
      <c r="F933" s="286" t="s">
        <v>329</v>
      </c>
      <c r="G933" s="284"/>
      <c r="H933" s="287">
        <v>1496.9849999999999</v>
      </c>
      <c r="I933" s="288"/>
      <c r="J933" s="284"/>
      <c r="K933" s="284"/>
      <c r="L933" s="289"/>
      <c r="M933" s="290"/>
      <c r="N933" s="291"/>
      <c r="O933" s="291"/>
      <c r="P933" s="291"/>
      <c r="Q933" s="291"/>
      <c r="R933" s="291"/>
      <c r="S933" s="291"/>
      <c r="T933" s="292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T933" s="293" t="s">
        <v>260</v>
      </c>
      <c r="AU933" s="293" t="s">
        <v>93</v>
      </c>
      <c r="AV933" s="16" t="s">
        <v>273</v>
      </c>
      <c r="AW933" s="16" t="s">
        <v>40</v>
      </c>
      <c r="AX933" s="16" t="s">
        <v>84</v>
      </c>
      <c r="AY933" s="293" t="s">
        <v>251</v>
      </c>
    </row>
    <row r="934" s="13" customFormat="1">
      <c r="A934" s="13"/>
      <c r="B934" s="249"/>
      <c r="C934" s="250"/>
      <c r="D934" s="251" t="s">
        <v>260</v>
      </c>
      <c r="E934" s="252" t="s">
        <v>1</v>
      </c>
      <c r="F934" s="253" t="s">
        <v>965</v>
      </c>
      <c r="G934" s="250"/>
      <c r="H934" s="254">
        <v>1434.8679999999999</v>
      </c>
      <c r="I934" s="255"/>
      <c r="J934" s="250"/>
      <c r="K934" s="250"/>
      <c r="L934" s="256"/>
      <c r="M934" s="257"/>
      <c r="N934" s="258"/>
      <c r="O934" s="258"/>
      <c r="P934" s="258"/>
      <c r="Q934" s="258"/>
      <c r="R934" s="258"/>
      <c r="S934" s="258"/>
      <c r="T934" s="259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60" t="s">
        <v>260</v>
      </c>
      <c r="AU934" s="260" t="s">
        <v>93</v>
      </c>
      <c r="AV934" s="13" t="s">
        <v>93</v>
      </c>
      <c r="AW934" s="13" t="s">
        <v>40</v>
      </c>
      <c r="AX934" s="13" t="s">
        <v>84</v>
      </c>
      <c r="AY934" s="260" t="s">
        <v>251</v>
      </c>
    </row>
    <row r="935" s="13" customFormat="1">
      <c r="A935" s="13"/>
      <c r="B935" s="249"/>
      <c r="C935" s="250"/>
      <c r="D935" s="251" t="s">
        <v>260</v>
      </c>
      <c r="E935" s="252" t="s">
        <v>1</v>
      </c>
      <c r="F935" s="253" t="s">
        <v>966</v>
      </c>
      <c r="G935" s="250"/>
      <c r="H935" s="254">
        <v>449.40800000000002</v>
      </c>
      <c r="I935" s="255"/>
      <c r="J935" s="250"/>
      <c r="K935" s="250"/>
      <c r="L935" s="256"/>
      <c r="M935" s="257"/>
      <c r="N935" s="258"/>
      <c r="O935" s="258"/>
      <c r="P935" s="258"/>
      <c r="Q935" s="258"/>
      <c r="R935" s="258"/>
      <c r="S935" s="258"/>
      <c r="T935" s="25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0" t="s">
        <v>260</v>
      </c>
      <c r="AU935" s="260" t="s">
        <v>93</v>
      </c>
      <c r="AV935" s="13" t="s">
        <v>93</v>
      </c>
      <c r="AW935" s="13" t="s">
        <v>40</v>
      </c>
      <c r="AX935" s="13" t="s">
        <v>84</v>
      </c>
      <c r="AY935" s="260" t="s">
        <v>251</v>
      </c>
    </row>
    <row r="936" s="14" customFormat="1">
      <c r="A936" s="14"/>
      <c r="B936" s="261"/>
      <c r="C936" s="262"/>
      <c r="D936" s="251" t="s">
        <v>260</v>
      </c>
      <c r="E936" s="263" t="s">
        <v>1</v>
      </c>
      <c r="F936" s="264" t="s">
        <v>262</v>
      </c>
      <c r="G936" s="262"/>
      <c r="H936" s="265">
        <v>3381.261</v>
      </c>
      <c r="I936" s="266"/>
      <c r="J936" s="262"/>
      <c r="K936" s="262"/>
      <c r="L936" s="267"/>
      <c r="M936" s="268"/>
      <c r="N936" s="269"/>
      <c r="O936" s="269"/>
      <c r="P936" s="269"/>
      <c r="Q936" s="269"/>
      <c r="R936" s="269"/>
      <c r="S936" s="269"/>
      <c r="T936" s="270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71" t="s">
        <v>260</v>
      </c>
      <c r="AU936" s="271" t="s">
        <v>93</v>
      </c>
      <c r="AV936" s="14" t="s">
        <v>257</v>
      </c>
      <c r="AW936" s="14" t="s">
        <v>40</v>
      </c>
      <c r="AX936" s="14" t="s">
        <v>91</v>
      </c>
      <c r="AY936" s="271" t="s">
        <v>251</v>
      </c>
    </row>
    <row r="937" s="2" customFormat="1" ht="24.15" customHeight="1">
      <c r="A937" s="41"/>
      <c r="B937" s="42"/>
      <c r="C937" s="294" t="s">
        <v>967</v>
      </c>
      <c r="D937" s="294" t="s">
        <v>338</v>
      </c>
      <c r="E937" s="295" t="s">
        <v>968</v>
      </c>
      <c r="F937" s="296" t="s">
        <v>969</v>
      </c>
      <c r="G937" s="297" t="s">
        <v>321</v>
      </c>
      <c r="H937" s="298">
        <v>1571.8340000000001</v>
      </c>
      <c r="I937" s="299"/>
      <c r="J937" s="300">
        <f>ROUND(I937*H937,2)</f>
        <v>0</v>
      </c>
      <c r="K937" s="301"/>
      <c r="L937" s="302"/>
      <c r="M937" s="303" t="s">
        <v>1</v>
      </c>
      <c r="N937" s="304" t="s">
        <v>49</v>
      </c>
      <c r="O937" s="94"/>
      <c r="P937" s="240">
        <f>O937*H937</f>
        <v>0</v>
      </c>
      <c r="Q937" s="240">
        <v>0.00010000000000000001</v>
      </c>
      <c r="R937" s="240">
        <f>Q937*H937</f>
        <v>0.1571834</v>
      </c>
      <c r="S937" s="240">
        <v>0</v>
      </c>
      <c r="T937" s="241">
        <f>S937*H937</f>
        <v>0</v>
      </c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R937" s="242" t="s">
        <v>281</v>
      </c>
      <c r="AT937" s="242" t="s">
        <v>338</v>
      </c>
      <c r="AU937" s="242" t="s">
        <v>93</v>
      </c>
      <c r="AY937" s="19" t="s">
        <v>251</v>
      </c>
      <c r="BE937" s="243">
        <f>IF(N937="základní",J937,0)</f>
        <v>0</v>
      </c>
      <c r="BF937" s="243">
        <f>IF(N937="snížená",J937,0)</f>
        <v>0</v>
      </c>
      <c r="BG937" s="243">
        <f>IF(N937="zákl. přenesená",J937,0)</f>
        <v>0</v>
      </c>
      <c r="BH937" s="243">
        <f>IF(N937="sníž. přenesená",J937,0)</f>
        <v>0</v>
      </c>
      <c r="BI937" s="243">
        <f>IF(N937="nulová",J937,0)</f>
        <v>0</v>
      </c>
      <c r="BJ937" s="19" t="s">
        <v>91</v>
      </c>
      <c r="BK937" s="243">
        <f>ROUND(I937*H937,2)</f>
        <v>0</v>
      </c>
      <c r="BL937" s="19" t="s">
        <v>257</v>
      </c>
      <c r="BM937" s="242" t="s">
        <v>970</v>
      </c>
    </row>
    <row r="938" s="13" customFormat="1">
      <c r="A938" s="13"/>
      <c r="B938" s="249"/>
      <c r="C938" s="250"/>
      <c r="D938" s="251" t="s">
        <v>260</v>
      </c>
      <c r="E938" s="252" t="s">
        <v>1</v>
      </c>
      <c r="F938" s="253" t="s">
        <v>971</v>
      </c>
      <c r="G938" s="250"/>
      <c r="H938" s="254">
        <v>1571.8340000000001</v>
      </c>
      <c r="I938" s="255"/>
      <c r="J938" s="250"/>
      <c r="K938" s="250"/>
      <c r="L938" s="256"/>
      <c r="M938" s="257"/>
      <c r="N938" s="258"/>
      <c r="O938" s="258"/>
      <c r="P938" s="258"/>
      <c r="Q938" s="258"/>
      <c r="R938" s="258"/>
      <c r="S938" s="258"/>
      <c r="T938" s="259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60" t="s">
        <v>260</v>
      </c>
      <c r="AU938" s="260" t="s">
        <v>93</v>
      </c>
      <c r="AV938" s="13" t="s">
        <v>93</v>
      </c>
      <c r="AW938" s="13" t="s">
        <v>40</v>
      </c>
      <c r="AX938" s="13" t="s">
        <v>84</v>
      </c>
      <c r="AY938" s="260" t="s">
        <v>251</v>
      </c>
    </row>
    <row r="939" s="14" customFormat="1">
      <c r="A939" s="14"/>
      <c r="B939" s="261"/>
      <c r="C939" s="262"/>
      <c r="D939" s="251" t="s">
        <v>260</v>
      </c>
      <c r="E939" s="263" t="s">
        <v>1</v>
      </c>
      <c r="F939" s="264" t="s">
        <v>262</v>
      </c>
      <c r="G939" s="262"/>
      <c r="H939" s="265">
        <v>1571.8340000000001</v>
      </c>
      <c r="I939" s="266"/>
      <c r="J939" s="262"/>
      <c r="K939" s="262"/>
      <c r="L939" s="267"/>
      <c r="M939" s="268"/>
      <c r="N939" s="269"/>
      <c r="O939" s="269"/>
      <c r="P939" s="269"/>
      <c r="Q939" s="269"/>
      <c r="R939" s="269"/>
      <c r="S939" s="269"/>
      <c r="T939" s="270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71" t="s">
        <v>260</v>
      </c>
      <c r="AU939" s="271" t="s">
        <v>93</v>
      </c>
      <c r="AV939" s="14" t="s">
        <v>257</v>
      </c>
      <c r="AW939" s="14" t="s">
        <v>40</v>
      </c>
      <c r="AX939" s="14" t="s">
        <v>91</v>
      </c>
      <c r="AY939" s="271" t="s">
        <v>251</v>
      </c>
    </row>
    <row r="940" s="2" customFormat="1" ht="24.15" customHeight="1">
      <c r="A940" s="41"/>
      <c r="B940" s="42"/>
      <c r="C940" s="294" t="s">
        <v>972</v>
      </c>
      <c r="D940" s="294" t="s">
        <v>338</v>
      </c>
      <c r="E940" s="295" t="s">
        <v>973</v>
      </c>
      <c r="F940" s="296" t="s">
        <v>974</v>
      </c>
      <c r="G940" s="297" t="s">
        <v>321</v>
      </c>
      <c r="H940" s="298">
        <v>1506.6110000000001</v>
      </c>
      <c r="I940" s="299"/>
      <c r="J940" s="300">
        <f>ROUND(I940*H940,2)</f>
        <v>0</v>
      </c>
      <c r="K940" s="301"/>
      <c r="L940" s="302"/>
      <c r="M940" s="303" t="s">
        <v>1</v>
      </c>
      <c r="N940" s="304" t="s">
        <v>49</v>
      </c>
      <c r="O940" s="94"/>
      <c r="P940" s="240">
        <f>O940*H940</f>
        <v>0</v>
      </c>
      <c r="Q940" s="240">
        <v>4.0000000000000003E-05</v>
      </c>
      <c r="R940" s="240">
        <f>Q940*H940</f>
        <v>0.060264440000000009</v>
      </c>
      <c r="S940" s="240">
        <v>0</v>
      </c>
      <c r="T940" s="241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42" t="s">
        <v>281</v>
      </c>
      <c r="AT940" s="242" t="s">
        <v>338</v>
      </c>
      <c r="AU940" s="242" t="s">
        <v>93</v>
      </c>
      <c r="AY940" s="19" t="s">
        <v>251</v>
      </c>
      <c r="BE940" s="243">
        <f>IF(N940="základní",J940,0)</f>
        <v>0</v>
      </c>
      <c r="BF940" s="243">
        <f>IF(N940="snížená",J940,0)</f>
        <v>0</v>
      </c>
      <c r="BG940" s="243">
        <f>IF(N940="zákl. přenesená",J940,0)</f>
        <v>0</v>
      </c>
      <c r="BH940" s="243">
        <f>IF(N940="sníž. přenesená",J940,0)</f>
        <v>0</v>
      </c>
      <c r="BI940" s="243">
        <f>IF(N940="nulová",J940,0)</f>
        <v>0</v>
      </c>
      <c r="BJ940" s="19" t="s">
        <v>91</v>
      </c>
      <c r="BK940" s="243">
        <f>ROUND(I940*H940,2)</f>
        <v>0</v>
      </c>
      <c r="BL940" s="19" t="s">
        <v>257</v>
      </c>
      <c r="BM940" s="242" t="s">
        <v>975</v>
      </c>
    </row>
    <row r="941" s="2" customFormat="1">
      <c r="A941" s="41"/>
      <c r="B941" s="42"/>
      <c r="C941" s="43"/>
      <c r="D941" s="251" t="s">
        <v>289</v>
      </c>
      <c r="E941" s="43"/>
      <c r="F941" s="282" t="s">
        <v>976</v>
      </c>
      <c r="G941" s="43"/>
      <c r="H941" s="43"/>
      <c r="I941" s="246"/>
      <c r="J941" s="43"/>
      <c r="K941" s="43"/>
      <c r="L941" s="47"/>
      <c r="M941" s="247"/>
      <c r="N941" s="248"/>
      <c r="O941" s="94"/>
      <c r="P941" s="94"/>
      <c r="Q941" s="94"/>
      <c r="R941" s="94"/>
      <c r="S941" s="94"/>
      <c r="T941" s="95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T941" s="19" t="s">
        <v>289</v>
      </c>
      <c r="AU941" s="19" t="s">
        <v>93</v>
      </c>
    </row>
    <row r="942" s="15" customFormat="1">
      <c r="A942" s="15"/>
      <c r="B942" s="272"/>
      <c r="C942" s="273"/>
      <c r="D942" s="251" t="s">
        <v>260</v>
      </c>
      <c r="E942" s="274" t="s">
        <v>1</v>
      </c>
      <c r="F942" s="275" t="s">
        <v>910</v>
      </c>
      <c r="G942" s="273"/>
      <c r="H942" s="274" t="s">
        <v>1</v>
      </c>
      <c r="I942" s="276"/>
      <c r="J942" s="273"/>
      <c r="K942" s="273"/>
      <c r="L942" s="277"/>
      <c r="M942" s="278"/>
      <c r="N942" s="279"/>
      <c r="O942" s="279"/>
      <c r="P942" s="279"/>
      <c r="Q942" s="279"/>
      <c r="R942" s="279"/>
      <c r="S942" s="279"/>
      <c r="T942" s="280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81" t="s">
        <v>260</v>
      </c>
      <c r="AU942" s="281" t="s">
        <v>93</v>
      </c>
      <c r="AV942" s="15" t="s">
        <v>91</v>
      </c>
      <c r="AW942" s="15" t="s">
        <v>40</v>
      </c>
      <c r="AX942" s="15" t="s">
        <v>84</v>
      </c>
      <c r="AY942" s="281" t="s">
        <v>251</v>
      </c>
    </row>
    <row r="943" s="13" customFormat="1">
      <c r="A943" s="13"/>
      <c r="B943" s="249"/>
      <c r="C943" s="250"/>
      <c r="D943" s="251" t="s">
        <v>260</v>
      </c>
      <c r="E943" s="252" t="s">
        <v>1</v>
      </c>
      <c r="F943" s="253" t="s">
        <v>977</v>
      </c>
      <c r="G943" s="250"/>
      <c r="H943" s="254">
        <v>543.85000000000002</v>
      </c>
      <c r="I943" s="255"/>
      <c r="J943" s="250"/>
      <c r="K943" s="250"/>
      <c r="L943" s="256"/>
      <c r="M943" s="257"/>
      <c r="N943" s="258"/>
      <c r="O943" s="258"/>
      <c r="P943" s="258"/>
      <c r="Q943" s="258"/>
      <c r="R943" s="258"/>
      <c r="S943" s="258"/>
      <c r="T943" s="25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0" t="s">
        <v>260</v>
      </c>
      <c r="AU943" s="260" t="s">
        <v>93</v>
      </c>
      <c r="AV943" s="13" t="s">
        <v>93</v>
      </c>
      <c r="AW943" s="13" t="s">
        <v>40</v>
      </c>
      <c r="AX943" s="13" t="s">
        <v>84</v>
      </c>
      <c r="AY943" s="260" t="s">
        <v>251</v>
      </c>
    </row>
    <row r="944" s="13" customFormat="1">
      <c r="A944" s="13"/>
      <c r="B944" s="249"/>
      <c r="C944" s="250"/>
      <c r="D944" s="251" t="s">
        <v>260</v>
      </c>
      <c r="E944" s="252" t="s">
        <v>1</v>
      </c>
      <c r="F944" s="253" t="s">
        <v>978</v>
      </c>
      <c r="G944" s="250"/>
      <c r="H944" s="254">
        <v>785.17499999999995</v>
      </c>
      <c r="I944" s="255"/>
      <c r="J944" s="250"/>
      <c r="K944" s="250"/>
      <c r="L944" s="256"/>
      <c r="M944" s="257"/>
      <c r="N944" s="258"/>
      <c r="O944" s="258"/>
      <c r="P944" s="258"/>
      <c r="Q944" s="258"/>
      <c r="R944" s="258"/>
      <c r="S944" s="258"/>
      <c r="T944" s="259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60" t="s">
        <v>260</v>
      </c>
      <c r="AU944" s="260" t="s">
        <v>93</v>
      </c>
      <c r="AV944" s="13" t="s">
        <v>93</v>
      </c>
      <c r="AW944" s="13" t="s">
        <v>40</v>
      </c>
      <c r="AX944" s="13" t="s">
        <v>84</v>
      </c>
      <c r="AY944" s="260" t="s">
        <v>251</v>
      </c>
    </row>
    <row r="945" s="13" customFormat="1">
      <c r="A945" s="13"/>
      <c r="B945" s="249"/>
      <c r="C945" s="250"/>
      <c r="D945" s="251" t="s">
        <v>260</v>
      </c>
      <c r="E945" s="252" t="s">
        <v>1</v>
      </c>
      <c r="F945" s="253" t="s">
        <v>979</v>
      </c>
      <c r="G945" s="250"/>
      <c r="H945" s="254">
        <v>90.643000000000001</v>
      </c>
      <c r="I945" s="255"/>
      <c r="J945" s="250"/>
      <c r="K945" s="250"/>
      <c r="L945" s="256"/>
      <c r="M945" s="257"/>
      <c r="N945" s="258"/>
      <c r="O945" s="258"/>
      <c r="P945" s="258"/>
      <c r="Q945" s="258"/>
      <c r="R945" s="258"/>
      <c r="S945" s="258"/>
      <c r="T945" s="259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60" t="s">
        <v>260</v>
      </c>
      <c r="AU945" s="260" t="s">
        <v>93</v>
      </c>
      <c r="AV945" s="13" t="s">
        <v>93</v>
      </c>
      <c r="AW945" s="13" t="s">
        <v>40</v>
      </c>
      <c r="AX945" s="13" t="s">
        <v>84</v>
      </c>
      <c r="AY945" s="260" t="s">
        <v>251</v>
      </c>
    </row>
    <row r="946" s="13" customFormat="1">
      <c r="A946" s="13"/>
      <c r="B946" s="249"/>
      <c r="C946" s="250"/>
      <c r="D946" s="251" t="s">
        <v>260</v>
      </c>
      <c r="E946" s="252" t="s">
        <v>1</v>
      </c>
      <c r="F946" s="253" t="s">
        <v>980</v>
      </c>
      <c r="G946" s="250"/>
      <c r="H946" s="254">
        <v>15.199999999999999</v>
      </c>
      <c r="I946" s="255"/>
      <c r="J946" s="250"/>
      <c r="K946" s="250"/>
      <c r="L946" s="256"/>
      <c r="M946" s="257"/>
      <c r="N946" s="258"/>
      <c r="O946" s="258"/>
      <c r="P946" s="258"/>
      <c r="Q946" s="258"/>
      <c r="R946" s="258"/>
      <c r="S946" s="258"/>
      <c r="T946" s="25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60" t="s">
        <v>260</v>
      </c>
      <c r="AU946" s="260" t="s">
        <v>93</v>
      </c>
      <c r="AV946" s="13" t="s">
        <v>93</v>
      </c>
      <c r="AW946" s="13" t="s">
        <v>40</v>
      </c>
      <c r="AX946" s="13" t="s">
        <v>84</v>
      </c>
      <c r="AY946" s="260" t="s">
        <v>251</v>
      </c>
    </row>
    <row r="947" s="14" customFormat="1">
      <c r="A947" s="14"/>
      <c r="B947" s="261"/>
      <c r="C947" s="262"/>
      <c r="D947" s="251" t="s">
        <v>260</v>
      </c>
      <c r="E947" s="263" t="s">
        <v>1</v>
      </c>
      <c r="F947" s="264" t="s">
        <v>262</v>
      </c>
      <c r="G947" s="262"/>
      <c r="H947" s="265">
        <v>1434.8680000000002</v>
      </c>
      <c r="I947" s="266"/>
      <c r="J947" s="262"/>
      <c r="K947" s="262"/>
      <c r="L947" s="267"/>
      <c r="M947" s="268"/>
      <c r="N947" s="269"/>
      <c r="O947" s="269"/>
      <c r="P947" s="269"/>
      <c r="Q947" s="269"/>
      <c r="R947" s="269"/>
      <c r="S947" s="269"/>
      <c r="T947" s="270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71" t="s">
        <v>260</v>
      </c>
      <c r="AU947" s="271" t="s">
        <v>93</v>
      </c>
      <c r="AV947" s="14" t="s">
        <v>257</v>
      </c>
      <c r="AW947" s="14" t="s">
        <v>40</v>
      </c>
      <c r="AX947" s="14" t="s">
        <v>91</v>
      </c>
      <c r="AY947" s="271" t="s">
        <v>251</v>
      </c>
    </row>
    <row r="948" s="13" customFormat="1">
      <c r="A948" s="13"/>
      <c r="B948" s="249"/>
      <c r="C948" s="250"/>
      <c r="D948" s="251" t="s">
        <v>260</v>
      </c>
      <c r="E948" s="250"/>
      <c r="F948" s="253" t="s">
        <v>981</v>
      </c>
      <c r="G948" s="250"/>
      <c r="H948" s="254">
        <v>1506.6110000000001</v>
      </c>
      <c r="I948" s="255"/>
      <c r="J948" s="250"/>
      <c r="K948" s="250"/>
      <c r="L948" s="256"/>
      <c r="M948" s="257"/>
      <c r="N948" s="258"/>
      <c r="O948" s="258"/>
      <c r="P948" s="258"/>
      <c r="Q948" s="258"/>
      <c r="R948" s="258"/>
      <c r="S948" s="258"/>
      <c r="T948" s="259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60" t="s">
        <v>260</v>
      </c>
      <c r="AU948" s="260" t="s">
        <v>93</v>
      </c>
      <c r="AV948" s="13" t="s">
        <v>93</v>
      </c>
      <c r="AW948" s="13" t="s">
        <v>4</v>
      </c>
      <c r="AX948" s="13" t="s">
        <v>91</v>
      </c>
      <c r="AY948" s="260" t="s">
        <v>251</v>
      </c>
    </row>
    <row r="949" s="2" customFormat="1" ht="24.15" customHeight="1">
      <c r="A949" s="41"/>
      <c r="B949" s="42"/>
      <c r="C949" s="294" t="s">
        <v>982</v>
      </c>
      <c r="D949" s="294" t="s">
        <v>338</v>
      </c>
      <c r="E949" s="295" t="s">
        <v>983</v>
      </c>
      <c r="F949" s="296" t="s">
        <v>984</v>
      </c>
      <c r="G949" s="297" t="s">
        <v>321</v>
      </c>
      <c r="H949" s="298">
        <v>471.87799999999999</v>
      </c>
      <c r="I949" s="299"/>
      <c r="J949" s="300">
        <f>ROUND(I949*H949,2)</f>
        <v>0</v>
      </c>
      <c r="K949" s="301"/>
      <c r="L949" s="302"/>
      <c r="M949" s="303" t="s">
        <v>1</v>
      </c>
      <c r="N949" s="304" t="s">
        <v>49</v>
      </c>
      <c r="O949" s="94"/>
      <c r="P949" s="240">
        <f>O949*H949</f>
        <v>0</v>
      </c>
      <c r="Q949" s="240">
        <v>0.00029999999999999997</v>
      </c>
      <c r="R949" s="240">
        <f>Q949*H949</f>
        <v>0.14156339999999998</v>
      </c>
      <c r="S949" s="240">
        <v>0</v>
      </c>
      <c r="T949" s="241">
        <f>S949*H949</f>
        <v>0</v>
      </c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R949" s="242" t="s">
        <v>281</v>
      </c>
      <c r="AT949" s="242" t="s">
        <v>338</v>
      </c>
      <c r="AU949" s="242" t="s">
        <v>93</v>
      </c>
      <c r="AY949" s="19" t="s">
        <v>251</v>
      </c>
      <c r="BE949" s="243">
        <f>IF(N949="základní",J949,0)</f>
        <v>0</v>
      </c>
      <c r="BF949" s="243">
        <f>IF(N949="snížená",J949,0)</f>
        <v>0</v>
      </c>
      <c r="BG949" s="243">
        <f>IF(N949="zákl. přenesená",J949,0)</f>
        <v>0</v>
      </c>
      <c r="BH949" s="243">
        <f>IF(N949="sníž. přenesená",J949,0)</f>
        <v>0</v>
      </c>
      <c r="BI949" s="243">
        <f>IF(N949="nulová",J949,0)</f>
        <v>0</v>
      </c>
      <c r="BJ949" s="19" t="s">
        <v>91</v>
      </c>
      <c r="BK949" s="243">
        <f>ROUND(I949*H949,2)</f>
        <v>0</v>
      </c>
      <c r="BL949" s="19" t="s">
        <v>257</v>
      </c>
      <c r="BM949" s="242" t="s">
        <v>985</v>
      </c>
    </row>
    <row r="950" s="2" customFormat="1">
      <c r="A950" s="41"/>
      <c r="B950" s="42"/>
      <c r="C950" s="43"/>
      <c r="D950" s="251" t="s">
        <v>289</v>
      </c>
      <c r="E950" s="43"/>
      <c r="F950" s="282" t="s">
        <v>976</v>
      </c>
      <c r="G950" s="43"/>
      <c r="H950" s="43"/>
      <c r="I950" s="246"/>
      <c r="J950" s="43"/>
      <c r="K950" s="43"/>
      <c r="L950" s="47"/>
      <c r="M950" s="247"/>
      <c r="N950" s="248"/>
      <c r="O950" s="94"/>
      <c r="P950" s="94"/>
      <c r="Q950" s="94"/>
      <c r="R950" s="94"/>
      <c r="S950" s="94"/>
      <c r="T950" s="95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T950" s="19" t="s">
        <v>289</v>
      </c>
      <c r="AU950" s="19" t="s">
        <v>93</v>
      </c>
    </row>
    <row r="951" s="15" customFormat="1">
      <c r="A951" s="15"/>
      <c r="B951" s="272"/>
      <c r="C951" s="273"/>
      <c r="D951" s="251" t="s">
        <v>260</v>
      </c>
      <c r="E951" s="274" t="s">
        <v>1</v>
      </c>
      <c r="F951" s="275" t="s">
        <v>986</v>
      </c>
      <c r="G951" s="273"/>
      <c r="H951" s="274" t="s">
        <v>1</v>
      </c>
      <c r="I951" s="276"/>
      <c r="J951" s="273"/>
      <c r="K951" s="273"/>
      <c r="L951" s="277"/>
      <c r="M951" s="278"/>
      <c r="N951" s="279"/>
      <c r="O951" s="279"/>
      <c r="P951" s="279"/>
      <c r="Q951" s="279"/>
      <c r="R951" s="279"/>
      <c r="S951" s="279"/>
      <c r="T951" s="280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81" t="s">
        <v>260</v>
      </c>
      <c r="AU951" s="281" t="s">
        <v>93</v>
      </c>
      <c r="AV951" s="15" t="s">
        <v>91</v>
      </c>
      <c r="AW951" s="15" t="s">
        <v>40</v>
      </c>
      <c r="AX951" s="15" t="s">
        <v>84</v>
      </c>
      <c r="AY951" s="281" t="s">
        <v>251</v>
      </c>
    </row>
    <row r="952" s="13" customFormat="1">
      <c r="A952" s="13"/>
      <c r="B952" s="249"/>
      <c r="C952" s="250"/>
      <c r="D952" s="251" t="s">
        <v>260</v>
      </c>
      <c r="E952" s="252" t="s">
        <v>1</v>
      </c>
      <c r="F952" s="253" t="s">
        <v>987</v>
      </c>
      <c r="G952" s="250"/>
      <c r="H952" s="254">
        <v>159.05000000000001</v>
      </c>
      <c r="I952" s="255"/>
      <c r="J952" s="250"/>
      <c r="K952" s="250"/>
      <c r="L952" s="256"/>
      <c r="M952" s="257"/>
      <c r="N952" s="258"/>
      <c r="O952" s="258"/>
      <c r="P952" s="258"/>
      <c r="Q952" s="258"/>
      <c r="R952" s="258"/>
      <c r="S952" s="258"/>
      <c r="T952" s="259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60" t="s">
        <v>260</v>
      </c>
      <c r="AU952" s="260" t="s">
        <v>93</v>
      </c>
      <c r="AV952" s="13" t="s">
        <v>93</v>
      </c>
      <c r="AW952" s="13" t="s">
        <v>40</v>
      </c>
      <c r="AX952" s="13" t="s">
        <v>84</v>
      </c>
      <c r="AY952" s="260" t="s">
        <v>251</v>
      </c>
    </row>
    <row r="953" s="13" customFormat="1">
      <c r="A953" s="13"/>
      <c r="B953" s="249"/>
      <c r="C953" s="250"/>
      <c r="D953" s="251" t="s">
        <v>260</v>
      </c>
      <c r="E953" s="252" t="s">
        <v>1</v>
      </c>
      <c r="F953" s="253" t="s">
        <v>988</v>
      </c>
      <c r="G953" s="250"/>
      <c r="H953" s="254">
        <v>233.17500000000001</v>
      </c>
      <c r="I953" s="255"/>
      <c r="J953" s="250"/>
      <c r="K953" s="250"/>
      <c r="L953" s="256"/>
      <c r="M953" s="257"/>
      <c r="N953" s="258"/>
      <c r="O953" s="258"/>
      <c r="P953" s="258"/>
      <c r="Q953" s="258"/>
      <c r="R953" s="258"/>
      <c r="S953" s="258"/>
      <c r="T953" s="25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60" t="s">
        <v>260</v>
      </c>
      <c r="AU953" s="260" t="s">
        <v>93</v>
      </c>
      <c r="AV953" s="13" t="s">
        <v>93</v>
      </c>
      <c r="AW953" s="13" t="s">
        <v>40</v>
      </c>
      <c r="AX953" s="13" t="s">
        <v>84</v>
      </c>
      <c r="AY953" s="260" t="s">
        <v>251</v>
      </c>
    </row>
    <row r="954" s="13" customFormat="1">
      <c r="A954" s="13"/>
      <c r="B954" s="249"/>
      <c r="C954" s="250"/>
      <c r="D954" s="251" t="s">
        <v>260</v>
      </c>
      <c r="E954" s="252" t="s">
        <v>1</v>
      </c>
      <c r="F954" s="253" t="s">
        <v>989</v>
      </c>
      <c r="G954" s="250"/>
      <c r="H954" s="254">
        <v>54.283000000000001</v>
      </c>
      <c r="I954" s="255"/>
      <c r="J954" s="250"/>
      <c r="K954" s="250"/>
      <c r="L954" s="256"/>
      <c r="M954" s="257"/>
      <c r="N954" s="258"/>
      <c r="O954" s="258"/>
      <c r="P954" s="258"/>
      <c r="Q954" s="258"/>
      <c r="R954" s="258"/>
      <c r="S954" s="258"/>
      <c r="T954" s="259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60" t="s">
        <v>260</v>
      </c>
      <c r="AU954" s="260" t="s">
        <v>93</v>
      </c>
      <c r="AV954" s="13" t="s">
        <v>93</v>
      </c>
      <c r="AW954" s="13" t="s">
        <v>40</v>
      </c>
      <c r="AX954" s="13" t="s">
        <v>84</v>
      </c>
      <c r="AY954" s="260" t="s">
        <v>251</v>
      </c>
    </row>
    <row r="955" s="13" customFormat="1">
      <c r="A955" s="13"/>
      <c r="B955" s="249"/>
      <c r="C955" s="250"/>
      <c r="D955" s="251" t="s">
        <v>260</v>
      </c>
      <c r="E955" s="252" t="s">
        <v>1</v>
      </c>
      <c r="F955" s="253" t="s">
        <v>990</v>
      </c>
      <c r="G955" s="250"/>
      <c r="H955" s="254">
        <v>2.8999999999999999</v>
      </c>
      <c r="I955" s="255"/>
      <c r="J955" s="250"/>
      <c r="K955" s="250"/>
      <c r="L955" s="256"/>
      <c r="M955" s="257"/>
      <c r="N955" s="258"/>
      <c r="O955" s="258"/>
      <c r="P955" s="258"/>
      <c r="Q955" s="258"/>
      <c r="R955" s="258"/>
      <c r="S955" s="258"/>
      <c r="T955" s="25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60" t="s">
        <v>260</v>
      </c>
      <c r="AU955" s="260" t="s">
        <v>93</v>
      </c>
      <c r="AV955" s="13" t="s">
        <v>93</v>
      </c>
      <c r="AW955" s="13" t="s">
        <v>40</v>
      </c>
      <c r="AX955" s="13" t="s">
        <v>84</v>
      </c>
      <c r="AY955" s="260" t="s">
        <v>251</v>
      </c>
    </row>
    <row r="956" s="14" customFormat="1">
      <c r="A956" s="14"/>
      <c r="B956" s="261"/>
      <c r="C956" s="262"/>
      <c r="D956" s="251" t="s">
        <v>260</v>
      </c>
      <c r="E956" s="263" t="s">
        <v>1</v>
      </c>
      <c r="F956" s="264" t="s">
        <v>262</v>
      </c>
      <c r="G956" s="262"/>
      <c r="H956" s="265">
        <v>449.40800000000002</v>
      </c>
      <c r="I956" s="266"/>
      <c r="J956" s="262"/>
      <c r="K956" s="262"/>
      <c r="L956" s="267"/>
      <c r="M956" s="268"/>
      <c r="N956" s="269"/>
      <c r="O956" s="269"/>
      <c r="P956" s="269"/>
      <c r="Q956" s="269"/>
      <c r="R956" s="269"/>
      <c r="S956" s="269"/>
      <c r="T956" s="270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71" t="s">
        <v>260</v>
      </c>
      <c r="AU956" s="271" t="s">
        <v>93</v>
      </c>
      <c r="AV956" s="14" t="s">
        <v>257</v>
      </c>
      <c r="AW956" s="14" t="s">
        <v>40</v>
      </c>
      <c r="AX956" s="14" t="s">
        <v>91</v>
      </c>
      <c r="AY956" s="271" t="s">
        <v>251</v>
      </c>
    </row>
    <row r="957" s="13" customFormat="1">
      <c r="A957" s="13"/>
      <c r="B957" s="249"/>
      <c r="C957" s="250"/>
      <c r="D957" s="251" t="s">
        <v>260</v>
      </c>
      <c r="E957" s="250"/>
      <c r="F957" s="253" t="s">
        <v>991</v>
      </c>
      <c r="G957" s="250"/>
      <c r="H957" s="254">
        <v>471.87799999999999</v>
      </c>
      <c r="I957" s="255"/>
      <c r="J957" s="250"/>
      <c r="K957" s="250"/>
      <c r="L957" s="256"/>
      <c r="M957" s="257"/>
      <c r="N957" s="258"/>
      <c r="O957" s="258"/>
      <c r="P957" s="258"/>
      <c r="Q957" s="258"/>
      <c r="R957" s="258"/>
      <c r="S957" s="258"/>
      <c r="T957" s="25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0" t="s">
        <v>260</v>
      </c>
      <c r="AU957" s="260" t="s">
        <v>93</v>
      </c>
      <c r="AV957" s="13" t="s">
        <v>93</v>
      </c>
      <c r="AW957" s="13" t="s">
        <v>4</v>
      </c>
      <c r="AX957" s="13" t="s">
        <v>91</v>
      </c>
      <c r="AY957" s="260" t="s">
        <v>251</v>
      </c>
    </row>
    <row r="958" s="2" customFormat="1" ht="16.5" customHeight="1">
      <c r="A958" s="41"/>
      <c r="B958" s="42"/>
      <c r="C958" s="230" t="s">
        <v>992</v>
      </c>
      <c r="D958" s="230" t="s">
        <v>253</v>
      </c>
      <c r="E958" s="231" t="s">
        <v>993</v>
      </c>
      <c r="F958" s="232" t="s">
        <v>955</v>
      </c>
      <c r="G958" s="233" t="s">
        <v>321</v>
      </c>
      <c r="H958" s="234">
        <v>72.5</v>
      </c>
      <c r="I958" s="235"/>
      <c r="J958" s="236">
        <f>ROUND(I958*H958,2)</f>
        <v>0</v>
      </c>
      <c r="K958" s="237"/>
      <c r="L958" s="47"/>
      <c r="M958" s="238" t="s">
        <v>1</v>
      </c>
      <c r="N958" s="239" t="s">
        <v>49</v>
      </c>
      <c r="O958" s="94"/>
      <c r="P958" s="240">
        <f>O958*H958</f>
        <v>0</v>
      </c>
      <c r="Q958" s="240">
        <v>0</v>
      </c>
      <c r="R958" s="240">
        <f>Q958*H958</f>
        <v>0</v>
      </c>
      <c r="S958" s="240">
        <v>0</v>
      </c>
      <c r="T958" s="241">
        <f>S958*H958</f>
        <v>0</v>
      </c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R958" s="242" t="s">
        <v>257</v>
      </c>
      <c r="AT958" s="242" t="s">
        <v>253</v>
      </c>
      <c r="AU958" s="242" t="s">
        <v>93</v>
      </c>
      <c r="AY958" s="19" t="s">
        <v>251</v>
      </c>
      <c r="BE958" s="243">
        <f>IF(N958="základní",J958,0)</f>
        <v>0</v>
      </c>
      <c r="BF958" s="243">
        <f>IF(N958="snížená",J958,0)</f>
        <v>0</v>
      </c>
      <c r="BG958" s="243">
        <f>IF(N958="zákl. přenesená",J958,0)</f>
        <v>0</v>
      </c>
      <c r="BH958" s="243">
        <f>IF(N958="sníž. přenesená",J958,0)</f>
        <v>0</v>
      </c>
      <c r="BI958" s="243">
        <f>IF(N958="nulová",J958,0)</f>
        <v>0</v>
      </c>
      <c r="BJ958" s="19" t="s">
        <v>91</v>
      </c>
      <c r="BK958" s="243">
        <f>ROUND(I958*H958,2)</f>
        <v>0</v>
      </c>
      <c r="BL958" s="19" t="s">
        <v>257</v>
      </c>
      <c r="BM958" s="242" t="s">
        <v>994</v>
      </c>
    </row>
    <row r="959" s="2" customFormat="1">
      <c r="A959" s="41"/>
      <c r="B959" s="42"/>
      <c r="C959" s="43"/>
      <c r="D959" s="244" t="s">
        <v>258</v>
      </c>
      <c r="E959" s="43"/>
      <c r="F959" s="245" t="s">
        <v>995</v>
      </c>
      <c r="G959" s="43"/>
      <c r="H959" s="43"/>
      <c r="I959" s="246"/>
      <c r="J959" s="43"/>
      <c r="K959" s="43"/>
      <c r="L959" s="47"/>
      <c r="M959" s="247"/>
      <c r="N959" s="248"/>
      <c r="O959" s="94"/>
      <c r="P959" s="94"/>
      <c r="Q959" s="94"/>
      <c r="R959" s="94"/>
      <c r="S959" s="94"/>
      <c r="T959" s="95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T959" s="19" t="s">
        <v>258</v>
      </c>
      <c r="AU959" s="19" t="s">
        <v>93</v>
      </c>
    </row>
    <row r="960" s="15" customFormat="1">
      <c r="A960" s="15"/>
      <c r="B960" s="272"/>
      <c r="C960" s="273"/>
      <c r="D960" s="251" t="s">
        <v>260</v>
      </c>
      <c r="E960" s="274" t="s">
        <v>1</v>
      </c>
      <c r="F960" s="275" t="s">
        <v>996</v>
      </c>
      <c r="G960" s="273"/>
      <c r="H960" s="274" t="s">
        <v>1</v>
      </c>
      <c r="I960" s="276"/>
      <c r="J960" s="273"/>
      <c r="K960" s="273"/>
      <c r="L960" s="277"/>
      <c r="M960" s="278"/>
      <c r="N960" s="279"/>
      <c r="O960" s="279"/>
      <c r="P960" s="279"/>
      <c r="Q960" s="279"/>
      <c r="R960" s="279"/>
      <c r="S960" s="279"/>
      <c r="T960" s="280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81" t="s">
        <v>260</v>
      </c>
      <c r="AU960" s="281" t="s">
        <v>93</v>
      </c>
      <c r="AV960" s="15" t="s">
        <v>91</v>
      </c>
      <c r="AW960" s="15" t="s">
        <v>40</v>
      </c>
      <c r="AX960" s="15" t="s">
        <v>84</v>
      </c>
      <c r="AY960" s="281" t="s">
        <v>251</v>
      </c>
    </row>
    <row r="961" s="15" customFormat="1">
      <c r="A961" s="15"/>
      <c r="B961" s="272"/>
      <c r="C961" s="273"/>
      <c r="D961" s="251" t="s">
        <v>260</v>
      </c>
      <c r="E961" s="274" t="s">
        <v>1</v>
      </c>
      <c r="F961" s="275" t="s">
        <v>997</v>
      </c>
      <c r="G961" s="273"/>
      <c r="H961" s="274" t="s">
        <v>1</v>
      </c>
      <c r="I961" s="276"/>
      <c r="J961" s="273"/>
      <c r="K961" s="273"/>
      <c r="L961" s="277"/>
      <c r="M961" s="278"/>
      <c r="N961" s="279"/>
      <c r="O961" s="279"/>
      <c r="P961" s="279"/>
      <c r="Q961" s="279"/>
      <c r="R961" s="279"/>
      <c r="S961" s="279"/>
      <c r="T961" s="280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81" t="s">
        <v>260</v>
      </c>
      <c r="AU961" s="281" t="s">
        <v>93</v>
      </c>
      <c r="AV961" s="15" t="s">
        <v>91</v>
      </c>
      <c r="AW961" s="15" t="s">
        <v>40</v>
      </c>
      <c r="AX961" s="15" t="s">
        <v>84</v>
      </c>
      <c r="AY961" s="281" t="s">
        <v>251</v>
      </c>
    </row>
    <row r="962" s="13" customFormat="1">
      <c r="A962" s="13"/>
      <c r="B962" s="249"/>
      <c r="C962" s="250"/>
      <c r="D962" s="251" t="s">
        <v>260</v>
      </c>
      <c r="E962" s="252" t="s">
        <v>1</v>
      </c>
      <c r="F962" s="253" t="s">
        <v>998</v>
      </c>
      <c r="G962" s="250"/>
      <c r="H962" s="254">
        <v>7.5</v>
      </c>
      <c r="I962" s="255"/>
      <c r="J962" s="250"/>
      <c r="K962" s="250"/>
      <c r="L962" s="256"/>
      <c r="M962" s="257"/>
      <c r="N962" s="258"/>
      <c r="O962" s="258"/>
      <c r="P962" s="258"/>
      <c r="Q962" s="258"/>
      <c r="R962" s="258"/>
      <c r="S962" s="258"/>
      <c r="T962" s="259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60" t="s">
        <v>260</v>
      </c>
      <c r="AU962" s="260" t="s">
        <v>93</v>
      </c>
      <c r="AV962" s="13" t="s">
        <v>93</v>
      </c>
      <c r="AW962" s="13" t="s">
        <v>40</v>
      </c>
      <c r="AX962" s="13" t="s">
        <v>84</v>
      </c>
      <c r="AY962" s="260" t="s">
        <v>251</v>
      </c>
    </row>
    <row r="963" s="13" customFormat="1">
      <c r="A963" s="13"/>
      <c r="B963" s="249"/>
      <c r="C963" s="250"/>
      <c r="D963" s="251" t="s">
        <v>260</v>
      </c>
      <c r="E963" s="252" t="s">
        <v>1</v>
      </c>
      <c r="F963" s="253" t="s">
        <v>999</v>
      </c>
      <c r="G963" s="250"/>
      <c r="H963" s="254">
        <v>7.5</v>
      </c>
      <c r="I963" s="255"/>
      <c r="J963" s="250"/>
      <c r="K963" s="250"/>
      <c r="L963" s="256"/>
      <c r="M963" s="257"/>
      <c r="N963" s="258"/>
      <c r="O963" s="258"/>
      <c r="P963" s="258"/>
      <c r="Q963" s="258"/>
      <c r="R963" s="258"/>
      <c r="S963" s="258"/>
      <c r="T963" s="25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60" t="s">
        <v>260</v>
      </c>
      <c r="AU963" s="260" t="s">
        <v>93</v>
      </c>
      <c r="AV963" s="13" t="s">
        <v>93</v>
      </c>
      <c r="AW963" s="13" t="s">
        <v>40</v>
      </c>
      <c r="AX963" s="13" t="s">
        <v>84</v>
      </c>
      <c r="AY963" s="260" t="s">
        <v>251</v>
      </c>
    </row>
    <row r="964" s="13" customFormat="1">
      <c r="A964" s="13"/>
      <c r="B964" s="249"/>
      <c r="C964" s="250"/>
      <c r="D964" s="251" t="s">
        <v>260</v>
      </c>
      <c r="E964" s="252" t="s">
        <v>1</v>
      </c>
      <c r="F964" s="253" t="s">
        <v>1000</v>
      </c>
      <c r="G964" s="250"/>
      <c r="H964" s="254">
        <v>12.5</v>
      </c>
      <c r="I964" s="255"/>
      <c r="J964" s="250"/>
      <c r="K964" s="250"/>
      <c r="L964" s="256"/>
      <c r="M964" s="257"/>
      <c r="N964" s="258"/>
      <c r="O964" s="258"/>
      <c r="P964" s="258"/>
      <c r="Q964" s="258"/>
      <c r="R964" s="258"/>
      <c r="S964" s="258"/>
      <c r="T964" s="259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60" t="s">
        <v>260</v>
      </c>
      <c r="AU964" s="260" t="s">
        <v>93</v>
      </c>
      <c r="AV964" s="13" t="s">
        <v>93</v>
      </c>
      <c r="AW964" s="13" t="s">
        <v>40</v>
      </c>
      <c r="AX964" s="13" t="s">
        <v>84</v>
      </c>
      <c r="AY964" s="260" t="s">
        <v>251</v>
      </c>
    </row>
    <row r="965" s="13" customFormat="1">
      <c r="A965" s="13"/>
      <c r="B965" s="249"/>
      <c r="C965" s="250"/>
      <c r="D965" s="251" t="s">
        <v>260</v>
      </c>
      <c r="E965" s="252" t="s">
        <v>1</v>
      </c>
      <c r="F965" s="253" t="s">
        <v>1001</v>
      </c>
      <c r="G965" s="250"/>
      <c r="H965" s="254">
        <v>12.5</v>
      </c>
      <c r="I965" s="255"/>
      <c r="J965" s="250"/>
      <c r="K965" s="250"/>
      <c r="L965" s="256"/>
      <c r="M965" s="257"/>
      <c r="N965" s="258"/>
      <c r="O965" s="258"/>
      <c r="P965" s="258"/>
      <c r="Q965" s="258"/>
      <c r="R965" s="258"/>
      <c r="S965" s="258"/>
      <c r="T965" s="25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60" t="s">
        <v>260</v>
      </c>
      <c r="AU965" s="260" t="s">
        <v>93</v>
      </c>
      <c r="AV965" s="13" t="s">
        <v>93</v>
      </c>
      <c r="AW965" s="13" t="s">
        <v>40</v>
      </c>
      <c r="AX965" s="13" t="s">
        <v>84</v>
      </c>
      <c r="AY965" s="260" t="s">
        <v>251</v>
      </c>
    </row>
    <row r="966" s="13" customFormat="1">
      <c r="A966" s="13"/>
      <c r="B966" s="249"/>
      <c r="C966" s="250"/>
      <c r="D966" s="251" t="s">
        <v>260</v>
      </c>
      <c r="E966" s="252" t="s">
        <v>1</v>
      </c>
      <c r="F966" s="253" t="s">
        <v>1002</v>
      </c>
      <c r="G966" s="250"/>
      <c r="H966" s="254">
        <v>17.5</v>
      </c>
      <c r="I966" s="255"/>
      <c r="J966" s="250"/>
      <c r="K966" s="250"/>
      <c r="L966" s="256"/>
      <c r="M966" s="257"/>
      <c r="N966" s="258"/>
      <c r="O966" s="258"/>
      <c r="P966" s="258"/>
      <c r="Q966" s="258"/>
      <c r="R966" s="258"/>
      <c r="S966" s="258"/>
      <c r="T966" s="259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60" t="s">
        <v>260</v>
      </c>
      <c r="AU966" s="260" t="s">
        <v>93</v>
      </c>
      <c r="AV966" s="13" t="s">
        <v>93</v>
      </c>
      <c r="AW966" s="13" t="s">
        <v>40</v>
      </c>
      <c r="AX966" s="13" t="s">
        <v>84</v>
      </c>
      <c r="AY966" s="260" t="s">
        <v>251</v>
      </c>
    </row>
    <row r="967" s="16" customFormat="1">
      <c r="A967" s="16"/>
      <c r="B967" s="283"/>
      <c r="C967" s="284"/>
      <c r="D967" s="251" t="s">
        <v>260</v>
      </c>
      <c r="E967" s="285" t="s">
        <v>1</v>
      </c>
      <c r="F967" s="286" t="s">
        <v>329</v>
      </c>
      <c r="G967" s="284"/>
      <c r="H967" s="287">
        <v>57.5</v>
      </c>
      <c r="I967" s="288"/>
      <c r="J967" s="284"/>
      <c r="K967" s="284"/>
      <c r="L967" s="289"/>
      <c r="M967" s="290"/>
      <c r="N967" s="291"/>
      <c r="O967" s="291"/>
      <c r="P967" s="291"/>
      <c r="Q967" s="291"/>
      <c r="R967" s="291"/>
      <c r="S967" s="291"/>
      <c r="T967" s="292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T967" s="293" t="s">
        <v>260</v>
      </c>
      <c r="AU967" s="293" t="s">
        <v>93</v>
      </c>
      <c r="AV967" s="16" t="s">
        <v>273</v>
      </c>
      <c r="AW967" s="16" t="s">
        <v>40</v>
      </c>
      <c r="AX967" s="16" t="s">
        <v>84</v>
      </c>
      <c r="AY967" s="293" t="s">
        <v>251</v>
      </c>
    </row>
    <row r="968" s="15" customFormat="1">
      <c r="A968" s="15"/>
      <c r="B968" s="272"/>
      <c r="C968" s="273"/>
      <c r="D968" s="251" t="s">
        <v>260</v>
      </c>
      <c r="E968" s="274" t="s">
        <v>1</v>
      </c>
      <c r="F968" s="275" t="s">
        <v>1003</v>
      </c>
      <c r="G968" s="273"/>
      <c r="H968" s="274" t="s">
        <v>1</v>
      </c>
      <c r="I968" s="276"/>
      <c r="J968" s="273"/>
      <c r="K968" s="273"/>
      <c r="L968" s="277"/>
      <c r="M968" s="278"/>
      <c r="N968" s="279"/>
      <c r="O968" s="279"/>
      <c r="P968" s="279"/>
      <c r="Q968" s="279"/>
      <c r="R968" s="279"/>
      <c r="S968" s="279"/>
      <c r="T968" s="280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81" t="s">
        <v>260</v>
      </c>
      <c r="AU968" s="281" t="s">
        <v>93</v>
      </c>
      <c r="AV968" s="15" t="s">
        <v>91</v>
      </c>
      <c r="AW968" s="15" t="s">
        <v>40</v>
      </c>
      <c r="AX968" s="15" t="s">
        <v>84</v>
      </c>
      <c r="AY968" s="281" t="s">
        <v>251</v>
      </c>
    </row>
    <row r="969" s="13" customFormat="1">
      <c r="A969" s="13"/>
      <c r="B969" s="249"/>
      <c r="C969" s="250"/>
      <c r="D969" s="251" t="s">
        <v>260</v>
      </c>
      <c r="E969" s="252" t="s">
        <v>1</v>
      </c>
      <c r="F969" s="253" t="s">
        <v>998</v>
      </c>
      <c r="G969" s="250"/>
      <c r="H969" s="254">
        <v>7.5</v>
      </c>
      <c r="I969" s="255"/>
      <c r="J969" s="250"/>
      <c r="K969" s="250"/>
      <c r="L969" s="256"/>
      <c r="M969" s="257"/>
      <c r="N969" s="258"/>
      <c r="O969" s="258"/>
      <c r="P969" s="258"/>
      <c r="Q969" s="258"/>
      <c r="R969" s="258"/>
      <c r="S969" s="258"/>
      <c r="T969" s="259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60" t="s">
        <v>260</v>
      </c>
      <c r="AU969" s="260" t="s">
        <v>93</v>
      </c>
      <c r="AV969" s="13" t="s">
        <v>93</v>
      </c>
      <c r="AW969" s="13" t="s">
        <v>40</v>
      </c>
      <c r="AX969" s="13" t="s">
        <v>84</v>
      </c>
      <c r="AY969" s="260" t="s">
        <v>251</v>
      </c>
    </row>
    <row r="970" s="13" customFormat="1">
      <c r="A970" s="13"/>
      <c r="B970" s="249"/>
      <c r="C970" s="250"/>
      <c r="D970" s="251" t="s">
        <v>260</v>
      </c>
      <c r="E970" s="252" t="s">
        <v>1</v>
      </c>
      <c r="F970" s="253" t="s">
        <v>999</v>
      </c>
      <c r="G970" s="250"/>
      <c r="H970" s="254">
        <v>7.5</v>
      </c>
      <c r="I970" s="255"/>
      <c r="J970" s="250"/>
      <c r="K970" s="250"/>
      <c r="L970" s="256"/>
      <c r="M970" s="257"/>
      <c r="N970" s="258"/>
      <c r="O970" s="258"/>
      <c r="P970" s="258"/>
      <c r="Q970" s="258"/>
      <c r="R970" s="258"/>
      <c r="S970" s="258"/>
      <c r="T970" s="259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60" t="s">
        <v>260</v>
      </c>
      <c r="AU970" s="260" t="s">
        <v>93</v>
      </c>
      <c r="AV970" s="13" t="s">
        <v>93</v>
      </c>
      <c r="AW970" s="13" t="s">
        <v>40</v>
      </c>
      <c r="AX970" s="13" t="s">
        <v>84</v>
      </c>
      <c r="AY970" s="260" t="s">
        <v>251</v>
      </c>
    </row>
    <row r="971" s="16" customFormat="1">
      <c r="A971" s="16"/>
      <c r="B971" s="283"/>
      <c r="C971" s="284"/>
      <c r="D971" s="251" t="s">
        <v>260</v>
      </c>
      <c r="E971" s="285" t="s">
        <v>1</v>
      </c>
      <c r="F971" s="286" t="s">
        <v>329</v>
      </c>
      <c r="G971" s="284"/>
      <c r="H971" s="287">
        <v>15</v>
      </c>
      <c r="I971" s="288"/>
      <c r="J971" s="284"/>
      <c r="K971" s="284"/>
      <c r="L971" s="289"/>
      <c r="M971" s="290"/>
      <c r="N971" s="291"/>
      <c r="O971" s="291"/>
      <c r="P971" s="291"/>
      <c r="Q971" s="291"/>
      <c r="R971" s="291"/>
      <c r="S971" s="291"/>
      <c r="T971" s="292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T971" s="293" t="s">
        <v>260</v>
      </c>
      <c r="AU971" s="293" t="s">
        <v>93</v>
      </c>
      <c r="AV971" s="16" t="s">
        <v>273</v>
      </c>
      <c r="AW971" s="16" t="s">
        <v>40</v>
      </c>
      <c r="AX971" s="16" t="s">
        <v>84</v>
      </c>
      <c r="AY971" s="293" t="s">
        <v>251</v>
      </c>
    </row>
    <row r="972" s="14" customFormat="1">
      <c r="A972" s="14"/>
      <c r="B972" s="261"/>
      <c r="C972" s="262"/>
      <c r="D972" s="251" t="s">
        <v>260</v>
      </c>
      <c r="E972" s="263" t="s">
        <v>1</v>
      </c>
      <c r="F972" s="264" t="s">
        <v>262</v>
      </c>
      <c r="G972" s="262"/>
      <c r="H972" s="265">
        <v>72.5</v>
      </c>
      <c r="I972" s="266"/>
      <c r="J972" s="262"/>
      <c r="K972" s="262"/>
      <c r="L972" s="267"/>
      <c r="M972" s="268"/>
      <c r="N972" s="269"/>
      <c r="O972" s="269"/>
      <c r="P972" s="269"/>
      <c r="Q972" s="269"/>
      <c r="R972" s="269"/>
      <c r="S972" s="269"/>
      <c r="T972" s="270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71" t="s">
        <v>260</v>
      </c>
      <c r="AU972" s="271" t="s">
        <v>93</v>
      </c>
      <c r="AV972" s="14" t="s">
        <v>257</v>
      </c>
      <c r="AW972" s="14" t="s">
        <v>40</v>
      </c>
      <c r="AX972" s="14" t="s">
        <v>91</v>
      </c>
      <c r="AY972" s="271" t="s">
        <v>251</v>
      </c>
    </row>
    <row r="973" s="2" customFormat="1" ht="24.15" customHeight="1">
      <c r="A973" s="41"/>
      <c r="B973" s="42"/>
      <c r="C973" s="294" t="s">
        <v>1004</v>
      </c>
      <c r="D973" s="294" t="s">
        <v>338</v>
      </c>
      <c r="E973" s="295" t="s">
        <v>1005</v>
      </c>
      <c r="F973" s="296" t="s">
        <v>1006</v>
      </c>
      <c r="G973" s="297" t="s">
        <v>321</v>
      </c>
      <c r="H973" s="298">
        <v>60.375</v>
      </c>
      <c r="I973" s="299"/>
      <c r="J973" s="300">
        <f>ROUND(I973*H973,2)</f>
        <v>0</v>
      </c>
      <c r="K973" s="301"/>
      <c r="L973" s="302"/>
      <c r="M973" s="303" t="s">
        <v>1</v>
      </c>
      <c r="N973" s="304" t="s">
        <v>49</v>
      </c>
      <c r="O973" s="94"/>
      <c r="P973" s="240">
        <f>O973*H973</f>
        <v>0</v>
      </c>
      <c r="Q973" s="240">
        <v>0.00050000000000000001</v>
      </c>
      <c r="R973" s="240">
        <f>Q973*H973</f>
        <v>0.030187499999999999</v>
      </c>
      <c r="S973" s="240">
        <v>0</v>
      </c>
      <c r="T973" s="241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42" t="s">
        <v>281</v>
      </c>
      <c r="AT973" s="242" t="s">
        <v>338</v>
      </c>
      <c r="AU973" s="242" t="s">
        <v>93</v>
      </c>
      <c r="AY973" s="19" t="s">
        <v>251</v>
      </c>
      <c r="BE973" s="243">
        <f>IF(N973="základní",J973,0)</f>
        <v>0</v>
      </c>
      <c r="BF973" s="243">
        <f>IF(N973="snížená",J973,0)</f>
        <v>0</v>
      </c>
      <c r="BG973" s="243">
        <f>IF(N973="zákl. přenesená",J973,0)</f>
        <v>0</v>
      </c>
      <c r="BH973" s="243">
        <f>IF(N973="sníž. přenesená",J973,0)</f>
        <v>0</v>
      </c>
      <c r="BI973" s="243">
        <f>IF(N973="nulová",J973,0)</f>
        <v>0</v>
      </c>
      <c r="BJ973" s="19" t="s">
        <v>91</v>
      </c>
      <c r="BK973" s="243">
        <f>ROUND(I973*H973,2)</f>
        <v>0</v>
      </c>
      <c r="BL973" s="19" t="s">
        <v>257</v>
      </c>
      <c r="BM973" s="242" t="s">
        <v>1007</v>
      </c>
    </row>
    <row r="974" s="2" customFormat="1">
      <c r="A974" s="41"/>
      <c r="B974" s="42"/>
      <c r="C974" s="43"/>
      <c r="D974" s="251" t="s">
        <v>289</v>
      </c>
      <c r="E974" s="43"/>
      <c r="F974" s="282" t="s">
        <v>976</v>
      </c>
      <c r="G974" s="43"/>
      <c r="H974" s="43"/>
      <c r="I974" s="246"/>
      <c r="J974" s="43"/>
      <c r="K974" s="43"/>
      <c r="L974" s="47"/>
      <c r="M974" s="247"/>
      <c r="N974" s="248"/>
      <c r="O974" s="94"/>
      <c r="P974" s="94"/>
      <c r="Q974" s="94"/>
      <c r="R974" s="94"/>
      <c r="S974" s="94"/>
      <c r="T974" s="95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19" t="s">
        <v>289</v>
      </c>
      <c r="AU974" s="19" t="s">
        <v>93</v>
      </c>
    </row>
    <row r="975" s="15" customFormat="1">
      <c r="A975" s="15"/>
      <c r="B975" s="272"/>
      <c r="C975" s="273"/>
      <c r="D975" s="251" t="s">
        <v>260</v>
      </c>
      <c r="E975" s="274" t="s">
        <v>1</v>
      </c>
      <c r="F975" s="275" t="s">
        <v>996</v>
      </c>
      <c r="G975" s="273"/>
      <c r="H975" s="274" t="s">
        <v>1</v>
      </c>
      <c r="I975" s="276"/>
      <c r="J975" s="273"/>
      <c r="K975" s="273"/>
      <c r="L975" s="277"/>
      <c r="M975" s="278"/>
      <c r="N975" s="279"/>
      <c r="O975" s="279"/>
      <c r="P975" s="279"/>
      <c r="Q975" s="279"/>
      <c r="R975" s="279"/>
      <c r="S975" s="279"/>
      <c r="T975" s="280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81" t="s">
        <v>260</v>
      </c>
      <c r="AU975" s="281" t="s">
        <v>93</v>
      </c>
      <c r="AV975" s="15" t="s">
        <v>91</v>
      </c>
      <c r="AW975" s="15" t="s">
        <v>40</v>
      </c>
      <c r="AX975" s="15" t="s">
        <v>84</v>
      </c>
      <c r="AY975" s="281" t="s">
        <v>251</v>
      </c>
    </row>
    <row r="976" s="15" customFormat="1">
      <c r="A976" s="15"/>
      <c r="B976" s="272"/>
      <c r="C976" s="273"/>
      <c r="D976" s="251" t="s">
        <v>260</v>
      </c>
      <c r="E976" s="274" t="s">
        <v>1</v>
      </c>
      <c r="F976" s="275" t="s">
        <v>997</v>
      </c>
      <c r="G976" s="273"/>
      <c r="H976" s="274" t="s">
        <v>1</v>
      </c>
      <c r="I976" s="276"/>
      <c r="J976" s="273"/>
      <c r="K976" s="273"/>
      <c r="L976" s="277"/>
      <c r="M976" s="278"/>
      <c r="N976" s="279"/>
      <c r="O976" s="279"/>
      <c r="P976" s="279"/>
      <c r="Q976" s="279"/>
      <c r="R976" s="279"/>
      <c r="S976" s="279"/>
      <c r="T976" s="280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81" t="s">
        <v>260</v>
      </c>
      <c r="AU976" s="281" t="s">
        <v>93</v>
      </c>
      <c r="AV976" s="15" t="s">
        <v>91</v>
      </c>
      <c r="AW976" s="15" t="s">
        <v>40</v>
      </c>
      <c r="AX976" s="15" t="s">
        <v>84</v>
      </c>
      <c r="AY976" s="281" t="s">
        <v>251</v>
      </c>
    </row>
    <row r="977" s="13" customFormat="1">
      <c r="A977" s="13"/>
      <c r="B977" s="249"/>
      <c r="C977" s="250"/>
      <c r="D977" s="251" t="s">
        <v>260</v>
      </c>
      <c r="E977" s="252" t="s">
        <v>1</v>
      </c>
      <c r="F977" s="253" t="s">
        <v>998</v>
      </c>
      <c r="G977" s="250"/>
      <c r="H977" s="254">
        <v>7.5</v>
      </c>
      <c r="I977" s="255"/>
      <c r="J977" s="250"/>
      <c r="K977" s="250"/>
      <c r="L977" s="256"/>
      <c r="M977" s="257"/>
      <c r="N977" s="258"/>
      <c r="O977" s="258"/>
      <c r="P977" s="258"/>
      <c r="Q977" s="258"/>
      <c r="R977" s="258"/>
      <c r="S977" s="258"/>
      <c r="T977" s="259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60" t="s">
        <v>260</v>
      </c>
      <c r="AU977" s="260" t="s">
        <v>93</v>
      </c>
      <c r="AV977" s="13" t="s">
        <v>93</v>
      </c>
      <c r="AW977" s="13" t="s">
        <v>40</v>
      </c>
      <c r="AX977" s="13" t="s">
        <v>84</v>
      </c>
      <c r="AY977" s="260" t="s">
        <v>251</v>
      </c>
    </row>
    <row r="978" s="13" customFormat="1">
      <c r="A978" s="13"/>
      <c r="B978" s="249"/>
      <c r="C978" s="250"/>
      <c r="D978" s="251" t="s">
        <v>260</v>
      </c>
      <c r="E978" s="252" t="s">
        <v>1</v>
      </c>
      <c r="F978" s="253" t="s">
        <v>999</v>
      </c>
      <c r="G978" s="250"/>
      <c r="H978" s="254">
        <v>7.5</v>
      </c>
      <c r="I978" s="255"/>
      <c r="J978" s="250"/>
      <c r="K978" s="250"/>
      <c r="L978" s="256"/>
      <c r="M978" s="257"/>
      <c r="N978" s="258"/>
      <c r="O978" s="258"/>
      <c r="P978" s="258"/>
      <c r="Q978" s="258"/>
      <c r="R978" s="258"/>
      <c r="S978" s="258"/>
      <c r="T978" s="259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60" t="s">
        <v>260</v>
      </c>
      <c r="AU978" s="260" t="s">
        <v>93</v>
      </c>
      <c r="AV978" s="13" t="s">
        <v>93</v>
      </c>
      <c r="AW978" s="13" t="s">
        <v>40</v>
      </c>
      <c r="AX978" s="13" t="s">
        <v>84</v>
      </c>
      <c r="AY978" s="260" t="s">
        <v>251</v>
      </c>
    </row>
    <row r="979" s="13" customFormat="1">
      <c r="A979" s="13"/>
      <c r="B979" s="249"/>
      <c r="C979" s="250"/>
      <c r="D979" s="251" t="s">
        <v>260</v>
      </c>
      <c r="E979" s="252" t="s">
        <v>1</v>
      </c>
      <c r="F979" s="253" t="s">
        <v>1000</v>
      </c>
      <c r="G979" s="250"/>
      <c r="H979" s="254">
        <v>12.5</v>
      </c>
      <c r="I979" s="255"/>
      <c r="J979" s="250"/>
      <c r="K979" s="250"/>
      <c r="L979" s="256"/>
      <c r="M979" s="257"/>
      <c r="N979" s="258"/>
      <c r="O979" s="258"/>
      <c r="P979" s="258"/>
      <c r="Q979" s="258"/>
      <c r="R979" s="258"/>
      <c r="S979" s="258"/>
      <c r="T979" s="259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60" t="s">
        <v>260</v>
      </c>
      <c r="AU979" s="260" t="s">
        <v>93</v>
      </c>
      <c r="AV979" s="13" t="s">
        <v>93</v>
      </c>
      <c r="AW979" s="13" t="s">
        <v>40</v>
      </c>
      <c r="AX979" s="13" t="s">
        <v>84</v>
      </c>
      <c r="AY979" s="260" t="s">
        <v>251</v>
      </c>
    </row>
    <row r="980" s="13" customFormat="1">
      <c r="A980" s="13"/>
      <c r="B980" s="249"/>
      <c r="C980" s="250"/>
      <c r="D980" s="251" t="s">
        <v>260</v>
      </c>
      <c r="E980" s="252" t="s">
        <v>1</v>
      </c>
      <c r="F980" s="253" t="s">
        <v>1001</v>
      </c>
      <c r="G980" s="250"/>
      <c r="H980" s="254">
        <v>12.5</v>
      </c>
      <c r="I980" s="255"/>
      <c r="J980" s="250"/>
      <c r="K980" s="250"/>
      <c r="L980" s="256"/>
      <c r="M980" s="257"/>
      <c r="N980" s="258"/>
      <c r="O980" s="258"/>
      <c r="P980" s="258"/>
      <c r="Q980" s="258"/>
      <c r="R980" s="258"/>
      <c r="S980" s="258"/>
      <c r="T980" s="259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60" t="s">
        <v>260</v>
      </c>
      <c r="AU980" s="260" t="s">
        <v>93</v>
      </c>
      <c r="AV980" s="13" t="s">
        <v>93</v>
      </c>
      <c r="AW980" s="13" t="s">
        <v>40</v>
      </c>
      <c r="AX980" s="13" t="s">
        <v>84</v>
      </c>
      <c r="AY980" s="260" t="s">
        <v>251</v>
      </c>
    </row>
    <row r="981" s="13" customFormat="1">
      <c r="A981" s="13"/>
      <c r="B981" s="249"/>
      <c r="C981" s="250"/>
      <c r="D981" s="251" t="s">
        <v>260</v>
      </c>
      <c r="E981" s="252" t="s">
        <v>1</v>
      </c>
      <c r="F981" s="253" t="s">
        <v>1002</v>
      </c>
      <c r="G981" s="250"/>
      <c r="H981" s="254">
        <v>17.5</v>
      </c>
      <c r="I981" s="255"/>
      <c r="J981" s="250"/>
      <c r="K981" s="250"/>
      <c r="L981" s="256"/>
      <c r="M981" s="257"/>
      <c r="N981" s="258"/>
      <c r="O981" s="258"/>
      <c r="P981" s="258"/>
      <c r="Q981" s="258"/>
      <c r="R981" s="258"/>
      <c r="S981" s="258"/>
      <c r="T981" s="259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60" t="s">
        <v>260</v>
      </c>
      <c r="AU981" s="260" t="s">
        <v>93</v>
      </c>
      <c r="AV981" s="13" t="s">
        <v>93</v>
      </c>
      <c r="AW981" s="13" t="s">
        <v>40</v>
      </c>
      <c r="AX981" s="13" t="s">
        <v>84</v>
      </c>
      <c r="AY981" s="260" t="s">
        <v>251</v>
      </c>
    </row>
    <row r="982" s="14" customFormat="1">
      <c r="A982" s="14"/>
      <c r="B982" s="261"/>
      <c r="C982" s="262"/>
      <c r="D982" s="251" t="s">
        <v>260</v>
      </c>
      <c r="E982" s="263" t="s">
        <v>1</v>
      </c>
      <c r="F982" s="264" t="s">
        <v>262</v>
      </c>
      <c r="G982" s="262"/>
      <c r="H982" s="265">
        <v>57.5</v>
      </c>
      <c r="I982" s="266"/>
      <c r="J982" s="262"/>
      <c r="K982" s="262"/>
      <c r="L982" s="267"/>
      <c r="M982" s="268"/>
      <c r="N982" s="269"/>
      <c r="O982" s="269"/>
      <c r="P982" s="269"/>
      <c r="Q982" s="269"/>
      <c r="R982" s="269"/>
      <c r="S982" s="269"/>
      <c r="T982" s="270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71" t="s">
        <v>260</v>
      </c>
      <c r="AU982" s="271" t="s">
        <v>93</v>
      </c>
      <c r="AV982" s="14" t="s">
        <v>257</v>
      </c>
      <c r="AW982" s="14" t="s">
        <v>40</v>
      </c>
      <c r="AX982" s="14" t="s">
        <v>91</v>
      </c>
      <c r="AY982" s="271" t="s">
        <v>251</v>
      </c>
    </row>
    <row r="983" s="13" customFormat="1">
      <c r="A983" s="13"/>
      <c r="B983" s="249"/>
      <c r="C983" s="250"/>
      <c r="D983" s="251" t="s">
        <v>260</v>
      </c>
      <c r="E983" s="250"/>
      <c r="F983" s="253" t="s">
        <v>1008</v>
      </c>
      <c r="G983" s="250"/>
      <c r="H983" s="254">
        <v>60.375</v>
      </c>
      <c r="I983" s="255"/>
      <c r="J983" s="250"/>
      <c r="K983" s="250"/>
      <c r="L983" s="256"/>
      <c r="M983" s="257"/>
      <c r="N983" s="258"/>
      <c r="O983" s="258"/>
      <c r="P983" s="258"/>
      <c r="Q983" s="258"/>
      <c r="R983" s="258"/>
      <c r="S983" s="258"/>
      <c r="T983" s="25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0" t="s">
        <v>260</v>
      </c>
      <c r="AU983" s="260" t="s">
        <v>93</v>
      </c>
      <c r="AV983" s="13" t="s">
        <v>93</v>
      </c>
      <c r="AW983" s="13" t="s">
        <v>4</v>
      </c>
      <c r="AX983" s="13" t="s">
        <v>91</v>
      </c>
      <c r="AY983" s="260" t="s">
        <v>251</v>
      </c>
    </row>
    <row r="984" s="2" customFormat="1" ht="24.15" customHeight="1">
      <c r="A984" s="41"/>
      <c r="B984" s="42"/>
      <c r="C984" s="294" t="s">
        <v>1009</v>
      </c>
      <c r="D984" s="294" t="s">
        <v>338</v>
      </c>
      <c r="E984" s="295" t="s">
        <v>1010</v>
      </c>
      <c r="F984" s="296" t="s">
        <v>1011</v>
      </c>
      <c r="G984" s="297" t="s">
        <v>321</v>
      </c>
      <c r="H984" s="298">
        <v>15.75</v>
      </c>
      <c r="I984" s="299"/>
      <c r="J984" s="300">
        <f>ROUND(I984*H984,2)</f>
        <v>0</v>
      </c>
      <c r="K984" s="301"/>
      <c r="L984" s="302"/>
      <c r="M984" s="303" t="s">
        <v>1</v>
      </c>
      <c r="N984" s="304" t="s">
        <v>49</v>
      </c>
      <c r="O984" s="94"/>
      <c r="P984" s="240">
        <f>O984*H984</f>
        <v>0</v>
      </c>
      <c r="Q984" s="240">
        <v>0.00050000000000000001</v>
      </c>
      <c r="R984" s="240">
        <f>Q984*H984</f>
        <v>0.0078750000000000001</v>
      </c>
      <c r="S984" s="240">
        <v>0</v>
      </c>
      <c r="T984" s="241">
        <f>S984*H984</f>
        <v>0</v>
      </c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R984" s="242" t="s">
        <v>281</v>
      </c>
      <c r="AT984" s="242" t="s">
        <v>338</v>
      </c>
      <c r="AU984" s="242" t="s">
        <v>93</v>
      </c>
      <c r="AY984" s="19" t="s">
        <v>251</v>
      </c>
      <c r="BE984" s="243">
        <f>IF(N984="základní",J984,0)</f>
        <v>0</v>
      </c>
      <c r="BF984" s="243">
        <f>IF(N984="snížená",J984,0)</f>
        <v>0</v>
      </c>
      <c r="BG984" s="243">
        <f>IF(N984="zákl. přenesená",J984,0)</f>
        <v>0</v>
      </c>
      <c r="BH984" s="243">
        <f>IF(N984="sníž. přenesená",J984,0)</f>
        <v>0</v>
      </c>
      <c r="BI984" s="243">
        <f>IF(N984="nulová",J984,0)</f>
        <v>0</v>
      </c>
      <c r="BJ984" s="19" t="s">
        <v>91</v>
      </c>
      <c r="BK984" s="243">
        <f>ROUND(I984*H984,2)</f>
        <v>0</v>
      </c>
      <c r="BL984" s="19" t="s">
        <v>257</v>
      </c>
      <c r="BM984" s="242" t="s">
        <v>1012</v>
      </c>
    </row>
    <row r="985" s="2" customFormat="1">
      <c r="A985" s="41"/>
      <c r="B985" s="42"/>
      <c r="C985" s="43"/>
      <c r="D985" s="251" t="s">
        <v>289</v>
      </c>
      <c r="E985" s="43"/>
      <c r="F985" s="282" t="s">
        <v>976</v>
      </c>
      <c r="G985" s="43"/>
      <c r="H985" s="43"/>
      <c r="I985" s="246"/>
      <c r="J985" s="43"/>
      <c r="K985" s="43"/>
      <c r="L985" s="47"/>
      <c r="M985" s="247"/>
      <c r="N985" s="248"/>
      <c r="O985" s="94"/>
      <c r="P985" s="94"/>
      <c r="Q985" s="94"/>
      <c r="R985" s="94"/>
      <c r="S985" s="94"/>
      <c r="T985" s="95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T985" s="19" t="s">
        <v>289</v>
      </c>
      <c r="AU985" s="19" t="s">
        <v>93</v>
      </c>
    </row>
    <row r="986" s="15" customFormat="1">
      <c r="A986" s="15"/>
      <c r="B986" s="272"/>
      <c r="C986" s="273"/>
      <c r="D986" s="251" t="s">
        <v>260</v>
      </c>
      <c r="E986" s="274" t="s">
        <v>1</v>
      </c>
      <c r="F986" s="275" t="s">
        <v>996</v>
      </c>
      <c r="G986" s="273"/>
      <c r="H986" s="274" t="s">
        <v>1</v>
      </c>
      <c r="I986" s="276"/>
      <c r="J986" s="273"/>
      <c r="K986" s="273"/>
      <c r="L986" s="277"/>
      <c r="M986" s="278"/>
      <c r="N986" s="279"/>
      <c r="O986" s="279"/>
      <c r="P986" s="279"/>
      <c r="Q986" s="279"/>
      <c r="R986" s="279"/>
      <c r="S986" s="279"/>
      <c r="T986" s="280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81" t="s">
        <v>260</v>
      </c>
      <c r="AU986" s="281" t="s">
        <v>93</v>
      </c>
      <c r="AV986" s="15" t="s">
        <v>91</v>
      </c>
      <c r="AW986" s="15" t="s">
        <v>40</v>
      </c>
      <c r="AX986" s="15" t="s">
        <v>84</v>
      </c>
      <c r="AY986" s="281" t="s">
        <v>251</v>
      </c>
    </row>
    <row r="987" s="15" customFormat="1">
      <c r="A987" s="15"/>
      <c r="B987" s="272"/>
      <c r="C987" s="273"/>
      <c r="D987" s="251" t="s">
        <v>260</v>
      </c>
      <c r="E987" s="274" t="s">
        <v>1</v>
      </c>
      <c r="F987" s="275" t="s">
        <v>1003</v>
      </c>
      <c r="G987" s="273"/>
      <c r="H987" s="274" t="s">
        <v>1</v>
      </c>
      <c r="I987" s="276"/>
      <c r="J987" s="273"/>
      <c r="K987" s="273"/>
      <c r="L987" s="277"/>
      <c r="M987" s="278"/>
      <c r="N987" s="279"/>
      <c r="O987" s="279"/>
      <c r="P987" s="279"/>
      <c r="Q987" s="279"/>
      <c r="R987" s="279"/>
      <c r="S987" s="279"/>
      <c r="T987" s="280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81" t="s">
        <v>260</v>
      </c>
      <c r="AU987" s="281" t="s">
        <v>93</v>
      </c>
      <c r="AV987" s="15" t="s">
        <v>91</v>
      </c>
      <c r="AW987" s="15" t="s">
        <v>40</v>
      </c>
      <c r="AX987" s="15" t="s">
        <v>84</v>
      </c>
      <c r="AY987" s="281" t="s">
        <v>251</v>
      </c>
    </row>
    <row r="988" s="13" customFormat="1">
      <c r="A988" s="13"/>
      <c r="B988" s="249"/>
      <c r="C988" s="250"/>
      <c r="D988" s="251" t="s">
        <v>260</v>
      </c>
      <c r="E988" s="252" t="s">
        <v>1</v>
      </c>
      <c r="F988" s="253" t="s">
        <v>998</v>
      </c>
      <c r="G988" s="250"/>
      <c r="H988" s="254">
        <v>7.5</v>
      </c>
      <c r="I988" s="255"/>
      <c r="J988" s="250"/>
      <c r="K988" s="250"/>
      <c r="L988" s="256"/>
      <c r="M988" s="257"/>
      <c r="N988" s="258"/>
      <c r="O988" s="258"/>
      <c r="P988" s="258"/>
      <c r="Q988" s="258"/>
      <c r="R988" s="258"/>
      <c r="S988" s="258"/>
      <c r="T988" s="259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60" t="s">
        <v>260</v>
      </c>
      <c r="AU988" s="260" t="s">
        <v>93</v>
      </c>
      <c r="AV988" s="13" t="s">
        <v>93</v>
      </c>
      <c r="AW988" s="13" t="s">
        <v>40</v>
      </c>
      <c r="AX988" s="13" t="s">
        <v>84</v>
      </c>
      <c r="AY988" s="260" t="s">
        <v>251</v>
      </c>
    </row>
    <row r="989" s="13" customFormat="1">
      <c r="A989" s="13"/>
      <c r="B989" s="249"/>
      <c r="C989" s="250"/>
      <c r="D989" s="251" t="s">
        <v>260</v>
      </c>
      <c r="E989" s="252" t="s">
        <v>1</v>
      </c>
      <c r="F989" s="253" t="s">
        <v>999</v>
      </c>
      <c r="G989" s="250"/>
      <c r="H989" s="254">
        <v>7.5</v>
      </c>
      <c r="I989" s="255"/>
      <c r="J989" s="250"/>
      <c r="K989" s="250"/>
      <c r="L989" s="256"/>
      <c r="M989" s="257"/>
      <c r="N989" s="258"/>
      <c r="O989" s="258"/>
      <c r="P989" s="258"/>
      <c r="Q989" s="258"/>
      <c r="R989" s="258"/>
      <c r="S989" s="258"/>
      <c r="T989" s="259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60" t="s">
        <v>260</v>
      </c>
      <c r="AU989" s="260" t="s">
        <v>93</v>
      </c>
      <c r="AV989" s="13" t="s">
        <v>93</v>
      </c>
      <c r="AW989" s="13" t="s">
        <v>40</v>
      </c>
      <c r="AX989" s="13" t="s">
        <v>84</v>
      </c>
      <c r="AY989" s="260" t="s">
        <v>251</v>
      </c>
    </row>
    <row r="990" s="14" customFormat="1">
      <c r="A990" s="14"/>
      <c r="B990" s="261"/>
      <c r="C990" s="262"/>
      <c r="D990" s="251" t="s">
        <v>260</v>
      </c>
      <c r="E990" s="263" t="s">
        <v>1</v>
      </c>
      <c r="F990" s="264" t="s">
        <v>262</v>
      </c>
      <c r="G990" s="262"/>
      <c r="H990" s="265">
        <v>15</v>
      </c>
      <c r="I990" s="266"/>
      <c r="J990" s="262"/>
      <c r="K990" s="262"/>
      <c r="L990" s="267"/>
      <c r="M990" s="268"/>
      <c r="N990" s="269"/>
      <c r="O990" s="269"/>
      <c r="P990" s="269"/>
      <c r="Q990" s="269"/>
      <c r="R990" s="269"/>
      <c r="S990" s="269"/>
      <c r="T990" s="270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71" t="s">
        <v>260</v>
      </c>
      <c r="AU990" s="271" t="s">
        <v>93</v>
      </c>
      <c r="AV990" s="14" t="s">
        <v>257</v>
      </c>
      <c r="AW990" s="14" t="s">
        <v>40</v>
      </c>
      <c r="AX990" s="14" t="s">
        <v>91</v>
      </c>
      <c r="AY990" s="271" t="s">
        <v>251</v>
      </c>
    </row>
    <row r="991" s="13" customFormat="1">
      <c r="A991" s="13"/>
      <c r="B991" s="249"/>
      <c r="C991" s="250"/>
      <c r="D991" s="251" t="s">
        <v>260</v>
      </c>
      <c r="E991" s="250"/>
      <c r="F991" s="253" t="s">
        <v>1013</v>
      </c>
      <c r="G991" s="250"/>
      <c r="H991" s="254">
        <v>15.75</v>
      </c>
      <c r="I991" s="255"/>
      <c r="J991" s="250"/>
      <c r="K991" s="250"/>
      <c r="L991" s="256"/>
      <c r="M991" s="257"/>
      <c r="N991" s="258"/>
      <c r="O991" s="258"/>
      <c r="P991" s="258"/>
      <c r="Q991" s="258"/>
      <c r="R991" s="258"/>
      <c r="S991" s="258"/>
      <c r="T991" s="259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0" t="s">
        <v>260</v>
      </c>
      <c r="AU991" s="260" t="s">
        <v>93</v>
      </c>
      <c r="AV991" s="13" t="s">
        <v>93</v>
      </c>
      <c r="AW991" s="13" t="s">
        <v>4</v>
      </c>
      <c r="AX991" s="13" t="s">
        <v>91</v>
      </c>
      <c r="AY991" s="260" t="s">
        <v>251</v>
      </c>
    </row>
    <row r="992" s="2" customFormat="1" ht="24.15" customHeight="1">
      <c r="A992" s="41"/>
      <c r="B992" s="42"/>
      <c r="C992" s="230" t="s">
        <v>1014</v>
      </c>
      <c r="D992" s="230" t="s">
        <v>253</v>
      </c>
      <c r="E992" s="231" t="s">
        <v>1015</v>
      </c>
      <c r="F992" s="232" t="s">
        <v>1016</v>
      </c>
      <c r="G992" s="233" t="s">
        <v>389</v>
      </c>
      <c r="H992" s="234">
        <v>1124.127</v>
      </c>
      <c r="I992" s="235"/>
      <c r="J992" s="236">
        <f>ROUND(I992*H992,2)</f>
        <v>0</v>
      </c>
      <c r="K992" s="237"/>
      <c r="L992" s="47"/>
      <c r="M992" s="238" t="s">
        <v>1</v>
      </c>
      <c r="N992" s="239" t="s">
        <v>49</v>
      </c>
      <c r="O992" s="94"/>
      <c r="P992" s="240">
        <f>O992*H992</f>
        <v>0</v>
      </c>
      <c r="Q992" s="240">
        <v>0.0315</v>
      </c>
      <c r="R992" s="240">
        <f>Q992*H992</f>
        <v>35.410000499999995</v>
      </c>
      <c r="S992" s="240">
        <v>0</v>
      </c>
      <c r="T992" s="241">
        <f>S992*H992</f>
        <v>0</v>
      </c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R992" s="242" t="s">
        <v>257</v>
      </c>
      <c r="AT992" s="242" t="s">
        <v>253</v>
      </c>
      <c r="AU992" s="242" t="s">
        <v>93</v>
      </c>
      <c r="AY992" s="19" t="s">
        <v>251</v>
      </c>
      <c r="BE992" s="243">
        <f>IF(N992="základní",J992,0)</f>
        <v>0</v>
      </c>
      <c r="BF992" s="243">
        <f>IF(N992="snížená",J992,0)</f>
        <v>0</v>
      </c>
      <c r="BG992" s="243">
        <f>IF(N992="zákl. přenesená",J992,0)</f>
        <v>0</v>
      </c>
      <c r="BH992" s="243">
        <f>IF(N992="sníž. přenesená",J992,0)</f>
        <v>0</v>
      </c>
      <c r="BI992" s="243">
        <f>IF(N992="nulová",J992,0)</f>
        <v>0</v>
      </c>
      <c r="BJ992" s="19" t="s">
        <v>91</v>
      </c>
      <c r="BK992" s="243">
        <f>ROUND(I992*H992,2)</f>
        <v>0</v>
      </c>
      <c r="BL992" s="19" t="s">
        <v>257</v>
      </c>
      <c r="BM992" s="242" t="s">
        <v>1017</v>
      </c>
    </row>
    <row r="993" s="2" customFormat="1">
      <c r="A993" s="41"/>
      <c r="B993" s="42"/>
      <c r="C993" s="43"/>
      <c r="D993" s="244" t="s">
        <v>258</v>
      </c>
      <c r="E993" s="43"/>
      <c r="F993" s="245" t="s">
        <v>1018</v>
      </c>
      <c r="G993" s="43"/>
      <c r="H993" s="43"/>
      <c r="I993" s="246"/>
      <c r="J993" s="43"/>
      <c r="K993" s="43"/>
      <c r="L993" s="47"/>
      <c r="M993" s="247"/>
      <c r="N993" s="248"/>
      <c r="O993" s="94"/>
      <c r="P993" s="94"/>
      <c r="Q993" s="94"/>
      <c r="R993" s="94"/>
      <c r="S993" s="94"/>
      <c r="T993" s="95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T993" s="19" t="s">
        <v>258</v>
      </c>
      <c r="AU993" s="19" t="s">
        <v>93</v>
      </c>
    </row>
    <row r="994" s="13" customFormat="1">
      <c r="A994" s="13"/>
      <c r="B994" s="249"/>
      <c r="C994" s="250"/>
      <c r="D994" s="251" t="s">
        <v>260</v>
      </c>
      <c r="E994" s="252" t="s">
        <v>1</v>
      </c>
      <c r="F994" s="253" t="s">
        <v>1019</v>
      </c>
      <c r="G994" s="250"/>
      <c r="H994" s="254">
        <v>315.13999999999999</v>
      </c>
      <c r="I994" s="255"/>
      <c r="J994" s="250"/>
      <c r="K994" s="250"/>
      <c r="L994" s="256"/>
      <c r="M994" s="257"/>
      <c r="N994" s="258"/>
      <c r="O994" s="258"/>
      <c r="P994" s="258"/>
      <c r="Q994" s="258"/>
      <c r="R994" s="258"/>
      <c r="S994" s="258"/>
      <c r="T994" s="259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60" t="s">
        <v>260</v>
      </c>
      <c r="AU994" s="260" t="s">
        <v>93</v>
      </c>
      <c r="AV994" s="13" t="s">
        <v>93</v>
      </c>
      <c r="AW994" s="13" t="s">
        <v>40</v>
      </c>
      <c r="AX994" s="13" t="s">
        <v>84</v>
      </c>
      <c r="AY994" s="260" t="s">
        <v>251</v>
      </c>
    </row>
    <row r="995" s="13" customFormat="1">
      <c r="A995" s="13"/>
      <c r="B995" s="249"/>
      <c r="C995" s="250"/>
      <c r="D995" s="251" t="s">
        <v>260</v>
      </c>
      <c r="E995" s="252" t="s">
        <v>1</v>
      </c>
      <c r="F995" s="253" t="s">
        <v>1020</v>
      </c>
      <c r="G995" s="250"/>
      <c r="H995" s="254">
        <v>319.50799999999998</v>
      </c>
      <c r="I995" s="255"/>
      <c r="J995" s="250"/>
      <c r="K995" s="250"/>
      <c r="L995" s="256"/>
      <c r="M995" s="257"/>
      <c r="N995" s="258"/>
      <c r="O995" s="258"/>
      <c r="P995" s="258"/>
      <c r="Q995" s="258"/>
      <c r="R995" s="258"/>
      <c r="S995" s="258"/>
      <c r="T995" s="259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60" t="s">
        <v>260</v>
      </c>
      <c r="AU995" s="260" t="s">
        <v>93</v>
      </c>
      <c r="AV995" s="13" t="s">
        <v>93</v>
      </c>
      <c r="AW995" s="13" t="s">
        <v>40</v>
      </c>
      <c r="AX995" s="13" t="s">
        <v>84</v>
      </c>
      <c r="AY995" s="260" t="s">
        <v>251</v>
      </c>
    </row>
    <row r="996" s="13" customFormat="1">
      <c r="A996" s="13"/>
      <c r="B996" s="249"/>
      <c r="C996" s="250"/>
      <c r="D996" s="251" t="s">
        <v>260</v>
      </c>
      <c r="E996" s="252" t="s">
        <v>1</v>
      </c>
      <c r="F996" s="253" t="s">
        <v>1021</v>
      </c>
      <c r="G996" s="250"/>
      <c r="H996" s="254">
        <v>202.118</v>
      </c>
      <c r="I996" s="255"/>
      <c r="J996" s="250"/>
      <c r="K996" s="250"/>
      <c r="L996" s="256"/>
      <c r="M996" s="257"/>
      <c r="N996" s="258"/>
      <c r="O996" s="258"/>
      <c r="P996" s="258"/>
      <c r="Q996" s="258"/>
      <c r="R996" s="258"/>
      <c r="S996" s="258"/>
      <c r="T996" s="259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60" t="s">
        <v>260</v>
      </c>
      <c r="AU996" s="260" t="s">
        <v>93</v>
      </c>
      <c r="AV996" s="13" t="s">
        <v>93</v>
      </c>
      <c r="AW996" s="13" t="s">
        <v>40</v>
      </c>
      <c r="AX996" s="13" t="s">
        <v>84</v>
      </c>
      <c r="AY996" s="260" t="s">
        <v>251</v>
      </c>
    </row>
    <row r="997" s="13" customFormat="1">
      <c r="A997" s="13"/>
      <c r="B997" s="249"/>
      <c r="C997" s="250"/>
      <c r="D997" s="251" t="s">
        <v>260</v>
      </c>
      <c r="E997" s="252" t="s">
        <v>1</v>
      </c>
      <c r="F997" s="253" t="s">
        <v>1022</v>
      </c>
      <c r="G997" s="250"/>
      <c r="H997" s="254">
        <v>78.971000000000004</v>
      </c>
      <c r="I997" s="255"/>
      <c r="J997" s="250"/>
      <c r="K997" s="250"/>
      <c r="L997" s="256"/>
      <c r="M997" s="257"/>
      <c r="N997" s="258"/>
      <c r="O997" s="258"/>
      <c r="P997" s="258"/>
      <c r="Q997" s="258"/>
      <c r="R997" s="258"/>
      <c r="S997" s="258"/>
      <c r="T997" s="259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60" t="s">
        <v>260</v>
      </c>
      <c r="AU997" s="260" t="s">
        <v>93</v>
      </c>
      <c r="AV997" s="13" t="s">
        <v>93</v>
      </c>
      <c r="AW997" s="13" t="s">
        <v>40</v>
      </c>
      <c r="AX997" s="13" t="s">
        <v>84</v>
      </c>
      <c r="AY997" s="260" t="s">
        <v>251</v>
      </c>
    </row>
    <row r="998" s="13" customFormat="1">
      <c r="A998" s="13"/>
      <c r="B998" s="249"/>
      <c r="C998" s="250"/>
      <c r="D998" s="251" t="s">
        <v>260</v>
      </c>
      <c r="E998" s="252" t="s">
        <v>1</v>
      </c>
      <c r="F998" s="253" t="s">
        <v>1023</v>
      </c>
      <c r="G998" s="250"/>
      <c r="H998" s="254">
        <v>200.166</v>
      </c>
      <c r="I998" s="255"/>
      <c r="J998" s="250"/>
      <c r="K998" s="250"/>
      <c r="L998" s="256"/>
      <c r="M998" s="257"/>
      <c r="N998" s="258"/>
      <c r="O998" s="258"/>
      <c r="P998" s="258"/>
      <c r="Q998" s="258"/>
      <c r="R998" s="258"/>
      <c r="S998" s="258"/>
      <c r="T998" s="25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60" t="s">
        <v>260</v>
      </c>
      <c r="AU998" s="260" t="s">
        <v>93</v>
      </c>
      <c r="AV998" s="13" t="s">
        <v>93</v>
      </c>
      <c r="AW998" s="13" t="s">
        <v>40</v>
      </c>
      <c r="AX998" s="13" t="s">
        <v>84</v>
      </c>
      <c r="AY998" s="260" t="s">
        <v>251</v>
      </c>
    </row>
    <row r="999" s="13" customFormat="1">
      <c r="A999" s="13"/>
      <c r="B999" s="249"/>
      <c r="C999" s="250"/>
      <c r="D999" s="251" t="s">
        <v>260</v>
      </c>
      <c r="E999" s="252" t="s">
        <v>1</v>
      </c>
      <c r="F999" s="253" t="s">
        <v>487</v>
      </c>
      <c r="G999" s="250"/>
      <c r="H999" s="254">
        <v>8.2240000000000002</v>
      </c>
      <c r="I999" s="255"/>
      <c r="J999" s="250"/>
      <c r="K999" s="250"/>
      <c r="L999" s="256"/>
      <c r="M999" s="257"/>
      <c r="N999" s="258"/>
      <c r="O999" s="258"/>
      <c r="P999" s="258"/>
      <c r="Q999" s="258"/>
      <c r="R999" s="258"/>
      <c r="S999" s="258"/>
      <c r="T999" s="259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60" t="s">
        <v>260</v>
      </c>
      <c r="AU999" s="260" t="s">
        <v>93</v>
      </c>
      <c r="AV999" s="13" t="s">
        <v>93</v>
      </c>
      <c r="AW999" s="13" t="s">
        <v>40</v>
      </c>
      <c r="AX999" s="13" t="s">
        <v>84</v>
      </c>
      <c r="AY999" s="260" t="s">
        <v>251</v>
      </c>
    </row>
    <row r="1000" s="14" customFormat="1">
      <c r="A1000" s="14"/>
      <c r="B1000" s="261"/>
      <c r="C1000" s="262"/>
      <c r="D1000" s="251" t="s">
        <v>260</v>
      </c>
      <c r="E1000" s="263" t="s">
        <v>1</v>
      </c>
      <c r="F1000" s="264" t="s">
        <v>262</v>
      </c>
      <c r="G1000" s="262"/>
      <c r="H1000" s="265">
        <v>1124.127</v>
      </c>
      <c r="I1000" s="266"/>
      <c r="J1000" s="262"/>
      <c r="K1000" s="262"/>
      <c r="L1000" s="267"/>
      <c r="M1000" s="268"/>
      <c r="N1000" s="269"/>
      <c r="O1000" s="269"/>
      <c r="P1000" s="269"/>
      <c r="Q1000" s="269"/>
      <c r="R1000" s="269"/>
      <c r="S1000" s="269"/>
      <c r="T1000" s="27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71" t="s">
        <v>260</v>
      </c>
      <c r="AU1000" s="271" t="s">
        <v>93</v>
      </c>
      <c r="AV1000" s="14" t="s">
        <v>257</v>
      </c>
      <c r="AW1000" s="14" t="s">
        <v>40</v>
      </c>
      <c r="AX1000" s="14" t="s">
        <v>91</v>
      </c>
      <c r="AY1000" s="271" t="s">
        <v>251</v>
      </c>
    </row>
    <row r="1001" s="2" customFormat="1" ht="24.15" customHeight="1">
      <c r="A1001" s="41"/>
      <c r="B1001" s="42"/>
      <c r="C1001" s="230" t="s">
        <v>1024</v>
      </c>
      <c r="D1001" s="230" t="s">
        <v>253</v>
      </c>
      <c r="E1001" s="231" t="s">
        <v>1025</v>
      </c>
      <c r="F1001" s="232" t="s">
        <v>1026</v>
      </c>
      <c r="G1001" s="233" t="s">
        <v>389</v>
      </c>
      <c r="H1001" s="234">
        <v>3019.2379999999998</v>
      </c>
      <c r="I1001" s="235"/>
      <c r="J1001" s="236">
        <f>ROUND(I1001*H1001,2)</f>
        <v>0</v>
      </c>
      <c r="K1001" s="237"/>
      <c r="L1001" s="47"/>
      <c r="M1001" s="238" t="s">
        <v>1</v>
      </c>
      <c r="N1001" s="239" t="s">
        <v>49</v>
      </c>
      <c r="O1001" s="94"/>
      <c r="P1001" s="240">
        <f>O1001*H1001</f>
        <v>0</v>
      </c>
      <c r="Q1001" s="240">
        <v>0.0018</v>
      </c>
      <c r="R1001" s="240">
        <f>Q1001*H1001</f>
        <v>5.4346283999999994</v>
      </c>
      <c r="S1001" s="240">
        <v>0</v>
      </c>
      <c r="T1001" s="241">
        <f>S1001*H1001</f>
        <v>0</v>
      </c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R1001" s="242" t="s">
        <v>257</v>
      </c>
      <c r="AT1001" s="242" t="s">
        <v>253</v>
      </c>
      <c r="AU1001" s="242" t="s">
        <v>93</v>
      </c>
      <c r="AY1001" s="19" t="s">
        <v>251</v>
      </c>
      <c r="BE1001" s="243">
        <f>IF(N1001="základní",J1001,0)</f>
        <v>0</v>
      </c>
      <c r="BF1001" s="243">
        <f>IF(N1001="snížená",J1001,0)</f>
        <v>0</v>
      </c>
      <c r="BG1001" s="243">
        <f>IF(N1001="zákl. přenesená",J1001,0)</f>
        <v>0</v>
      </c>
      <c r="BH1001" s="243">
        <f>IF(N1001="sníž. přenesená",J1001,0)</f>
        <v>0</v>
      </c>
      <c r="BI1001" s="243">
        <f>IF(N1001="nulová",J1001,0)</f>
        <v>0</v>
      </c>
      <c r="BJ1001" s="19" t="s">
        <v>91</v>
      </c>
      <c r="BK1001" s="243">
        <f>ROUND(I1001*H1001,2)</f>
        <v>0</v>
      </c>
      <c r="BL1001" s="19" t="s">
        <v>257</v>
      </c>
      <c r="BM1001" s="242" t="s">
        <v>1027</v>
      </c>
    </row>
    <row r="1002" s="2" customFormat="1">
      <c r="A1002" s="41"/>
      <c r="B1002" s="42"/>
      <c r="C1002" s="43"/>
      <c r="D1002" s="244" t="s">
        <v>258</v>
      </c>
      <c r="E1002" s="43"/>
      <c r="F1002" s="245" t="s">
        <v>1028</v>
      </c>
      <c r="G1002" s="43"/>
      <c r="H1002" s="43"/>
      <c r="I1002" s="246"/>
      <c r="J1002" s="43"/>
      <c r="K1002" s="43"/>
      <c r="L1002" s="47"/>
      <c r="M1002" s="247"/>
      <c r="N1002" s="248"/>
      <c r="O1002" s="94"/>
      <c r="P1002" s="94"/>
      <c r="Q1002" s="94"/>
      <c r="R1002" s="94"/>
      <c r="S1002" s="94"/>
      <c r="T1002" s="95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T1002" s="19" t="s">
        <v>258</v>
      </c>
      <c r="AU1002" s="19" t="s">
        <v>93</v>
      </c>
    </row>
    <row r="1003" s="2" customFormat="1" ht="24.15" customHeight="1">
      <c r="A1003" s="41"/>
      <c r="B1003" s="42"/>
      <c r="C1003" s="230" t="s">
        <v>1029</v>
      </c>
      <c r="D1003" s="230" t="s">
        <v>253</v>
      </c>
      <c r="E1003" s="231" t="s">
        <v>1030</v>
      </c>
      <c r="F1003" s="232" t="s">
        <v>1031</v>
      </c>
      <c r="G1003" s="233" t="s">
        <v>389</v>
      </c>
      <c r="H1003" s="234">
        <v>3685.8000000000002</v>
      </c>
      <c r="I1003" s="235"/>
      <c r="J1003" s="236">
        <f>ROUND(I1003*H1003,2)</f>
        <v>0</v>
      </c>
      <c r="K1003" s="237"/>
      <c r="L1003" s="47"/>
      <c r="M1003" s="238" t="s">
        <v>1</v>
      </c>
      <c r="N1003" s="239" t="s">
        <v>49</v>
      </c>
      <c r="O1003" s="94"/>
      <c r="P1003" s="240">
        <f>O1003*H1003</f>
        <v>0</v>
      </c>
      <c r="Q1003" s="240">
        <v>0.1173</v>
      </c>
      <c r="R1003" s="240">
        <f>Q1003*H1003</f>
        <v>432.34434000000005</v>
      </c>
      <c r="S1003" s="240">
        <v>0</v>
      </c>
      <c r="T1003" s="241">
        <f>S1003*H1003</f>
        <v>0</v>
      </c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R1003" s="242" t="s">
        <v>257</v>
      </c>
      <c r="AT1003" s="242" t="s">
        <v>253</v>
      </c>
      <c r="AU1003" s="242" t="s">
        <v>93</v>
      </c>
      <c r="AY1003" s="19" t="s">
        <v>251</v>
      </c>
      <c r="BE1003" s="243">
        <f>IF(N1003="základní",J1003,0)</f>
        <v>0</v>
      </c>
      <c r="BF1003" s="243">
        <f>IF(N1003="snížená",J1003,0)</f>
        <v>0</v>
      </c>
      <c r="BG1003" s="243">
        <f>IF(N1003="zákl. přenesená",J1003,0)</f>
        <v>0</v>
      </c>
      <c r="BH1003" s="243">
        <f>IF(N1003="sníž. přenesená",J1003,0)</f>
        <v>0</v>
      </c>
      <c r="BI1003" s="243">
        <f>IF(N1003="nulová",J1003,0)</f>
        <v>0</v>
      </c>
      <c r="BJ1003" s="19" t="s">
        <v>91</v>
      </c>
      <c r="BK1003" s="243">
        <f>ROUND(I1003*H1003,2)</f>
        <v>0</v>
      </c>
      <c r="BL1003" s="19" t="s">
        <v>257</v>
      </c>
      <c r="BM1003" s="242" t="s">
        <v>1032</v>
      </c>
    </row>
    <row r="1004" s="2" customFormat="1">
      <c r="A1004" s="41"/>
      <c r="B1004" s="42"/>
      <c r="C1004" s="43"/>
      <c r="D1004" s="244" t="s">
        <v>258</v>
      </c>
      <c r="E1004" s="43"/>
      <c r="F1004" s="245" t="s">
        <v>1033</v>
      </c>
      <c r="G1004" s="43"/>
      <c r="H1004" s="43"/>
      <c r="I1004" s="246"/>
      <c r="J1004" s="43"/>
      <c r="K1004" s="43"/>
      <c r="L1004" s="47"/>
      <c r="M1004" s="247"/>
      <c r="N1004" s="248"/>
      <c r="O1004" s="94"/>
      <c r="P1004" s="94"/>
      <c r="Q1004" s="94"/>
      <c r="R1004" s="94"/>
      <c r="S1004" s="94"/>
      <c r="T1004" s="95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T1004" s="19" t="s">
        <v>258</v>
      </c>
      <c r="AU1004" s="19" t="s">
        <v>93</v>
      </c>
    </row>
    <row r="1005" s="13" customFormat="1">
      <c r="A1005" s="13"/>
      <c r="B1005" s="249"/>
      <c r="C1005" s="250"/>
      <c r="D1005" s="251" t="s">
        <v>260</v>
      </c>
      <c r="E1005" s="252" t="s">
        <v>1</v>
      </c>
      <c r="F1005" s="253" t="s">
        <v>1034</v>
      </c>
      <c r="G1005" s="250"/>
      <c r="H1005" s="254">
        <v>3343.5100000000002</v>
      </c>
      <c r="I1005" s="255"/>
      <c r="J1005" s="250"/>
      <c r="K1005" s="250"/>
      <c r="L1005" s="256"/>
      <c r="M1005" s="257"/>
      <c r="N1005" s="258"/>
      <c r="O1005" s="258"/>
      <c r="P1005" s="258"/>
      <c r="Q1005" s="258"/>
      <c r="R1005" s="258"/>
      <c r="S1005" s="258"/>
      <c r="T1005" s="259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60" t="s">
        <v>260</v>
      </c>
      <c r="AU1005" s="260" t="s">
        <v>93</v>
      </c>
      <c r="AV1005" s="13" t="s">
        <v>93</v>
      </c>
      <c r="AW1005" s="13" t="s">
        <v>40</v>
      </c>
      <c r="AX1005" s="13" t="s">
        <v>84</v>
      </c>
      <c r="AY1005" s="260" t="s">
        <v>251</v>
      </c>
    </row>
    <row r="1006" s="13" customFormat="1">
      <c r="A1006" s="13"/>
      <c r="B1006" s="249"/>
      <c r="C1006" s="250"/>
      <c r="D1006" s="251" t="s">
        <v>260</v>
      </c>
      <c r="E1006" s="252" t="s">
        <v>1</v>
      </c>
      <c r="F1006" s="253" t="s">
        <v>1035</v>
      </c>
      <c r="G1006" s="250"/>
      <c r="H1006" s="254">
        <v>342.29000000000002</v>
      </c>
      <c r="I1006" s="255"/>
      <c r="J1006" s="250"/>
      <c r="K1006" s="250"/>
      <c r="L1006" s="256"/>
      <c r="M1006" s="257"/>
      <c r="N1006" s="258"/>
      <c r="O1006" s="258"/>
      <c r="P1006" s="258"/>
      <c r="Q1006" s="258"/>
      <c r="R1006" s="258"/>
      <c r="S1006" s="258"/>
      <c r="T1006" s="259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60" t="s">
        <v>260</v>
      </c>
      <c r="AU1006" s="260" t="s">
        <v>93</v>
      </c>
      <c r="AV1006" s="13" t="s">
        <v>93</v>
      </c>
      <c r="AW1006" s="13" t="s">
        <v>40</v>
      </c>
      <c r="AX1006" s="13" t="s">
        <v>84</v>
      </c>
      <c r="AY1006" s="260" t="s">
        <v>251</v>
      </c>
    </row>
    <row r="1007" s="14" customFormat="1">
      <c r="A1007" s="14"/>
      <c r="B1007" s="261"/>
      <c r="C1007" s="262"/>
      <c r="D1007" s="251" t="s">
        <v>260</v>
      </c>
      <c r="E1007" s="263" t="s">
        <v>1</v>
      </c>
      <c r="F1007" s="264" t="s">
        <v>262</v>
      </c>
      <c r="G1007" s="262"/>
      <c r="H1007" s="265">
        <v>3685.8000000000002</v>
      </c>
      <c r="I1007" s="266"/>
      <c r="J1007" s="262"/>
      <c r="K1007" s="262"/>
      <c r="L1007" s="267"/>
      <c r="M1007" s="268"/>
      <c r="N1007" s="269"/>
      <c r="O1007" s="269"/>
      <c r="P1007" s="269"/>
      <c r="Q1007" s="269"/>
      <c r="R1007" s="269"/>
      <c r="S1007" s="269"/>
      <c r="T1007" s="270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71" t="s">
        <v>260</v>
      </c>
      <c r="AU1007" s="271" t="s">
        <v>93</v>
      </c>
      <c r="AV1007" s="14" t="s">
        <v>257</v>
      </c>
      <c r="AW1007" s="14" t="s">
        <v>40</v>
      </c>
      <c r="AX1007" s="14" t="s">
        <v>91</v>
      </c>
      <c r="AY1007" s="271" t="s">
        <v>251</v>
      </c>
    </row>
    <row r="1008" s="2" customFormat="1" ht="24.15" customHeight="1">
      <c r="A1008" s="41"/>
      <c r="B1008" s="42"/>
      <c r="C1008" s="230" t="s">
        <v>1036</v>
      </c>
      <c r="D1008" s="230" t="s">
        <v>253</v>
      </c>
      <c r="E1008" s="231" t="s">
        <v>1037</v>
      </c>
      <c r="F1008" s="232" t="s">
        <v>1038</v>
      </c>
      <c r="G1008" s="233" t="s">
        <v>389</v>
      </c>
      <c r="H1008" s="234">
        <v>1219.47</v>
      </c>
      <c r="I1008" s="235"/>
      <c r="J1008" s="236">
        <f>ROUND(I1008*H1008,2)</f>
        <v>0</v>
      </c>
      <c r="K1008" s="237"/>
      <c r="L1008" s="47"/>
      <c r="M1008" s="238" t="s">
        <v>1</v>
      </c>
      <c r="N1008" s="239" t="s">
        <v>49</v>
      </c>
      <c r="O1008" s="94"/>
      <c r="P1008" s="240">
        <f>O1008*H1008</f>
        <v>0</v>
      </c>
      <c r="Q1008" s="240">
        <v>0.11</v>
      </c>
      <c r="R1008" s="240">
        <f>Q1008*H1008</f>
        <v>134.14170000000001</v>
      </c>
      <c r="S1008" s="240">
        <v>0</v>
      </c>
      <c r="T1008" s="241">
        <f>S1008*H1008</f>
        <v>0</v>
      </c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R1008" s="242" t="s">
        <v>257</v>
      </c>
      <c r="AT1008" s="242" t="s">
        <v>253</v>
      </c>
      <c r="AU1008" s="242" t="s">
        <v>93</v>
      </c>
      <c r="AY1008" s="19" t="s">
        <v>251</v>
      </c>
      <c r="BE1008" s="243">
        <f>IF(N1008="základní",J1008,0)</f>
        <v>0</v>
      </c>
      <c r="BF1008" s="243">
        <f>IF(N1008="snížená",J1008,0)</f>
        <v>0</v>
      </c>
      <c r="BG1008" s="243">
        <f>IF(N1008="zákl. přenesená",J1008,0)</f>
        <v>0</v>
      </c>
      <c r="BH1008" s="243">
        <f>IF(N1008="sníž. přenesená",J1008,0)</f>
        <v>0</v>
      </c>
      <c r="BI1008" s="243">
        <f>IF(N1008="nulová",J1008,0)</f>
        <v>0</v>
      </c>
      <c r="BJ1008" s="19" t="s">
        <v>91</v>
      </c>
      <c r="BK1008" s="243">
        <f>ROUND(I1008*H1008,2)</f>
        <v>0</v>
      </c>
      <c r="BL1008" s="19" t="s">
        <v>257</v>
      </c>
      <c r="BM1008" s="242" t="s">
        <v>1039</v>
      </c>
    </row>
    <row r="1009" s="2" customFormat="1">
      <c r="A1009" s="41"/>
      <c r="B1009" s="42"/>
      <c r="C1009" s="43"/>
      <c r="D1009" s="244" t="s">
        <v>258</v>
      </c>
      <c r="E1009" s="43"/>
      <c r="F1009" s="245" t="s">
        <v>1040</v>
      </c>
      <c r="G1009" s="43"/>
      <c r="H1009" s="43"/>
      <c r="I1009" s="246"/>
      <c r="J1009" s="43"/>
      <c r="K1009" s="43"/>
      <c r="L1009" s="47"/>
      <c r="M1009" s="247"/>
      <c r="N1009" s="248"/>
      <c r="O1009" s="94"/>
      <c r="P1009" s="94"/>
      <c r="Q1009" s="94"/>
      <c r="R1009" s="94"/>
      <c r="S1009" s="94"/>
      <c r="T1009" s="95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T1009" s="19" t="s">
        <v>258</v>
      </c>
      <c r="AU1009" s="19" t="s">
        <v>93</v>
      </c>
    </row>
    <row r="1010" s="13" customFormat="1">
      <c r="A1010" s="13"/>
      <c r="B1010" s="249"/>
      <c r="C1010" s="250"/>
      <c r="D1010" s="251" t="s">
        <v>260</v>
      </c>
      <c r="E1010" s="252" t="s">
        <v>1</v>
      </c>
      <c r="F1010" s="253" t="s">
        <v>1041</v>
      </c>
      <c r="G1010" s="250"/>
      <c r="H1010" s="254">
        <v>97.569999999999993</v>
      </c>
      <c r="I1010" s="255"/>
      <c r="J1010" s="250"/>
      <c r="K1010" s="250"/>
      <c r="L1010" s="256"/>
      <c r="M1010" s="257"/>
      <c r="N1010" s="258"/>
      <c r="O1010" s="258"/>
      <c r="P1010" s="258"/>
      <c r="Q1010" s="258"/>
      <c r="R1010" s="258"/>
      <c r="S1010" s="258"/>
      <c r="T1010" s="259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60" t="s">
        <v>260</v>
      </c>
      <c r="AU1010" s="260" t="s">
        <v>93</v>
      </c>
      <c r="AV1010" s="13" t="s">
        <v>93</v>
      </c>
      <c r="AW1010" s="13" t="s">
        <v>40</v>
      </c>
      <c r="AX1010" s="13" t="s">
        <v>84</v>
      </c>
      <c r="AY1010" s="260" t="s">
        <v>251</v>
      </c>
    </row>
    <row r="1011" s="13" customFormat="1">
      <c r="A1011" s="13"/>
      <c r="B1011" s="249"/>
      <c r="C1011" s="250"/>
      <c r="D1011" s="251" t="s">
        <v>260</v>
      </c>
      <c r="E1011" s="252" t="s">
        <v>1</v>
      </c>
      <c r="F1011" s="253" t="s">
        <v>1042</v>
      </c>
      <c r="G1011" s="250"/>
      <c r="H1011" s="254">
        <v>354.79000000000002</v>
      </c>
      <c r="I1011" s="255"/>
      <c r="J1011" s="250"/>
      <c r="K1011" s="250"/>
      <c r="L1011" s="256"/>
      <c r="M1011" s="257"/>
      <c r="N1011" s="258"/>
      <c r="O1011" s="258"/>
      <c r="P1011" s="258"/>
      <c r="Q1011" s="258"/>
      <c r="R1011" s="258"/>
      <c r="S1011" s="258"/>
      <c r="T1011" s="259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60" t="s">
        <v>260</v>
      </c>
      <c r="AU1011" s="260" t="s">
        <v>93</v>
      </c>
      <c r="AV1011" s="13" t="s">
        <v>93</v>
      </c>
      <c r="AW1011" s="13" t="s">
        <v>40</v>
      </c>
      <c r="AX1011" s="13" t="s">
        <v>84</v>
      </c>
      <c r="AY1011" s="260" t="s">
        <v>251</v>
      </c>
    </row>
    <row r="1012" s="13" customFormat="1">
      <c r="A1012" s="13"/>
      <c r="B1012" s="249"/>
      <c r="C1012" s="250"/>
      <c r="D1012" s="251" t="s">
        <v>260</v>
      </c>
      <c r="E1012" s="252" t="s">
        <v>1</v>
      </c>
      <c r="F1012" s="253" t="s">
        <v>1043</v>
      </c>
      <c r="G1012" s="250"/>
      <c r="H1012" s="254">
        <v>25.18</v>
      </c>
      <c r="I1012" s="255"/>
      <c r="J1012" s="250"/>
      <c r="K1012" s="250"/>
      <c r="L1012" s="256"/>
      <c r="M1012" s="257"/>
      <c r="N1012" s="258"/>
      <c r="O1012" s="258"/>
      <c r="P1012" s="258"/>
      <c r="Q1012" s="258"/>
      <c r="R1012" s="258"/>
      <c r="S1012" s="258"/>
      <c r="T1012" s="25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0" t="s">
        <v>260</v>
      </c>
      <c r="AU1012" s="260" t="s">
        <v>93</v>
      </c>
      <c r="AV1012" s="13" t="s">
        <v>93</v>
      </c>
      <c r="AW1012" s="13" t="s">
        <v>40</v>
      </c>
      <c r="AX1012" s="13" t="s">
        <v>84</v>
      </c>
      <c r="AY1012" s="260" t="s">
        <v>251</v>
      </c>
    </row>
    <row r="1013" s="13" customFormat="1">
      <c r="A1013" s="13"/>
      <c r="B1013" s="249"/>
      <c r="C1013" s="250"/>
      <c r="D1013" s="251" t="s">
        <v>260</v>
      </c>
      <c r="E1013" s="252" t="s">
        <v>1</v>
      </c>
      <c r="F1013" s="253" t="s">
        <v>1044</v>
      </c>
      <c r="G1013" s="250"/>
      <c r="H1013" s="254">
        <v>39.759999999999998</v>
      </c>
      <c r="I1013" s="255"/>
      <c r="J1013" s="250"/>
      <c r="K1013" s="250"/>
      <c r="L1013" s="256"/>
      <c r="M1013" s="257"/>
      <c r="N1013" s="258"/>
      <c r="O1013" s="258"/>
      <c r="P1013" s="258"/>
      <c r="Q1013" s="258"/>
      <c r="R1013" s="258"/>
      <c r="S1013" s="258"/>
      <c r="T1013" s="259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0" t="s">
        <v>260</v>
      </c>
      <c r="AU1013" s="260" t="s">
        <v>93</v>
      </c>
      <c r="AV1013" s="13" t="s">
        <v>93</v>
      </c>
      <c r="AW1013" s="13" t="s">
        <v>40</v>
      </c>
      <c r="AX1013" s="13" t="s">
        <v>84</v>
      </c>
      <c r="AY1013" s="260" t="s">
        <v>251</v>
      </c>
    </row>
    <row r="1014" s="13" customFormat="1">
      <c r="A1014" s="13"/>
      <c r="B1014" s="249"/>
      <c r="C1014" s="250"/>
      <c r="D1014" s="251" t="s">
        <v>260</v>
      </c>
      <c r="E1014" s="252" t="s">
        <v>1</v>
      </c>
      <c r="F1014" s="253" t="s">
        <v>1045</v>
      </c>
      <c r="G1014" s="250"/>
      <c r="H1014" s="254">
        <v>104.81</v>
      </c>
      <c r="I1014" s="255"/>
      <c r="J1014" s="250"/>
      <c r="K1014" s="250"/>
      <c r="L1014" s="256"/>
      <c r="M1014" s="257"/>
      <c r="N1014" s="258"/>
      <c r="O1014" s="258"/>
      <c r="P1014" s="258"/>
      <c r="Q1014" s="258"/>
      <c r="R1014" s="258"/>
      <c r="S1014" s="258"/>
      <c r="T1014" s="25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60" t="s">
        <v>260</v>
      </c>
      <c r="AU1014" s="260" t="s">
        <v>93</v>
      </c>
      <c r="AV1014" s="13" t="s">
        <v>93</v>
      </c>
      <c r="AW1014" s="13" t="s">
        <v>40</v>
      </c>
      <c r="AX1014" s="13" t="s">
        <v>84</v>
      </c>
      <c r="AY1014" s="260" t="s">
        <v>251</v>
      </c>
    </row>
    <row r="1015" s="13" customFormat="1">
      <c r="A1015" s="13"/>
      <c r="B1015" s="249"/>
      <c r="C1015" s="250"/>
      <c r="D1015" s="251" t="s">
        <v>260</v>
      </c>
      <c r="E1015" s="252" t="s">
        <v>1</v>
      </c>
      <c r="F1015" s="253" t="s">
        <v>1046</v>
      </c>
      <c r="G1015" s="250"/>
      <c r="H1015" s="254">
        <v>89.780000000000001</v>
      </c>
      <c r="I1015" s="255"/>
      <c r="J1015" s="250"/>
      <c r="K1015" s="250"/>
      <c r="L1015" s="256"/>
      <c r="M1015" s="257"/>
      <c r="N1015" s="258"/>
      <c r="O1015" s="258"/>
      <c r="P1015" s="258"/>
      <c r="Q1015" s="258"/>
      <c r="R1015" s="258"/>
      <c r="S1015" s="258"/>
      <c r="T1015" s="259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60" t="s">
        <v>260</v>
      </c>
      <c r="AU1015" s="260" t="s">
        <v>93</v>
      </c>
      <c r="AV1015" s="13" t="s">
        <v>93</v>
      </c>
      <c r="AW1015" s="13" t="s">
        <v>40</v>
      </c>
      <c r="AX1015" s="13" t="s">
        <v>84</v>
      </c>
      <c r="AY1015" s="260" t="s">
        <v>251</v>
      </c>
    </row>
    <row r="1016" s="13" customFormat="1">
      <c r="A1016" s="13"/>
      <c r="B1016" s="249"/>
      <c r="C1016" s="250"/>
      <c r="D1016" s="251" t="s">
        <v>260</v>
      </c>
      <c r="E1016" s="252" t="s">
        <v>1</v>
      </c>
      <c r="F1016" s="253" t="s">
        <v>1047</v>
      </c>
      <c r="G1016" s="250"/>
      <c r="H1016" s="254">
        <v>13.710000000000001</v>
      </c>
      <c r="I1016" s="255"/>
      <c r="J1016" s="250"/>
      <c r="K1016" s="250"/>
      <c r="L1016" s="256"/>
      <c r="M1016" s="257"/>
      <c r="N1016" s="258"/>
      <c r="O1016" s="258"/>
      <c r="P1016" s="258"/>
      <c r="Q1016" s="258"/>
      <c r="R1016" s="258"/>
      <c r="S1016" s="258"/>
      <c r="T1016" s="259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60" t="s">
        <v>260</v>
      </c>
      <c r="AU1016" s="260" t="s">
        <v>93</v>
      </c>
      <c r="AV1016" s="13" t="s">
        <v>93</v>
      </c>
      <c r="AW1016" s="13" t="s">
        <v>40</v>
      </c>
      <c r="AX1016" s="13" t="s">
        <v>84</v>
      </c>
      <c r="AY1016" s="260" t="s">
        <v>251</v>
      </c>
    </row>
    <row r="1017" s="13" customFormat="1">
      <c r="A1017" s="13"/>
      <c r="B1017" s="249"/>
      <c r="C1017" s="250"/>
      <c r="D1017" s="251" t="s">
        <v>260</v>
      </c>
      <c r="E1017" s="252" t="s">
        <v>1</v>
      </c>
      <c r="F1017" s="253" t="s">
        <v>1048</v>
      </c>
      <c r="G1017" s="250"/>
      <c r="H1017" s="254">
        <v>446.06999999999999</v>
      </c>
      <c r="I1017" s="255"/>
      <c r="J1017" s="250"/>
      <c r="K1017" s="250"/>
      <c r="L1017" s="256"/>
      <c r="M1017" s="257"/>
      <c r="N1017" s="258"/>
      <c r="O1017" s="258"/>
      <c r="P1017" s="258"/>
      <c r="Q1017" s="258"/>
      <c r="R1017" s="258"/>
      <c r="S1017" s="258"/>
      <c r="T1017" s="259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60" t="s">
        <v>260</v>
      </c>
      <c r="AU1017" s="260" t="s">
        <v>93</v>
      </c>
      <c r="AV1017" s="13" t="s">
        <v>93</v>
      </c>
      <c r="AW1017" s="13" t="s">
        <v>40</v>
      </c>
      <c r="AX1017" s="13" t="s">
        <v>84</v>
      </c>
      <c r="AY1017" s="260" t="s">
        <v>251</v>
      </c>
    </row>
    <row r="1018" s="13" customFormat="1">
      <c r="A1018" s="13"/>
      <c r="B1018" s="249"/>
      <c r="C1018" s="250"/>
      <c r="D1018" s="251" t="s">
        <v>260</v>
      </c>
      <c r="E1018" s="252" t="s">
        <v>1</v>
      </c>
      <c r="F1018" s="253" t="s">
        <v>1049</v>
      </c>
      <c r="G1018" s="250"/>
      <c r="H1018" s="254">
        <v>4</v>
      </c>
      <c r="I1018" s="255"/>
      <c r="J1018" s="250"/>
      <c r="K1018" s="250"/>
      <c r="L1018" s="256"/>
      <c r="M1018" s="257"/>
      <c r="N1018" s="258"/>
      <c r="O1018" s="258"/>
      <c r="P1018" s="258"/>
      <c r="Q1018" s="258"/>
      <c r="R1018" s="258"/>
      <c r="S1018" s="258"/>
      <c r="T1018" s="259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60" t="s">
        <v>260</v>
      </c>
      <c r="AU1018" s="260" t="s">
        <v>93</v>
      </c>
      <c r="AV1018" s="13" t="s">
        <v>93</v>
      </c>
      <c r="AW1018" s="13" t="s">
        <v>40</v>
      </c>
      <c r="AX1018" s="13" t="s">
        <v>84</v>
      </c>
      <c r="AY1018" s="260" t="s">
        <v>251</v>
      </c>
    </row>
    <row r="1019" s="13" customFormat="1">
      <c r="A1019" s="13"/>
      <c r="B1019" s="249"/>
      <c r="C1019" s="250"/>
      <c r="D1019" s="251" t="s">
        <v>260</v>
      </c>
      <c r="E1019" s="252" t="s">
        <v>1</v>
      </c>
      <c r="F1019" s="253" t="s">
        <v>1050</v>
      </c>
      <c r="G1019" s="250"/>
      <c r="H1019" s="254">
        <v>43.799999999999997</v>
      </c>
      <c r="I1019" s="255"/>
      <c r="J1019" s="250"/>
      <c r="K1019" s="250"/>
      <c r="L1019" s="256"/>
      <c r="M1019" s="257"/>
      <c r="N1019" s="258"/>
      <c r="O1019" s="258"/>
      <c r="P1019" s="258"/>
      <c r="Q1019" s="258"/>
      <c r="R1019" s="258"/>
      <c r="S1019" s="258"/>
      <c r="T1019" s="259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60" t="s">
        <v>260</v>
      </c>
      <c r="AU1019" s="260" t="s">
        <v>93</v>
      </c>
      <c r="AV1019" s="13" t="s">
        <v>93</v>
      </c>
      <c r="AW1019" s="13" t="s">
        <v>40</v>
      </c>
      <c r="AX1019" s="13" t="s">
        <v>84</v>
      </c>
      <c r="AY1019" s="260" t="s">
        <v>251</v>
      </c>
    </row>
    <row r="1020" s="14" customFormat="1">
      <c r="A1020" s="14"/>
      <c r="B1020" s="261"/>
      <c r="C1020" s="262"/>
      <c r="D1020" s="251" t="s">
        <v>260</v>
      </c>
      <c r="E1020" s="263" t="s">
        <v>1</v>
      </c>
      <c r="F1020" s="264" t="s">
        <v>262</v>
      </c>
      <c r="G1020" s="262"/>
      <c r="H1020" s="265">
        <v>1219.47</v>
      </c>
      <c r="I1020" s="266"/>
      <c r="J1020" s="262"/>
      <c r="K1020" s="262"/>
      <c r="L1020" s="267"/>
      <c r="M1020" s="268"/>
      <c r="N1020" s="269"/>
      <c r="O1020" s="269"/>
      <c r="P1020" s="269"/>
      <c r="Q1020" s="269"/>
      <c r="R1020" s="269"/>
      <c r="S1020" s="269"/>
      <c r="T1020" s="270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71" t="s">
        <v>260</v>
      </c>
      <c r="AU1020" s="271" t="s">
        <v>93</v>
      </c>
      <c r="AV1020" s="14" t="s">
        <v>257</v>
      </c>
      <c r="AW1020" s="14" t="s">
        <v>40</v>
      </c>
      <c r="AX1020" s="14" t="s">
        <v>91</v>
      </c>
      <c r="AY1020" s="271" t="s">
        <v>251</v>
      </c>
    </row>
    <row r="1021" s="2" customFormat="1" ht="24.15" customHeight="1">
      <c r="A1021" s="41"/>
      <c r="B1021" s="42"/>
      <c r="C1021" s="230" t="s">
        <v>1051</v>
      </c>
      <c r="D1021" s="230" t="s">
        <v>253</v>
      </c>
      <c r="E1021" s="231" t="s">
        <v>1052</v>
      </c>
      <c r="F1021" s="232" t="s">
        <v>1053</v>
      </c>
      <c r="G1021" s="233" t="s">
        <v>389</v>
      </c>
      <c r="H1021" s="234">
        <v>367.92000000000002</v>
      </c>
      <c r="I1021" s="235"/>
      <c r="J1021" s="236">
        <f>ROUND(I1021*H1021,2)</f>
        <v>0</v>
      </c>
      <c r="K1021" s="237"/>
      <c r="L1021" s="47"/>
      <c r="M1021" s="238" t="s">
        <v>1</v>
      </c>
      <c r="N1021" s="239" t="s">
        <v>49</v>
      </c>
      <c r="O1021" s="94"/>
      <c r="P1021" s="240">
        <f>O1021*H1021</f>
        <v>0</v>
      </c>
      <c r="Q1021" s="240">
        <v>0.010999999999999999</v>
      </c>
      <c r="R1021" s="240">
        <f>Q1021*H1021</f>
        <v>4.0471199999999996</v>
      </c>
      <c r="S1021" s="240">
        <v>0</v>
      </c>
      <c r="T1021" s="241">
        <f>S1021*H1021</f>
        <v>0</v>
      </c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R1021" s="242" t="s">
        <v>257</v>
      </c>
      <c r="AT1021" s="242" t="s">
        <v>253</v>
      </c>
      <c r="AU1021" s="242" t="s">
        <v>93</v>
      </c>
      <c r="AY1021" s="19" t="s">
        <v>251</v>
      </c>
      <c r="BE1021" s="243">
        <f>IF(N1021="základní",J1021,0)</f>
        <v>0</v>
      </c>
      <c r="BF1021" s="243">
        <f>IF(N1021="snížená",J1021,0)</f>
        <v>0</v>
      </c>
      <c r="BG1021" s="243">
        <f>IF(N1021="zákl. přenesená",J1021,0)</f>
        <v>0</v>
      </c>
      <c r="BH1021" s="243">
        <f>IF(N1021="sníž. přenesená",J1021,0)</f>
        <v>0</v>
      </c>
      <c r="BI1021" s="243">
        <f>IF(N1021="nulová",J1021,0)</f>
        <v>0</v>
      </c>
      <c r="BJ1021" s="19" t="s">
        <v>91</v>
      </c>
      <c r="BK1021" s="243">
        <f>ROUND(I1021*H1021,2)</f>
        <v>0</v>
      </c>
      <c r="BL1021" s="19" t="s">
        <v>257</v>
      </c>
      <c r="BM1021" s="242" t="s">
        <v>1054</v>
      </c>
    </row>
    <row r="1022" s="2" customFormat="1">
      <c r="A1022" s="41"/>
      <c r="B1022" s="42"/>
      <c r="C1022" s="43"/>
      <c r="D1022" s="244" t="s">
        <v>258</v>
      </c>
      <c r="E1022" s="43"/>
      <c r="F1022" s="245" t="s">
        <v>1055</v>
      </c>
      <c r="G1022" s="43"/>
      <c r="H1022" s="43"/>
      <c r="I1022" s="246"/>
      <c r="J1022" s="43"/>
      <c r="K1022" s="43"/>
      <c r="L1022" s="47"/>
      <c r="M1022" s="247"/>
      <c r="N1022" s="248"/>
      <c r="O1022" s="94"/>
      <c r="P1022" s="94"/>
      <c r="Q1022" s="94"/>
      <c r="R1022" s="94"/>
      <c r="S1022" s="94"/>
      <c r="T1022" s="95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T1022" s="19" t="s">
        <v>258</v>
      </c>
      <c r="AU1022" s="19" t="s">
        <v>93</v>
      </c>
    </row>
    <row r="1023" s="13" customFormat="1">
      <c r="A1023" s="13"/>
      <c r="B1023" s="249"/>
      <c r="C1023" s="250"/>
      <c r="D1023" s="251" t="s">
        <v>260</v>
      </c>
      <c r="E1023" s="252" t="s">
        <v>1</v>
      </c>
      <c r="F1023" s="253" t="s">
        <v>1056</v>
      </c>
      <c r="G1023" s="250"/>
      <c r="H1023" s="254">
        <v>367.92000000000002</v>
      </c>
      <c r="I1023" s="255"/>
      <c r="J1023" s="250"/>
      <c r="K1023" s="250"/>
      <c r="L1023" s="256"/>
      <c r="M1023" s="257"/>
      <c r="N1023" s="258"/>
      <c r="O1023" s="258"/>
      <c r="P1023" s="258"/>
      <c r="Q1023" s="258"/>
      <c r="R1023" s="258"/>
      <c r="S1023" s="258"/>
      <c r="T1023" s="25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60" t="s">
        <v>260</v>
      </c>
      <c r="AU1023" s="260" t="s">
        <v>93</v>
      </c>
      <c r="AV1023" s="13" t="s">
        <v>93</v>
      </c>
      <c r="AW1023" s="13" t="s">
        <v>40</v>
      </c>
      <c r="AX1023" s="13" t="s">
        <v>91</v>
      </c>
      <c r="AY1023" s="260" t="s">
        <v>251</v>
      </c>
    </row>
    <row r="1024" s="2" customFormat="1" ht="37.8" customHeight="1">
      <c r="A1024" s="41"/>
      <c r="B1024" s="42"/>
      <c r="C1024" s="230" t="s">
        <v>1057</v>
      </c>
      <c r="D1024" s="230" t="s">
        <v>253</v>
      </c>
      <c r="E1024" s="231" t="s">
        <v>1058</v>
      </c>
      <c r="F1024" s="232" t="s">
        <v>1059</v>
      </c>
      <c r="G1024" s="233" t="s">
        <v>321</v>
      </c>
      <c r="H1024" s="234">
        <v>5499.933</v>
      </c>
      <c r="I1024" s="235"/>
      <c r="J1024" s="236">
        <f>ROUND(I1024*H1024,2)</f>
        <v>0</v>
      </c>
      <c r="K1024" s="237"/>
      <c r="L1024" s="47"/>
      <c r="M1024" s="238" t="s">
        <v>1</v>
      </c>
      <c r="N1024" s="239" t="s">
        <v>49</v>
      </c>
      <c r="O1024" s="94"/>
      <c r="P1024" s="240">
        <f>O1024*H1024</f>
        <v>0</v>
      </c>
      <c r="Q1024" s="240">
        <v>2.0000000000000002E-05</v>
      </c>
      <c r="R1024" s="240">
        <f>Q1024*H1024</f>
        <v>0.10999866000000001</v>
      </c>
      <c r="S1024" s="240">
        <v>0</v>
      </c>
      <c r="T1024" s="241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42" t="s">
        <v>257</v>
      </c>
      <c r="AT1024" s="242" t="s">
        <v>253</v>
      </c>
      <c r="AU1024" s="242" t="s">
        <v>93</v>
      </c>
      <c r="AY1024" s="19" t="s">
        <v>251</v>
      </c>
      <c r="BE1024" s="243">
        <f>IF(N1024="základní",J1024,0)</f>
        <v>0</v>
      </c>
      <c r="BF1024" s="243">
        <f>IF(N1024="snížená",J1024,0)</f>
        <v>0</v>
      </c>
      <c r="BG1024" s="243">
        <f>IF(N1024="zákl. přenesená",J1024,0)</f>
        <v>0</v>
      </c>
      <c r="BH1024" s="243">
        <f>IF(N1024="sníž. přenesená",J1024,0)</f>
        <v>0</v>
      </c>
      <c r="BI1024" s="243">
        <f>IF(N1024="nulová",J1024,0)</f>
        <v>0</v>
      </c>
      <c r="BJ1024" s="19" t="s">
        <v>91</v>
      </c>
      <c r="BK1024" s="243">
        <f>ROUND(I1024*H1024,2)</f>
        <v>0</v>
      </c>
      <c r="BL1024" s="19" t="s">
        <v>257</v>
      </c>
      <c r="BM1024" s="242" t="s">
        <v>1060</v>
      </c>
    </row>
    <row r="1025" s="2" customFormat="1">
      <c r="A1025" s="41"/>
      <c r="B1025" s="42"/>
      <c r="C1025" s="43"/>
      <c r="D1025" s="244" t="s">
        <v>258</v>
      </c>
      <c r="E1025" s="43"/>
      <c r="F1025" s="245" t="s">
        <v>1061</v>
      </c>
      <c r="G1025" s="43"/>
      <c r="H1025" s="43"/>
      <c r="I1025" s="246"/>
      <c r="J1025" s="43"/>
      <c r="K1025" s="43"/>
      <c r="L1025" s="47"/>
      <c r="M1025" s="247"/>
      <c r="N1025" s="248"/>
      <c r="O1025" s="94"/>
      <c r="P1025" s="94"/>
      <c r="Q1025" s="94"/>
      <c r="R1025" s="94"/>
      <c r="S1025" s="94"/>
      <c r="T1025" s="95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T1025" s="19" t="s">
        <v>258</v>
      </c>
      <c r="AU1025" s="19" t="s">
        <v>93</v>
      </c>
    </row>
    <row r="1026" s="15" customFormat="1">
      <c r="A1026" s="15"/>
      <c r="B1026" s="272"/>
      <c r="C1026" s="273"/>
      <c r="D1026" s="251" t="s">
        <v>260</v>
      </c>
      <c r="E1026" s="274" t="s">
        <v>1</v>
      </c>
      <c r="F1026" s="275" t="s">
        <v>1062</v>
      </c>
      <c r="G1026" s="273"/>
      <c r="H1026" s="274" t="s">
        <v>1</v>
      </c>
      <c r="I1026" s="276"/>
      <c r="J1026" s="273"/>
      <c r="K1026" s="273"/>
      <c r="L1026" s="277"/>
      <c r="M1026" s="278"/>
      <c r="N1026" s="279"/>
      <c r="O1026" s="279"/>
      <c r="P1026" s="279"/>
      <c r="Q1026" s="279"/>
      <c r="R1026" s="279"/>
      <c r="S1026" s="279"/>
      <c r="T1026" s="280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81" t="s">
        <v>260</v>
      </c>
      <c r="AU1026" s="281" t="s">
        <v>93</v>
      </c>
      <c r="AV1026" s="15" t="s">
        <v>91</v>
      </c>
      <c r="AW1026" s="15" t="s">
        <v>40</v>
      </c>
      <c r="AX1026" s="15" t="s">
        <v>84</v>
      </c>
      <c r="AY1026" s="281" t="s">
        <v>251</v>
      </c>
    </row>
    <row r="1027" s="15" customFormat="1">
      <c r="A1027" s="15"/>
      <c r="B1027" s="272"/>
      <c r="C1027" s="273"/>
      <c r="D1027" s="251" t="s">
        <v>260</v>
      </c>
      <c r="E1027" s="274" t="s">
        <v>1</v>
      </c>
      <c r="F1027" s="275" t="s">
        <v>330</v>
      </c>
      <c r="G1027" s="273"/>
      <c r="H1027" s="274" t="s">
        <v>1</v>
      </c>
      <c r="I1027" s="276"/>
      <c r="J1027" s="273"/>
      <c r="K1027" s="273"/>
      <c r="L1027" s="277"/>
      <c r="M1027" s="278"/>
      <c r="N1027" s="279"/>
      <c r="O1027" s="279"/>
      <c r="P1027" s="279"/>
      <c r="Q1027" s="279"/>
      <c r="R1027" s="279"/>
      <c r="S1027" s="279"/>
      <c r="T1027" s="280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81" t="s">
        <v>260</v>
      </c>
      <c r="AU1027" s="281" t="s">
        <v>93</v>
      </c>
      <c r="AV1027" s="15" t="s">
        <v>91</v>
      </c>
      <c r="AW1027" s="15" t="s">
        <v>40</v>
      </c>
      <c r="AX1027" s="15" t="s">
        <v>84</v>
      </c>
      <c r="AY1027" s="281" t="s">
        <v>251</v>
      </c>
    </row>
    <row r="1028" s="15" customFormat="1">
      <c r="A1028" s="15"/>
      <c r="B1028" s="272"/>
      <c r="C1028" s="273"/>
      <c r="D1028" s="251" t="s">
        <v>260</v>
      </c>
      <c r="E1028" s="274" t="s">
        <v>1</v>
      </c>
      <c r="F1028" s="275" t="s">
        <v>1063</v>
      </c>
      <c r="G1028" s="273"/>
      <c r="H1028" s="274" t="s">
        <v>1</v>
      </c>
      <c r="I1028" s="276"/>
      <c r="J1028" s="273"/>
      <c r="K1028" s="273"/>
      <c r="L1028" s="277"/>
      <c r="M1028" s="278"/>
      <c r="N1028" s="279"/>
      <c r="O1028" s="279"/>
      <c r="P1028" s="279"/>
      <c r="Q1028" s="279"/>
      <c r="R1028" s="279"/>
      <c r="S1028" s="279"/>
      <c r="T1028" s="280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81" t="s">
        <v>260</v>
      </c>
      <c r="AU1028" s="281" t="s">
        <v>93</v>
      </c>
      <c r="AV1028" s="15" t="s">
        <v>91</v>
      </c>
      <c r="AW1028" s="15" t="s">
        <v>40</v>
      </c>
      <c r="AX1028" s="15" t="s">
        <v>84</v>
      </c>
      <c r="AY1028" s="281" t="s">
        <v>251</v>
      </c>
    </row>
    <row r="1029" s="13" customFormat="1">
      <c r="A1029" s="13"/>
      <c r="B1029" s="249"/>
      <c r="C1029" s="250"/>
      <c r="D1029" s="251" t="s">
        <v>260</v>
      </c>
      <c r="E1029" s="252" t="s">
        <v>1</v>
      </c>
      <c r="F1029" s="253" t="s">
        <v>1064</v>
      </c>
      <c r="G1029" s="250"/>
      <c r="H1029" s="254">
        <v>77.867000000000004</v>
      </c>
      <c r="I1029" s="255"/>
      <c r="J1029" s="250"/>
      <c r="K1029" s="250"/>
      <c r="L1029" s="256"/>
      <c r="M1029" s="257"/>
      <c r="N1029" s="258"/>
      <c r="O1029" s="258"/>
      <c r="P1029" s="258"/>
      <c r="Q1029" s="258"/>
      <c r="R1029" s="258"/>
      <c r="S1029" s="258"/>
      <c r="T1029" s="259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60" t="s">
        <v>260</v>
      </c>
      <c r="AU1029" s="260" t="s">
        <v>93</v>
      </c>
      <c r="AV1029" s="13" t="s">
        <v>93</v>
      </c>
      <c r="AW1029" s="13" t="s">
        <v>40</v>
      </c>
      <c r="AX1029" s="13" t="s">
        <v>84</v>
      </c>
      <c r="AY1029" s="260" t="s">
        <v>251</v>
      </c>
    </row>
    <row r="1030" s="15" customFormat="1">
      <c r="A1030" s="15"/>
      <c r="B1030" s="272"/>
      <c r="C1030" s="273"/>
      <c r="D1030" s="251" t="s">
        <v>260</v>
      </c>
      <c r="E1030" s="274" t="s">
        <v>1</v>
      </c>
      <c r="F1030" s="275" t="s">
        <v>1065</v>
      </c>
      <c r="G1030" s="273"/>
      <c r="H1030" s="274" t="s">
        <v>1</v>
      </c>
      <c r="I1030" s="276"/>
      <c r="J1030" s="273"/>
      <c r="K1030" s="273"/>
      <c r="L1030" s="277"/>
      <c r="M1030" s="278"/>
      <c r="N1030" s="279"/>
      <c r="O1030" s="279"/>
      <c r="P1030" s="279"/>
      <c r="Q1030" s="279"/>
      <c r="R1030" s="279"/>
      <c r="S1030" s="279"/>
      <c r="T1030" s="280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81" t="s">
        <v>260</v>
      </c>
      <c r="AU1030" s="281" t="s">
        <v>93</v>
      </c>
      <c r="AV1030" s="15" t="s">
        <v>91</v>
      </c>
      <c r="AW1030" s="15" t="s">
        <v>40</v>
      </c>
      <c r="AX1030" s="15" t="s">
        <v>84</v>
      </c>
      <c r="AY1030" s="281" t="s">
        <v>251</v>
      </c>
    </row>
    <row r="1031" s="13" customFormat="1">
      <c r="A1031" s="13"/>
      <c r="B1031" s="249"/>
      <c r="C1031" s="250"/>
      <c r="D1031" s="251" t="s">
        <v>260</v>
      </c>
      <c r="E1031" s="252" t="s">
        <v>1</v>
      </c>
      <c r="F1031" s="253" t="s">
        <v>1066</v>
      </c>
      <c r="G1031" s="250"/>
      <c r="H1031" s="254">
        <v>68.356999999999999</v>
      </c>
      <c r="I1031" s="255"/>
      <c r="J1031" s="250"/>
      <c r="K1031" s="250"/>
      <c r="L1031" s="256"/>
      <c r="M1031" s="257"/>
      <c r="N1031" s="258"/>
      <c r="O1031" s="258"/>
      <c r="P1031" s="258"/>
      <c r="Q1031" s="258"/>
      <c r="R1031" s="258"/>
      <c r="S1031" s="258"/>
      <c r="T1031" s="259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60" t="s">
        <v>260</v>
      </c>
      <c r="AU1031" s="260" t="s">
        <v>93</v>
      </c>
      <c r="AV1031" s="13" t="s">
        <v>93</v>
      </c>
      <c r="AW1031" s="13" t="s">
        <v>40</v>
      </c>
      <c r="AX1031" s="13" t="s">
        <v>84</v>
      </c>
      <c r="AY1031" s="260" t="s">
        <v>251</v>
      </c>
    </row>
    <row r="1032" s="15" customFormat="1">
      <c r="A1032" s="15"/>
      <c r="B1032" s="272"/>
      <c r="C1032" s="273"/>
      <c r="D1032" s="251" t="s">
        <v>260</v>
      </c>
      <c r="E1032" s="274" t="s">
        <v>1</v>
      </c>
      <c r="F1032" s="275" t="s">
        <v>1067</v>
      </c>
      <c r="G1032" s="273"/>
      <c r="H1032" s="274" t="s">
        <v>1</v>
      </c>
      <c r="I1032" s="276"/>
      <c r="J1032" s="273"/>
      <c r="K1032" s="273"/>
      <c r="L1032" s="277"/>
      <c r="M1032" s="278"/>
      <c r="N1032" s="279"/>
      <c r="O1032" s="279"/>
      <c r="P1032" s="279"/>
      <c r="Q1032" s="279"/>
      <c r="R1032" s="279"/>
      <c r="S1032" s="279"/>
      <c r="T1032" s="280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81" t="s">
        <v>260</v>
      </c>
      <c r="AU1032" s="281" t="s">
        <v>93</v>
      </c>
      <c r="AV1032" s="15" t="s">
        <v>91</v>
      </c>
      <c r="AW1032" s="15" t="s">
        <v>40</v>
      </c>
      <c r="AX1032" s="15" t="s">
        <v>84</v>
      </c>
      <c r="AY1032" s="281" t="s">
        <v>251</v>
      </c>
    </row>
    <row r="1033" s="13" customFormat="1">
      <c r="A1033" s="13"/>
      <c r="B1033" s="249"/>
      <c r="C1033" s="250"/>
      <c r="D1033" s="251" t="s">
        <v>260</v>
      </c>
      <c r="E1033" s="252" t="s">
        <v>1</v>
      </c>
      <c r="F1033" s="253" t="s">
        <v>1066</v>
      </c>
      <c r="G1033" s="250"/>
      <c r="H1033" s="254">
        <v>68.356999999999999</v>
      </c>
      <c r="I1033" s="255"/>
      <c r="J1033" s="250"/>
      <c r="K1033" s="250"/>
      <c r="L1033" s="256"/>
      <c r="M1033" s="257"/>
      <c r="N1033" s="258"/>
      <c r="O1033" s="258"/>
      <c r="P1033" s="258"/>
      <c r="Q1033" s="258"/>
      <c r="R1033" s="258"/>
      <c r="S1033" s="258"/>
      <c r="T1033" s="259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60" t="s">
        <v>260</v>
      </c>
      <c r="AU1033" s="260" t="s">
        <v>93</v>
      </c>
      <c r="AV1033" s="13" t="s">
        <v>93</v>
      </c>
      <c r="AW1033" s="13" t="s">
        <v>40</v>
      </c>
      <c r="AX1033" s="13" t="s">
        <v>84</v>
      </c>
      <c r="AY1033" s="260" t="s">
        <v>251</v>
      </c>
    </row>
    <row r="1034" s="15" customFormat="1">
      <c r="A1034" s="15"/>
      <c r="B1034" s="272"/>
      <c r="C1034" s="273"/>
      <c r="D1034" s="251" t="s">
        <v>260</v>
      </c>
      <c r="E1034" s="274" t="s">
        <v>1</v>
      </c>
      <c r="F1034" s="275" t="s">
        <v>1068</v>
      </c>
      <c r="G1034" s="273"/>
      <c r="H1034" s="274" t="s">
        <v>1</v>
      </c>
      <c r="I1034" s="276"/>
      <c r="J1034" s="273"/>
      <c r="K1034" s="273"/>
      <c r="L1034" s="277"/>
      <c r="M1034" s="278"/>
      <c r="N1034" s="279"/>
      <c r="O1034" s="279"/>
      <c r="P1034" s="279"/>
      <c r="Q1034" s="279"/>
      <c r="R1034" s="279"/>
      <c r="S1034" s="279"/>
      <c r="T1034" s="280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81" t="s">
        <v>260</v>
      </c>
      <c r="AU1034" s="281" t="s">
        <v>93</v>
      </c>
      <c r="AV1034" s="15" t="s">
        <v>91</v>
      </c>
      <c r="AW1034" s="15" t="s">
        <v>40</v>
      </c>
      <c r="AX1034" s="15" t="s">
        <v>84</v>
      </c>
      <c r="AY1034" s="281" t="s">
        <v>251</v>
      </c>
    </row>
    <row r="1035" s="13" customFormat="1">
      <c r="A1035" s="13"/>
      <c r="B1035" s="249"/>
      <c r="C1035" s="250"/>
      <c r="D1035" s="251" t="s">
        <v>260</v>
      </c>
      <c r="E1035" s="252" t="s">
        <v>1</v>
      </c>
      <c r="F1035" s="253" t="s">
        <v>1066</v>
      </c>
      <c r="G1035" s="250"/>
      <c r="H1035" s="254">
        <v>68.356999999999999</v>
      </c>
      <c r="I1035" s="255"/>
      <c r="J1035" s="250"/>
      <c r="K1035" s="250"/>
      <c r="L1035" s="256"/>
      <c r="M1035" s="257"/>
      <c r="N1035" s="258"/>
      <c r="O1035" s="258"/>
      <c r="P1035" s="258"/>
      <c r="Q1035" s="258"/>
      <c r="R1035" s="258"/>
      <c r="S1035" s="258"/>
      <c r="T1035" s="259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60" t="s">
        <v>260</v>
      </c>
      <c r="AU1035" s="260" t="s">
        <v>93</v>
      </c>
      <c r="AV1035" s="13" t="s">
        <v>93</v>
      </c>
      <c r="AW1035" s="13" t="s">
        <v>40</v>
      </c>
      <c r="AX1035" s="13" t="s">
        <v>84</v>
      </c>
      <c r="AY1035" s="260" t="s">
        <v>251</v>
      </c>
    </row>
    <row r="1036" s="15" customFormat="1">
      <c r="A1036" s="15"/>
      <c r="B1036" s="272"/>
      <c r="C1036" s="273"/>
      <c r="D1036" s="251" t="s">
        <v>260</v>
      </c>
      <c r="E1036" s="274" t="s">
        <v>1</v>
      </c>
      <c r="F1036" s="275" t="s">
        <v>1069</v>
      </c>
      <c r="G1036" s="273"/>
      <c r="H1036" s="274" t="s">
        <v>1</v>
      </c>
      <c r="I1036" s="276"/>
      <c r="J1036" s="273"/>
      <c r="K1036" s="273"/>
      <c r="L1036" s="277"/>
      <c r="M1036" s="278"/>
      <c r="N1036" s="279"/>
      <c r="O1036" s="279"/>
      <c r="P1036" s="279"/>
      <c r="Q1036" s="279"/>
      <c r="R1036" s="279"/>
      <c r="S1036" s="279"/>
      <c r="T1036" s="280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81" t="s">
        <v>260</v>
      </c>
      <c r="AU1036" s="281" t="s">
        <v>93</v>
      </c>
      <c r="AV1036" s="15" t="s">
        <v>91</v>
      </c>
      <c r="AW1036" s="15" t="s">
        <v>40</v>
      </c>
      <c r="AX1036" s="15" t="s">
        <v>84</v>
      </c>
      <c r="AY1036" s="281" t="s">
        <v>251</v>
      </c>
    </row>
    <row r="1037" s="13" customFormat="1">
      <c r="A1037" s="13"/>
      <c r="B1037" s="249"/>
      <c r="C1037" s="250"/>
      <c r="D1037" s="251" t="s">
        <v>260</v>
      </c>
      <c r="E1037" s="252" t="s">
        <v>1</v>
      </c>
      <c r="F1037" s="253" t="s">
        <v>1066</v>
      </c>
      <c r="G1037" s="250"/>
      <c r="H1037" s="254">
        <v>68.356999999999999</v>
      </c>
      <c r="I1037" s="255"/>
      <c r="J1037" s="250"/>
      <c r="K1037" s="250"/>
      <c r="L1037" s="256"/>
      <c r="M1037" s="257"/>
      <c r="N1037" s="258"/>
      <c r="O1037" s="258"/>
      <c r="P1037" s="258"/>
      <c r="Q1037" s="258"/>
      <c r="R1037" s="258"/>
      <c r="S1037" s="258"/>
      <c r="T1037" s="25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60" t="s">
        <v>260</v>
      </c>
      <c r="AU1037" s="260" t="s">
        <v>93</v>
      </c>
      <c r="AV1037" s="13" t="s">
        <v>93</v>
      </c>
      <c r="AW1037" s="13" t="s">
        <v>40</v>
      </c>
      <c r="AX1037" s="13" t="s">
        <v>84</v>
      </c>
      <c r="AY1037" s="260" t="s">
        <v>251</v>
      </c>
    </row>
    <row r="1038" s="15" customFormat="1">
      <c r="A1038" s="15"/>
      <c r="B1038" s="272"/>
      <c r="C1038" s="273"/>
      <c r="D1038" s="251" t="s">
        <v>260</v>
      </c>
      <c r="E1038" s="274" t="s">
        <v>1</v>
      </c>
      <c r="F1038" s="275" t="s">
        <v>1070</v>
      </c>
      <c r="G1038" s="273"/>
      <c r="H1038" s="274" t="s">
        <v>1</v>
      </c>
      <c r="I1038" s="276"/>
      <c r="J1038" s="273"/>
      <c r="K1038" s="273"/>
      <c r="L1038" s="277"/>
      <c r="M1038" s="278"/>
      <c r="N1038" s="279"/>
      <c r="O1038" s="279"/>
      <c r="P1038" s="279"/>
      <c r="Q1038" s="279"/>
      <c r="R1038" s="279"/>
      <c r="S1038" s="279"/>
      <c r="T1038" s="280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81" t="s">
        <v>260</v>
      </c>
      <c r="AU1038" s="281" t="s">
        <v>93</v>
      </c>
      <c r="AV1038" s="15" t="s">
        <v>91</v>
      </c>
      <c r="AW1038" s="15" t="s">
        <v>40</v>
      </c>
      <c r="AX1038" s="15" t="s">
        <v>84</v>
      </c>
      <c r="AY1038" s="281" t="s">
        <v>251</v>
      </c>
    </row>
    <row r="1039" s="13" customFormat="1">
      <c r="A1039" s="13"/>
      <c r="B1039" s="249"/>
      <c r="C1039" s="250"/>
      <c r="D1039" s="251" t="s">
        <v>260</v>
      </c>
      <c r="E1039" s="252" t="s">
        <v>1</v>
      </c>
      <c r="F1039" s="253" t="s">
        <v>1071</v>
      </c>
      <c r="G1039" s="250"/>
      <c r="H1039" s="254">
        <v>74.069000000000003</v>
      </c>
      <c r="I1039" s="255"/>
      <c r="J1039" s="250"/>
      <c r="K1039" s="250"/>
      <c r="L1039" s="256"/>
      <c r="M1039" s="257"/>
      <c r="N1039" s="258"/>
      <c r="O1039" s="258"/>
      <c r="P1039" s="258"/>
      <c r="Q1039" s="258"/>
      <c r="R1039" s="258"/>
      <c r="S1039" s="258"/>
      <c r="T1039" s="25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60" t="s">
        <v>260</v>
      </c>
      <c r="AU1039" s="260" t="s">
        <v>93</v>
      </c>
      <c r="AV1039" s="13" t="s">
        <v>93</v>
      </c>
      <c r="AW1039" s="13" t="s">
        <v>40</v>
      </c>
      <c r="AX1039" s="13" t="s">
        <v>84</v>
      </c>
      <c r="AY1039" s="260" t="s">
        <v>251</v>
      </c>
    </row>
    <row r="1040" s="15" customFormat="1">
      <c r="A1040" s="15"/>
      <c r="B1040" s="272"/>
      <c r="C1040" s="273"/>
      <c r="D1040" s="251" t="s">
        <v>260</v>
      </c>
      <c r="E1040" s="274" t="s">
        <v>1</v>
      </c>
      <c r="F1040" s="275" t="s">
        <v>1072</v>
      </c>
      <c r="G1040" s="273"/>
      <c r="H1040" s="274" t="s">
        <v>1</v>
      </c>
      <c r="I1040" s="276"/>
      <c r="J1040" s="273"/>
      <c r="K1040" s="273"/>
      <c r="L1040" s="277"/>
      <c r="M1040" s="278"/>
      <c r="N1040" s="279"/>
      <c r="O1040" s="279"/>
      <c r="P1040" s="279"/>
      <c r="Q1040" s="279"/>
      <c r="R1040" s="279"/>
      <c r="S1040" s="279"/>
      <c r="T1040" s="280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81" t="s">
        <v>260</v>
      </c>
      <c r="AU1040" s="281" t="s">
        <v>93</v>
      </c>
      <c r="AV1040" s="15" t="s">
        <v>91</v>
      </c>
      <c r="AW1040" s="15" t="s">
        <v>40</v>
      </c>
      <c r="AX1040" s="15" t="s">
        <v>84</v>
      </c>
      <c r="AY1040" s="281" t="s">
        <v>251</v>
      </c>
    </row>
    <row r="1041" s="13" customFormat="1">
      <c r="A1041" s="13"/>
      <c r="B1041" s="249"/>
      <c r="C1041" s="250"/>
      <c r="D1041" s="251" t="s">
        <v>260</v>
      </c>
      <c r="E1041" s="252" t="s">
        <v>1</v>
      </c>
      <c r="F1041" s="253" t="s">
        <v>1073</v>
      </c>
      <c r="G1041" s="250"/>
      <c r="H1041" s="254">
        <v>74.304000000000002</v>
      </c>
      <c r="I1041" s="255"/>
      <c r="J1041" s="250"/>
      <c r="K1041" s="250"/>
      <c r="L1041" s="256"/>
      <c r="M1041" s="257"/>
      <c r="N1041" s="258"/>
      <c r="O1041" s="258"/>
      <c r="P1041" s="258"/>
      <c r="Q1041" s="258"/>
      <c r="R1041" s="258"/>
      <c r="S1041" s="258"/>
      <c r="T1041" s="259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60" t="s">
        <v>260</v>
      </c>
      <c r="AU1041" s="260" t="s">
        <v>93</v>
      </c>
      <c r="AV1041" s="13" t="s">
        <v>93</v>
      </c>
      <c r="AW1041" s="13" t="s">
        <v>40</v>
      </c>
      <c r="AX1041" s="13" t="s">
        <v>84</v>
      </c>
      <c r="AY1041" s="260" t="s">
        <v>251</v>
      </c>
    </row>
    <row r="1042" s="15" customFormat="1">
      <c r="A1042" s="15"/>
      <c r="B1042" s="272"/>
      <c r="C1042" s="273"/>
      <c r="D1042" s="251" t="s">
        <v>260</v>
      </c>
      <c r="E1042" s="274" t="s">
        <v>1</v>
      </c>
      <c r="F1042" s="275" t="s">
        <v>1074</v>
      </c>
      <c r="G1042" s="273"/>
      <c r="H1042" s="274" t="s">
        <v>1</v>
      </c>
      <c r="I1042" s="276"/>
      <c r="J1042" s="273"/>
      <c r="K1042" s="273"/>
      <c r="L1042" s="277"/>
      <c r="M1042" s="278"/>
      <c r="N1042" s="279"/>
      <c r="O1042" s="279"/>
      <c r="P1042" s="279"/>
      <c r="Q1042" s="279"/>
      <c r="R1042" s="279"/>
      <c r="S1042" s="279"/>
      <c r="T1042" s="280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81" t="s">
        <v>260</v>
      </c>
      <c r="AU1042" s="281" t="s">
        <v>93</v>
      </c>
      <c r="AV1042" s="15" t="s">
        <v>91</v>
      </c>
      <c r="AW1042" s="15" t="s">
        <v>40</v>
      </c>
      <c r="AX1042" s="15" t="s">
        <v>84</v>
      </c>
      <c r="AY1042" s="281" t="s">
        <v>251</v>
      </c>
    </row>
    <row r="1043" s="13" customFormat="1">
      <c r="A1043" s="13"/>
      <c r="B1043" s="249"/>
      <c r="C1043" s="250"/>
      <c r="D1043" s="251" t="s">
        <v>260</v>
      </c>
      <c r="E1043" s="252" t="s">
        <v>1</v>
      </c>
      <c r="F1043" s="253" t="s">
        <v>1075</v>
      </c>
      <c r="G1043" s="250"/>
      <c r="H1043" s="254">
        <v>68.956999999999994</v>
      </c>
      <c r="I1043" s="255"/>
      <c r="J1043" s="250"/>
      <c r="K1043" s="250"/>
      <c r="L1043" s="256"/>
      <c r="M1043" s="257"/>
      <c r="N1043" s="258"/>
      <c r="O1043" s="258"/>
      <c r="P1043" s="258"/>
      <c r="Q1043" s="258"/>
      <c r="R1043" s="258"/>
      <c r="S1043" s="258"/>
      <c r="T1043" s="259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60" t="s">
        <v>260</v>
      </c>
      <c r="AU1043" s="260" t="s">
        <v>93</v>
      </c>
      <c r="AV1043" s="13" t="s">
        <v>93</v>
      </c>
      <c r="AW1043" s="13" t="s">
        <v>40</v>
      </c>
      <c r="AX1043" s="13" t="s">
        <v>84</v>
      </c>
      <c r="AY1043" s="260" t="s">
        <v>251</v>
      </c>
    </row>
    <row r="1044" s="15" customFormat="1">
      <c r="A1044" s="15"/>
      <c r="B1044" s="272"/>
      <c r="C1044" s="273"/>
      <c r="D1044" s="251" t="s">
        <v>260</v>
      </c>
      <c r="E1044" s="274" t="s">
        <v>1</v>
      </c>
      <c r="F1044" s="275" t="s">
        <v>1076</v>
      </c>
      <c r="G1044" s="273"/>
      <c r="H1044" s="274" t="s">
        <v>1</v>
      </c>
      <c r="I1044" s="276"/>
      <c r="J1044" s="273"/>
      <c r="K1044" s="273"/>
      <c r="L1044" s="277"/>
      <c r="M1044" s="278"/>
      <c r="N1044" s="279"/>
      <c r="O1044" s="279"/>
      <c r="P1044" s="279"/>
      <c r="Q1044" s="279"/>
      <c r="R1044" s="279"/>
      <c r="S1044" s="279"/>
      <c r="T1044" s="280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81" t="s">
        <v>260</v>
      </c>
      <c r="AU1044" s="281" t="s">
        <v>93</v>
      </c>
      <c r="AV1044" s="15" t="s">
        <v>91</v>
      </c>
      <c r="AW1044" s="15" t="s">
        <v>40</v>
      </c>
      <c r="AX1044" s="15" t="s">
        <v>84</v>
      </c>
      <c r="AY1044" s="281" t="s">
        <v>251</v>
      </c>
    </row>
    <row r="1045" s="13" customFormat="1">
      <c r="A1045" s="13"/>
      <c r="B1045" s="249"/>
      <c r="C1045" s="250"/>
      <c r="D1045" s="251" t="s">
        <v>260</v>
      </c>
      <c r="E1045" s="252" t="s">
        <v>1</v>
      </c>
      <c r="F1045" s="253" t="s">
        <v>1075</v>
      </c>
      <c r="G1045" s="250"/>
      <c r="H1045" s="254">
        <v>68.956999999999994</v>
      </c>
      <c r="I1045" s="255"/>
      <c r="J1045" s="250"/>
      <c r="K1045" s="250"/>
      <c r="L1045" s="256"/>
      <c r="M1045" s="257"/>
      <c r="N1045" s="258"/>
      <c r="O1045" s="258"/>
      <c r="P1045" s="258"/>
      <c r="Q1045" s="258"/>
      <c r="R1045" s="258"/>
      <c r="S1045" s="258"/>
      <c r="T1045" s="25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60" t="s">
        <v>260</v>
      </c>
      <c r="AU1045" s="260" t="s">
        <v>93</v>
      </c>
      <c r="AV1045" s="13" t="s">
        <v>93</v>
      </c>
      <c r="AW1045" s="13" t="s">
        <v>40</v>
      </c>
      <c r="AX1045" s="13" t="s">
        <v>84</v>
      </c>
      <c r="AY1045" s="260" t="s">
        <v>251</v>
      </c>
    </row>
    <row r="1046" s="15" customFormat="1">
      <c r="A1046" s="15"/>
      <c r="B1046" s="272"/>
      <c r="C1046" s="273"/>
      <c r="D1046" s="251" t="s">
        <v>260</v>
      </c>
      <c r="E1046" s="274" t="s">
        <v>1</v>
      </c>
      <c r="F1046" s="275" t="s">
        <v>1077</v>
      </c>
      <c r="G1046" s="273"/>
      <c r="H1046" s="274" t="s">
        <v>1</v>
      </c>
      <c r="I1046" s="276"/>
      <c r="J1046" s="273"/>
      <c r="K1046" s="273"/>
      <c r="L1046" s="277"/>
      <c r="M1046" s="278"/>
      <c r="N1046" s="279"/>
      <c r="O1046" s="279"/>
      <c r="P1046" s="279"/>
      <c r="Q1046" s="279"/>
      <c r="R1046" s="279"/>
      <c r="S1046" s="279"/>
      <c r="T1046" s="280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81" t="s">
        <v>260</v>
      </c>
      <c r="AU1046" s="281" t="s">
        <v>93</v>
      </c>
      <c r="AV1046" s="15" t="s">
        <v>91</v>
      </c>
      <c r="AW1046" s="15" t="s">
        <v>40</v>
      </c>
      <c r="AX1046" s="15" t="s">
        <v>84</v>
      </c>
      <c r="AY1046" s="281" t="s">
        <v>251</v>
      </c>
    </row>
    <row r="1047" s="13" customFormat="1">
      <c r="A1047" s="13"/>
      <c r="B1047" s="249"/>
      <c r="C1047" s="250"/>
      <c r="D1047" s="251" t="s">
        <v>260</v>
      </c>
      <c r="E1047" s="252" t="s">
        <v>1</v>
      </c>
      <c r="F1047" s="253" t="s">
        <v>1078</v>
      </c>
      <c r="G1047" s="250"/>
      <c r="H1047" s="254">
        <v>83.415000000000006</v>
      </c>
      <c r="I1047" s="255"/>
      <c r="J1047" s="250"/>
      <c r="K1047" s="250"/>
      <c r="L1047" s="256"/>
      <c r="M1047" s="257"/>
      <c r="N1047" s="258"/>
      <c r="O1047" s="258"/>
      <c r="P1047" s="258"/>
      <c r="Q1047" s="258"/>
      <c r="R1047" s="258"/>
      <c r="S1047" s="258"/>
      <c r="T1047" s="259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60" t="s">
        <v>260</v>
      </c>
      <c r="AU1047" s="260" t="s">
        <v>93</v>
      </c>
      <c r="AV1047" s="13" t="s">
        <v>93</v>
      </c>
      <c r="AW1047" s="13" t="s">
        <v>40</v>
      </c>
      <c r="AX1047" s="13" t="s">
        <v>84</v>
      </c>
      <c r="AY1047" s="260" t="s">
        <v>251</v>
      </c>
    </row>
    <row r="1048" s="13" customFormat="1">
      <c r="A1048" s="13"/>
      <c r="B1048" s="249"/>
      <c r="C1048" s="250"/>
      <c r="D1048" s="251" t="s">
        <v>260</v>
      </c>
      <c r="E1048" s="252" t="s">
        <v>1</v>
      </c>
      <c r="F1048" s="253" t="s">
        <v>1079</v>
      </c>
      <c r="G1048" s="250"/>
      <c r="H1048" s="254">
        <v>-7.7999999999999998</v>
      </c>
      <c r="I1048" s="255"/>
      <c r="J1048" s="250"/>
      <c r="K1048" s="250"/>
      <c r="L1048" s="256"/>
      <c r="M1048" s="257"/>
      <c r="N1048" s="258"/>
      <c r="O1048" s="258"/>
      <c r="P1048" s="258"/>
      <c r="Q1048" s="258"/>
      <c r="R1048" s="258"/>
      <c r="S1048" s="258"/>
      <c r="T1048" s="259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60" t="s">
        <v>260</v>
      </c>
      <c r="AU1048" s="260" t="s">
        <v>93</v>
      </c>
      <c r="AV1048" s="13" t="s">
        <v>93</v>
      </c>
      <c r="AW1048" s="13" t="s">
        <v>40</v>
      </c>
      <c r="AX1048" s="13" t="s">
        <v>84</v>
      </c>
      <c r="AY1048" s="260" t="s">
        <v>251</v>
      </c>
    </row>
    <row r="1049" s="16" customFormat="1">
      <c r="A1049" s="16"/>
      <c r="B1049" s="283"/>
      <c r="C1049" s="284"/>
      <c r="D1049" s="251" t="s">
        <v>260</v>
      </c>
      <c r="E1049" s="285" t="s">
        <v>1</v>
      </c>
      <c r="F1049" s="286" t="s">
        <v>329</v>
      </c>
      <c r="G1049" s="284"/>
      <c r="H1049" s="287">
        <v>713.197</v>
      </c>
      <c r="I1049" s="288"/>
      <c r="J1049" s="284"/>
      <c r="K1049" s="284"/>
      <c r="L1049" s="289"/>
      <c r="M1049" s="290"/>
      <c r="N1049" s="291"/>
      <c r="O1049" s="291"/>
      <c r="P1049" s="291"/>
      <c r="Q1049" s="291"/>
      <c r="R1049" s="291"/>
      <c r="S1049" s="291"/>
      <c r="T1049" s="292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T1049" s="293" t="s">
        <v>260</v>
      </c>
      <c r="AU1049" s="293" t="s">
        <v>93</v>
      </c>
      <c r="AV1049" s="16" t="s">
        <v>273</v>
      </c>
      <c r="AW1049" s="16" t="s">
        <v>40</v>
      </c>
      <c r="AX1049" s="16" t="s">
        <v>84</v>
      </c>
      <c r="AY1049" s="293" t="s">
        <v>251</v>
      </c>
    </row>
    <row r="1050" s="15" customFormat="1">
      <c r="A1050" s="15"/>
      <c r="B1050" s="272"/>
      <c r="C1050" s="273"/>
      <c r="D1050" s="251" t="s">
        <v>260</v>
      </c>
      <c r="E1050" s="274" t="s">
        <v>1</v>
      </c>
      <c r="F1050" s="275" t="s">
        <v>628</v>
      </c>
      <c r="G1050" s="273"/>
      <c r="H1050" s="274" t="s">
        <v>1</v>
      </c>
      <c r="I1050" s="276"/>
      <c r="J1050" s="273"/>
      <c r="K1050" s="273"/>
      <c r="L1050" s="277"/>
      <c r="M1050" s="278"/>
      <c r="N1050" s="279"/>
      <c r="O1050" s="279"/>
      <c r="P1050" s="279"/>
      <c r="Q1050" s="279"/>
      <c r="R1050" s="279"/>
      <c r="S1050" s="279"/>
      <c r="T1050" s="280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81" t="s">
        <v>260</v>
      </c>
      <c r="AU1050" s="281" t="s">
        <v>93</v>
      </c>
      <c r="AV1050" s="15" t="s">
        <v>91</v>
      </c>
      <c r="AW1050" s="15" t="s">
        <v>40</v>
      </c>
      <c r="AX1050" s="15" t="s">
        <v>84</v>
      </c>
      <c r="AY1050" s="281" t="s">
        <v>251</v>
      </c>
    </row>
    <row r="1051" s="15" customFormat="1">
      <c r="A1051" s="15"/>
      <c r="B1051" s="272"/>
      <c r="C1051" s="273"/>
      <c r="D1051" s="251" t="s">
        <v>260</v>
      </c>
      <c r="E1051" s="274" t="s">
        <v>1</v>
      </c>
      <c r="F1051" s="275" t="s">
        <v>1080</v>
      </c>
      <c r="G1051" s="273"/>
      <c r="H1051" s="274" t="s">
        <v>1</v>
      </c>
      <c r="I1051" s="276"/>
      <c r="J1051" s="273"/>
      <c r="K1051" s="273"/>
      <c r="L1051" s="277"/>
      <c r="M1051" s="278"/>
      <c r="N1051" s="279"/>
      <c r="O1051" s="279"/>
      <c r="P1051" s="279"/>
      <c r="Q1051" s="279"/>
      <c r="R1051" s="279"/>
      <c r="S1051" s="279"/>
      <c r="T1051" s="280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81" t="s">
        <v>260</v>
      </c>
      <c r="AU1051" s="281" t="s">
        <v>93</v>
      </c>
      <c r="AV1051" s="15" t="s">
        <v>91</v>
      </c>
      <c r="AW1051" s="15" t="s">
        <v>40</v>
      </c>
      <c r="AX1051" s="15" t="s">
        <v>84</v>
      </c>
      <c r="AY1051" s="281" t="s">
        <v>251</v>
      </c>
    </row>
    <row r="1052" s="13" customFormat="1">
      <c r="A1052" s="13"/>
      <c r="B1052" s="249"/>
      <c r="C1052" s="250"/>
      <c r="D1052" s="251" t="s">
        <v>260</v>
      </c>
      <c r="E1052" s="252" t="s">
        <v>1</v>
      </c>
      <c r="F1052" s="253" t="s">
        <v>1081</v>
      </c>
      <c r="G1052" s="250"/>
      <c r="H1052" s="254">
        <v>77.667000000000002</v>
      </c>
      <c r="I1052" s="255"/>
      <c r="J1052" s="250"/>
      <c r="K1052" s="250"/>
      <c r="L1052" s="256"/>
      <c r="M1052" s="257"/>
      <c r="N1052" s="258"/>
      <c r="O1052" s="258"/>
      <c r="P1052" s="258"/>
      <c r="Q1052" s="258"/>
      <c r="R1052" s="258"/>
      <c r="S1052" s="258"/>
      <c r="T1052" s="259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60" t="s">
        <v>260</v>
      </c>
      <c r="AU1052" s="260" t="s">
        <v>93</v>
      </c>
      <c r="AV1052" s="13" t="s">
        <v>93</v>
      </c>
      <c r="AW1052" s="13" t="s">
        <v>40</v>
      </c>
      <c r="AX1052" s="13" t="s">
        <v>84</v>
      </c>
      <c r="AY1052" s="260" t="s">
        <v>251</v>
      </c>
    </row>
    <row r="1053" s="15" customFormat="1">
      <c r="A1053" s="15"/>
      <c r="B1053" s="272"/>
      <c r="C1053" s="273"/>
      <c r="D1053" s="251" t="s">
        <v>260</v>
      </c>
      <c r="E1053" s="274" t="s">
        <v>1</v>
      </c>
      <c r="F1053" s="275" t="s">
        <v>1082</v>
      </c>
      <c r="G1053" s="273"/>
      <c r="H1053" s="274" t="s">
        <v>1</v>
      </c>
      <c r="I1053" s="276"/>
      <c r="J1053" s="273"/>
      <c r="K1053" s="273"/>
      <c r="L1053" s="277"/>
      <c r="M1053" s="278"/>
      <c r="N1053" s="279"/>
      <c r="O1053" s="279"/>
      <c r="P1053" s="279"/>
      <c r="Q1053" s="279"/>
      <c r="R1053" s="279"/>
      <c r="S1053" s="279"/>
      <c r="T1053" s="280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81" t="s">
        <v>260</v>
      </c>
      <c r="AU1053" s="281" t="s">
        <v>93</v>
      </c>
      <c r="AV1053" s="15" t="s">
        <v>91</v>
      </c>
      <c r="AW1053" s="15" t="s">
        <v>40</v>
      </c>
      <c r="AX1053" s="15" t="s">
        <v>84</v>
      </c>
      <c r="AY1053" s="281" t="s">
        <v>251</v>
      </c>
    </row>
    <row r="1054" s="13" customFormat="1">
      <c r="A1054" s="13"/>
      <c r="B1054" s="249"/>
      <c r="C1054" s="250"/>
      <c r="D1054" s="251" t="s">
        <v>260</v>
      </c>
      <c r="E1054" s="252" t="s">
        <v>1</v>
      </c>
      <c r="F1054" s="253" t="s">
        <v>1083</v>
      </c>
      <c r="G1054" s="250"/>
      <c r="H1054" s="254">
        <v>68.156999999999996</v>
      </c>
      <c r="I1054" s="255"/>
      <c r="J1054" s="250"/>
      <c r="K1054" s="250"/>
      <c r="L1054" s="256"/>
      <c r="M1054" s="257"/>
      <c r="N1054" s="258"/>
      <c r="O1054" s="258"/>
      <c r="P1054" s="258"/>
      <c r="Q1054" s="258"/>
      <c r="R1054" s="258"/>
      <c r="S1054" s="258"/>
      <c r="T1054" s="259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60" t="s">
        <v>260</v>
      </c>
      <c r="AU1054" s="260" t="s">
        <v>93</v>
      </c>
      <c r="AV1054" s="13" t="s">
        <v>93</v>
      </c>
      <c r="AW1054" s="13" t="s">
        <v>40</v>
      </c>
      <c r="AX1054" s="13" t="s">
        <v>84</v>
      </c>
      <c r="AY1054" s="260" t="s">
        <v>251</v>
      </c>
    </row>
    <row r="1055" s="15" customFormat="1">
      <c r="A1055" s="15"/>
      <c r="B1055" s="272"/>
      <c r="C1055" s="273"/>
      <c r="D1055" s="251" t="s">
        <v>260</v>
      </c>
      <c r="E1055" s="274" t="s">
        <v>1</v>
      </c>
      <c r="F1055" s="275" t="s">
        <v>1084</v>
      </c>
      <c r="G1055" s="273"/>
      <c r="H1055" s="274" t="s">
        <v>1</v>
      </c>
      <c r="I1055" s="276"/>
      <c r="J1055" s="273"/>
      <c r="K1055" s="273"/>
      <c r="L1055" s="277"/>
      <c r="M1055" s="278"/>
      <c r="N1055" s="279"/>
      <c r="O1055" s="279"/>
      <c r="P1055" s="279"/>
      <c r="Q1055" s="279"/>
      <c r="R1055" s="279"/>
      <c r="S1055" s="279"/>
      <c r="T1055" s="280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81" t="s">
        <v>260</v>
      </c>
      <c r="AU1055" s="281" t="s">
        <v>93</v>
      </c>
      <c r="AV1055" s="15" t="s">
        <v>91</v>
      </c>
      <c r="AW1055" s="15" t="s">
        <v>40</v>
      </c>
      <c r="AX1055" s="15" t="s">
        <v>84</v>
      </c>
      <c r="AY1055" s="281" t="s">
        <v>251</v>
      </c>
    </row>
    <row r="1056" s="13" customFormat="1">
      <c r="A1056" s="13"/>
      <c r="B1056" s="249"/>
      <c r="C1056" s="250"/>
      <c r="D1056" s="251" t="s">
        <v>260</v>
      </c>
      <c r="E1056" s="252" t="s">
        <v>1</v>
      </c>
      <c r="F1056" s="253" t="s">
        <v>1083</v>
      </c>
      <c r="G1056" s="250"/>
      <c r="H1056" s="254">
        <v>68.156999999999996</v>
      </c>
      <c r="I1056" s="255"/>
      <c r="J1056" s="250"/>
      <c r="K1056" s="250"/>
      <c r="L1056" s="256"/>
      <c r="M1056" s="257"/>
      <c r="N1056" s="258"/>
      <c r="O1056" s="258"/>
      <c r="P1056" s="258"/>
      <c r="Q1056" s="258"/>
      <c r="R1056" s="258"/>
      <c r="S1056" s="258"/>
      <c r="T1056" s="259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60" t="s">
        <v>260</v>
      </c>
      <c r="AU1056" s="260" t="s">
        <v>93</v>
      </c>
      <c r="AV1056" s="13" t="s">
        <v>93</v>
      </c>
      <c r="AW1056" s="13" t="s">
        <v>40</v>
      </c>
      <c r="AX1056" s="13" t="s">
        <v>84</v>
      </c>
      <c r="AY1056" s="260" t="s">
        <v>251</v>
      </c>
    </row>
    <row r="1057" s="15" customFormat="1">
      <c r="A1057" s="15"/>
      <c r="B1057" s="272"/>
      <c r="C1057" s="273"/>
      <c r="D1057" s="251" t="s">
        <v>260</v>
      </c>
      <c r="E1057" s="274" t="s">
        <v>1</v>
      </c>
      <c r="F1057" s="275" t="s">
        <v>1085</v>
      </c>
      <c r="G1057" s="273"/>
      <c r="H1057" s="274" t="s">
        <v>1</v>
      </c>
      <c r="I1057" s="276"/>
      <c r="J1057" s="273"/>
      <c r="K1057" s="273"/>
      <c r="L1057" s="277"/>
      <c r="M1057" s="278"/>
      <c r="N1057" s="279"/>
      <c r="O1057" s="279"/>
      <c r="P1057" s="279"/>
      <c r="Q1057" s="279"/>
      <c r="R1057" s="279"/>
      <c r="S1057" s="279"/>
      <c r="T1057" s="280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81" t="s">
        <v>260</v>
      </c>
      <c r="AU1057" s="281" t="s">
        <v>93</v>
      </c>
      <c r="AV1057" s="15" t="s">
        <v>91</v>
      </c>
      <c r="AW1057" s="15" t="s">
        <v>40</v>
      </c>
      <c r="AX1057" s="15" t="s">
        <v>84</v>
      </c>
      <c r="AY1057" s="281" t="s">
        <v>251</v>
      </c>
    </row>
    <row r="1058" s="13" customFormat="1">
      <c r="A1058" s="13"/>
      <c r="B1058" s="249"/>
      <c r="C1058" s="250"/>
      <c r="D1058" s="251" t="s">
        <v>260</v>
      </c>
      <c r="E1058" s="252" t="s">
        <v>1</v>
      </c>
      <c r="F1058" s="253" t="s">
        <v>1083</v>
      </c>
      <c r="G1058" s="250"/>
      <c r="H1058" s="254">
        <v>68.156999999999996</v>
      </c>
      <c r="I1058" s="255"/>
      <c r="J1058" s="250"/>
      <c r="K1058" s="250"/>
      <c r="L1058" s="256"/>
      <c r="M1058" s="257"/>
      <c r="N1058" s="258"/>
      <c r="O1058" s="258"/>
      <c r="P1058" s="258"/>
      <c r="Q1058" s="258"/>
      <c r="R1058" s="258"/>
      <c r="S1058" s="258"/>
      <c r="T1058" s="259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0" t="s">
        <v>260</v>
      </c>
      <c r="AU1058" s="260" t="s">
        <v>93</v>
      </c>
      <c r="AV1058" s="13" t="s">
        <v>93</v>
      </c>
      <c r="AW1058" s="13" t="s">
        <v>40</v>
      </c>
      <c r="AX1058" s="13" t="s">
        <v>84</v>
      </c>
      <c r="AY1058" s="260" t="s">
        <v>251</v>
      </c>
    </row>
    <row r="1059" s="15" customFormat="1">
      <c r="A1059" s="15"/>
      <c r="B1059" s="272"/>
      <c r="C1059" s="273"/>
      <c r="D1059" s="251" t="s">
        <v>260</v>
      </c>
      <c r="E1059" s="274" t="s">
        <v>1</v>
      </c>
      <c r="F1059" s="275" t="s">
        <v>1086</v>
      </c>
      <c r="G1059" s="273"/>
      <c r="H1059" s="274" t="s">
        <v>1</v>
      </c>
      <c r="I1059" s="276"/>
      <c r="J1059" s="273"/>
      <c r="K1059" s="273"/>
      <c r="L1059" s="277"/>
      <c r="M1059" s="278"/>
      <c r="N1059" s="279"/>
      <c r="O1059" s="279"/>
      <c r="P1059" s="279"/>
      <c r="Q1059" s="279"/>
      <c r="R1059" s="279"/>
      <c r="S1059" s="279"/>
      <c r="T1059" s="280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81" t="s">
        <v>260</v>
      </c>
      <c r="AU1059" s="281" t="s">
        <v>93</v>
      </c>
      <c r="AV1059" s="15" t="s">
        <v>91</v>
      </c>
      <c r="AW1059" s="15" t="s">
        <v>40</v>
      </c>
      <c r="AX1059" s="15" t="s">
        <v>84</v>
      </c>
      <c r="AY1059" s="281" t="s">
        <v>251</v>
      </c>
    </row>
    <row r="1060" s="13" customFormat="1">
      <c r="A1060" s="13"/>
      <c r="B1060" s="249"/>
      <c r="C1060" s="250"/>
      <c r="D1060" s="251" t="s">
        <v>260</v>
      </c>
      <c r="E1060" s="252" t="s">
        <v>1</v>
      </c>
      <c r="F1060" s="253" t="s">
        <v>1083</v>
      </c>
      <c r="G1060" s="250"/>
      <c r="H1060" s="254">
        <v>68.156999999999996</v>
      </c>
      <c r="I1060" s="255"/>
      <c r="J1060" s="250"/>
      <c r="K1060" s="250"/>
      <c r="L1060" s="256"/>
      <c r="M1060" s="257"/>
      <c r="N1060" s="258"/>
      <c r="O1060" s="258"/>
      <c r="P1060" s="258"/>
      <c r="Q1060" s="258"/>
      <c r="R1060" s="258"/>
      <c r="S1060" s="258"/>
      <c r="T1060" s="259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0" t="s">
        <v>260</v>
      </c>
      <c r="AU1060" s="260" t="s">
        <v>93</v>
      </c>
      <c r="AV1060" s="13" t="s">
        <v>93</v>
      </c>
      <c r="AW1060" s="13" t="s">
        <v>40</v>
      </c>
      <c r="AX1060" s="13" t="s">
        <v>84</v>
      </c>
      <c r="AY1060" s="260" t="s">
        <v>251</v>
      </c>
    </row>
    <row r="1061" s="15" customFormat="1">
      <c r="A1061" s="15"/>
      <c r="B1061" s="272"/>
      <c r="C1061" s="273"/>
      <c r="D1061" s="251" t="s">
        <v>260</v>
      </c>
      <c r="E1061" s="274" t="s">
        <v>1</v>
      </c>
      <c r="F1061" s="275" t="s">
        <v>1087</v>
      </c>
      <c r="G1061" s="273"/>
      <c r="H1061" s="274" t="s">
        <v>1</v>
      </c>
      <c r="I1061" s="276"/>
      <c r="J1061" s="273"/>
      <c r="K1061" s="273"/>
      <c r="L1061" s="277"/>
      <c r="M1061" s="278"/>
      <c r="N1061" s="279"/>
      <c r="O1061" s="279"/>
      <c r="P1061" s="279"/>
      <c r="Q1061" s="279"/>
      <c r="R1061" s="279"/>
      <c r="S1061" s="279"/>
      <c r="T1061" s="280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81" t="s">
        <v>260</v>
      </c>
      <c r="AU1061" s="281" t="s">
        <v>93</v>
      </c>
      <c r="AV1061" s="15" t="s">
        <v>91</v>
      </c>
      <c r="AW1061" s="15" t="s">
        <v>40</v>
      </c>
      <c r="AX1061" s="15" t="s">
        <v>84</v>
      </c>
      <c r="AY1061" s="281" t="s">
        <v>251</v>
      </c>
    </row>
    <row r="1062" s="13" customFormat="1">
      <c r="A1062" s="13"/>
      <c r="B1062" s="249"/>
      <c r="C1062" s="250"/>
      <c r="D1062" s="251" t="s">
        <v>260</v>
      </c>
      <c r="E1062" s="252" t="s">
        <v>1</v>
      </c>
      <c r="F1062" s="253" t="s">
        <v>1088</v>
      </c>
      <c r="G1062" s="250"/>
      <c r="H1062" s="254">
        <v>73.869</v>
      </c>
      <c r="I1062" s="255"/>
      <c r="J1062" s="250"/>
      <c r="K1062" s="250"/>
      <c r="L1062" s="256"/>
      <c r="M1062" s="257"/>
      <c r="N1062" s="258"/>
      <c r="O1062" s="258"/>
      <c r="P1062" s="258"/>
      <c r="Q1062" s="258"/>
      <c r="R1062" s="258"/>
      <c r="S1062" s="258"/>
      <c r="T1062" s="259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60" t="s">
        <v>260</v>
      </c>
      <c r="AU1062" s="260" t="s">
        <v>93</v>
      </c>
      <c r="AV1062" s="13" t="s">
        <v>93</v>
      </c>
      <c r="AW1062" s="13" t="s">
        <v>40</v>
      </c>
      <c r="AX1062" s="13" t="s">
        <v>84</v>
      </c>
      <c r="AY1062" s="260" t="s">
        <v>251</v>
      </c>
    </row>
    <row r="1063" s="15" customFormat="1">
      <c r="A1063" s="15"/>
      <c r="B1063" s="272"/>
      <c r="C1063" s="273"/>
      <c r="D1063" s="251" t="s">
        <v>260</v>
      </c>
      <c r="E1063" s="274" t="s">
        <v>1</v>
      </c>
      <c r="F1063" s="275" t="s">
        <v>1089</v>
      </c>
      <c r="G1063" s="273"/>
      <c r="H1063" s="274" t="s">
        <v>1</v>
      </c>
      <c r="I1063" s="276"/>
      <c r="J1063" s="273"/>
      <c r="K1063" s="273"/>
      <c r="L1063" s="277"/>
      <c r="M1063" s="278"/>
      <c r="N1063" s="279"/>
      <c r="O1063" s="279"/>
      <c r="P1063" s="279"/>
      <c r="Q1063" s="279"/>
      <c r="R1063" s="279"/>
      <c r="S1063" s="279"/>
      <c r="T1063" s="280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81" t="s">
        <v>260</v>
      </c>
      <c r="AU1063" s="281" t="s">
        <v>93</v>
      </c>
      <c r="AV1063" s="15" t="s">
        <v>91</v>
      </c>
      <c r="AW1063" s="15" t="s">
        <v>40</v>
      </c>
      <c r="AX1063" s="15" t="s">
        <v>84</v>
      </c>
      <c r="AY1063" s="281" t="s">
        <v>251</v>
      </c>
    </row>
    <row r="1064" s="13" customFormat="1">
      <c r="A1064" s="13"/>
      <c r="B1064" s="249"/>
      <c r="C1064" s="250"/>
      <c r="D1064" s="251" t="s">
        <v>260</v>
      </c>
      <c r="E1064" s="252" t="s">
        <v>1</v>
      </c>
      <c r="F1064" s="253" t="s">
        <v>1090</v>
      </c>
      <c r="G1064" s="250"/>
      <c r="H1064" s="254">
        <v>74.103999999999999</v>
      </c>
      <c r="I1064" s="255"/>
      <c r="J1064" s="250"/>
      <c r="K1064" s="250"/>
      <c r="L1064" s="256"/>
      <c r="M1064" s="257"/>
      <c r="N1064" s="258"/>
      <c r="O1064" s="258"/>
      <c r="P1064" s="258"/>
      <c r="Q1064" s="258"/>
      <c r="R1064" s="258"/>
      <c r="S1064" s="258"/>
      <c r="T1064" s="259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60" t="s">
        <v>260</v>
      </c>
      <c r="AU1064" s="260" t="s">
        <v>93</v>
      </c>
      <c r="AV1064" s="13" t="s">
        <v>93</v>
      </c>
      <c r="AW1064" s="13" t="s">
        <v>40</v>
      </c>
      <c r="AX1064" s="13" t="s">
        <v>84</v>
      </c>
      <c r="AY1064" s="260" t="s">
        <v>251</v>
      </c>
    </row>
    <row r="1065" s="15" customFormat="1">
      <c r="A1065" s="15"/>
      <c r="B1065" s="272"/>
      <c r="C1065" s="273"/>
      <c r="D1065" s="251" t="s">
        <v>260</v>
      </c>
      <c r="E1065" s="274" t="s">
        <v>1</v>
      </c>
      <c r="F1065" s="275" t="s">
        <v>1091</v>
      </c>
      <c r="G1065" s="273"/>
      <c r="H1065" s="274" t="s">
        <v>1</v>
      </c>
      <c r="I1065" s="276"/>
      <c r="J1065" s="273"/>
      <c r="K1065" s="273"/>
      <c r="L1065" s="277"/>
      <c r="M1065" s="278"/>
      <c r="N1065" s="279"/>
      <c r="O1065" s="279"/>
      <c r="P1065" s="279"/>
      <c r="Q1065" s="279"/>
      <c r="R1065" s="279"/>
      <c r="S1065" s="279"/>
      <c r="T1065" s="280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81" t="s">
        <v>260</v>
      </c>
      <c r="AU1065" s="281" t="s">
        <v>93</v>
      </c>
      <c r="AV1065" s="15" t="s">
        <v>91</v>
      </c>
      <c r="AW1065" s="15" t="s">
        <v>40</v>
      </c>
      <c r="AX1065" s="15" t="s">
        <v>84</v>
      </c>
      <c r="AY1065" s="281" t="s">
        <v>251</v>
      </c>
    </row>
    <row r="1066" s="13" customFormat="1">
      <c r="A1066" s="13"/>
      <c r="B1066" s="249"/>
      <c r="C1066" s="250"/>
      <c r="D1066" s="251" t="s">
        <v>260</v>
      </c>
      <c r="E1066" s="252" t="s">
        <v>1</v>
      </c>
      <c r="F1066" s="253" t="s">
        <v>1092</v>
      </c>
      <c r="G1066" s="250"/>
      <c r="H1066" s="254">
        <v>68.769000000000005</v>
      </c>
      <c r="I1066" s="255"/>
      <c r="J1066" s="250"/>
      <c r="K1066" s="250"/>
      <c r="L1066" s="256"/>
      <c r="M1066" s="257"/>
      <c r="N1066" s="258"/>
      <c r="O1066" s="258"/>
      <c r="P1066" s="258"/>
      <c r="Q1066" s="258"/>
      <c r="R1066" s="258"/>
      <c r="S1066" s="258"/>
      <c r="T1066" s="259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60" t="s">
        <v>260</v>
      </c>
      <c r="AU1066" s="260" t="s">
        <v>93</v>
      </c>
      <c r="AV1066" s="13" t="s">
        <v>93</v>
      </c>
      <c r="AW1066" s="13" t="s">
        <v>40</v>
      </c>
      <c r="AX1066" s="13" t="s">
        <v>84</v>
      </c>
      <c r="AY1066" s="260" t="s">
        <v>251</v>
      </c>
    </row>
    <row r="1067" s="15" customFormat="1">
      <c r="A1067" s="15"/>
      <c r="B1067" s="272"/>
      <c r="C1067" s="273"/>
      <c r="D1067" s="251" t="s">
        <v>260</v>
      </c>
      <c r="E1067" s="274" t="s">
        <v>1</v>
      </c>
      <c r="F1067" s="275" t="s">
        <v>1093</v>
      </c>
      <c r="G1067" s="273"/>
      <c r="H1067" s="274" t="s">
        <v>1</v>
      </c>
      <c r="I1067" s="276"/>
      <c r="J1067" s="273"/>
      <c r="K1067" s="273"/>
      <c r="L1067" s="277"/>
      <c r="M1067" s="278"/>
      <c r="N1067" s="279"/>
      <c r="O1067" s="279"/>
      <c r="P1067" s="279"/>
      <c r="Q1067" s="279"/>
      <c r="R1067" s="279"/>
      <c r="S1067" s="279"/>
      <c r="T1067" s="280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1" t="s">
        <v>260</v>
      </c>
      <c r="AU1067" s="281" t="s">
        <v>93</v>
      </c>
      <c r="AV1067" s="15" t="s">
        <v>91</v>
      </c>
      <c r="AW1067" s="15" t="s">
        <v>40</v>
      </c>
      <c r="AX1067" s="15" t="s">
        <v>84</v>
      </c>
      <c r="AY1067" s="281" t="s">
        <v>251</v>
      </c>
    </row>
    <row r="1068" s="13" customFormat="1">
      <c r="A1068" s="13"/>
      <c r="B1068" s="249"/>
      <c r="C1068" s="250"/>
      <c r="D1068" s="251" t="s">
        <v>260</v>
      </c>
      <c r="E1068" s="252" t="s">
        <v>1</v>
      </c>
      <c r="F1068" s="253" t="s">
        <v>1094</v>
      </c>
      <c r="G1068" s="250"/>
      <c r="H1068" s="254">
        <v>68.757000000000005</v>
      </c>
      <c r="I1068" s="255"/>
      <c r="J1068" s="250"/>
      <c r="K1068" s="250"/>
      <c r="L1068" s="256"/>
      <c r="M1068" s="257"/>
      <c r="N1068" s="258"/>
      <c r="O1068" s="258"/>
      <c r="P1068" s="258"/>
      <c r="Q1068" s="258"/>
      <c r="R1068" s="258"/>
      <c r="S1068" s="258"/>
      <c r="T1068" s="259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60" t="s">
        <v>260</v>
      </c>
      <c r="AU1068" s="260" t="s">
        <v>93</v>
      </c>
      <c r="AV1068" s="13" t="s">
        <v>93</v>
      </c>
      <c r="AW1068" s="13" t="s">
        <v>40</v>
      </c>
      <c r="AX1068" s="13" t="s">
        <v>84</v>
      </c>
      <c r="AY1068" s="260" t="s">
        <v>251</v>
      </c>
    </row>
    <row r="1069" s="15" customFormat="1">
      <c r="A1069" s="15"/>
      <c r="B1069" s="272"/>
      <c r="C1069" s="273"/>
      <c r="D1069" s="251" t="s">
        <v>260</v>
      </c>
      <c r="E1069" s="274" t="s">
        <v>1</v>
      </c>
      <c r="F1069" s="275" t="s">
        <v>1095</v>
      </c>
      <c r="G1069" s="273"/>
      <c r="H1069" s="274" t="s">
        <v>1</v>
      </c>
      <c r="I1069" s="276"/>
      <c r="J1069" s="273"/>
      <c r="K1069" s="273"/>
      <c r="L1069" s="277"/>
      <c r="M1069" s="278"/>
      <c r="N1069" s="279"/>
      <c r="O1069" s="279"/>
      <c r="P1069" s="279"/>
      <c r="Q1069" s="279"/>
      <c r="R1069" s="279"/>
      <c r="S1069" s="279"/>
      <c r="T1069" s="280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81" t="s">
        <v>260</v>
      </c>
      <c r="AU1069" s="281" t="s">
        <v>93</v>
      </c>
      <c r="AV1069" s="15" t="s">
        <v>91</v>
      </c>
      <c r="AW1069" s="15" t="s">
        <v>40</v>
      </c>
      <c r="AX1069" s="15" t="s">
        <v>84</v>
      </c>
      <c r="AY1069" s="281" t="s">
        <v>251</v>
      </c>
    </row>
    <row r="1070" s="13" customFormat="1">
      <c r="A1070" s="13"/>
      <c r="B1070" s="249"/>
      <c r="C1070" s="250"/>
      <c r="D1070" s="251" t="s">
        <v>260</v>
      </c>
      <c r="E1070" s="252" t="s">
        <v>1</v>
      </c>
      <c r="F1070" s="253" t="s">
        <v>1096</v>
      </c>
      <c r="G1070" s="250"/>
      <c r="H1070" s="254">
        <v>83.364999999999995</v>
      </c>
      <c r="I1070" s="255"/>
      <c r="J1070" s="250"/>
      <c r="K1070" s="250"/>
      <c r="L1070" s="256"/>
      <c r="M1070" s="257"/>
      <c r="N1070" s="258"/>
      <c r="O1070" s="258"/>
      <c r="P1070" s="258"/>
      <c r="Q1070" s="258"/>
      <c r="R1070" s="258"/>
      <c r="S1070" s="258"/>
      <c r="T1070" s="259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60" t="s">
        <v>260</v>
      </c>
      <c r="AU1070" s="260" t="s">
        <v>93</v>
      </c>
      <c r="AV1070" s="13" t="s">
        <v>93</v>
      </c>
      <c r="AW1070" s="13" t="s">
        <v>40</v>
      </c>
      <c r="AX1070" s="13" t="s">
        <v>84</v>
      </c>
      <c r="AY1070" s="260" t="s">
        <v>251</v>
      </c>
    </row>
    <row r="1071" s="13" customFormat="1">
      <c r="A1071" s="13"/>
      <c r="B1071" s="249"/>
      <c r="C1071" s="250"/>
      <c r="D1071" s="251" t="s">
        <v>260</v>
      </c>
      <c r="E1071" s="252" t="s">
        <v>1</v>
      </c>
      <c r="F1071" s="253" t="s">
        <v>1079</v>
      </c>
      <c r="G1071" s="250"/>
      <c r="H1071" s="254">
        <v>-7.7999999999999998</v>
      </c>
      <c r="I1071" s="255"/>
      <c r="J1071" s="250"/>
      <c r="K1071" s="250"/>
      <c r="L1071" s="256"/>
      <c r="M1071" s="257"/>
      <c r="N1071" s="258"/>
      <c r="O1071" s="258"/>
      <c r="P1071" s="258"/>
      <c r="Q1071" s="258"/>
      <c r="R1071" s="258"/>
      <c r="S1071" s="258"/>
      <c r="T1071" s="259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0" t="s">
        <v>260</v>
      </c>
      <c r="AU1071" s="260" t="s">
        <v>93</v>
      </c>
      <c r="AV1071" s="13" t="s">
        <v>93</v>
      </c>
      <c r="AW1071" s="13" t="s">
        <v>40</v>
      </c>
      <c r="AX1071" s="13" t="s">
        <v>84</v>
      </c>
      <c r="AY1071" s="260" t="s">
        <v>251</v>
      </c>
    </row>
    <row r="1072" s="16" customFormat="1">
      <c r="A1072" s="16"/>
      <c r="B1072" s="283"/>
      <c r="C1072" s="284"/>
      <c r="D1072" s="251" t="s">
        <v>260</v>
      </c>
      <c r="E1072" s="285" t="s">
        <v>1</v>
      </c>
      <c r="F1072" s="286" t="s">
        <v>329</v>
      </c>
      <c r="G1072" s="284"/>
      <c r="H1072" s="287">
        <v>711.35900000000015</v>
      </c>
      <c r="I1072" s="288"/>
      <c r="J1072" s="284"/>
      <c r="K1072" s="284"/>
      <c r="L1072" s="289"/>
      <c r="M1072" s="290"/>
      <c r="N1072" s="291"/>
      <c r="O1072" s="291"/>
      <c r="P1072" s="291"/>
      <c r="Q1072" s="291"/>
      <c r="R1072" s="291"/>
      <c r="S1072" s="291"/>
      <c r="T1072" s="292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T1072" s="293" t="s">
        <v>260</v>
      </c>
      <c r="AU1072" s="293" t="s">
        <v>93</v>
      </c>
      <c r="AV1072" s="16" t="s">
        <v>273</v>
      </c>
      <c r="AW1072" s="16" t="s">
        <v>40</v>
      </c>
      <c r="AX1072" s="16" t="s">
        <v>84</v>
      </c>
      <c r="AY1072" s="293" t="s">
        <v>251</v>
      </c>
    </row>
    <row r="1073" s="15" customFormat="1">
      <c r="A1073" s="15"/>
      <c r="B1073" s="272"/>
      <c r="C1073" s="273"/>
      <c r="D1073" s="251" t="s">
        <v>260</v>
      </c>
      <c r="E1073" s="274" t="s">
        <v>1</v>
      </c>
      <c r="F1073" s="275" t="s">
        <v>630</v>
      </c>
      <c r="G1073" s="273"/>
      <c r="H1073" s="274" t="s">
        <v>1</v>
      </c>
      <c r="I1073" s="276"/>
      <c r="J1073" s="273"/>
      <c r="K1073" s="273"/>
      <c r="L1073" s="277"/>
      <c r="M1073" s="278"/>
      <c r="N1073" s="279"/>
      <c r="O1073" s="279"/>
      <c r="P1073" s="279"/>
      <c r="Q1073" s="279"/>
      <c r="R1073" s="279"/>
      <c r="S1073" s="279"/>
      <c r="T1073" s="280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81" t="s">
        <v>260</v>
      </c>
      <c r="AU1073" s="281" t="s">
        <v>93</v>
      </c>
      <c r="AV1073" s="15" t="s">
        <v>91</v>
      </c>
      <c r="AW1073" s="15" t="s">
        <v>40</v>
      </c>
      <c r="AX1073" s="15" t="s">
        <v>84</v>
      </c>
      <c r="AY1073" s="281" t="s">
        <v>251</v>
      </c>
    </row>
    <row r="1074" s="15" customFormat="1">
      <c r="A1074" s="15"/>
      <c r="B1074" s="272"/>
      <c r="C1074" s="273"/>
      <c r="D1074" s="251" t="s">
        <v>260</v>
      </c>
      <c r="E1074" s="274" t="s">
        <v>1</v>
      </c>
      <c r="F1074" s="275" t="s">
        <v>1097</v>
      </c>
      <c r="G1074" s="273"/>
      <c r="H1074" s="274" t="s">
        <v>1</v>
      </c>
      <c r="I1074" s="276"/>
      <c r="J1074" s="273"/>
      <c r="K1074" s="273"/>
      <c r="L1074" s="277"/>
      <c r="M1074" s="278"/>
      <c r="N1074" s="279"/>
      <c r="O1074" s="279"/>
      <c r="P1074" s="279"/>
      <c r="Q1074" s="279"/>
      <c r="R1074" s="279"/>
      <c r="S1074" s="279"/>
      <c r="T1074" s="280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81" t="s">
        <v>260</v>
      </c>
      <c r="AU1074" s="281" t="s">
        <v>93</v>
      </c>
      <c r="AV1074" s="15" t="s">
        <v>91</v>
      </c>
      <c r="AW1074" s="15" t="s">
        <v>40</v>
      </c>
      <c r="AX1074" s="15" t="s">
        <v>84</v>
      </c>
      <c r="AY1074" s="281" t="s">
        <v>251</v>
      </c>
    </row>
    <row r="1075" s="13" customFormat="1">
      <c r="A1075" s="13"/>
      <c r="B1075" s="249"/>
      <c r="C1075" s="250"/>
      <c r="D1075" s="251" t="s">
        <v>260</v>
      </c>
      <c r="E1075" s="252" t="s">
        <v>1</v>
      </c>
      <c r="F1075" s="253" t="s">
        <v>1081</v>
      </c>
      <c r="G1075" s="250"/>
      <c r="H1075" s="254">
        <v>77.667000000000002</v>
      </c>
      <c r="I1075" s="255"/>
      <c r="J1075" s="250"/>
      <c r="K1075" s="250"/>
      <c r="L1075" s="256"/>
      <c r="M1075" s="257"/>
      <c r="N1075" s="258"/>
      <c r="O1075" s="258"/>
      <c r="P1075" s="258"/>
      <c r="Q1075" s="258"/>
      <c r="R1075" s="258"/>
      <c r="S1075" s="258"/>
      <c r="T1075" s="259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60" t="s">
        <v>260</v>
      </c>
      <c r="AU1075" s="260" t="s">
        <v>93</v>
      </c>
      <c r="AV1075" s="13" t="s">
        <v>93</v>
      </c>
      <c r="AW1075" s="13" t="s">
        <v>40</v>
      </c>
      <c r="AX1075" s="13" t="s">
        <v>84</v>
      </c>
      <c r="AY1075" s="260" t="s">
        <v>251</v>
      </c>
    </row>
    <row r="1076" s="15" customFormat="1">
      <c r="A1076" s="15"/>
      <c r="B1076" s="272"/>
      <c r="C1076" s="273"/>
      <c r="D1076" s="251" t="s">
        <v>260</v>
      </c>
      <c r="E1076" s="274" t="s">
        <v>1</v>
      </c>
      <c r="F1076" s="275" t="s">
        <v>1098</v>
      </c>
      <c r="G1076" s="273"/>
      <c r="H1076" s="274" t="s">
        <v>1</v>
      </c>
      <c r="I1076" s="276"/>
      <c r="J1076" s="273"/>
      <c r="K1076" s="273"/>
      <c r="L1076" s="277"/>
      <c r="M1076" s="278"/>
      <c r="N1076" s="279"/>
      <c r="O1076" s="279"/>
      <c r="P1076" s="279"/>
      <c r="Q1076" s="279"/>
      <c r="R1076" s="279"/>
      <c r="S1076" s="279"/>
      <c r="T1076" s="280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81" t="s">
        <v>260</v>
      </c>
      <c r="AU1076" s="281" t="s">
        <v>93</v>
      </c>
      <c r="AV1076" s="15" t="s">
        <v>91</v>
      </c>
      <c r="AW1076" s="15" t="s">
        <v>40</v>
      </c>
      <c r="AX1076" s="15" t="s">
        <v>84</v>
      </c>
      <c r="AY1076" s="281" t="s">
        <v>251</v>
      </c>
    </row>
    <row r="1077" s="13" customFormat="1">
      <c r="A1077" s="13"/>
      <c r="B1077" s="249"/>
      <c r="C1077" s="250"/>
      <c r="D1077" s="251" t="s">
        <v>260</v>
      </c>
      <c r="E1077" s="252" t="s">
        <v>1</v>
      </c>
      <c r="F1077" s="253" t="s">
        <v>1083</v>
      </c>
      <c r="G1077" s="250"/>
      <c r="H1077" s="254">
        <v>68.156999999999996</v>
      </c>
      <c r="I1077" s="255"/>
      <c r="J1077" s="250"/>
      <c r="K1077" s="250"/>
      <c r="L1077" s="256"/>
      <c r="M1077" s="257"/>
      <c r="N1077" s="258"/>
      <c r="O1077" s="258"/>
      <c r="P1077" s="258"/>
      <c r="Q1077" s="258"/>
      <c r="R1077" s="258"/>
      <c r="S1077" s="258"/>
      <c r="T1077" s="259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60" t="s">
        <v>260</v>
      </c>
      <c r="AU1077" s="260" t="s">
        <v>93</v>
      </c>
      <c r="AV1077" s="13" t="s">
        <v>93</v>
      </c>
      <c r="AW1077" s="13" t="s">
        <v>40</v>
      </c>
      <c r="AX1077" s="13" t="s">
        <v>84</v>
      </c>
      <c r="AY1077" s="260" t="s">
        <v>251</v>
      </c>
    </row>
    <row r="1078" s="15" customFormat="1">
      <c r="A1078" s="15"/>
      <c r="B1078" s="272"/>
      <c r="C1078" s="273"/>
      <c r="D1078" s="251" t="s">
        <v>260</v>
      </c>
      <c r="E1078" s="274" t="s">
        <v>1</v>
      </c>
      <c r="F1078" s="275" t="s">
        <v>1099</v>
      </c>
      <c r="G1078" s="273"/>
      <c r="H1078" s="274" t="s">
        <v>1</v>
      </c>
      <c r="I1078" s="276"/>
      <c r="J1078" s="273"/>
      <c r="K1078" s="273"/>
      <c r="L1078" s="277"/>
      <c r="M1078" s="278"/>
      <c r="N1078" s="279"/>
      <c r="O1078" s="279"/>
      <c r="P1078" s="279"/>
      <c r="Q1078" s="279"/>
      <c r="R1078" s="279"/>
      <c r="S1078" s="279"/>
      <c r="T1078" s="280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81" t="s">
        <v>260</v>
      </c>
      <c r="AU1078" s="281" t="s">
        <v>93</v>
      </c>
      <c r="AV1078" s="15" t="s">
        <v>91</v>
      </c>
      <c r="AW1078" s="15" t="s">
        <v>40</v>
      </c>
      <c r="AX1078" s="15" t="s">
        <v>84</v>
      </c>
      <c r="AY1078" s="281" t="s">
        <v>251</v>
      </c>
    </row>
    <row r="1079" s="13" customFormat="1">
      <c r="A1079" s="13"/>
      <c r="B1079" s="249"/>
      <c r="C1079" s="250"/>
      <c r="D1079" s="251" t="s">
        <v>260</v>
      </c>
      <c r="E1079" s="252" t="s">
        <v>1</v>
      </c>
      <c r="F1079" s="253" t="s">
        <v>1083</v>
      </c>
      <c r="G1079" s="250"/>
      <c r="H1079" s="254">
        <v>68.156999999999996</v>
      </c>
      <c r="I1079" s="255"/>
      <c r="J1079" s="250"/>
      <c r="K1079" s="250"/>
      <c r="L1079" s="256"/>
      <c r="M1079" s="257"/>
      <c r="N1079" s="258"/>
      <c r="O1079" s="258"/>
      <c r="P1079" s="258"/>
      <c r="Q1079" s="258"/>
      <c r="R1079" s="258"/>
      <c r="S1079" s="258"/>
      <c r="T1079" s="259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60" t="s">
        <v>260</v>
      </c>
      <c r="AU1079" s="260" t="s">
        <v>93</v>
      </c>
      <c r="AV1079" s="13" t="s">
        <v>93</v>
      </c>
      <c r="AW1079" s="13" t="s">
        <v>40</v>
      </c>
      <c r="AX1079" s="13" t="s">
        <v>84</v>
      </c>
      <c r="AY1079" s="260" t="s">
        <v>251</v>
      </c>
    </row>
    <row r="1080" s="15" customFormat="1">
      <c r="A1080" s="15"/>
      <c r="B1080" s="272"/>
      <c r="C1080" s="273"/>
      <c r="D1080" s="251" t="s">
        <v>260</v>
      </c>
      <c r="E1080" s="274" t="s">
        <v>1</v>
      </c>
      <c r="F1080" s="275" t="s">
        <v>1100</v>
      </c>
      <c r="G1080" s="273"/>
      <c r="H1080" s="274" t="s">
        <v>1</v>
      </c>
      <c r="I1080" s="276"/>
      <c r="J1080" s="273"/>
      <c r="K1080" s="273"/>
      <c r="L1080" s="277"/>
      <c r="M1080" s="278"/>
      <c r="N1080" s="279"/>
      <c r="O1080" s="279"/>
      <c r="P1080" s="279"/>
      <c r="Q1080" s="279"/>
      <c r="R1080" s="279"/>
      <c r="S1080" s="279"/>
      <c r="T1080" s="280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81" t="s">
        <v>260</v>
      </c>
      <c r="AU1080" s="281" t="s">
        <v>93</v>
      </c>
      <c r="AV1080" s="15" t="s">
        <v>91</v>
      </c>
      <c r="AW1080" s="15" t="s">
        <v>40</v>
      </c>
      <c r="AX1080" s="15" t="s">
        <v>84</v>
      </c>
      <c r="AY1080" s="281" t="s">
        <v>251</v>
      </c>
    </row>
    <row r="1081" s="13" customFormat="1">
      <c r="A1081" s="13"/>
      <c r="B1081" s="249"/>
      <c r="C1081" s="250"/>
      <c r="D1081" s="251" t="s">
        <v>260</v>
      </c>
      <c r="E1081" s="252" t="s">
        <v>1</v>
      </c>
      <c r="F1081" s="253" t="s">
        <v>1083</v>
      </c>
      <c r="G1081" s="250"/>
      <c r="H1081" s="254">
        <v>68.156999999999996</v>
      </c>
      <c r="I1081" s="255"/>
      <c r="J1081" s="250"/>
      <c r="K1081" s="250"/>
      <c r="L1081" s="256"/>
      <c r="M1081" s="257"/>
      <c r="N1081" s="258"/>
      <c r="O1081" s="258"/>
      <c r="P1081" s="258"/>
      <c r="Q1081" s="258"/>
      <c r="R1081" s="258"/>
      <c r="S1081" s="258"/>
      <c r="T1081" s="259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0" t="s">
        <v>260</v>
      </c>
      <c r="AU1081" s="260" t="s">
        <v>93</v>
      </c>
      <c r="AV1081" s="13" t="s">
        <v>93</v>
      </c>
      <c r="AW1081" s="13" t="s">
        <v>40</v>
      </c>
      <c r="AX1081" s="13" t="s">
        <v>84</v>
      </c>
      <c r="AY1081" s="260" t="s">
        <v>251</v>
      </c>
    </row>
    <row r="1082" s="15" customFormat="1">
      <c r="A1082" s="15"/>
      <c r="B1082" s="272"/>
      <c r="C1082" s="273"/>
      <c r="D1082" s="251" t="s">
        <v>260</v>
      </c>
      <c r="E1082" s="274" t="s">
        <v>1</v>
      </c>
      <c r="F1082" s="275" t="s">
        <v>1101</v>
      </c>
      <c r="G1082" s="273"/>
      <c r="H1082" s="274" t="s">
        <v>1</v>
      </c>
      <c r="I1082" s="276"/>
      <c r="J1082" s="273"/>
      <c r="K1082" s="273"/>
      <c r="L1082" s="277"/>
      <c r="M1082" s="278"/>
      <c r="N1082" s="279"/>
      <c r="O1082" s="279"/>
      <c r="P1082" s="279"/>
      <c r="Q1082" s="279"/>
      <c r="R1082" s="279"/>
      <c r="S1082" s="279"/>
      <c r="T1082" s="280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81" t="s">
        <v>260</v>
      </c>
      <c r="AU1082" s="281" t="s">
        <v>93</v>
      </c>
      <c r="AV1082" s="15" t="s">
        <v>91</v>
      </c>
      <c r="AW1082" s="15" t="s">
        <v>40</v>
      </c>
      <c r="AX1082" s="15" t="s">
        <v>84</v>
      </c>
      <c r="AY1082" s="281" t="s">
        <v>251</v>
      </c>
    </row>
    <row r="1083" s="13" customFormat="1">
      <c r="A1083" s="13"/>
      <c r="B1083" s="249"/>
      <c r="C1083" s="250"/>
      <c r="D1083" s="251" t="s">
        <v>260</v>
      </c>
      <c r="E1083" s="252" t="s">
        <v>1</v>
      </c>
      <c r="F1083" s="253" t="s">
        <v>1083</v>
      </c>
      <c r="G1083" s="250"/>
      <c r="H1083" s="254">
        <v>68.156999999999996</v>
      </c>
      <c r="I1083" s="255"/>
      <c r="J1083" s="250"/>
      <c r="K1083" s="250"/>
      <c r="L1083" s="256"/>
      <c r="M1083" s="257"/>
      <c r="N1083" s="258"/>
      <c r="O1083" s="258"/>
      <c r="P1083" s="258"/>
      <c r="Q1083" s="258"/>
      <c r="R1083" s="258"/>
      <c r="S1083" s="258"/>
      <c r="T1083" s="259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60" t="s">
        <v>260</v>
      </c>
      <c r="AU1083" s="260" t="s">
        <v>93</v>
      </c>
      <c r="AV1083" s="13" t="s">
        <v>93</v>
      </c>
      <c r="AW1083" s="13" t="s">
        <v>40</v>
      </c>
      <c r="AX1083" s="13" t="s">
        <v>84</v>
      </c>
      <c r="AY1083" s="260" t="s">
        <v>251</v>
      </c>
    </row>
    <row r="1084" s="15" customFormat="1">
      <c r="A1084" s="15"/>
      <c r="B1084" s="272"/>
      <c r="C1084" s="273"/>
      <c r="D1084" s="251" t="s">
        <v>260</v>
      </c>
      <c r="E1084" s="274" t="s">
        <v>1</v>
      </c>
      <c r="F1084" s="275" t="s">
        <v>1102</v>
      </c>
      <c r="G1084" s="273"/>
      <c r="H1084" s="274" t="s">
        <v>1</v>
      </c>
      <c r="I1084" s="276"/>
      <c r="J1084" s="273"/>
      <c r="K1084" s="273"/>
      <c r="L1084" s="277"/>
      <c r="M1084" s="278"/>
      <c r="N1084" s="279"/>
      <c r="O1084" s="279"/>
      <c r="P1084" s="279"/>
      <c r="Q1084" s="279"/>
      <c r="R1084" s="279"/>
      <c r="S1084" s="279"/>
      <c r="T1084" s="280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81" t="s">
        <v>260</v>
      </c>
      <c r="AU1084" s="281" t="s">
        <v>93</v>
      </c>
      <c r="AV1084" s="15" t="s">
        <v>91</v>
      </c>
      <c r="AW1084" s="15" t="s">
        <v>40</v>
      </c>
      <c r="AX1084" s="15" t="s">
        <v>84</v>
      </c>
      <c r="AY1084" s="281" t="s">
        <v>251</v>
      </c>
    </row>
    <row r="1085" s="13" customFormat="1">
      <c r="A1085" s="13"/>
      <c r="B1085" s="249"/>
      <c r="C1085" s="250"/>
      <c r="D1085" s="251" t="s">
        <v>260</v>
      </c>
      <c r="E1085" s="252" t="s">
        <v>1</v>
      </c>
      <c r="F1085" s="253" t="s">
        <v>1088</v>
      </c>
      <c r="G1085" s="250"/>
      <c r="H1085" s="254">
        <v>73.869</v>
      </c>
      <c r="I1085" s="255"/>
      <c r="J1085" s="250"/>
      <c r="K1085" s="250"/>
      <c r="L1085" s="256"/>
      <c r="M1085" s="257"/>
      <c r="N1085" s="258"/>
      <c r="O1085" s="258"/>
      <c r="P1085" s="258"/>
      <c r="Q1085" s="258"/>
      <c r="R1085" s="258"/>
      <c r="S1085" s="258"/>
      <c r="T1085" s="259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60" t="s">
        <v>260</v>
      </c>
      <c r="AU1085" s="260" t="s">
        <v>93</v>
      </c>
      <c r="AV1085" s="13" t="s">
        <v>93</v>
      </c>
      <c r="AW1085" s="13" t="s">
        <v>40</v>
      </c>
      <c r="AX1085" s="13" t="s">
        <v>84</v>
      </c>
      <c r="AY1085" s="260" t="s">
        <v>251</v>
      </c>
    </row>
    <row r="1086" s="15" customFormat="1">
      <c r="A1086" s="15"/>
      <c r="B1086" s="272"/>
      <c r="C1086" s="273"/>
      <c r="D1086" s="251" t="s">
        <v>260</v>
      </c>
      <c r="E1086" s="274" t="s">
        <v>1</v>
      </c>
      <c r="F1086" s="275" t="s">
        <v>1103</v>
      </c>
      <c r="G1086" s="273"/>
      <c r="H1086" s="274" t="s">
        <v>1</v>
      </c>
      <c r="I1086" s="276"/>
      <c r="J1086" s="273"/>
      <c r="K1086" s="273"/>
      <c r="L1086" s="277"/>
      <c r="M1086" s="278"/>
      <c r="N1086" s="279"/>
      <c r="O1086" s="279"/>
      <c r="P1086" s="279"/>
      <c r="Q1086" s="279"/>
      <c r="R1086" s="279"/>
      <c r="S1086" s="279"/>
      <c r="T1086" s="280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81" t="s">
        <v>260</v>
      </c>
      <c r="AU1086" s="281" t="s">
        <v>93</v>
      </c>
      <c r="AV1086" s="15" t="s">
        <v>91</v>
      </c>
      <c r="AW1086" s="15" t="s">
        <v>40</v>
      </c>
      <c r="AX1086" s="15" t="s">
        <v>84</v>
      </c>
      <c r="AY1086" s="281" t="s">
        <v>251</v>
      </c>
    </row>
    <row r="1087" s="13" customFormat="1">
      <c r="A1087" s="13"/>
      <c r="B1087" s="249"/>
      <c r="C1087" s="250"/>
      <c r="D1087" s="251" t="s">
        <v>260</v>
      </c>
      <c r="E1087" s="252" t="s">
        <v>1</v>
      </c>
      <c r="F1087" s="253" t="s">
        <v>1090</v>
      </c>
      <c r="G1087" s="250"/>
      <c r="H1087" s="254">
        <v>74.103999999999999</v>
      </c>
      <c r="I1087" s="255"/>
      <c r="J1087" s="250"/>
      <c r="K1087" s="250"/>
      <c r="L1087" s="256"/>
      <c r="M1087" s="257"/>
      <c r="N1087" s="258"/>
      <c r="O1087" s="258"/>
      <c r="P1087" s="258"/>
      <c r="Q1087" s="258"/>
      <c r="R1087" s="258"/>
      <c r="S1087" s="258"/>
      <c r="T1087" s="259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60" t="s">
        <v>260</v>
      </c>
      <c r="AU1087" s="260" t="s">
        <v>93</v>
      </c>
      <c r="AV1087" s="13" t="s">
        <v>93</v>
      </c>
      <c r="AW1087" s="13" t="s">
        <v>40</v>
      </c>
      <c r="AX1087" s="13" t="s">
        <v>84</v>
      </c>
      <c r="AY1087" s="260" t="s">
        <v>251</v>
      </c>
    </row>
    <row r="1088" s="15" customFormat="1">
      <c r="A1088" s="15"/>
      <c r="B1088" s="272"/>
      <c r="C1088" s="273"/>
      <c r="D1088" s="251" t="s">
        <v>260</v>
      </c>
      <c r="E1088" s="274" t="s">
        <v>1</v>
      </c>
      <c r="F1088" s="275" t="s">
        <v>1104</v>
      </c>
      <c r="G1088" s="273"/>
      <c r="H1088" s="274" t="s">
        <v>1</v>
      </c>
      <c r="I1088" s="276"/>
      <c r="J1088" s="273"/>
      <c r="K1088" s="273"/>
      <c r="L1088" s="277"/>
      <c r="M1088" s="278"/>
      <c r="N1088" s="279"/>
      <c r="O1088" s="279"/>
      <c r="P1088" s="279"/>
      <c r="Q1088" s="279"/>
      <c r="R1088" s="279"/>
      <c r="S1088" s="279"/>
      <c r="T1088" s="280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81" t="s">
        <v>260</v>
      </c>
      <c r="AU1088" s="281" t="s">
        <v>93</v>
      </c>
      <c r="AV1088" s="15" t="s">
        <v>91</v>
      </c>
      <c r="AW1088" s="15" t="s">
        <v>40</v>
      </c>
      <c r="AX1088" s="15" t="s">
        <v>84</v>
      </c>
      <c r="AY1088" s="281" t="s">
        <v>251</v>
      </c>
    </row>
    <row r="1089" s="13" customFormat="1">
      <c r="A1089" s="13"/>
      <c r="B1089" s="249"/>
      <c r="C1089" s="250"/>
      <c r="D1089" s="251" t="s">
        <v>260</v>
      </c>
      <c r="E1089" s="252" t="s">
        <v>1</v>
      </c>
      <c r="F1089" s="253" t="s">
        <v>1092</v>
      </c>
      <c r="G1089" s="250"/>
      <c r="H1089" s="254">
        <v>68.769000000000005</v>
      </c>
      <c r="I1089" s="255"/>
      <c r="J1089" s="250"/>
      <c r="K1089" s="250"/>
      <c r="L1089" s="256"/>
      <c r="M1089" s="257"/>
      <c r="N1089" s="258"/>
      <c r="O1089" s="258"/>
      <c r="P1089" s="258"/>
      <c r="Q1089" s="258"/>
      <c r="R1089" s="258"/>
      <c r="S1089" s="258"/>
      <c r="T1089" s="259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60" t="s">
        <v>260</v>
      </c>
      <c r="AU1089" s="260" t="s">
        <v>93</v>
      </c>
      <c r="AV1089" s="13" t="s">
        <v>93</v>
      </c>
      <c r="AW1089" s="13" t="s">
        <v>40</v>
      </c>
      <c r="AX1089" s="13" t="s">
        <v>84</v>
      </c>
      <c r="AY1089" s="260" t="s">
        <v>251</v>
      </c>
    </row>
    <row r="1090" s="15" customFormat="1">
      <c r="A1090" s="15"/>
      <c r="B1090" s="272"/>
      <c r="C1090" s="273"/>
      <c r="D1090" s="251" t="s">
        <v>260</v>
      </c>
      <c r="E1090" s="274" t="s">
        <v>1</v>
      </c>
      <c r="F1090" s="275" t="s">
        <v>1105</v>
      </c>
      <c r="G1090" s="273"/>
      <c r="H1090" s="274" t="s">
        <v>1</v>
      </c>
      <c r="I1090" s="276"/>
      <c r="J1090" s="273"/>
      <c r="K1090" s="273"/>
      <c r="L1090" s="277"/>
      <c r="M1090" s="278"/>
      <c r="N1090" s="279"/>
      <c r="O1090" s="279"/>
      <c r="P1090" s="279"/>
      <c r="Q1090" s="279"/>
      <c r="R1090" s="279"/>
      <c r="S1090" s="279"/>
      <c r="T1090" s="280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81" t="s">
        <v>260</v>
      </c>
      <c r="AU1090" s="281" t="s">
        <v>93</v>
      </c>
      <c r="AV1090" s="15" t="s">
        <v>91</v>
      </c>
      <c r="AW1090" s="15" t="s">
        <v>40</v>
      </c>
      <c r="AX1090" s="15" t="s">
        <v>84</v>
      </c>
      <c r="AY1090" s="281" t="s">
        <v>251</v>
      </c>
    </row>
    <row r="1091" s="13" customFormat="1">
      <c r="A1091" s="13"/>
      <c r="B1091" s="249"/>
      <c r="C1091" s="250"/>
      <c r="D1091" s="251" t="s">
        <v>260</v>
      </c>
      <c r="E1091" s="252" t="s">
        <v>1</v>
      </c>
      <c r="F1091" s="253" t="s">
        <v>1094</v>
      </c>
      <c r="G1091" s="250"/>
      <c r="H1091" s="254">
        <v>68.757000000000005</v>
      </c>
      <c r="I1091" s="255"/>
      <c r="J1091" s="250"/>
      <c r="K1091" s="250"/>
      <c r="L1091" s="256"/>
      <c r="M1091" s="257"/>
      <c r="N1091" s="258"/>
      <c r="O1091" s="258"/>
      <c r="P1091" s="258"/>
      <c r="Q1091" s="258"/>
      <c r="R1091" s="258"/>
      <c r="S1091" s="258"/>
      <c r="T1091" s="259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60" t="s">
        <v>260</v>
      </c>
      <c r="AU1091" s="260" t="s">
        <v>93</v>
      </c>
      <c r="AV1091" s="13" t="s">
        <v>93</v>
      </c>
      <c r="AW1091" s="13" t="s">
        <v>40</v>
      </c>
      <c r="AX1091" s="13" t="s">
        <v>84</v>
      </c>
      <c r="AY1091" s="260" t="s">
        <v>251</v>
      </c>
    </row>
    <row r="1092" s="15" customFormat="1">
      <c r="A1092" s="15"/>
      <c r="B1092" s="272"/>
      <c r="C1092" s="273"/>
      <c r="D1092" s="251" t="s">
        <v>260</v>
      </c>
      <c r="E1092" s="274" t="s">
        <v>1</v>
      </c>
      <c r="F1092" s="275" t="s">
        <v>1106</v>
      </c>
      <c r="G1092" s="273"/>
      <c r="H1092" s="274" t="s">
        <v>1</v>
      </c>
      <c r="I1092" s="276"/>
      <c r="J1092" s="273"/>
      <c r="K1092" s="273"/>
      <c r="L1092" s="277"/>
      <c r="M1092" s="278"/>
      <c r="N1092" s="279"/>
      <c r="O1092" s="279"/>
      <c r="P1092" s="279"/>
      <c r="Q1092" s="279"/>
      <c r="R1092" s="279"/>
      <c r="S1092" s="279"/>
      <c r="T1092" s="280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81" t="s">
        <v>260</v>
      </c>
      <c r="AU1092" s="281" t="s">
        <v>93</v>
      </c>
      <c r="AV1092" s="15" t="s">
        <v>91</v>
      </c>
      <c r="AW1092" s="15" t="s">
        <v>40</v>
      </c>
      <c r="AX1092" s="15" t="s">
        <v>84</v>
      </c>
      <c r="AY1092" s="281" t="s">
        <v>251</v>
      </c>
    </row>
    <row r="1093" s="13" customFormat="1">
      <c r="A1093" s="13"/>
      <c r="B1093" s="249"/>
      <c r="C1093" s="250"/>
      <c r="D1093" s="251" t="s">
        <v>260</v>
      </c>
      <c r="E1093" s="252" t="s">
        <v>1</v>
      </c>
      <c r="F1093" s="253" t="s">
        <v>1096</v>
      </c>
      <c r="G1093" s="250"/>
      <c r="H1093" s="254">
        <v>83.364999999999995</v>
      </c>
      <c r="I1093" s="255"/>
      <c r="J1093" s="250"/>
      <c r="K1093" s="250"/>
      <c r="L1093" s="256"/>
      <c r="M1093" s="257"/>
      <c r="N1093" s="258"/>
      <c r="O1093" s="258"/>
      <c r="P1093" s="258"/>
      <c r="Q1093" s="258"/>
      <c r="R1093" s="258"/>
      <c r="S1093" s="258"/>
      <c r="T1093" s="259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60" t="s">
        <v>260</v>
      </c>
      <c r="AU1093" s="260" t="s">
        <v>93</v>
      </c>
      <c r="AV1093" s="13" t="s">
        <v>93</v>
      </c>
      <c r="AW1093" s="13" t="s">
        <v>40</v>
      </c>
      <c r="AX1093" s="13" t="s">
        <v>84</v>
      </c>
      <c r="AY1093" s="260" t="s">
        <v>251</v>
      </c>
    </row>
    <row r="1094" s="13" customFormat="1">
      <c r="A1094" s="13"/>
      <c r="B1094" s="249"/>
      <c r="C1094" s="250"/>
      <c r="D1094" s="251" t="s">
        <v>260</v>
      </c>
      <c r="E1094" s="252" t="s">
        <v>1</v>
      </c>
      <c r="F1094" s="253" t="s">
        <v>1079</v>
      </c>
      <c r="G1094" s="250"/>
      <c r="H1094" s="254">
        <v>-7.7999999999999998</v>
      </c>
      <c r="I1094" s="255"/>
      <c r="J1094" s="250"/>
      <c r="K1094" s="250"/>
      <c r="L1094" s="256"/>
      <c r="M1094" s="257"/>
      <c r="N1094" s="258"/>
      <c r="O1094" s="258"/>
      <c r="P1094" s="258"/>
      <c r="Q1094" s="258"/>
      <c r="R1094" s="258"/>
      <c r="S1094" s="258"/>
      <c r="T1094" s="259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0" t="s">
        <v>260</v>
      </c>
      <c r="AU1094" s="260" t="s">
        <v>93</v>
      </c>
      <c r="AV1094" s="13" t="s">
        <v>93</v>
      </c>
      <c r="AW1094" s="13" t="s">
        <v>40</v>
      </c>
      <c r="AX1094" s="13" t="s">
        <v>84</v>
      </c>
      <c r="AY1094" s="260" t="s">
        <v>251</v>
      </c>
    </row>
    <row r="1095" s="16" customFormat="1">
      <c r="A1095" s="16"/>
      <c r="B1095" s="283"/>
      <c r="C1095" s="284"/>
      <c r="D1095" s="251" t="s">
        <v>260</v>
      </c>
      <c r="E1095" s="285" t="s">
        <v>1</v>
      </c>
      <c r="F1095" s="286" t="s">
        <v>329</v>
      </c>
      <c r="G1095" s="284"/>
      <c r="H1095" s="287">
        <v>711.35900000000015</v>
      </c>
      <c r="I1095" s="288"/>
      <c r="J1095" s="284"/>
      <c r="K1095" s="284"/>
      <c r="L1095" s="289"/>
      <c r="M1095" s="290"/>
      <c r="N1095" s="291"/>
      <c r="O1095" s="291"/>
      <c r="P1095" s="291"/>
      <c r="Q1095" s="291"/>
      <c r="R1095" s="291"/>
      <c r="S1095" s="291"/>
      <c r="T1095" s="292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T1095" s="293" t="s">
        <v>260</v>
      </c>
      <c r="AU1095" s="293" t="s">
        <v>93</v>
      </c>
      <c r="AV1095" s="16" t="s">
        <v>273</v>
      </c>
      <c r="AW1095" s="16" t="s">
        <v>40</v>
      </c>
      <c r="AX1095" s="16" t="s">
        <v>84</v>
      </c>
      <c r="AY1095" s="293" t="s">
        <v>251</v>
      </c>
    </row>
    <row r="1096" s="15" customFormat="1">
      <c r="A1096" s="15"/>
      <c r="B1096" s="272"/>
      <c r="C1096" s="273"/>
      <c r="D1096" s="251" t="s">
        <v>260</v>
      </c>
      <c r="E1096" s="274" t="s">
        <v>1</v>
      </c>
      <c r="F1096" s="275" t="s">
        <v>631</v>
      </c>
      <c r="G1096" s="273"/>
      <c r="H1096" s="274" t="s">
        <v>1</v>
      </c>
      <c r="I1096" s="276"/>
      <c r="J1096" s="273"/>
      <c r="K1096" s="273"/>
      <c r="L1096" s="277"/>
      <c r="M1096" s="278"/>
      <c r="N1096" s="279"/>
      <c r="O1096" s="279"/>
      <c r="P1096" s="279"/>
      <c r="Q1096" s="279"/>
      <c r="R1096" s="279"/>
      <c r="S1096" s="279"/>
      <c r="T1096" s="280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81" t="s">
        <v>260</v>
      </c>
      <c r="AU1096" s="281" t="s">
        <v>93</v>
      </c>
      <c r="AV1096" s="15" t="s">
        <v>91</v>
      </c>
      <c r="AW1096" s="15" t="s">
        <v>40</v>
      </c>
      <c r="AX1096" s="15" t="s">
        <v>84</v>
      </c>
      <c r="AY1096" s="281" t="s">
        <v>251</v>
      </c>
    </row>
    <row r="1097" s="15" customFormat="1">
      <c r="A1097" s="15"/>
      <c r="B1097" s="272"/>
      <c r="C1097" s="273"/>
      <c r="D1097" s="251" t="s">
        <v>260</v>
      </c>
      <c r="E1097" s="274" t="s">
        <v>1</v>
      </c>
      <c r="F1097" s="275" t="s">
        <v>1107</v>
      </c>
      <c r="G1097" s="273"/>
      <c r="H1097" s="274" t="s">
        <v>1</v>
      </c>
      <c r="I1097" s="276"/>
      <c r="J1097" s="273"/>
      <c r="K1097" s="273"/>
      <c r="L1097" s="277"/>
      <c r="M1097" s="278"/>
      <c r="N1097" s="279"/>
      <c r="O1097" s="279"/>
      <c r="P1097" s="279"/>
      <c r="Q1097" s="279"/>
      <c r="R1097" s="279"/>
      <c r="S1097" s="279"/>
      <c r="T1097" s="280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81" t="s">
        <v>260</v>
      </c>
      <c r="AU1097" s="281" t="s">
        <v>93</v>
      </c>
      <c r="AV1097" s="15" t="s">
        <v>91</v>
      </c>
      <c r="AW1097" s="15" t="s">
        <v>40</v>
      </c>
      <c r="AX1097" s="15" t="s">
        <v>84</v>
      </c>
      <c r="AY1097" s="281" t="s">
        <v>251</v>
      </c>
    </row>
    <row r="1098" s="13" customFormat="1">
      <c r="A1098" s="13"/>
      <c r="B1098" s="249"/>
      <c r="C1098" s="250"/>
      <c r="D1098" s="251" t="s">
        <v>260</v>
      </c>
      <c r="E1098" s="252" t="s">
        <v>1</v>
      </c>
      <c r="F1098" s="253" t="s">
        <v>1081</v>
      </c>
      <c r="G1098" s="250"/>
      <c r="H1098" s="254">
        <v>77.667000000000002</v>
      </c>
      <c r="I1098" s="255"/>
      <c r="J1098" s="250"/>
      <c r="K1098" s="250"/>
      <c r="L1098" s="256"/>
      <c r="M1098" s="257"/>
      <c r="N1098" s="258"/>
      <c r="O1098" s="258"/>
      <c r="P1098" s="258"/>
      <c r="Q1098" s="258"/>
      <c r="R1098" s="258"/>
      <c r="S1098" s="258"/>
      <c r="T1098" s="25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60" t="s">
        <v>260</v>
      </c>
      <c r="AU1098" s="260" t="s">
        <v>93</v>
      </c>
      <c r="AV1098" s="13" t="s">
        <v>93</v>
      </c>
      <c r="AW1098" s="13" t="s">
        <v>40</v>
      </c>
      <c r="AX1098" s="13" t="s">
        <v>84</v>
      </c>
      <c r="AY1098" s="260" t="s">
        <v>251</v>
      </c>
    </row>
    <row r="1099" s="15" customFormat="1">
      <c r="A1099" s="15"/>
      <c r="B1099" s="272"/>
      <c r="C1099" s="273"/>
      <c r="D1099" s="251" t="s">
        <v>260</v>
      </c>
      <c r="E1099" s="274" t="s">
        <v>1</v>
      </c>
      <c r="F1099" s="275" t="s">
        <v>1108</v>
      </c>
      <c r="G1099" s="273"/>
      <c r="H1099" s="274" t="s">
        <v>1</v>
      </c>
      <c r="I1099" s="276"/>
      <c r="J1099" s="273"/>
      <c r="K1099" s="273"/>
      <c r="L1099" s="277"/>
      <c r="M1099" s="278"/>
      <c r="N1099" s="279"/>
      <c r="O1099" s="279"/>
      <c r="P1099" s="279"/>
      <c r="Q1099" s="279"/>
      <c r="R1099" s="279"/>
      <c r="S1099" s="279"/>
      <c r="T1099" s="280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81" t="s">
        <v>260</v>
      </c>
      <c r="AU1099" s="281" t="s">
        <v>93</v>
      </c>
      <c r="AV1099" s="15" t="s">
        <v>91</v>
      </c>
      <c r="AW1099" s="15" t="s">
        <v>40</v>
      </c>
      <c r="AX1099" s="15" t="s">
        <v>84</v>
      </c>
      <c r="AY1099" s="281" t="s">
        <v>251</v>
      </c>
    </row>
    <row r="1100" s="13" customFormat="1">
      <c r="A1100" s="13"/>
      <c r="B1100" s="249"/>
      <c r="C1100" s="250"/>
      <c r="D1100" s="251" t="s">
        <v>260</v>
      </c>
      <c r="E1100" s="252" t="s">
        <v>1</v>
      </c>
      <c r="F1100" s="253" t="s">
        <v>1083</v>
      </c>
      <c r="G1100" s="250"/>
      <c r="H1100" s="254">
        <v>68.156999999999996</v>
      </c>
      <c r="I1100" s="255"/>
      <c r="J1100" s="250"/>
      <c r="K1100" s="250"/>
      <c r="L1100" s="256"/>
      <c r="M1100" s="257"/>
      <c r="N1100" s="258"/>
      <c r="O1100" s="258"/>
      <c r="P1100" s="258"/>
      <c r="Q1100" s="258"/>
      <c r="R1100" s="258"/>
      <c r="S1100" s="258"/>
      <c r="T1100" s="25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60" t="s">
        <v>260</v>
      </c>
      <c r="AU1100" s="260" t="s">
        <v>93</v>
      </c>
      <c r="AV1100" s="13" t="s">
        <v>93</v>
      </c>
      <c r="AW1100" s="13" t="s">
        <v>40</v>
      </c>
      <c r="AX1100" s="13" t="s">
        <v>84</v>
      </c>
      <c r="AY1100" s="260" t="s">
        <v>251</v>
      </c>
    </row>
    <row r="1101" s="15" customFormat="1">
      <c r="A1101" s="15"/>
      <c r="B1101" s="272"/>
      <c r="C1101" s="273"/>
      <c r="D1101" s="251" t="s">
        <v>260</v>
      </c>
      <c r="E1101" s="274" t="s">
        <v>1</v>
      </c>
      <c r="F1101" s="275" t="s">
        <v>1109</v>
      </c>
      <c r="G1101" s="273"/>
      <c r="H1101" s="274" t="s">
        <v>1</v>
      </c>
      <c r="I1101" s="276"/>
      <c r="J1101" s="273"/>
      <c r="K1101" s="273"/>
      <c r="L1101" s="277"/>
      <c r="M1101" s="278"/>
      <c r="N1101" s="279"/>
      <c r="O1101" s="279"/>
      <c r="P1101" s="279"/>
      <c r="Q1101" s="279"/>
      <c r="R1101" s="279"/>
      <c r="S1101" s="279"/>
      <c r="T1101" s="280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81" t="s">
        <v>260</v>
      </c>
      <c r="AU1101" s="281" t="s">
        <v>93</v>
      </c>
      <c r="AV1101" s="15" t="s">
        <v>91</v>
      </c>
      <c r="AW1101" s="15" t="s">
        <v>40</v>
      </c>
      <c r="AX1101" s="15" t="s">
        <v>84</v>
      </c>
      <c r="AY1101" s="281" t="s">
        <v>251</v>
      </c>
    </row>
    <row r="1102" s="13" customFormat="1">
      <c r="A1102" s="13"/>
      <c r="B1102" s="249"/>
      <c r="C1102" s="250"/>
      <c r="D1102" s="251" t="s">
        <v>260</v>
      </c>
      <c r="E1102" s="252" t="s">
        <v>1</v>
      </c>
      <c r="F1102" s="253" t="s">
        <v>1083</v>
      </c>
      <c r="G1102" s="250"/>
      <c r="H1102" s="254">
        <v>68.156999999999996</v>
      </c>
      <c r="I1102" s="255"/>
      <c r="J1102" s="250"/>
      <c r="K1102" s="250"/>
      <c r="L1102" s="256"/>
      <c r="M1102" s="257"/>
      <c r="N1102" s="258"/>
      <c r="O1102" s="258"/>
      <c r="P1102" s="258"/>
      <c r="Q1102" s="258"/>
      <c r="R1102" s="258"/>
      <c r="S1102" s="258"/>
      <c r="T1102" s="25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60" t="s">
        <v>260</v>
      </c>
      <c r="AU1102" s="260" t="s">
        <v>93</v>
      </c>
      <c r="AV1102" s="13" t="s">
        <v>93</v>
      </c>
      <c r="AW1102" s="13" t="s">
        <v>40</v>
      </c>
      <c r="AX1102" s="13" t="s">
        <v>84</v>
      </c>
      <c r="AY1102" s="260" t="s">
        <v>251</v>
      </c>
    </row>
    <row r="1103" s="15" customFormat="1">
      <c r="A1103" s="15"/>
      <c r="B1103" s="272"/>
      <c r="C1103" s="273"/>
      <c r="D1103" s="251" t="s">
        <v>260</v>
      </c>
      <c r="E1103" s="274" t="s">
        <v>1</v>
      </c>
      <c r="F1103" s="275" t="s">
        <v>1110</v>
      </c>
      <c r="G1103" s="273"/>
      <c r="H1103" s="274" t="s">
        <v>1</v>
      </c>
      <c r="I1103" s="276"/>
      <c r="J1103" s="273"/>
      <c r="K1103" s="273"/>
      <c r="L1103" s="277"/>
      <c r="M1103" s="278"/>
      <c r="N1103" s="279"/>
      <c r="O1103" s="279"/>
      <c r="P1103" s="279"/>
      <c r="Q1103" s="279"/>
      <c r="R1103" s="279"/>
      <c r="S1103" s="279"/>
      <c r="T1103" s="280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81" t="s">
        <v>260</v>
      </c>
      <c r="AU1103" s="281" t="s">
        <v>93</v>
      </c>
      <c r="AV1103" s="15" t="s">
        <v>91</v>
      </c>
      <c r="AW1103" s="15" t="s">
        <v>40</v>
      </c>
      <c r="AX1103" s="15" t="s">
        <v>84</v>
      </c>
      <c r="AY1103" s="281" t="s">
        <v>251</v>
      </c>
    </row>
    <row r="1104" s="13" customFormat="1">
      <c r="A1104" s="13"/>
      <c r="B1104" s="249"/>
      <c r="C1104" s="250"/>
      <c r="D1104" s="251" t="s">
        <v>260</v>
      </c>
      <c r="E1104" s="252" t="s">
        <v>1</v>
      </c>
      <c r="F1104" s="253" t="s">
        <v>1083</v>
      </c>
      <c r="G1104" s="250"/>
      <c r="H1104" s="254">
        <v>68.156999999999996</v>
      </c>
      <c r="I1104" s="255"/>
      <c r="J1104" s="250"/>
      <c r="K1104" s="250"/>
      <c r="L1104" s="256"/>
      <c r="M1104" s="257"/>
      <c r="N1104" s="258"/>
      <c r="O1104" s="258"/>
      <c r="P1104" s="258"/>
      <c r="Q1104" s="258"/>
      <c r="R1104" s="258"/>
      <c r="S1104" s="258"/>
      <c r="T1104" s="259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60" t="s">
        <v>260</v>
      </c>
      <c r="AU1104" s="260" t="s">
        <v>93</v>
      </c>
      <c r="AV1104" s="13" t="s">
        <v>93</v>
      </c>
      <c r="AW1104" s="13" t="s">
        <v>40</v>
      </c>
      <c r="AX1104" s="13" t="s">
        <v>84</v>
      </c>
      <c r="AY1104" s="260" t="s">
        <v>251</v>
      </c>
    </row>
    <row r="1105" s="15" customFormat="1">
      <c r="A1105" s="15"/>
      <c r="B1105" s="272"/>
      <c r="C1105" s="273"/>
      <c r="D1105" s="251" t="s">
        <v>260</v>
      </c>
      <c r="E1105" s="274" t="s">
        <v>1</v>
      </c>
      <c r="F1105" s="275" t="s">
        <v>1111</v>
      </c>
      <c r="G1105" s="273"/>
      <c r="H1105" s="274" t="s">
        <v>1</v>
      </c>
      <c r="I1105" s="276"/>
      <c r="J1105" s="273"/>
      <c r="K1105" s="273"/>
      <c r="L1105" s="277"/>
      <c r="M1105" s="278"/>
      <c r="N1105" s="279"/>
      <c r="O1105" s="279"/>
      <c r="P1105" s="279"/>
      <c r="Q1105" s="279"/>
      <c r="R1105" s="279"/>
      <c r="S1105" s="279"/>
      <c r="T1105" s="280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81" t="s">
        <v>260</v>
      </c>
      <c r="AU1105" s="281" t="s">
        <v>93</v>
      </c>
      <c r="AV1105" s="15" t="s">
        <v>91</v>
      </c>
      <c r="AW1105" s="15" t="s">
        <v>40</v>
      </c>
      <c r="AX1105" s="15" t="s">
        <v>84</v>
      </c>
      <c r="AY1105" s="281" t="s">
        <v>251</v>
      </c>
    </row>
    <row r="1106" s="13" customFormat="1">
      <c r="A1106" s="13"/>
      <c r="B1106" s="249"/>
      <c r="C1106" s="250"/>
      <c r="D1106" s="251" t="s">
        <v>260</v>
      </c>
      <c r="E1106" s="252" t="s">
        <v>1</v>
      </c>
      <c r="F1106" s="253" t="s">
        <v>1083</v>
      </c>
      <c r="G1106" s="250"/>
      <c r="H1106" s="254">
        <v>68.156999999999996</v>
      </c>
      <c r="I1106" s="255"/>
      <c r="J1106" s="250"/>
      <c r="K1106" s="250"/>
      <c r="L1106" s="256"/>
      <c r="M1106" s="257"/>
      <c r="N1106" s="258"/>
      <c r="O1106" s="258"/>
      <c r="P1106" s="258"/>
      <c r="Q1106" s="258"/>
      <c r="R1106" s="258"/>
      <c r="S1106" s="258"/>
      <c r="T1106" s="259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60" t="s">
        <v>260</v>
      </c>
      <c r="AU1106" s="260" t="s">
        <v>93</v>
      </c>
      <c r="AV1106" s="13" t="s">
        <v>93</v>
      </c>
      <c r="AW1106" s="13" t="s">
        <v>40</v>
      </c>
      <c r="AX1106" s="13" t="s">
        <v>84</v>
      </c>
      <c r="AY1106" s="260" t="s">
        <v>251</v>
      </c>
    </row>
    <row r="1107" s="15" customFormat="1">
      <c r="A1107" s="15"/>
      <c r="B1107" s="272"/>
      <c r="C1107" s="273"/>
      <c r="D1107" s="251" t="s">
        <v>260</v>
      </c>
      <c r="E1107" s="274" t="s">
        <v>1</v>
      </c>
      <c r="F1107" s="275" t="s">
        <v>1112</v>
      </c>
      <c r="G1107" s="273"/>
      <c r="H1107" s="274" t="s">
        <v>1</v>
      </c>
      <c r="I1107" s="276"/>
      <c r="J1107" s="273"/>
      <c r="K1107" s="273"/>
      <c r="L1107" s="277"/>
      <c r="M1107" s="278"/>
      <c r="N1107" s="279"/>
      <c r="O1107" s="279"/>
      <c r="P1107" s="279"/>
      <c r="Q1107" s="279"/>
      <c r="R1107" s="279"/>
      <c r="S1107" s="279"/>
      <c r="T1107" s="280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81" t="s">
        <v>260</v>
      </c>
      <c r="AU1107" s="281" t="s">
        <v>93</v>
      </c>
      <c r="AV1107" s="15" t="s">
        <v>91</v>
      </c>
      <c r="AW1107" s="15" t="s">
        <v>40</v>
      </c>
      <c r="AX1107" s="15" t="s">
        <v>84</v>
      </c>
      <c r="AY1107" s="281" t="s">
        <v>251</v>
      </c>
    </row>
    <row r="1108" s="13" customFormat="1">
      <c r="A1108" s="13"/>
      <c r="B1108" s="249"/>
      <c r="C1108" s="250"/>
      <c r="D1108" s="251" t="s">
        <v>260</v>
      </c>
      <c r="E1108" s="252" t="s">
        <v>1</v>
      </c>
      <c r="F1108" s="253" t="s">
        <v>1088</v>
      </c>
      <c r="G1108" s="250"/>
      <c r="H1108" s="254">
        <v>73.869</v>
      </c>
      <c r="I1108" s="255"/>
      <c r="J1108" s="250"/>
      <c r="K1108" s="250"/>
      <c r="L1108" s="256"/>
      <c r="M1108" s="257"/>
      <c r="N1108" s="258"/>
      <c r="O1108" s="258"/>
      <c r="P1108" s="258"/>
      <c r="Q1108" s="258"/>
      <c r="R1108" s="258"/>
      <c r="S1108" s="258"/>
      <c r="T1108" s="259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60" t="s">
        <v>260</v>
      </c>
      <c r="AU1108" s="260" t="s">
        <v>93</v>
      </c>
      <c r="AV1108" s="13" t="s">
        <v>93</v>
      </c>
      <c r="AW1108" s="13" t="s">
        <v>40</v>
      </c>
      <c r="AX1108" s="13" t="s">
        <v>84</v>
      </c>
      <c r="AY1108" s="260" t="s">
        <v>251</v>
      </c>
    </row>
    <row r="1109" s="15" customFormat="1">
      <c r="A1109" s="15"/>
      <c r="B1109" s="272"/>
      <c r="C1109" s="273"/>
      <c r="D1109" s="251" t="s">
        <v>260</v>
      </c>
      <c r="E1109" s="274" t="s">
        <v>1</v>
      </c>
      <c r="F1109" s="275" t="s">
        <v>1113</v>
      </c>
      <c r="G1109" s="273"/>
      <c r="H1109" s="274" t="s">
        <v>1</v>
      </c>
      <c r="I1109" s="276"/>
      <c r="J1109" s="273"/>
      <c r="K1109" s="273"/>
      <c r="L1109" s="277"/>
      <c r="M1109" s="278"/>
      <c r="N1109" s="279"/>
      <c r="O1109" s="279"/>
      <c r="P1109" s="279"/>
      <c r="Q1109" s="279"/>
      <c r="R1109" s="279"/>
      <c r="S1109" s="279"/>
      <c r="T1109" s="280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81" t="s">
        <v>260</v>
      </c>
      <c r="AU1109" s="281" t="s">
        <v>93</v>
      </c>
      <c r="AV1109" s="15" t="s">
        <v>91</v>
      </c>
      <c r="AW1109" s="15" t="s">
        <v>40</v>
      </c>
      <c r="AX1109" s="15" t="s">
        <v>84</v>
      </c>
      <c r="AY1109" s="281" t="s">
        <v>251</v>
      </c>
    </row>
    <row r="1110" s="13" customFormat="1">
      <c r="A1110" s="13"/>
      <c r="B1110" s="249"/>
      <c r="C1110" s="250"/>
      <c r="D1110" s="251" t="s">
        <v>260</v>
      </c>
      <c r="E1110" s="252" t="s">
        <v>1</v>
      </c>
      <c r="F1110" s="253" t="s">
        <v>1090</v>
      </c>
      <c r="G1110" s="250"/>
      <c r="H1110" s="254">
        <v>74.103999999999999</v>
      </c>
      <c r="I1110" s="255"/>
      <c r="J1110" s="250"/>
      <c r="K1110" s="250"/>
      <c r="L1110" s="256"/>
      <c r="M1110" s="257"/>
      <c r="N1110" s="258"/>
      <c r="O1110" s="258"/>
      <c r="P1110" s="258"/>
      <c r="Q1110" s="258"/>
      <c r="R1110" s="258"/>
      <c r="S1110" s="258"/>
      <c r="T1110" s="25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60" t="s">
        <v>260</v>
      </c>
      <c r="AU1110" s="260" t="s">
        <v>93</v>
      </c>
      <c r="AV1110" s="13" t="s">
        <v>93</v>
      </c>
      <c r="AW1110" s="13" t="s">
        <v>40</v>
      </c>
      <c r="AX1110" s="13" t="s">
        <v>84</v>
      </c>
      <c r="AY1110" s="260" t="s">
        <v>251</v>
      </c>
    </row>
    <row r="1111" s="15" customFormat="1">
      <c r="A1111" s="15"/>
      <c r="B1111" s="272"/>
      <c r="C1111" s="273"/>
      <c r="D1111" s="251" t="s">
        <v>260</v>
      </c>
      <c r="E1111" s="274" t="s">
        <v>1</v>
      </c>
      <c r="F1111" s="275" t="s">
        <v>1114</v>
      </c>
      <c r="G1111" s="273"/>
      <c r="H1111" s="274" t="s">
        <v>1</v>
      </c>
      <c r="I1111" s="276"/>
      <c r="J1111" s="273"/>
      <c r="K1111" s="273"/>
      <c r="L1111" s="277"/>
      <c r="M1111" s="278"/>
      <c r="N1111" s="279"/>
      <c r="O1111" s="279"/>
      <c r="P1111" s="279"/>
      <c r="Q1111" s="279"/>
      <c r="R1111" s="279"/>
      <c r="S1111" s="279"/>
      <c r="T1111" s="280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81" t="s">
        <v>260</v>
      </c>
      <c r="AU1111" s="281" t="s">
        <v>93</v>
      </c>
      <c r="AV1111" s="15" t="s">
        <v>91</v>
      </c>
      <c r="AW1111" s="15" t="s">
        <v>40</v>
      </c>
      <c r="AX1111" s="15" t="s">
        <v>84</v>
      </c>
      <c r="AY1111" s="281" t="s">
        <v>251</v>
      </c>
    </row>
    <row r="1112" s="13" customFormat="1">
      <c r="A1112" s="13"/>
      <c r="B1112" s="249"/>
      <c r="C1112" s="250"/>
      <c r="D1112" s="251" t="s">
        <v>260</v>
      </c>
      <c r="E1112" s="252" t="s">
        <v>1</v>
      </c>
      <c r="F1112" s="253" t="s">
        <v>1092</v>
      </c>
      <c r="G1112" s="250"/>
      <c r="H1112" s="254">
        <v>68.769000000000005</v>
      </c>
      <c r="I1112" s="255"/>
      <c r="J1112" s="250"/>
      <c r="K1112" s="250"/>
      <c r="L1112" s="256"/>
      <c r="M1112" s="257"/>
      <c r="N1112" s="258"/>
      <c r="O1112" s="258"/>
      <c r="P1112" s="258"/>
      <c r="Q1112" s="258"/>
      <c r="R1112" s="258"/>
      <c r="S1112" s="258"/>
      <c r="T1112" s="25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60" t="s">
        <v>260</v>
      </c>
      <c r="AU1112" s="260" t="s">
        <v>93</v>
      </c>
      <c r="AV1112" s="13" t="s">
        <v>93</v>
      </c>
      <c r="AW1112" s="13" t="s">
        <v>40</v>
      </c>
      <c r="AX1112" s="13" t="s">
        <v>84</v>
      </c>
      <c r="AY1112" s="260" t="s">
        <v>251</v>
      </c>
    </row>
    <row r="1113" s="15" customFormat="1">
      <c r="A1113" s="15"/>
      <c r="B1113" s="272"/>
      <c r="C1113" s="273"/>
      <c r="D1113" s="251" t="s">
        <v>260</v>
      </c>
      <c r="E1113" s="274" t="s">
        <v>1</v>
      </c>
      <c r="F1113" s="275" t="s">
        <v>1115</v>
      </c>
      <c r="G1113" s="273"/>
      <c r="H1113" s="274" t="s">
        <v>1</v>
      </c>
      <c r="I1113" s="276"/>
      <c r="J1113" s="273"/>
      <c r="K1113" s="273"/>
      <c r="L1113" s="277"/>
      <c r="M1113" s="278"/>
      <c r="N1113" s="279"/>
      <c r="O1113" s="279"/>
      <c r="P1113" s="279"/>
      <c r="Q1113" s="279"/>
      <c r="R1113" s="279"/>
      <c r="S1113" s="279"/>
      <c r="T1113" s="280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81" t="s">
        <v>260</v>
      </c>
      <c r="AU1113" s="281" t="s">
        <v>93</v>
      </c>
      <c r="AV1113" s="15" t="s">
        <v>91</v>
      </c>
      <c r="AW1113" s="15" t="s">
        <v>40</v>
      </c>
      <c r="AX1113" s="15" t="s">
        <v>84</v>
      </c>
      <c r="AY1113" s="281" t="s">
        <v>251</v>
      </c>
    </row>
    <row r="1114" s="13" customFormat="1">
      <c r="A1114" s="13"/>
      <c r="B1114" s="249"/>
      <c r="C1114" s="250"/>
      <c r="D1114" s="251" t="s">
        <v>260</v>
      </c>
      <c r="E1114" s="252" t="s">
        <v>1</v>
      </c>
      <c r="F1114" s="253" t="s">
        <v>1094</v>
      </c>
      <c r="G1114" s="250"/>
      <c r="H1114" s="254">
        <v>68.757000000000005</v>
      </c>
      <c r="I1114" s="255"/>
      <c r="J1114" s="250"/>
      <c r="K1114" s="250"/>
      <c r="L1114" s="256"/>
      <c r="M1114" s="257"/>
      <c r="N1114" s="258"/>
      <c r="O1114" s="258"/>
      <c r="P1114" s="258"/>
      <c r="Q1114" s="258"/>
      <c r="R1114" s="258"/>
      <c r="S1114" s="258"/>
      <c r="T1114" s="25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60" t="s">
        <v>260</v>
      </c>
      <c r="AU1114" s="260" t="s">
        <v>93</v>
      </c>
      <c r="AV1114" s="13" t="s">
        <v>93</v>
      </c>
      <c r="AW1114" s="13" t="s">
        <v>40</v>
      </c>
      <c r="AX1114" s="13" t="s">
        <v>84</v>
      </c>
      <c r="AY1114" s="260" t="s">
        <v>251</v>
      </c>
    </row>
    <row r="1115" s="15" customFormat="1">
      <c r="A1115" s="15"/>
      <c r="B1115" s="272"/>
      <c r="C1115" s="273"/>
      <c r="D1115" s="251" t="s">
        <v>260</v>
      </c>
      <c r="E1115" s="274" t="s">
        <v>1</v>
      </c>
      <c r="F1115" s="275" t="s">
        <v>1116</v>
      </c>
      <c r="G1115" s="273"/>
      <c r="H1115" s="274" t="s">
        <v>1</v>
      </c>
      <c r="I1115" s="276"/>
      <c r="J1115" s="273"/>
      <c r="K1115" s="273"/>
      <c r="L1115" s="277"/>
      <c r="M1115" s="278"/>
      <c r="N1115" s="279"/>
      <c r="O1115" s="279"/>
      <c r="P1115" s="279"/>
      <c r="Q1115" s="279"/>
      <c r="R1115" s="279"/>
      <c r="S1115" s="279"/>
      <c r="T1115" s="280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81" t="s">
        <v>260</v>
      </c>
      <c r="AU1115" s="281" t="s">
        <v>93</v>
      </c>
      <c r="AV1115" s="15" t="s">
        <v>91</v>
      </c>
      <c r="AW1115" s="15" t="s">
        <v>40</v>
      </c>
      <c r="AX1115" s="15" t="s">
        <v>84</v>
      </c>
      <c r="AY1115" s="281" t="s">
        <v>251</v>
      </c>
    </row>
    <row r="1116" s="13" customFormat="1">
      <c r="A1116" s="13"/>
      <c r="B1116" s="249"/>
      <c r="C1116" s="250"/>
      <c r="D1116" s="251" t="s">
        <v>260</v>
      </c>
      <c r="E1116" s="252" t="s">
        <v>1</v>
      </c>
      <c r="F1116" s="253" t="s">
        <v>1096</v>
      </c>
      <c r="G1116" s="250"/>
      <c r="H1116" s="254">
        <v>83.364999999999995</v>
      </c>
      <c r="I1116" s="255"/>
      <c r="J1116" s="250"/>
      <c r="K1116" s="250"/>
      <c r="L1116" s="256"/>
      <c r="M1116" s="257"/>
      <c r="N1116" s="258"/>
      <c r="O1116" s="258"/>
      <c r="P1116" s="258"/>
      <c r="Q1116" s="258"/>
      <c r="R1116" s="258"/>
      <c r="S1116" s="258"/>
      <c r="T1116" s="259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60" t="s">
        <v>260</v>
      </c>
      <c r="AU1116" s="260" t="s">
        <v>93</v>
      </c>
      <c r="AV1116" s="13" t="s">
        <v>93</v>
      </c>
      <c r="AW1116" s="13" t="s">
        <v>40</v>
      </c>
      <c r="AX1116" s="13" t="s">
        <v>84</v>
      </c>
      <c r="AY1116" s="260" t="s">
        <v>251</v>
      </c>
    </row>
    <row r="1117" s="13" customFormat="1">
      <c r="A1117" s="13"/>
      <c r="B1117" s="249"/>
      <c r="C1117" s="250"/>
      <c r="D1117" s="251" t="s">
        <v>260</v>
      </c>
      <c r="E1117" s="252" t="s">
        <v>1</v>
      </c>
      <c r="F1117" s="253" t="s">
        <v>1117</v>
      </c>
      <c r="G1117" s="250"/>
      <c r="H1117" s="254">
        <v>-11.4</v>
      </c>
      <c r="I1117" s="255"/>
      <c r="J1117" s="250"/>
      <c r="K1117" s="250"/>
      <c r="L1117" s="256"/>
      <c r="M1117" s="257"/>
      <c r="N1117" s="258"/>
      <c r="O1117" s="258"/>
      <c r="P1117" s="258"/>
      <c r="Q1117" s="258"/>
      <c r="R1117" s="258"/>
      <c r="S1117" s="258"/>
      <c r="T1117" s="259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60" t="s">
        <v>260</v>
      </c>
      <c r="AU1117" s="260" t="s">
        <v>93</v>
      </c>
      <c r="AV1117" s="13" t="s">
        <v>93</v>
      </c>
      <c r="AW1117" s="13" t="s">
        <v>40</v>
      </c>
      <c r="AX1117" s="13" t="s">
        <v>84</v>
      </c>
      <c r="AY1117" s="260" t="s">
        <v>251</v>
      </c>
    </row>
    <row r="1118" s="16" customFormat="1">
      <c r="A1118" s="16"/>
      <c r="B1118" s="283"/>
      <c r="C1118" s="284"/>
      <c r="D1118" s="251" t="s">
        <v>260</v>
      </c>
      <c r="E1118" s="285" t="s">
        <v>1</v>
      </c>
      <c r="F1118" s="286" t="s">
        <v>329</v>
      </c>
      <c r="G1118" s="284"/>
      <c r="H1118" s="287">
        <v>707.75900000000013</v>
      </c>
      <c r="I1118" s="288"/>
      <c r="J1118" s="284"/>
      <c r="K1118" s="284"/>
      <c r="L1118" s="289"/>
      <c r="M1118" s="290"/>
      <c r="N1118" s="291"/>
      <c r="O1118" s="291"/>
      <c r="P1118" s="291"/>
      <c r="Q1118" s="291"/>
      <c r="R1118" s="291"/>
      <c r="S1118" s="291"/>
      <c r="T1118" s="292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T1118" s="293" t="s">
        <v>260</v>
      </c>
      <c r="AU1118" s="293" t="s">
        <v>93</v>
      </c>
      <c r="AV1118" s="16" t="s">
        <v>273</v>
      </c>
      <c r="AW1118" s="16" t="s">
        <v>40</v>
      </c>
      <c r="AX1118" s="16" t="s">
        <v>84</v>
      </c>
      <c r="AY1118" s="293" t="s">
        <v>251</v>
      </c>
    </row>
    <row r="1119" s="15" customFormat="1">
      <c r="A1119" s="15"/>
      <c r="B1119" s="272"/>
      <c r="C1119" s="273"/>
      <c r="D1119" s="251" t="s">
        <v>260</v>
      </c>
      <c r="E1119" s="274" t="s">
        <v>1</v>
      </c>
      <c r="F1119" s="275" t="s">
        <v>632</v>
      </c>
      <c r="G1119" s="273"/>
      <c r="H1119" s="274" t="s">
        <v>1</v>
      </c>
      <c r="I1119" s="276"/>
      <c r="J1119" s="273"/>
      <c r="K1119" s="273"/>
      <c r="L1119" s="277"/>
      <c r="M1119" s="278"/>
      <c r="N1119" s="279"/>
      <c r="O1119" s="279"/>
      <c r="P1119" s="279"/>
      <c r="Q1119" s="279"/>
      <c r="R1119" s="279"/>
      <c r="S1119" s="279"/>
      <c r="T1119" s="280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81" t="s">
        <v>260</v>
      </c>
      <c r="AU1119" s="281" t="s">
        <v>93</v>
      </c>
      <c r="AV1119" s="15" t="s">
        <v>91</v>
      </c>
      <c r="AW1119" s="15" t="s">
        <v>40</v>
      </c>
      <c r="AX1119" s="15" t="s">
        <v>84</v>
      </c>
      <c r="AY1119" s="281" t="s">
        <v>251</v>
      </c>
    </row>
    <row r="1120" s="15" customFormat="1">
      <c r="A1120" s="15"/>
      <c r="B1120" s="272"/>
      <c r="C1120" s="273"/>
      <c r="D1120" s="251" t="s">
        <v>260</v>
      </c>
      <c r="E1120" s="274" t="s">
        <v>1</v>
      </c>
      <c r="F1120" s="275" t="s">
        <v>1118</v>
      </c>
      <c r="G1120" s="273"/>
      <c r="H1120" s="274" t="s">
        <v>1</v>
      </c>
      <c r="I1120" s="276"/>
      <c r="J1120" s="273"/>
      <c r="K1120" s="273"/>
      <c r="L1120" s="277"/>
      <c r="M1120" s="278"/>
      <c r="N1120" s="279"/>
      <c r="O1120" s="279"/>
      <c r="P1120" s="279"/>
      <c r="Q1120" s="279"/>
      <c r="R1120" s="279"/>
      <c r="S1120" s="279"/>
      <c r="T1120" s="280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81" t="s">
        <v>260</v>
      </c>
      <c r="AU1120" s="281" t="s">
        <v>93</v>
      </c>
      <c r="AV1120" s="15" t="s">
        <v>91</v>
      </c>
      <c r="AW1120" s="15" t="s">
        <v>40</v>
      </c>
      <c r="AX1120" s="15" t="s">
        <v>84</v>
      </c>
      <c r="AY1120" s="281" t="s">
        <v>251</v>
      </c>
    </row>
    <row r="1121" s="13" customFormat="1">
      <c r="A1121" s="13"/>
      <c r="B1121" s="249"/>
      <c r="C1121" s="250"/>
      <c r="D1121" s="251" t="s">
        <v>260</v>
      </c>
      <c r="E1121" s="252" t="s">
        <v>1</v>
      </c>
      <c r="F1121" s="253" t="s">
        <v>1081</v>
      </c>
      <c r="G1121" s="250"/>
      <c r="H1121" s="254">
        <v>77.667000000000002</v>
      </c>
      <c r="I1121" s="255"/>
      <c r="J1121" s="250"/>
      <c r="K1121" s="250"/>
      <c r="L1121" s="256"/>
      <c r="M1121" s="257"/>
      <c r="N1121" s="258"/>
      <c r="O1121" s="258"/>
      <c r="P1121" s="258"/>
      <c r="Q1121" s="258"/>
      <c r="R1121" s="258"/>
      <c r="S1121" s="258"/>
      <c r="T1121" s="259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60" t="s">
        <v>260</v>
      </c>
      <c r="AU1121" s="260" t="s">
        <v>93</v>
      </c>
      <c r="AV1121" s="13" t="s">
        <v>93</v>
      </c>
      <c r="AW1121" s="13" t="s">
        <v>40</v>
      </c>
      <c r="AX1121" s="13" t="s">
        <v>84</v>
      </c>
      <c r="AY1121" s="260" t="s">
        <v>251</v>
      </c>
    </row>
    <row r="1122" s="15" customFormat="1">
      <c r="A1122" s="15"/>
      <c r="B1122" s="272"/>
      <c r="C1122" s="273"/>
      <c r="D1122" s="251" t="s">
        <v>260</v>
      </c>
      <c r="E1122" s="274" t="s">
        <v>1</v>
      </c>
      <c r="F1122" s="275" t="s">
        <v>1119</v>
      </c>
      <c r="G1122" s="273"/>
      <c r="H1122" s="274" t="s">
        <v>1</v>
      </c>
      <c r="I1122" s="276"/>
      <c r="J1122" s="273"/>
      <c r="K1122" s="273"/>
      <c r="L1122" s="277"/>
      <c r="M1122" s="278"/>
      <c r="N1122" s="279"/>
      <c r="O1122" s="279"/>
      <c r="P1122" s="279"/>
      <c r="Q1122" s="279"/>
      <c r="R1122" s="279"/>
      <c r="S1122" s="279"/>
      <c r="T1122" s="280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81" t="s">
        <v>260</v>
      </c>
      <c r="AU1122" s="281" t="s">
        <v>93</v>
      </c>
      <c r="AV1122" s="15" t="s">
        <v>91</v>
      </c>
      <c r="AW1122" s="15" t="s">
        <v>40</v>
      </c>
      <c r="AX1122" s="15" t="s">
        <v>84</v>
      </c>
      <c r="AY1122" s="281" t="s">
        <v>251</v>
      </c>
    </row>
    <row r="1123" s="13" customFormat="1">
      <c r="A1123" s="13"/>
      <c r="B1123" s="249"/>
      <c r="C1123" s="250"/>
      <c r="D1123" s="251" t="s">
        <v>260</v>
      </c>
      <c r="E1123" s="252" t="s">
        <v>1</v>
      </c>
      <c r="F1123" s="253" t="s">
        <v>1083</v>
      </c>
      <c r="G1123" s="250"/>
      <c r="H1123" s="254">
        <v>68.156999999999996</v>
      </c>
      <c r="I1123" s="255"/>
      <c r="J1123" s="250"/>
      <c r="K1123" s="250"/>
      <c r="L1123" s="256"/>
      <c r="M1123" s="257"/>
      <c r="N1123" s="258"/>
      <c r="O1123" s="258"/>
      <c r="P1123" s="258"/>
      <c r="Q1123" s="258"/>
      <c r="R1123" s="258"/>
      <c r="S1123" s="258"/>
      <c r="T1123" s="259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60" t="s">
        <v>260</v>
      </c>
      <c r="AU1123" s="260" t="s">
        <v>93</v>
      </c>
      <c r="AV1123" s="13" t="s">
        <v>93</v>
      </c>
      <c r="AW1123" s="13" t="s">
        <v>40</v>
      </c>
      <c r="AX1123" s="13" t="s">
        <v>84</v>
      </c>
      <c r="AY1123" s="260" t="s">
        <v>251</v>
      </c>
    </row>
    <row r="1124" s="15" customFormat="1">
      <c r="A1124" s="15"/>
      <c r="B1124" s="272"/>
      <c r="C1124" s="273"/>
      <c r="D1124" s="251" t="s">
        <v>260</v>
      </c>
      <c r="E1124" s="274" t="s">
        <v>1</v>
      </c>
      <c r="F1124" s="275" t="s">
        <v>1120</v>
      </c>
      <c r="G1124" s="273"/>
      <c r="H1124" s="274" t="s">
        <v>1</v>
      </c>
      <c r="I1124" s="276"/>
      <c r="J1124" s="273"/>
      <c r="K1124" s="273"/>
      <c r="L1124" s="277"/>
      <c r="M1124" s="278"/>
      <c r="N1124" s="279"/>
      <c r="O1124" s="279"/>
      <c r="P1124" s="279"/>
      <c r="Q1124" s="279"/>
      <c r="R1124" s="279"/>
      <c r="S1124" s="279"/>
      <c r="T1124" s="280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81" t="s">
        <v>260</v>
      </c>
      <c r="AU1124" s="281" t="s">
        <v>93</v>
      </c>
      <c r="AV1124" s="15" t="s">
        <v>91</v>
      </c>
      <c r="AW1124" s="15" t="s">
        <v>40</v>
      </c>
      <c r="AX1124" s="15" t="s">
        <v>84</v>
      </c>
      <c r="AY1124" s="281" t="s">
        <v>251</v>
      </c>
    </row>
    <row r="1125" s="13" customFormat="1">
      <c r="A1125" s="13"/>
      <c r="B1125" s="249"/>
      <c r="C1125" s="250"/>
      <c r="D1125" s="251" t="s">
        <v>260</v>
      </c>
      <c r="E1125" s="252" t="s">
        <v>1</v>
      </c>
      <c r="F1125" s="253" t="s">
        <v>1121</v>
      </c>
      <c r="G1125" s="250"/>
      <c r="H1125" s="254">
        <v>64.557000000000002</v>
      </c>
      <c r="I1125" s="255"/>
      <c r="J1125" s="250"/>
      <c r="K1125" s="250"/>
      <c r="L1125" s="256"/>
      <c r="M1125" s="257"/>
      <c r="N1125" s="258"/>
      <c r="O1125" s="258"/>
      <c r="P1125" s="258"/>
      <c r="Q1125" s="258"/>
      <c r="R1125" s="258"/>
      <c r="S1125" s="258"/>
      <c r="T1125" s="259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60" t="s">
        <v>260</v>
      </c>
      <c r="AU1125" s="260" t="s">
        <v>93</v>
      </c>
      <c r="AV1125" s="13" t="s">
        <v>93</v>
      </c>
      <c r="AW1125" s="13" t="s">
        <v>40</v>
      </c>
      <c r="AX1125" s="13" t="s">
        <v>84</v>
      </c>
      <c r="AY1125" s="260" t="s">
        <v>251</v>
      </c>
    </row>
    <row r="1126" s="15" customFormat="1">
      <c r="A1126" s="15"/>
      <c r="B1126" s="272"/>
      <c r="C1126" s="273"/>
      <c r="D1126" s="251" t="s">
        <v>260</v>
      </c>
      <c r="E1126" s="274" t="s">
        <v>1</v>
      </c>
      <c r="F1126" s="275" t="s">
        <v>1122</v>
      </c>
      <c r="G1126" s="273"/>
      <c r="H1126" s="274" t="s">
        <v>1</v>
      </c>
      <c r="I1126" s="276"/>
      <c r="J1126" s="273"/>
      <c r="K1126" s="273"/>
      <c r="L1126" s="277"/>
      <c r="M1126" s="278"/>
      <c r="N1126" s="279"/>
      <c r="O1126" s="279"/>
      <c r="P1126" s="279"/>
      <c r="Q1126" s="279"/>
      <c r="R1126" s="279"/>
      <c r="S1126" s="279"/>
      <c r="T1126" s="280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81" t="s">
        <v>260</v>
      </c>
      <c r="AU1126" s="281" t="s">
        <v>93</v>
      </c>
      <c r="AV1126" s="15" t="s">
        <v>91</v>
      </c>
      <c r="AW1126" s="15" t="s">
        <v>40</v>
      </c>
      <c r="AX1126" s="15" t="s">
        <v>84</v>
      </c>
      <c r="AY1126" s="281" t="s">
        <v>251</v>
      </c>
    </row>
    <row r="1127" s="13" customFormat="1">
      <c r="A1127" s="13"/>
      <c r="B1127" s="249"/>
      <c r="C1127" s="250"/>
      <c r="D1127" s="251" t="s">
        <v>260</v>
      </c>
      <c r="E1127" s="252" t="s">
        <v>1</v>
      </c>
      <c r="F1127" s="253" t="s">
        <v>1083</v>
      </c>
      <c r="G1127" s="250"/>
      <c r="H1127" s="254">
        <v>68.156999999999996</v>
      </c>
      <c r="I1127" s="255"/>
      <c r="J1127" s="250"/>
      <c r="K1127" s="250"/>
      <c r="L1127" s="256"/>
      <c r="M1127" s="257"/>
      <c r="N1127" s="258"/>
      <c r="O1127" s="258"/>
      <c r="P1127" s="258"/>
      <c r="Q1127" s="258"/>
      <c r="R1127" s="258"/>
      <c r="S1127" s="258"/>
      <c r="T1127" s="259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60" t="s">
        <v>260</v>
      </c>
      <c r="AU1127" s="260" t="s">
        <v>93</v>
      </c>
      <c r="AV1127" s="13" t="s">
        <v>93</v>
      </c>
      <c r="AW1127" s="13" t="s">
        <v>40</v>
      </c>
      <c r="AX1127" s="13" t="s">
        <v>84</v>
      </c>
      <c r="AY1127" s="260" t="s">
        <v>251</v>
      </c>
    </row>
    <row r="1128" s="15" customFormat="1">
      <c r="A1128" s="15"/>
      <c r="B1128" s="272"/>
      <c r="C1128" s="273"/>
      <c r="D1128" s="251" t="s">
        <v>260</v>
      </c>
      <c r="E1128" s="274" t="s">
        <v>1</v>
      </c>
      <c r="F1128" s="275" t="s">
        <v>1123</v>
      </c>
      <c r="G1128" s="273"/>
      <c r="H1128" s="274" t="s">
        <v>1</v>
      </c>
      <c r="I1128" s="276"/>
      <c r="J1128" s="273"/>
      <c r="K1128" s="273"/>
      <c r="L1128" s="277"/>
      <c r="M1128" s="278"/>
      <c r="N1128" s="279"/>
      <c r="O1128" s="279"/>
      <c r="P1128" s="279"/>
      <c r="Q1128" s="279"/>
      <c r="R1128" s="279"/>
      <c r="S1128" s="279"/>
      <c r="T1128" s="280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81" t="s">
        <v>260</v>
      </c>
      <c r="AU1128" s="281" t="s">
        <v>93</v>
      </c>
      <c r="AV1128" s="15" t="s">
        <v>91</v>
      </c>
      <c r="AW1128" s="15" t="s">
        <v>40</v>
      </c>
      <c r="AX1128" s="15" t="s">
        <v>84</v>
      </c>
      <c r="AY1128" s="281" t="s">
        <v>251</v>
      </c>
    </row>
    <row r="1129" s="13" customFormat="1">
      <c r="A1129" s="13"/>
      <c r="B1129" s="249"/>
      <c r="C1129" s="250"/>
      <c r="D1129" s="251" t="s">
        <v>260</v>
      </c>
      <c r="E1129" s="252" t="s">
        <v>1</v>
      </c>
      <c r="F1129" s="253" t="s">
        <v>1083</v>
      </c>
      <c r="G1129" s="250"/>
      <c r="H1129" s="254">
        <v>68.156999999999996</v>
      </c>
      <c r="I1129" s="255"/>
      <c r="J1129" s="250"/>
      <c r="K1129" s="250"/>
      <c r="L1129" s="256"/>
      <c r="M1129" s="257"/>
      <c r="N1129" s="258"/>
      <c r="O1129" s="258"/>
      <c r="P1129" s="258"/>
      <c r="Q1129" s="258"/>
      <c r="R1129" s="258"/>
      <c r="S1129" s="258"/>
      <c r="T1129" s="259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60" t="s">
        <v>260</v>
      </c>
      <c r="AU1129" s="260" t="s">
        <v>93</v>
      </c>
      <c r="AV1129" s="13" t="s">
        <v>93</v>
      </c>
      <c r="AW1129" s="13" t="s">
        <v>40</v>
      </c>
      <c r="AX1129" s="13" t="s">
        <v>84</v>
      </c>
      <c r="AY1129" s="260" t="s">
        <v>251</v>
      </c>
    </row>
    <row r="1130" s="15" customFormat="1">
      <c r="A1130" s="15"/>
      <c r="B1130" s="272"/>
      <c r="C1130" s="273"/>
      <c r="D1130" s="251" t="s">
        <v>260</v>
      </c>
      <c r="E1130" s="274" t="s">
        <v>1</v>
      </c>
      <c r="F1130" s="275" t="s">
        <v>1124</v>
      </c>
      <c r="G1130" s="273"/>
      <c r="H1130" s="274" t="s">
        <v>1</v>
      </c>
      <c r="I1130" s="276"/>
      <c r="J1130" s="273"/>
      <c r="K1130" s="273"/>
      <c r="L1130" s="277"/>
      <c r="M1130" s="278"/>
      <c r="N1130" s="279"/>
      <c r="O1130" s="279"/>
      <c r="P1130" s="279"/>
      <c r="Q1130" s="279"/>
      <c r="R1130" s="279"/>
      <c r="S1130" s="279"/>
      <c r="T1130" s="280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1" t="s">
        <v>260</v>
      </c>
      <c r="AU1130" s="281" t="s">
        <v>93</v>
      </c>
      <c r="AV1130" s="15" t="s">
        <v>91</v>
      </c>
      <c r="AW1130" s="15" t="s">
        <v>40</v>
      </c>
      <c r="AX1130" s="15" t="s">
        <v>84</v>
      </c>
      <c r="AY1130" s="281" t="s">
        <v>251</v>
      </c>
    </row>
    <row r="1131" s="13" customFormat="1">
      <c r="A1131" s="13"/>
      <c r="B1131" s="249"/>
      <c r="C1131" s="250"/>
      <c r="D1131" s="251" t="s">
        <v>260</v>
      </c>
      <c r="E1131" s="252" t="s">
        <v>1</v>
      </c>
      <c r="F1131" s="253" t="s">
        <v>1088</v>
      </c>
      <c r="G1131" s="250"/>
      <c r="H1131" s="254">
        <v>73.869</v>
      </c>
      <c r="I1131" s="255"/>
      <c r="J1131" s="250"/>
      <c r="K1131" s="250"/>
      <c r="L1131" s="256"/>
      <c r="M1131" s="257"/>
      <c r="N1131" s="258"/>
      <c r="O1131" s="258"/>
      <c r="P1131" s="258"/>
      <c r="Q1131" s="258"/>
      <c r="R1131" s="258"/>
      <c r="S1131" s="258"/>
      <c r="T1131" s="259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60" t="s">
        <v>260</v>
      </c>
      <c r="AU1131" s="260" t="s">
        <v>93</v>
      </c>
      <c r="AV1131" s="13" t="s">
        <v>93</v>
      </c>
      <c r="AW1131" s="13" t="s">
        <v>40</v>
      </c>
      <c r="AX1131" s="13" t="s">
        <v>84</v>
      </c>
      <c r="AY1131" s="260" t="s">
        <v>251</v>
      </c>
    </row>
    <row r="1132" s="15" customFormat="1">
      <c r="A1132" s="15"/>
      <c r="B1132" s="272"/>
      <c r="C1132" s="273"/>
      <c r="D1132" s="251" t="s">
        <v>260</v>
      </c>
      <c r="E1132" s="274" t="s">
        <v>1</v>
      </c>
      <c r="F1132" s="275" t="s">
        <v>1125</v>
      </c>
      <c r="G1132" s="273"/>
      <c r="H1132" s="274" t="s">
        <v>1</v>
      </c>
      <c r="I1132" s="276"/>
      <c r="J1132" s="273"/>
      <c r="K1132" s="273"/>
      <c r="L1132" s="277"/>
      <c r="M1132" s="278"/>
      <c r="N1132" s="279"/>
      <c r="O1132" s="279"/>
      <c r="P1132" s="279"/>
      <c r="Q1132" s="279"/>
      <c r="R1132" s="279"/>
      <c r="S1132" s="279"/>
      <c r="T1132" s="280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81" t="s">
        <v>260</v>
      </c>
      <c r="AU1132" s="281" t="s">
        <v>93</v>
      </c>
      <c r="AV1132" s="15" t="s">
        <v>91</v>
      </c>
      <c r="AW1132" s="15" t="s">
        <v>40</v>
      </c>
      <c r="AX1132" s="15" t="s">
        <v>84</v>
      </c>
      <c r="AY1132" s="281" t="s">
        <v>251</v>
      </c>
    </row>
    <row r="1133" s="13" customFormat="1">
      <c r="A1133" s="13"/>
      <c r="B1133" s="249"/>
      <c r="C1133" s="250"/>
      <c r="D1133" s="251" t="s">
        <v>260</v>
      </c>
      <c r="E1133" s="252" t="s">
        <v>1</v>
      </c>
      <c r="F1133" s="253" t="s">
        <v>1090</v>
      </c>
      <c r="G1133" s="250"/>
      <c r="H1133" s="254">
        <v>74.103999999999999</v>
      </c>
      <c r="I1133" s="255"/>
      <c r="J1133" s="250"/>
      <c r="K1133" s="250"/>
      <c r="L1133" s="256"/>
      <c r="M1133" s="257"/>
      <c r="N1133" s="258"/>
      <c r="O1133" s="258"/>
      <c r="P1133" s="258"/>
      <c r="Q1133" s="258"/>
      <c r="R1133" s="258"/>
      <c r="S1133" s="258"/>
      <c r="T1133" s="259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60" t="s">
        <v>260</v>
      </c>
      <c r="AU1133" s="260" t="s">
        <v>93</v>
      </c>
      <c r="AV1133" s="13" t="s">
        <v>93</v>
      </c>
      <c r="AW1133" s="13" t="s">
        <v>40</v>
      </c>
      <c r="AX1133" s="13" t="s">
        <v>84</v>
      </c>
      <c r="AY1133" s="260" t="s">
        <v>251</v>
      </c>
    </row>
    <row r="1134" s="15" customFormat="1">
      <c r="A1134" s="15"/>
      <c r="B1134" s="272"/>
      <c r="C1134" s="273"/>
      <c r="D1134" s="251" t="s">
        <v>260</v>
      </c>
      <c r="E1134" s="274" t="s">
        <v>1</v>
      </c>
      <c r="F1134" s="275" t="s">
        <v>1126</v>
      </c>
      <c r="G1134" s="273"/>
      <c r="H1134" s="274" t="s">
        <v>1</v>
      </c>
      <c r="I1134" s="276"/>
      <c r="J1134" s="273"/>
      <c r="K1134" s="273"/>
      <c r="L1134" s="277"/>
      <c r="M1134" s="278"/>
      <c r="N1134" s="279"/>
      <c r="O1134" s="279"/>
      <c r="P1134" s="279"/>
      <c r="Q1134" s="279"/>
      <c r="R1134" s="279"/>
      <c r="S1134" s="279"/>
      <c r="T1134" s="280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81" t="s">
        <v>260</v>
      </c>
      <c r="AU1134" s="281" t="s">
        <v>93</v>
      </c>
      <c r="AV1134" s="15" t="s">
        <v>91</v>
      </c>
      <c r="AW1134" s="15" t="s">
        <v>40</v>
      </c>
      <c r="AX1134" s="15" t="s">
        <v>84</v>
      </c>
      <c r="AY1134" s="281" t="s">
        <v>251</v>
      </c>
    </row>
    <row r="1135" s="13" customFormat="1">
      <c r="A1135" s="13"/>
      <c r="B1135" s="249"/>
      <c r="C1135" s="250"/>
      <c r="D1135" s="251" t="s">
        <v>260</v>
      </c>
      <c r="E1135" s="252" t="s">
        <v>1</v>
      </c>
      <c r="F1135" s="253" t="s">
        <v>1092</v>
      </c>
      <c r="G1135" s="250"/>
      <c r="H1135" s="254">
        <v>68.769000000000005</v>
      </c>
      <c r="I1135" s="255"/>
      <c r="J1135" s="250"/>
      <c r="K1135" s="250"/>
      <c r="L1135" s="256"/>
      <c r="M1135" s="257"/>
      <c r="N1135" s="258"/>
      <c r="O1135" s="258"/>
      <c r="P1135" s="258"/>
      <c r="Q1135" s="258"/>
      <c r="R1135" s="258"/>
      <c r="S1135" s="258"/>
      <c r="T1135" s="259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60" t="s">
        <v>260</v>
      </c>
      <c r="AU1135" s="260" t="s">
        <v>93</v>
      </c>
      <c r="AV1135" s="13" t="s">
        <v>93</v>
      </c>
      <c r="AW1135" s="13" t="s">
        <v>40</v>
      </c>
      <c r="AX1135" s="13" t="s">
        <v>84</v>
      </c>
      <c r="AY1135" s="260" t="s">
        <v>251</v>
      </c>
    </row>
    <row r="1136" s="15" customFormat="1">
      <c r="A1136" s="15"/>
      <c r="B1136" s="272"/>
      <c r="C1136" s="273"/>
      <c r="D1136" s="251" t="s">
        <v>260</v>
      </c>
      <c r="E1136" s="274" t="s">
        <v>1</v>
      </c>
      <c r="F1136" s="275" t="s">
        <v>1127</v>
      </c>
      <c r="G1136" s="273"/>
      <c r="H1136" s="274" t="s">
        <v>1</v>
      </c>
      <c r="I1136" s="276"/>
      <c r="J1136" s="273"/>
      <c r="K1136" s="273"/>
      <c r="L1136" s="277"/>
      <c r="M1136" s="278"/>
      <c r="N1136" s="279"/>
      <c r="O1136" s="279"/>
      <c r="P1136" s="279"/>
      <c r="Q1136" s="279"/>
      <c r="R1136" s="279"/>
      <c r="S1136" s="279"/>
      <c r="T1136" s="280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81" t="s">
        <v>260</v>
      </c>
      <c r="AU1136" s="281" t="s">
        <v>93</v>
      </c>
      <c r="AV1136" s="15" t="s">
        <v>91</v>
      </c>
      <c r="AW1136" s="15" t="s">
        <v>40</v>
      </c>
      <c r="AX1136" s="15" t="s">
        <v>84</v>
      </c>
      <c r="AY1136" s="281" t="s">
        <v>251</v>
      </c>
    </row>
    <row r="1137" s="13" customFormat="1">
      <c r="A1137" s="13"/>
      <c r="B1137" s="249"/>
      <c r="C1137" s="250"/>
      <c r="D1137" s="251" t="s">
        <v>260</v>
      </c>
      <c r="E1137" s="252" t="s">
        <v>1</v>
      </c>
      <c r="F1137" s="253" t="s">
        <v>1094</v>
      </c>
      <c r="G1137" s="250"/>
      <c r="H1137" s="254">
        <v>68.757000000000005</v>
      </c>
      <c r="I1137" s="255"/>
      <c r="J1137" s="250"/>
      <c r="K1137" s="250"/>
      <c r="L1137" s="256"/>
      <c r="M1137" s="257"/>
      <c r="N1137" s="258"/>
      <c r="O1137" s="258"/>
      <c r="P1137" s="258"/>
      <c r="Q1137" s="258"/>
      <c r="R1137" s="258"/>
      <c r="S1137" s="258"/>
      <c r="T1137" s="259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60" t="s">
        <v>260</v>
      </c>
      <c r="AU1137" s="260" t="s">
        <v>93</v>
      </c>
      <c r="AV1137" s="13" t="s">
        <v>93</v>
      </c>
      <c r="AW1137" s="13" t="s">
        <v>40</v>
      </c>
      <c r="AX1137" s="13" t="s">
        <v>84</v>
      </c>
      <c r="AY1137" s="260" t="s">
        <v>251</v>
      </c>
    </row>
    <row r="1138" s="15" customFormat="1">
      <c r="A1138" s="15"/>
      <c r="B1138" s="272"/>
      <c r="C1138" s="273"/>
      <c r="D1138" s="251" t="s">
        <v>260</v>
      </c>
      <c r="E1138" s="274" t="s">
        <v>1</v>
      </c>
      <c r="F1138" s="275" t="s">
        <v>1128</v>
      </c>
      <c r="G1138" s="273"/>
      <c r="H1138" s="274" t="s">
        <v>1</v>
      </c>
      <c r="I1138" s="276"/>
      <c r="J1138" s="273"/>
      <c r="K1138" s="273"/>
      <c r="L1138" s="277"/>
      <c r="M1138" s="278"/>
      <c r="N1138" s="279"/>
      <c r="O1138" s="279"/>
      <c r="P1138" s="279"/>
      <c r="Q1138" s="279"/>
      <c r="R1138" s="279"/>
      <c r="S1138" s="279"/>
      <c r="T1138" s="280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81" t="s">
        <v>260</v>
      </c>
      <c r="AU1138" s="281" t="s">
        <v>93</v>
      </c>
      <c r="AV1138" s="15" t="s">
        <v>91</v>
      </c>
      <c r="AW1138" s="15" t="s">
        <v>40</v>
      </c>
      <c r="AX1138" s="15" t="s">
        <v>84</v>
      </c>
      <c r="AY1138" s="281" t="s">
        <v>251</v>
      </c>
    </row>
    <row r="1139" s="13" customFormat="1">
      <c r="A1139" s="13"/>
      <c r="B1139" s="249"/>
      <c r="C1139" s="250"/>
      <c r="D1139" s="251" t="s">
        <v>260</v>
      </c>
      <c r="E1139" s="252" t="s">
        <v>1</v>
      </c>
      <c r="F1139" s="253" t="s">
        <v>1096</v>
      </c>
      <c r="G1139" s="250"/>
      <c r="H1139" s="254">
        <v>83.364999999999995</v>
      </c>
      <c r="I1139" s="255"/>
      <c r="J1139" s="250"/>
      <c r="K1139" s="250"/>
      <c r="L1139" s="256"/>
      <c r="M1139" s="257"/>
      <c r="N1139" s="258"/>
      <c r="O1139" s="258"/>
      <c r="P1139" s="258"/>
      <c r="Q1139" s="258"/>
      <c r="R1139" s="258"/>
      <c r="S1139" s="258"/>
      <c r="T1139" s="259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60" t="s">
        <v>260</v>
      </c>
      <c r="AU1139" s="260" t="s">
        <v>93</v>
      </c>
      <c r="AV1139" s="13" t="s">
        <v>93</v>
      </c>
      <c r="AW1139" s="13" t="s">
        <v>40</v>
      </c>
      <c r="AX1139" s="13" t="s">
        <v>84</v>
      </c>
      <c r="AY1139" s="260" t="s">
        <v>251</v>
      </c>
    </row>
    <row r="1140" s="13" customFormat="1">
      <c r="A1140" s="13"/>
      <c r="B1140" s="249"/>
      <c r="C1140" s="250"/>
      <c r="D1140" s="251" t="s">
        <v>260</v>
      </c>
      <c r="E1140" s="252" t="s">
        <v>1</v>
      </c>
      <c r="F1140" s="253" t="s">
        <v>1079</v>
      </c>
      <c r="G1140" s="250"/>
      <c r="H1140" s="254">
        <v>-7.7999999999999998</v>
      </c>
      <c r="I1140" s="255"/>
      <c r="J1140" s="250"/>
      <c r="K1140" s="250"/>
      <c r="L1140" s="256"/>
      <c r="M1140" s="257"/>
      <c r="N1140" s="258"/>
      <c r="O1140" s="258"/>
      <c r="P1140" s="258"/>
      <c r="Q1140" s="258"/>
      <c r="R1140" s="258"/>
      <c r="S1140" s="258"/>
      <c r="T1140" s="25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60" t="s">
        <v>260</v>
      </c>
      <c r="AU1140" s="260" t="s">
        <v>93</v>
      </c>
      <c r="AV1140" s="13" t="s">
        <v>93</v>
      </c>
      <c r="AW1140" s="13" t="s">
        <v>40</v>
      </c>
      <c r="AX1140" s="13" t="s">
        <v>84</v>
      </c>
      <c r="AY1140" s="260" t="s">
        <v>251</v>
      </c>
    </row>
    <row r="1141" s="16" customFormat="1">
      <c r="A1141" s="16"/>
      <c r="B1141" s="283"/>
      <c r="C1141" s="284"/>
      <c r="D1141" s="251" t="s">
        <v>260</v>
      </c>
      <c r="E1141" s="285" t="s">
        <v>1</v>
      </c>
      <c r="F1141" s="286" t="s">
        <v>329</v>
      </c>
      <c r="G1141" s="284"/>
      <c r="H1141" s="287">
        <v>707.75900000000001</v>
      </c>
      <c r="I1141" s="288"/>
      <c r="J1141" s="284"/>
      <c r="K1141" s="284"/>
      <c r="L1141" s="289"/>
      <c r="M1141" s="290"/>
      <c r="N1141" s="291"/>
      <c r="O1141" s="291"/>
      <c r="P1141" s="291"/>
      <c r="Q1141" s="291"/>
      <c r="R1141" s="291"/>
      <c r="S1141" s="291"/>
      <c r="T1141" s="292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T1141" s="293" t="s">
        <v>260</v>
      </c>
      <c r="AU1141" s="293" t="s">
        <v>93</v>
      </c>
      <c r="AV1141" s="16" t="s">
        <v>273</v>
      </c>
      <c r="AW1141" s="16" t="s">
        <v>40</v>
      </c>
      <c r="AX1141" s="16" t="s">
        <v>84</v>
      </c>
      <c r="AY1141" s="293" t="s">
        <v>251</v>
      </c>
    </row>
    <row r="1142" s="15" customFormat="1">
      <c r="A1142" s="15"/>
      <c r="B1142" s="272"/>
      <c r="C1142" s="273"/>
      <c r="D1142" s="251" t="s">
        <v>260</v>
      </c>
      <c r="E1142" s="274" t="s">
        <v>1</v>
      </c>
      <c r="F1142" s="275" t="s">
        <v>1129</v>
      </c>
      <c r="G1142" s="273"/>
      <c r="H1142" s="274" t="s">
        <v>1</v>
      </c>
      <c r="I1142" s="276"/>
      <c r="J1142" s="273"/>
      <c r="K1142" s="273"/>
      <c r="L1142" s="277"/>
      <c r="M1142" s="278"/>
      <c r="N1142" s="279"/>
      <c r="O1142" s="279"/>
      <c r="P1142" s="279"/>
      <c r="Q1142" s="279"/>
      <c r="R1142" s="279"/>
      <c r="S1142" s="279"/>
      <c r="T1142" s="280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81" t="s">
        <v>260</v>
      </c>
      <c r="AU1142" s="281" t="s">
        <v>93</v>
      </c>
      <c r="AV1142" s="15" t="s">
        <v>91</v>
      </c>
      <c r="AW1142" s="15" t="s">
        <v>40</v>
      </c>
      <c r="AX1142" s="15" t="s">
        <v>84</v>
      </c>
      <c r="AY1142" s="281" t="s">
        <v>251</v>
      </c>
    </row>
    <row r="1143" s="13" customFormat="1">
      <c r="A1143" s="13"/>
      <c r="B1143" s="249"/>
      <c r="C1143" s="250"/>
      <c r="D1143" s="251" t="s">
        <v>260</v>
      </c>
      <c r="E1143" s="252" t="s">
        <v>1</v>
      </c>
      <c r="F1143" s="253" t="s">
        <v>1130</v>
      </c>
      <c r="G1143" s="250"/>
      <c r="H1143" s="254">
        <v>98</v>
      </c>
      <c r="I1143" s="255"/>
      <c r="J1143" s="250"/>
      <c r="K1143" s="250"/>
      <c r="L1143" s="256"/>
      <c r="M1143" s="257"/>
      <c r="N1143" s="258"/>
      <c r="O1143" s="258"/>
      <c r="P1143" s="258"/>
      <c r="Q1143" s="258"/>
      <c r="R1143" s="258"/>
      <c r="S1143" s="258"/>
      <c r="T1143" s="259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60" t="s">
        <v>260</v>
      </c>
      <c r="AU1143" s="260" t="s">
        <v>93</v>
      </c>
      <c r="AV1143" s="13" t="s">
        <v>93</v>
      </c>
      <c r="AW1143" s="13" t="s">
        <v>40</v>
      </c>
      <c r="AX1143" s="13" t="s">
        <v>84</v>
      </c>
      <c r="AY1143" s="260" t="s">
        <v>251</v>
      </c>
    </row>
    <row r="1144" s="13" customFormat="1">
      <c r="A1144" s="13"/>
      <c r="B1144" s="249"/>
      <c r="C1144" s="250"/>
      <c r="D1144" s="251" t="s">
        <v>260</v>
      </c>
      <c r="E1144" s="252" t="s">
        <v>1</v>
      </c>
      <c r="F1144" s="253" t="s">
        <v>1131</v>
      </c>
      <c r="G1144" s="250"/>
      <c r="H1144" s="254">
        <v>885</v>
      </c>
      <c r="I1144" s="255"/>
      <c r="J1144" s="250"/>
      <c r="K1144" s="250"/>
      <c r="L1144" s="256"/>
      <c r="M1144" s="257"/>
      <c r="N1144" s="258"/>
      <c r="O1144" s="258"/>
      <c r="P1144" s="258"/>
      <c r="Q1144" s="258"/>
      <c r="R1144" s="258"/>
      <c r="S1144" s="258"/>
      <c r="T1144" s="259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60" t="s">
        <v>260</v>
      </c>
      <c r="AU1144" s="260" t="s">
        <v>93</v>
      </c>
      <c r="AV1144" s="13" t="s">
        <v>93</v>
      </c>
      <c r="AW1144" s="13" t="s">
        <v>40</v>
      </c>
      <c r="AX1144" s="13" t="s">
        <v>84</v>
      </c>
      <c r="AY1144" s="260" t="s">
        <v>251</v>
      </c>
    </row>
    <row r="1145" s="13" customFormat="1">
      <c r="A1145" s="13"/>
      <c r="B1145" s="249"/>
      <c r="C1145" s="250"/>
      <c r="D1145" s="251" t="s">
        <v>260</v>
      </c>
      <c r="E1145" s="252" t="s">
        <v>1</v>
      </c>
      <c r="F1145" s="253" t="s">
        <v>1132</v>
      </c>
      <c r="G1145" s="250"/>
      <c r="H1145" s="254">
        <v>39.5</v>
      </c>
      <c r="I1145" s="255"/>
      <c r="J1145" s="250"/>
      <c r="K1145" s="250"/>
      <c r="L1145" s="256"/>
      <c r="M1145" s="257"/>
      <c r="N1145" s="258"/>
      <c r="O1145" s="258"/>
      <c r="P1145" s="258"/>
      <c r="Q1145" s="258"/>
      <c r="R1145" s="258"/>
      <c r="S1145" s="258"/>
      <c r="T1145" s="259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60" t="s">
        <v>260</v>
      </c>
      <c r="AU1145" s="260" t="s">
        <v>93</v>
      </c>
      <c r="AV1145" s="13" t="s">
        <v>93</v>
      </c>
      <c r="AW1145" s="13" t="s">
        <v>40</v>
      </c>
      <c r="AX1145" s="13" t="s">
        <v>84</v>
      </c>
      <c r="AY1145" s="260" t="s">
        <v>251</v>
      </c>
    </row>
    <row r="1146" s="13" customFormat="1">
      <c r="A1146" s="13"/>
      <c r="B1146" s="249"/>
      <c r="C1146" s="250"/>
      <c r="D1146" s="251" t="s">
        <v>260</v>
      </c>
      <c r="E1146" s="252" t="s">
        <v>1</v>
      </c>
      <c r="F1146" s="253" t="s">
        <v>1133</v>
      </c>
      <c r="G1146" s="250"/>
      <c r="H1146" s="254">
        <v>120</v>
      </c>
      <c r="I1146" s="255"/>
      <c r="J1146" s="250"/>
      <c r="K1146" s="250"/>
      <c r="L1146" s="256"/>
      <c r="M1146" s="257"/>
      <c r="N1146" s="258"/>
      <c r="O1146" s="258"/>
      <c r="P1146" s="258"/>
      <c r="Q1146" s="258"/>
      <c r="R1146" s="258"/>
      <c r="S1146" s="258"/>
      <c r="T1146" s="259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60" t="s">
        <v>260</v>
      </c>
      <c r="AU1146" s="260" t="s">
        <v>93</v>
      </c>
      <c r="AV1146" s="13" t="s">
        <v>93</v>
      </c>
      <c r="AW1146" s="13" t="s">
        <v>40</v>
      </c>
      <c r="AX1146" s="13" t="s">
        <v>84</v>
      </c>
      <c r="AY1146" s="260" t="s">
        <v>251</v>
      </c>
    </row>
    <row r="1147" s="13" customFormat="1">
      <c r="A1147" s="13"/>
      <c r="B1147" s="249"/>
      <c r="C1147" s="250"/>
      <c r="D1147" s="251" t="s">
        <v>260</v>
      </c>
      <c r="E1147" s="252" t="s">
        <v>1</v>
      </c>
      <c r="F1147" s="253" t="s">
        <v>1134</v>
      </c>
      <c r="G1147" s="250"/>
      <c r="H1147" s="254">
        <v>90</v>
      </c>
      <c r="I1147" s="255"/>
      <c r="J1147" s="250"/>
      <c r="K1147" s="250"/>
      <c r="L1147" s="256"/>
      <c r="M1147" s="257"/>
      <c r="N1147" s="258"/>
      <c r="O1147" s="258"/>
      <c r="P1147" s="258"/>
      <c r="Q1147" s="258"/>
      <c r="R1147" s="258"/>
      <c r="S1147" s="258"/>
      <c r="T1147" s="259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60" t="s">
        <v>260</v>
      </c>
      <c r="AU1147" s="260" t="s">
        <v>93</v>
      </c>
      <c r="AV1147" s="13" t="s">
        <v>93</v>
      </c>
      <c r="AW1147" s="13" t="s">
        <v>40</v>
      </c>
      <c r="AX1147" s="13" t="s">
        <v>84</v>
      </c>
      <c r="AY1147" s="260" t="s">
        <v>251</v>
      </c>
    </row>
    <row r="1148" s="13" customFormat="1">
      <c r="A1148" s="13"/>
      <c r="B1148" s="249"/>
      <c r="C1148" s="250"/>
      <c r="D1148" s="251" t="s">
        <v>260</v>
      </c>
      <c r="E1148" s="252" t="s">
        <v>1</v>
      </c>
      <c r="F1148" s="253" t="s">
        <v>1135</v>
      </c>
      <c r="G1148" s="250"/>
      <c r="H1148" s="254">
        <v>39</v>
      </c>
      <c r="I1148" s="255"/>
      <c r="J1148" s="250"/>
      <c r="K1148" s="250"/>
      <c r="L1148" s="256"/>
      <c r="M1148" s="257"/>
      <c r="N1148" s="258"/>
      <c r="O1148" s="258"/>
      <c r="P1148" s="258"/>
      <c r="Q1148" s="258"/>
      <c r="R1148" s="258"/>
      <c r="S1148" s="258"/>
      <c r="T1148" s="259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60" t="s">
        <v>260</v>
      </c>
      <c r="AU1148" s="260" t="s">
        <v>93</v>
      </c>
      <c r="AV1148" s="13" t="s">
        <v>93</v>
      </c>
      <c r="AW1148" s="13" t="s">
        <v>40</v>
      </c>
      <c r="AX1148" s="13" t="s">
        <v>84</v>
      </c>
      <c r="AY1148" s="260" t="s">
        <v>251</v>
      </c>
    </row>
    <row r="1149" s="13" customFormat="1">
      <c r="A1149" s="13"/>
      <c r="B1149" s="249"/>
      <c r="C1149" s="250"/>
      <c r="D1149" s="251" t="s">
        <v>260</v>
      </c>
      <c r="E1149" s="252" t="s">
        <v>1</v>
      </c>
      <c r="F1149" s="253" t="s">
        <v>1136</v>
      </c>
      <c r="G1149" s="250"/>
      <c r="H1149" s="254">
        <v>669</v>
      </c>
      <c r="I1149" s="255"/>
      <c r="J1149" s="250"/>
      <c r="K1149" s="250"/>
      <c r="L1149" s="256"/>
      <c r="M1149" s="257"/>
      <c r="N1149" s="258"/>
      <c r="O1149" s="258"/>
      <c r="P1149" s="258"/>
      <c r="Q1149" s="258"/>
      <c r="R1149" s="258"/>
      <c r="S1149" s="258"/>
      <c r="T1149" s="259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60" t="s">
        <v>260</v>
      </c>
      <c r="AU1149" s="260" t="s">
        <v>93</v>
      </c>
      <c r="AV1149" s="13" t="s">
        <v>93</v>
      </c>
      <c r="AW1149" s="13" t="s">
        <v>40</v>
      </c>
      <c r="AX1149" s="13" t="s">
        <v>84</v>
      </c>
      <c r="AY1149" s="260" t="s">
        <v>251</v>
      </c>
    </row>
    <row r="1150" s="13" customFormat="1">
      <c r="A1150" s="13"/>
      <c r="B1150" s="249"/>
      <c r="C1150" s="250"/>
      <c r="D1150" s="251" t="s">
        <v>260</v>
      </c>
      <c r="E1150" s="252" t="s">
        <v>1</v>
      </c>
      <c r="F1150" s="253" t="s">
        <v>1137</v>
      </c>
      <c r="G1150" s="250"/>
      <c r="H1150" s="254">
        <v>8</v>
      </c>
      <c r="I1150" s="255"/>
      <c r="J1150" s="250"/>
      <c r="K1150" s="250"/>
      <c r="L1150" s="256"/>
      <c r="M1150" s="257"/>
      <c r="N1150" s="258"/>
      <c r="O1150" s="258"/>
      <c r="P1150" s="258"/>
      <c r="Q1150" s="258"/>
      <c r="R1150" s="258"/>
      <c r="S1150" s="258"/>
      <c r="T1150" s="259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60" t="s">
        <v>260</v>
      </c>
      <c r="AU1150" s="260" t="s">
        <v>93</v>
      </c>
      <c r="AV1150" s="13" t="s">
        <v>93</v>
      </c>
      <c r="AW1150" s="13" t="s">
        <v>40</v>
      </c>
      <c r="AX1150" s="13" t="s">
        <v>84</v>
      </c>
      <c r="AY1150" s="260" t="s">
        <v>251</v>
      </c>
    </row>
    <row r="1151" s="16" customFormat="1">
      <c r="A1151" s="16"/>
      <c r="B1151" s="283"/>
      <c r="C1151" s="284"/>
      <c r="D1151" s="251" t="s">
        <v>260</v>
      </c>
      <c r="E1151" s="285" t="s">
        <v>1</v>
      </c>
      <c r="F1151" s="286" t="s">
        <v>329</v>
      </c>
      <c r="G1151" s="284"/>
      <c r="H1151" s="287">
        <v>1948.5</v>
      </c>
      <c r="I1151" s="288"/>
      <c r="J1151" s="284"/>
      <c r="K1151" s="284"/>
      <c r="L1151" s="289"/>
      <c r="M1151" s="290"/>
      <c r="N1151" s="291"/>
      <c r="O1151" s="291"/>
      <c r="P1151" s="291"/>
      <c r="Q1151" s="291"/>
      <c r="R1151" s="291"/>
      <c r="S1151" s="291"/>
      <c r="T1151" s="292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T1151" s="293" t="s">
        <v>260</v>
      </c>
      <c r="AU1151" s="293" t="s">
        <v>93</v>
      </c>
      <c r="AV1151" s="16" t="s">
        <v>273</v>
      </c>
      <c r="AW1151" s="16" t="s">
        <v>40</v>
      </c>
      <c r="AX1151" s="16" t="s">
        <v>84</v>
      </c>
      <c r="AY1151" s="293" t="s">
        <v>251</v>
      </c>
    </row>
    <row r="1152" s="14" customFormat="1">
      <c r="A1152" s="14"/>
      <c r="B1152" s="261"/>
      <c r="C1152" s="262"/>
      <c r="D1152" s="251" t="s">
        <v>260</v>
      </c>
      <c r="E1152" s="263" t="s">
        <v>1</v>
      </c>
      <c r="F1152" s="264" t="s">
        <v>262</v>
      </c>
      <c r="G1152" s="262"/>
      <c r="H1152" s="265">
        <v>5499.9329999999991</v>
      </c>
      <c r="I1152" s="266"/>
      <c r="J1152" s="262"/>
      <c r="K1152" s="262"/>
      <c r="L1152" s="267"/>
      <c r="M1152" s="268"/>
      <c r="N1152" s="269"/>
      <c r="O1152" s="269"/>
      <c r="P1152" s="269"/>
      <c r="Q1152" s="269"/>
      <c r="R1152" s="269"/>
      <c r="S1152" s="269"/>
      <c r="T1152" s="270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71" t="s">
        <v>260</v>
      </c>
      <c r="AU1152" s="271" t="s">
        <v>93</v>
      </c>
      <c r="AV1152" s="14" t="s">
        <v>257</v>
      </c>
      <c r="AW1152" s="14" t="s">
        <v>40</v>
      </c>
      <c r="AX1152" s="14" t="s">
        <v>91</v>
      </c>
      <c r="AY1152" s="271" t="s">
        <v>251</v>
      </c>
    </row>
    <row r="1153" s="2" customFormat="1" ht="37.8" customHeight="1">
      <c r="A1153" s="41"/>
      <c r="B1153" s="42"/>
      <c r="C1153" s="230" t="s">
        <v>1138</v>
      </c>
      <c r="D1153" s="230" t="s">
        <v>253</v>
      </c>
      <c r="E1153" s="231" t="s">
        <v>1139</v>
      </c>
      <c r="F1153" s="232" t="s">
        <v>1140</v>
      </c>
      <c r="G1153" s="233" t="s">
        <v>321</v>
      </c>
      <c r="H1153" s="234">
        <v>38.399999999999999</v>
      </c>
      <c r="I1153" s="235"/>
      <c r="J1153" s="236">
        <f>ROUND(I1153*H1153,2)</f>
        <v>0</v>
      </c>
      <c r="K1153" s="237"/>
      <c r="L1153" s="47"/>
      <c r="M1153" s="238" t="s">
        <v>1</v>
      </c>
      <c r="N1153" s="239" t="s">
        <v>49</v>
      </c>
      <c r="O1153" s="94"/>
      <c r="P1153" s="240">
        <f>O1153*H1153</f>
        <v>0</v>
      </c>
      <c r="Q1153" s="240">
        <v>2.0000000000000002E-05</v>
      </c>
      <c r="R1153" s="240">
        <f>Q1153*H1153</f>
        <v>0.00076800000000000002</v>
      </c>
      <c r="S1153" s="240">
        <v>0</v>
      </c>
      <c r="T1153" s="241">
        <f>S1153*H1153</f>
        <v>0</v>
      </c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R1153" s="242" t="s">
        <v>257</v>
      </c>
      <c r="AT1153" s="242" t="s">
        <v>253</v>
      </c>
      <c r="AU1153" s="242" t="s">
        <v>93</v>
      </c>
      <c r="AY1153" s="19" t="s">
        <v>251</v>
      </c>
      <c r="BE1153" s="243">
        <f>IF(N1153="základní",J1153,0)</f>
        <v>0</v>
      </c>
      <c r="BF1153" s="243">
        <f>IF(N1153="snížená",J1153,0)</f>
        <v>0</v>
      </c>
      <c r="BG1153" s="243">
        <f>IF(N1153="zákl. přenesená",J1153,0)</f>
        <v>0</v>
      </c>
      <c r="BH1153" s="243">
        <f>IF(N1153="sníž. přenesená",J1153,0)</f>
        <v>0</v>
      </c>
      <c r="BI1153" s="243">
        <f>IF(N1153="nulová",J1153,0)</f>
        <v>0</v>
      </c>
      <c r="BJ1153" s="19" t="s">
        <v>91</v>
      </c>
      <c r="BK1153" s="243">
        <f>ROUND(I1153*H1153,2)</f>
        <v>0</v>
      </c>
      <c r="BL1153" s="19" t="s">
        <v>257</v>
      </c>
      <c r="BM1153" s="242" t="s">
        <v>1141</v>
      </c>
    </row>
    <row r="1154" s="2" customFormat="1">
      <c r="A1154" s="41"/>
      <c r="B1154" s="42"/>
      <c r="C1154" s="43"/>
      <c r="D1154" s="244" t="s">
        <v>258</v>
      </c>
      <c r="E1154" s="43"/>
      <c r="F1154" s="245" t="s">
        <v>1142</v>
      </c>
      <c r="G1154" s="43"/>
      <c r="H1154" s="43"/>
      <c r="I1154" s="246"/>
      <c r="J1154" s="43"/>
      <c r="K1154" s="43"/>
      <c r="L1154" s="47"/>
      <c r="M1154" s="247"/>
      <c r="N1154" s="248"/>
      <c r="O1154" s="94"/>
      <c r="P1154" s="94"/>
      <c r="Q1154" s="94"/>
      <c r="R1154" s="94"/>
      <c r="S1154" s="94"/>
      <c r="T1154" s="95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T1154" s="19" t="s">
        <v>258</v>
      </c>
      <c r="AU1154" s="19" t="s">
        <v>93</v>
      </c>
    </row>
    <row r="1155" s="15" customFormat="1">
      <c r="A1155" s="15"/>
      <c r="B1155" s="272"/>
      <c r="C1155" s="273"/>
      <c r="D1155" s="251" t="s">
        <v>260</v>
      </c>
      <c r="E1155" s="274" t="s">
        <v>1</v>
      </c>
      <c r="F1155" s="275" t="s">
        <v>1143</v>
      </c>
      <c r="G1155" s="273"/>
      <c r="H1155" s="274" t="s">
        <v>1</v>
      </c>
      <c r="I1155" s="276"/>
      <c r="J1155" s="273"/>
      <c r="K1155" s="273"/>
      <c r="L1155" s="277"/>
      <c r="M1155" s="278"/>
      <c r="N1155" s="279"/>
      <c r="O1155" s="279"/>
      <c r="P1155" s="279"/>
      <c r="Q1155" s="279"/>
      <c r="R1155" s="279"/>
      <c r="S1155" s="279"/>
      <c r="T1155" s="280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81" t="s">
        <v>260</v>
      </c>
      <c r="AU1155" s="281" t="s">
        <v>93</v>
      </c>
      <c r="AV1155" s="15" t="s">
        <v>91</v>
      </c>
      <c r="AW1155" s="15" t="s">
        <v>40</v>
      </c>
      <c r="AX1155" s="15" t="s">
        <v>84</v>
      </c>
      <c r="AY1155" s="281" t="s">
        <v>251</v>
      </c>
    </row>
    <row r="1156" s="13" customFormat="1">
      <c r="A1156" s="13"/>
      <c r="B1156" s="249"/>
      <c r="C1156" s="250"/>
      <c r="D1156" s="251" t="s">
        <v>260</v>
      </c>
      <c r="E1156" s="252" t="s">
        <v>1</v>
      </c>
      <c r="F1156" s="253" t="s">
        <v>1144</v>
      </c>
      <c r="G1156" s="250"/>
      <c r="H1156" s="254">
        <v>38.399999999999999</v>
      </c>
      <c r="I1156" s="255"/>
      <c r="J1156" s="250"/>
      <c r="K1156" s="250"/>
      <c r="L1156" s="256"/>
      <c r="M1156" s="257"/>
      <c r="N1156" s="258"/>
      <c r="O1156" s="258"/>
      <c r="P1156" s="258"/>
      <c r="Q1156" s="258"/>
      <c r="R1156" s="258"/>
      <c r="S1156" s="258"/>
      <c r="T1156" s="259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60" t="s">
        <v>260</v>
      </c>
      <c r="AU1156" s="260" t="s">
        <v>93</v>
      </c>
      <c r="AV1156" s="13" t="s">
        <v>93</v>
      </c>
      <c r="AW1156" s="13" t="s">
        <v>40</v>
      </c>
      <c r="AX1156" s="13" t="s">
        <v>91</v>
      </c>
      <c r="AY1156" s="260" t="s">
        <v>251</v>
      </c>
    </row>
    <row r="1157" s="2" customFormat="1" ht="24.15" customHeight="1">
      <c r="A1157" s="41"/>
      <c r="B1157" s="42"/>
      <c r="C1157" s="230" t="s">
        <v>1145</v>
      </c>
      <c r="D1157" s="230" t="s">
        <v>253</v>
      </c>
      <c r="E1157" s="231" t="s">
        <v>1146</v>
      </c>
      <c r="F1157" s="232" t="s">
        <v>1147</v>
      </c>
      <c r="G1157" s="233" t="s">
        <v>571</v>
      </c>
      <c r="H1157" s="234">
        <v>14</v>
      </c>
      <c r="I1157" s="235"/>
      <c r="J1157" s="236">
        <f>ROUND(I1157*H1157,2)</f>
        <v>0</v>
      </c>
      <c r="K1157" s="237"/>
      <c r="L1157" s="47"/>
      <c r="M1157" s="238" t="s">
        <v>1</v>
      </c>
      <c r="N1157" s="239" t="s">
        <v>49</v>
      </c>
      <c r="O1157" s="94"/>
      <c r="P1157" s="240">
        <f>O1157*H1157</f>
        <v>0</v>
      </c>
      <c r="Q1157" s="240">
        <v>0.00048000000000000001</v>
      </c>
      <c r="R1157" s="240">
        <f>Q1157*H1157</f>
        <v>0.0067200000000000003</v>
      </c>
      <c r="S1157" s="240">
        <v>0</v>
      </c>
      <c r="T1157" s="241">
        <f>S1157*H1157</f>
        <v>0</v>
      </c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R1157" s="242" t="s">
        <v>257</v>
      </c>
      <c r="AT1157" s="242" t="s">
        <v>253</v>
      </c>
      <c r="AU1157" s="242" t="s">
        <v>93</v>
      </c>
      <c r="AY1157" s="19" t="s">
        <v>251</v>
      </c>
      <c r="BE1157" s="243">
        <f>IF(N1157="základní",J1157,0)</f>
        <v>0</v>
      </c>
      <c r="BF1157" s="243">
        <f>IF(N1157="snížená",J1157,0)</f>
        <v>0</v>
      </c>
      <c r="BG1157" s="243">
        <f>IF(N1157="zákl. přenesená",J1157,0)</f>
        <v>0</v>
      </c>
      <c r="BH1157" s="243">
        <f>IF(N1157="sníž. přenesená",J1157,0)</f>
        <v>0</v>
      </c>
      <c r="BI1157" s="243">
        <f>IF(N1157="nulová",J1157,0)</f>
        <v>0</v>
      </c>
      <c r="BJ1157" s="19" t="s">
        <v>91</v>
      </c>
      <c r="BK1157" s="243">
        <f>ROUND(I1157*H1157,2)</f>
        <v>0</v>
      </c>
      <c r="BL1157" s="19" t="s">
        <v>257</v>
      </c>
      <c r="BM1157" s="242" t="s">
        <v>1148</v>
      </c>
    </row>
    <row r="1158" s="2" customFormat="1">
      <c r="A1158" s="41"/>
      <c r="B1158" s="42"/>
      <c r="C1158" s="43"/>
      <c r="D1158" s="244" t="s">
        <v>258</v>
      </c>
      <c r="E1158" s="43"/>
      <c r="F1158" s="245" t="s">
        <v>1149</v>
      </c>
      <c r="G1158" s="43"/>
      <c r="H1158" s="43"/>
      <c r="I1158" s="246"/>
      <c r="J1158" s="43"/>
      <c r="K1158" s="43"/>
      <c r="L1158" s="47"/>
      <c r="M1158" s="247"/>
      <c r="N1158" s="248"/>
      <c r="O1158" s="94"/>
      <c r="P1158" s="94"/>
      <c r="Q1158" s="94"/>
      <c r="R1158" s="94"/>
      <c r="S1158" s="94"/>
      <c r="T1158" s="95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T1158" s="19" t="s">
        <v>258</v>
      </c>
      <c r="AU1158" s="19" t="s">
        <v>93</v>
      </c>
    </row>
    <row r="1159" s="15" customFormat="1">
      <c r="A1159" s="15"/>
      <c r="B1159" s="272"/>
      <c r="C1159" s="273"/>
      <c r="D1159" s="251" t="s">
        <v>260</v>
      </c>
      <c r="E1159" s="274" t="s">
        <v>1</v>
      </c>
      <c r="F1159" s="275" t="s">
        <v>1150</v>
      </c>
      <c r="G1159" s="273"/>
      <c r="H1159" s="274" t="s">
        <v>1</v>
      </c>
      <c r="I1159" s="276"/>
      <c r="J1159" s="273"/>
      <c r="K1159" s="273"/>
      <c r="L1159" s="277"/>
      <c r="M1159" s="278"/>
      <c r="N1159" s="279"/>
      <c r="O1159" s="279"/>
      <c r="P1159" s="279"/>
      <c r="Q1159" s="279"/>
      <c r="R1159" s="279"/>
      <c r="S1159" s="279"/>
      <c r="T1159" s="280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81" t="s">
        <v>260</v>
      </c>
      <c r="AU1159" s="281" t="s">
        <v>93</v>
      </c>
      <c r="AV1159" s="15" t="s">
        <v>91</v>
      </c>
      <c r="AW1159" s="15" t="s">
        <v>40</v>
      </c>
      <c r="AX1159" s="15" t="s">
        <v>84</v>
      </c>
      <c r="AY1159" s="281" t="s">
        <v>251</v>
      </c>
    </row>
    <row r="1160" s="15" customFormat="1">
      <c r="A1160" s="15"/>
      <c r="B1160" s="272"/>
      <c r="C1160" s="273"/>
      <c r="D1160" s="251" t="s">
        <v>260</v>
      </c>
      <c r="E1160" s="274" t="s">
        <v>1</v>
      </c>
      <c r="F1160" s="275" t="s">
        <v>1151</v>
      </c>
      <c r="G1160" s="273"/>
      <c r="H1160" s="274" t="s">
        <v>1</v>
      </c>
      <c r="I1160" s="276"/>
      <c r="J1160" s="273"/>
      <c r="K1160" s="273"/>
      <c r="L1160" s="277"/>
      <c r="M1160" s="278"/>
      <c r="N1160" s="279"/>
      <c r="O1160" s="279"/>
      <c r="P1160" s="279"/>
      <c r="Q1160" s="279"/>
      <c r="R1160" s="279"/>
      <c r="S1160" s="279"/>
      <c r="T1160" s="280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81" t="s">
        <v>260</v>
      </c>
      <c r="AU1160" s="281" t="s">
        <v>93</v>
      </c>
      <c r="AV1160" s="15" t="s">
        <v>91</v>
      </c>
      <c r="AW1160" s="15" t="s">
        <v>40</v>
      </c>
      <c r="AX1160" s="15" t="s">
        <v>84</v>
      </c>
      <c r="AY1160" s="281" t="s">
        <v>251</v>
      </c>
    </row>
    <row r="1161" s="13" customFormat="1">
      <c r="A1161" s="13"/>
      <c r="B1161" s="249"/>
      <c r="C1161" s="250"/>
      <c r="D1161" s="251" t="s">
        <v>260</v>
      </c>
      <c r="E1161" s="252" t="s">
        <v>1</v>
      </c>
      <c r="F1161" s="253" t="s">
        <v>1152</v>
      </c>
      <c r="G1161" s="250"/>
      <c r="H1161" s="254">
        <v>3</v>
      </c>
      <c r="I1161" s="255"/>
      <c r="J1161" s="250"/>
      <c r="K1161" s="250"/>
      <c r="L1161" s="256"/>
      <c r="M1161" s="257"/>
      <c r="N1161" s="258"/>
      <c r="O1161" s="258"/>
      <c r="P1161" s="258"/>
      <c r="Q1161" s="258"/>
      <c r="R1161" s="258"/>
      <c r="S1161" s="258"/>
      <c r="T1161" s="259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60" t="s">
        <v>260</v>
      </c>
      <c r="AU1161" s="260" t="s">
        <v>93</v>
      </c>
      <c r="AV1161" s="13" t="s">
        <v>93</v>
      </c>
      <c r="AW1161" s="13" t="s">
        <v>40</v>
      </c>
      <c r="AX1161" s="13" t="s">
        <v>84</v>
      </c>
      <c r="AY1161" s="260" t="s">
        <v>251</v>
      </c>
    </row>
    <row r="1162" s="16" customFormat="1">
      <c r="A1162" s="16"/>
      <c r="B1162" s="283"/>
      <c r="C1162" s="284"/>
      <c r="D1162" s="251" t="s">
        <v>260</v>
      </c>
      <c r="E1162" s="285" t="s">
        <v>1</v>
      </c>
      <c r="F1162" s="286" t="s">
        <v>329</v>
      </c>
      <c r="G1162" s="284"/>
      <c r="H1162" s="287">
        <v>3</v>
      </c>
      <c r="I1162" s="288"/>
      <c r="J1162" s="284"/>
      <c r="K1162" s="284"/>
      <c r="L1162" s="289"/>
      <c r="M1162" s="290"/>
      <c r="N1162" s="291"/>
      <c r="O1162" s="291"/>
      <c r="P1162" s="291"/>
      <c r="Q1162" s="291"/>
      <c r="R1162" s="291"/>
      <c r="S1162" s="291"/>
      <c r="T1162" s="292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T1162" s="293" t="s">
        <v>260</v>
      </c>
      <c r="AU1162" s="293" t="s">
        <v>93</v>
      </c>
      <c r="AV1162" s="16" t="s">
        <v>273</v>
      </c>
      <c r="AW1162" s="16" t="s">
        <v>40</v>
      </c>
      <c r="AX1162" s="16" t="s">
        <v>84</v>
      </c>
      <c r="AY1162" s="293" t="s">
        <v>251</v>
      </c>
    </row>
    <row r="1163" s="15" customFormat="1">
      <c r="A1163" s="15"/>
      <c r="B1163" s="272"/>
      <c r="C1163" s="273"/>
      <c r="D1163" s="251" t="s">
        <v>260</v>
      </c>
      <c r="E1163" s="274" t="s">
        <v>1</v>
      </c>
      <c r="F1163" s="275" t="s">
        <v>1153</v>
      </c>
      <c r="G1163" s="273"/>
      <c r="H1163" s="274" t="s">
        <v>1</v>
      </c>
      <c r="I1163" s="276"/>
      <c r="J1163" s="273"/>
      <c r="K1163" s="273"/>
      <c r="L1163" s="277"/>
      <c r="M1163" s="278"/>
      <c r="N1163" s="279"/>
      <c r="O1163" s="279"/>
      <c r="P1163" s="279"/>
      <c r="Q1163" s="279"/>
      <c r="R1163" s="279"/>
      <c r="S1163" s="279"/>
      <c r="T1163" s="280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81" t="s">
        <v>260</v>
      </c>
      <c r="AU1163" s="281" t="s">
        <v>93</v>
      </c>
      <c r="AV1163" s="15" t="s">
        <v>91</v>
      </c>
      <c r="AW1163" s="15" t="s">
        <v>40</v>
      </c>
      <c r="AX1163" s="15" t="s">
        <v>84</v>
      </c>
      <c r="AY1163" s="281" t="s">
        <v>251</v>
      </c>
    </row>
    <row r="1164" s="13" customFormat="1">
      <c r="A1164" s="13"/>
      <c r="B1164" s="249"/>
      <c r="C1164" s="250"/>
      <c r="D1164" s="251" t="s">
        <v>260</v>
      </c>
      <c r="E1164" s="252" t="s">
        <v>1</v>
      </c>
      <c r="F1164" s="253" t="s">
        <v>1154</v>
      </c>
      <c r="G1164" s="250"/>
      <c r="H1164" s="254">
        <v>9</v>
      </c>
      <c r="I1164" s="255"/>
      <c r="J1164" s="250"/>
      <c r="K1164" s="250"/>
      <c r="L1164" s="256"/>
      <c r="M1164" s="257"/>
      <c r="N1164" s="258"/>
      <c r="O1164" s="258"/>
      <c r="P1164" s="258"/>
      <c r="Q1164" s="258"/>
      <c r="R1164" s="258"/>
      <c r="S1164" s="258"/>
      <c r="T1164" s="259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60" t="s">
        <v>260</v>
      </c>
      <c r="AU1164" s="260" t="s">
        <v>93</v>
      </c>
      <c r="AV1164" s="13" t="s">
        <v>93</v>
      </c>
      <c r="AW1164" s="13" t="s">
        <v>40</v>
      </c>
      <c r="AX1164" s="13" t="s">
        <v>84</v>
      </c>
      <c r="AY1164" s="260" t="s">
        <v>251</v>
      </c>
    </row>
    <row r="1165" s="16" customFormat="1">
      <c r="A1165" s="16"/>
      <c r="B1165" s="283"/>
      <c r="C1165" s="284"/>
      <c r="D1165" s="251" t="s">
        <v>260</v>
      </c>
      <c r="E1165" s="285" t="s">
        <v>1</v>
      </c>
      <c r="F1165" s="286" t="s">
        <v>329</v>
      </c>
      <c r="G1165" s="284"/>
      <c r="H1165" s="287">
        <v>9</v>
      </c>
      <c r="I1165" s="288"/>
      <c r="J1165" s="284"/>
      <c r="K1165" s="284"/>
      <c r="L1165" s="289"/>
      <c r="M1165" s="290"/>
      <c r="N1165" s="291"/>
      <c r="O1165" s="291"/>
      <c r="P1165" s="291"/>
      <c r="Q1165" s="291"/>
      <c r="R1165" s="291"/>
      <c r="S1165" s="291"/>
      <c r="T1165" s="292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T1165" s="293" t="s">
        <v>260</v>
      </c>
      <c r="AU1165" s="293" t="s">
        <v>93</v>
      </c>
      <c r="AV1165" s="16" t="s">
        <v>273</v>
      </c>
      <c r="AW1165" s="16" t="s">
        <v>40</v>
      </c>
      <c r="AX1165" s="16" t="s">
        <v>84</v>
      </c>
      <c r="AY1165" s="293" t="s">
        <v>251</v>
      </c>
    </row>
    <row r="1166" s="15" customFormat="1">
      <c r="A1166" s="15"/>
      <c r="B1166" s="272"/>
      <c r="C1166" s="273"/>
      <c r="D1166" s="251" t="s">
        <v>260</v>
      </c>
      <c r="E1166" s="274" t="s">
        <v>1</v>
      </c>
      <c r="F1166" s="275" t="s">
        <v>1155</v>
      </c>
      <c r="G1166" s="273"/>
      <c r="H1166" s="274" t="s">
        <v>1</v>
      </c>
      <c r="I1166" s="276"/>
      <c r="J1166" s="273"/>
      <c r="K1166" s="273"/>
      <c r="L1166" s="277"/>
      <c r="M1166" s="278"/>
      <c r="N1166" s="279"/>
      <c r="O1166" s="279"/>
      <c r="P1166" s="279"/>
      <c r="Q1166" s="279"/>
      <c r="R1166" s="279"/>
      <c r="S1166" s="279"/>
      <c r="T1166" s="280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81" t="s">
        <v>260</v>
      </c>
      <c r="AU1166" s="281" t="s">
        <v>93</v>
      </c>
      <c r="AV1166" s="15" t="s">
        <v>91</v>
      </c>
      <c r="AW1166" s="15" t="s">
        <v>40</v>
      </c>
      <c r="AX1166" s="15" t="s">
        <v>84</v>
      </c>
      <c r="AY1166" s="281" t="s">
        <v>251</v>
      </c>
    </row>
    <row r="1167" s="13" customFormat="1">
      <c r="A1167" s="13"/>
      <c r="B1167" s="249"/>
      <c r="C1167" s="250"/>
      <c r="D1167" s="251" t="s">
        <v>260</v>
      </c>
      <c r="E1167" s="252" t="s">
        <v>1</v>
      </c>
      <c r="F1167" s="253" t="s">
        <v>1156</v>
      </c>
      <c r="G1167" s="250"/>
      <c r="H1167" s="254">
        <v>2</v>
      </c>
      <c r="I1167" s="255"/>
      <c r="J1167" s="250"/>
      <c r="K1167" s="250"/>
      <c r="L1167" s="256"/>
      <c r="M1167" s="257"/>
      <c r="N1167" s="258"/>
      <c r="O1167" s="258"/>
      <c r="P1167" s="258"/>
      <c r="Q1167" s="258"/>
      <c r="R1167" s="258"/>
      <c r="S1167" s="258"/>
      <c r="T1167" s="259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60" t="s">
        <v>260</v>
      </c>
      <c r="AU1167" s="260" t="s">
        <v>93</v>
      </c>
      <c r="AV1167" s="13" t="s">
        <v>93</v>
      </c>
      <c r="AW1167" s="13" t="s">
        <v>40</v>
      </c>
      <c r="AX1167" s="13" t="s">
        <v>84</v>
      </c>
      <c r="AY1167" s="260" t="s">
        <v>251</v>
      </c>
    </row>
    <row r="1168" s="16" customFormat="1">
      <c r="A1168" s="16"/>
      <c r="B1168" s="283"/>
      <c r="C1168" s="284"/>
      <c r="D1168" s="251" t="s">
        <v>260</v>
      </c>
      <c r="E1168" s="285" t="s">
        <v>1</v>
      </c>
      <c r="F1168" s="286" t="s">
        <v>329</v>
      </c>
      <c r="G1168" s="284"/>
      <c r="H1168" s="287">
        <v>2</v>
      </c>
      <c r="I1168" s="288"/>
      <c r="J1168" s="284"/>
      <c r="K1168" s="284"/>
      <c r="L1168" s="289"/>
      <c r="M1168" s="290"/>
      <c r="N1168" s="291"/>
      <c r="O1168" s="291"/>
      <c r="P1168" s="291"/>
      <c r="Q1168" s="291"/>
      <c r="R1168" s="291"/>
      <c r="S1168" s="291"/>
      <c r="T1168" s="292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T1168" s="293" t="s">
        <v>260</v>
      </c>
      <c r="AU1168" s="293" t="s">
        <v>93</v>
      </c>
      <c r="AV1168" s="16" t="s">
        <v>273</v>
      </c>
      <c r="AW1168" s="16" t="s">
        <v>40</v>
      </c>
      <c r="AX1168" s="16" t="s">
        <v>84</v>
      </c>
      <c r="AY1168" s="293" t="s">
        <v>251</v>
      </c>
    </row>
    <row r="1169" s="14" customFormat="1">
      <c r="A1169" s="14"/>
      <c r="B1169" s="261"/>
      <c r="C1169" s="262"/>
      <c r="D1169" s="251" t="s">
        <v>260</v>
      </c>
      <c r="E1169" s="263" t="s">
        <v>1</v>
      </c>
      <c r="F1169" s="264" t="s">
        <v>262</v>
      </c>
      <c r="G1169" s="262"/>
      <c r="H1169" s="265">
        <v>14</v>
      </c>
      <c r="I1169" s="266"/>
      <c r="J1169" s="262"/>
      <c r="K1169" s="262"/>
      <c r="L1169" s="267"/>
      <c r="M1169" s="268"/>
      <c r="N1169" s="269"/>
      <c r="O1169" s="269"/>
      <c r="P1169" s="269"/>
      <c r="Q1169" s="269"/>
      <c r="R1169" s="269"/>
      <c r="S1169" s="269"/>
      <c r="T1169" s="270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71" t="s">
        <v>260</v>
      </c>
      <c r="AU1169" s="271" t="s">
        <v>93</v>
      </c>
      <c r="AV1169" s="14" t="s">
        <v>257</v>
      </c>
      <c r="AW1169" s="14" t="s">
        <v>40</v>
      </c>
      <c r="AX1169" s="14" t="s">
        <v>91</v>
      </c>
      <c r="AY1169" s="271" t="s">
        <v>251</v>
      </c>
    </row>
    <row r="1170" s="2" customFormat="1" ht="37.8" customHeight="1">
      <c r="A1170" s="41"/>
      <c r="B1170" s="42"/>
      <c r="C1170" s="294" t="s">
        <v>1157</v>
      </c>
      <c r="D1170" s="294" t="s">
        <v>338</v>
      </c>
      <c r="E1170" s="295" t="s">
        <v>1158</v>
      </c>
      <c r="F1170" s="296" t="s">
        <v>1159</v>
      </c>
      <c r="G1170" s="297" t="s">
        <v>571</v>
      </c>
      <c r="H1170" s="298">
        <v>2</v>
      </c>
      <c r="I1170" s="299"/>
      <c r="J1170" s="300">
        <f>ROUND(I1170*H1170,2)</f>
        <v>0</v>
      </c>
      <c r="K1170" s="301"/>
      <c r="L1170" s="302"/>
      <c r="M1170" s="303" t="s">
        <v>1</v>
      </c>
      <c r="N1170" s="304" t="s">
        <v>49</v>
      </c>
      <c r="O1170" s="94"/>
      <c r="P1170" s="240">
        <f>O1170*H1170</f>
        <v>0</v>
      </c>
      <c r="Q1170" s="240">
        <v>0.014890000000000001</v>
      </c>
      <c r="R1170" s="240">
        <f>Q1170*H1170</f>
        <v>0.029780000000000001</v>
      </c>
      <c r="S1170" s="240">
        <v>0</v>
      </c>
      <c r="T1170" s="241">
        <f>S1170*H1170</f>
        <v>0</v>
      </c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R1170" s="242" t="s">
        <v>281</v>
      </c>
      <c r="AT1170" s="242" t="s">
        <v>338</v>
      </c>
      <c r="AU1170" s="242" t="s">
        <v>93</v>
      </c>
      <c r="AY1170" s="19" t="s">
        <v>251</v>
      </c>
      <c r="BE1170" s="243">
        <f>IF(N1170="základní",J1170,0)</f>
        <v>0</v>
      </c>
      <c r="BF1170" s="243">
        <f>IF(N1170="snížená",J1170,0)</f>
        <v>0</v>
      </c>
      <c r="BG1170" s="243">
        <f>IF(N1170="zákl. přenesená",J1170,0)</f>
        <v>0</v>
      </c>
      <c r="BH1170" s="243">
        <f>IF(N1170="sníž. přenesená",J1170,0)</f>
        <v>0</v>
      </c>
      <c r="BI1170" s="243">
        <f>IF(N1170="nulová",J1170,0)</f>
        <v>0</v>
      </c>
      <c r="BJ1170" s="19" t="s">
        <v>91</v>
      </c>
      <c r="BK1170" s="243">
        <f>ROUND(I1170*H1170,2)</f>
        <v>0</v>
      </c>
      <c r="BL1170" s="19" t="s">
        <v>257</v>
      </c>
      <c r="BM1170" s="242" t="s">
        <v>1160</v>
      </c>
    </row>
    <row r="1171" s="15" customFormat="1">
      <c r="A1171" s="15"/>
      <c r="B1171" s="272"/>
      <c r="C1171" s="273"/>
      <c r="D1171" s="251" t="s">
        <v>260</v>
      </c>
      <c r="E1171" s="274" t="s">
        <v>1</v>
      </c>
      <c r="F1171" s="275" t="s">
        <v>1150</v>
      </c>
      <c r="G1171" s="273"/>
      <c r="H1171" s="274" t="s">
        <v>1</v>
      </c>
      <c r="I1171" s="276"/>
      <c r="J1171" s="273"/>
      <c r="K1171" s="273"/>
      <c r="L1171" s="277"/>
      <c r="M1171" s="278"/>
      <c r="N1171" s="279"/>
      <c r="O1171" s="279"/>
      <c r="P1171" s="279"/>
      <c r="Q1171" s="279"/>
      <c r="R1171" s="279"/>
      <c r="S1171" s="279"/>
      <c r="T1171" s="280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81" t="s">
        <v>260</v>
      </c>
      <c r="AU1171" s="281" t="s">
        <v>93</v>
      </c>
      <c r="AV1171" s="15" t="s">
        <v>91</v>
      </c>
      <c r="AW1171" s="15" t="s">
        <v>40</v>
      </c>
      <c r="AX1171" s="15" t="s">
        <v>84</v>
      </c>
      <c r="AY1171" s="281" t="s">
        <v>251</v>
      </c>
    </row>
    <row r="1172" s="15" customFormat="1">
      <c r="A1172" s="15"/>
      <c r="B1172" s="272"/>
      <c r="C1172" s="273"/>
      <c r="D1172" s="251" t="s">
        <v>260</v>
      </c>
      <c r="E1172" s="274" t="s">
        <v>1</v>
      </c>
      <c r="F1172" s="275" t="s">
        <v>1155</v>
      </c>
      <c r="G1172" s="273"/>
      <c r="H1172" s="274" t="s">
        <v>1</v>
      </c>
      <c r="I1172" s="276"/>
      <c r="J1172" s="273"/>
      <c r="K1172" s="273"/>
      <c r="L1172" s="277"/>
      <c r="M1172" s="278"/>
      <c r="N1172" s="279"/>
      <c r="O1172" s="279"/>
      <c r="P1172" s="279"/>
      <c r="Q1172" s="279"/>
      <c r="R1172" s="279"/>
      <c r="S1172" s="279"/>
      <c r="T1172" s="280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81" t="s">
        <v>260</v>
      </c>
      <c r="AU1172" s="281" t="s">
        <v>93</v>
      </c>
      <c r="AV1172" s="15" t="s">
        <v>91</v>
      </c>
      <c r="AW1172" s="15" t="s">
        <v>40</v>
      </c>
      <c r="AX1172" s="15" t="s">
        <v>84</v>
      </c>
      <c r="AY1172" s="281" t="s">
        <v>251</v>
      </c>
    </row>
    <row r="1173" s="13" customFormat="1">
      <c r="A1173" s="13"/>
      <c r="B1173" s="249"/>
      <c r="C1173" s="250"/>
      <c r="D1173" s="251" t="s">
        <v>260</v>
      </c>
      <c r="E1173" s="252" t="s">
        <v>1</v>
      </c>
      <c r="F1173" s="253" t="s">
        <v>1156</v>
      </c>
      <c r="G1173" s="250"/>
      <c r="H1173" s="254">
        <v>2</v>
      </c>
      <c r="I1173" s="255"/>
      <c r="J1173" s="250"/>
      <c r="K1173" s="250"/>
      <c r="L1173" s="256"/>
      <c r="M1173" s="257"/>
      <c r="N1173" s="258"/>
      <c r="O1173" s="258"/>
      <c r="P1173" s="258"/>
      <c r="Q1173" s="258"/>
      <c r="R1173" s="258"/>
      <c r="S1173" s="258"/>
      <c r="T1173" s="259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60" t="s">
        <v>260</v>
      </c>
      <c r="AU1173" s="260" t="s">
        <v>93</v>
      </c>
      <c r="AV1173" s="13" t="s">
        <v>93</v>
      </c>
      <c r="AW1173" s="13" t="s">
        <v>40</v>
      </c>
      <c r="AX1173" s="13" t="s">
        <v>91</v>
      </c>
      <c r="AY1173" s="260" t="s">
        <v>251</v>
      </c>
    </row>
    <row r="1174" s="2" customFormat="1" ht="37.8" customHeight="1">
      <c r="A1174" s="41"/>
      <c r="B1174" s="42"/>
      <c r="C1174" s="294" t="s">
        <v>661</v>
      </c>
      <c r="D1174" s="294" t="s">
        <v>338</v>
      </c>
      <c r="E1174" s="295" t="s">
        <v>1161</v>
      </c>
      <c r="F1174" s="296" t="s">
        <v>1162</v>
      </c>
      <c r="G1174" s="297" t="s">
        <v>571</v>
      </c>
      <c r="H1174" s="298">
        <v>3</v>
      </c>
      <c r="I1174" s="299"/>
      <c r="J1174" s="300">
        <f>ROUND(I1174*H1174,2)</f>
        <v>0</v>
      </c>
      <c r="K1174" s="301"/>
      <c r="L1174" s="302"/>
      <c r="M1174" s="303" t="s">
        <v>1</v>
      </c>
      <c r="N1174" s="304" t="s">
        <v>49</v>
      </c>
      <c r="O1174" s="94"/>
      <c r="P1174" s="240">
        <f>O1174*H1174</f>
        <v>0</v>
      </c>
      <c r="Q1174" s="240">
        <v>0.01521</v>
      </c>
      <c r="R1174" s="240">
        <f>Q1174*H1174</f>
        <v>0.045629999999999997</v>
      </c>
      <c r="S1174" s="240">
        <v>0</v>
      </c>
      <c r="T1174" s="241">
        <f>S1174*H1174</f>
        <v>0</v>
      </c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R1174" s="242" t="s">
        <v>281</v>
      </c>
      <c r="AT1174" s="242" t="s">
        <v>338</v>
      </c>
      <c r="AU1174" s="242" t="s">
        <v>93</v>
      </c>
      <c r="AY1174" s="19" t="s">
        <v>251</v>
      </c>
      <c r="BE1174" s="243">
        <f>IF(N1174="základní",J1174,0)</f>
        <v>0</v>
      </c>
      <c r="BF1174" s="243">
        <f>IF(N1174="snížená",J1174,0)</f>
        <v>0</v>
      </c>
      <c r="BG1174" s="243">
        <f>IF(N1174="zákl. přenesená",J1174,0)</f>
        <v>0</v>
      </c>
      <c r="BH1174" s="243">
        <f>IF(N1174="sníž. přenesená",J1174,0)</f>
        <v>0</v>
      </c>
      <c r="BI1174" s="243">
        <f>IF(N1174="nulová",J1174,0)</f>
        <v>0</v>
      </c>
      <c r="BJ1174" s="19" t="s">
        <v>91</v>
      </c>
      <c r="BK1174" s="243">
        <f>ROUND(I1174*H1174,2)</f>
        <v>0</v>
      </c>
      <c r="BL1174" s="19" t="s">
        <v>257</v>
      </c>
      <c r="BM1174" s="242" t="s">
        <v>1163</v>
      </c>
    </row>
    <row r="1175" s="15" customFormat="1">
      <c r="A1175" s="15"/>
      <c r="B1175" s="272"/>
      <c r="C1175" s="273"/>
      <c r="D1175" s="251" t="s">
        <v>260</v>
      </c>
      <c r="E1175" s="274" t="s">
        <v>1</v>
      </c>
      <c r="F1175" s="275" t="s">
        <v>1150</v>
      </c>
      <c r="G1175" s="273"/>
      <c r="H1175" s="274" t="s">
        <v>1</v>
      </c>
      <c r="I1175" s="276"/>
      <c r="J1175" s="273"/>
      <c r="K1175" s="273"/>
      <c r="L1175" s="277"/>
      <c r="M1175" s="278"/>
      <c r="N1175" s="279"/>
      <c r="O1175" s="279"/>
      <c r="P1175" s="279"/>
      <c r="Q1175" s="279"/>
      <c r="R1175" s="279"/>
      <c r="S1175" s="279"/>
      <c r="T1175" s="280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81" t="s">
        <v>260</v>
      </c>
      <c r="AU1175" s="281" t="s">
        <v>93</v>
      </c>
      <c r="AV1175" s="15" t="s">
        <v>91</v>
      </c>
      <c r="AW1175" s="15" t="s">
        <v>40</v>
      </c>
      <c r="AX1175" s="15" t="s">
        <v>84</v>
      </c>
      <c r="AY1175" s="281" t="s">
        <v>251</v>
      </c>
    </row>
    <row r="1176" s="15" customFormat="1">
      <c r="A1176" s="15"/>
      <c r="B1176" s="272"/>
      <c r="C1176" s="273"/>
      <c r="D1176" s="251" t="s">
        <v>260</v>
      </c>
      <c r="E1176" s="274" t="s">
        <v>1</v>
      </c>
      <c r="F1176" s="275" t="s">
        <v>1151</v>
      </c>
      <c r="G1176" s="273"/>
      <c r="H1176" s="274" t="s">
        <v>1</v>
      </c>
      <c r="I1176" s="276"/>
      <c r="J1176" s="273"/>
      <c r="K1176" s="273"/>
      <c r="L1176" s="277"/>
      <c r="M1176" s="278"/>
      <c r="N1176" s="279"/>
      <c r="O1176" s="279"/>
      <c r="P1176" s="279"/>
      <c r="Q1176" s="279"/>
      <c r="R1176" s="279"/>
      <c r="S1176" s="279"/>
      <c r="T1176" s="280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81" t="s">
        <v>260</v>
      </c>
      <c r="AU1176" s="281" t="s">
        <v>93</v>
      </c>
      <c r="AV1176" s="15" t="s">
        <v>91</v>
      </c>
      <c r="AW1176" s="15" t="s">
        <v>40</v>
      </c>
      <c r="AX1176" s="15" t="s">
        <v>84</v>
      </c>
      <c r="AY1176" s="281" t="s">
        <v>251</v>
      </c>
    </row>
    <row r="1177" s="13" customFormat="1">
      <c r="A1177" s="13"/>
      <c r="B1177" s="249"/>
      <c r="C1177" s="250"/>
      <c r="D1177" s="251" t="s">
        <v>260</v>
      </c>
      <c r="E1177" s="252" t="s">
        <v>1</v>
      </c>
      <c r="F1177" s="253" t="s">
        <v>1152</v>
      </c>
      <c r="G1177" s="250"/>
      <c r="H1177" s="254">
        <v>3</v>
      </c>
      <c r="I1177" s="255"/>
      <c r="J1177" s="250"/>
      <c r="K1177" s="250"/>
      <c r="L1177" s="256"/>
      <c r="M1177" s="257"/>
      <c r="N1177" s="258"/>
      <c r="O1177" s="258"/>
      <c r="P1177" s="258"/>
      <c r="Q1177" s="258"/>
      <c r="R1177" s="258"/>
      <c r="S1177" s="258"/>
      <c r="T1177" s="259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60" t="s">
        <v>260</v>
      </c>
      <c r="AU1177" s="260" t="s">
        <v>93</v>
      </c>
      <c r="AV1177" s="13" t="s">
        <v>93</v>
      </c>
      <c r="AW1177" s="13" t="s">
        <v>40</v>
      </c>
      <c r="AX1177" s="13" t="s">
        <v>84</v>
      </c>
      <c r="AY1177" s="260" t="s">
        <v>251</v>
      </c>
    </row>
    <row r="1178" s="16" customFormat="1">
      <c r="A1178" s="16"/>
      <c r="B1178" s="283"/>
      <c r="C1178" s="284"/>
      <c r="D1178" s="251" t="s">
        <v>260</v>
      </c>
      <c r="E1178" s="285" t="s">
        <v>1</v>
      </c>
      <c r="F1178" s="286" t="s">
        <v>329</v>
      </c>
      <c r="G1178" s="284"/>
      <c r="H1178" s="287">
        <v>3</v>
      </c>
      <c r="I1178" s="288"/>
      <c r="J1178" s="284"/>
      <c r="K1178" s="284"/>
      <c r="L1178" s="289"/>
      <c r="M1178" s="290"/>
      <c r="N1178" s="291"/>
      <c r="O1178" s="291"/>
      <c r="P1178" s="291"/>
      <c r="Q1178" s="291"/>
      <c r="R1178" s="291"/>
      <c r="S1178" s="291"/>
      <c r="T1178" s="292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T1178" s="293" t="s">
        <v>260</v>
      </c>
      <c r="AU1178" s="293" t="s">
        <v>93</v>
      </c>
      <c r="AV1178" s="16" t="s">
        <v>273</v>
      </c>
      <c r="AW1178" s="16" t="s">
        <v>40</v>
      </c>
      <c r="AX1178" s="16" t="s">
        <v>91</v>
      </c>
      <c r="AY1178" s="293" t="s">
        <v>251</v>
      </c>
    </row>
    <row r="1179" s="2" customFormat="1" ht="37.8" customHeight="1">
      <c r="A1179" s="41"/>
      <c r="B1179" s="42"/>
      <c r="C1179" s="294" t="s">
        <v>1164</v>
      </c>
      <c r="D1179" s="294" t="s">
        <v>338</v>
      </c>
      <c r="E1179" s="295" t="s">
        <v>1165</v>
      </c>
      <c r="F1179" s="296" t="s">
        <v>1166</v>
      </c>
      <c r="G1179" s="297" t="s">
        <v>571</v>
      </c>
      <c r="H1179" s="298">
        <v>9</v>
      </c>
      <c r="I1179" s="299"/>
      <c r="J1179" s="300">
        <f>ROUND(I1179*H1179,2)</f>
        <v>0</v>
      </c>
      <c r="K1179" s="301"/>
      <c r="L1179" s="302"/>
      <c r="M1179" s="303" t="s">
        <v>1</v>
      </c>
      <c r="N1179" s="304" t="s">
        <v>49</v>
      </c>
      <c r="O1179" s="94"/>
      <c r="P1179" s="240">
        <f>O1179*H1179</f>
        <v>0</v>
      </c>
      <c r="Q1179" s="240">
        <v>0.01553</v>
      </c>
      <c r="R1179" s="240">
        <f>Q1179*H1179</f>
        <v>0.13977000000000001</v>
      </c>
      <c r="S1179" s="240">
        <v>0</v>
      </c>
      <c r="T1179" s="241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42" t="s">
        <v>281</v>
      </c>
      <c r="AT1179" s="242" t="s">
        <v>338</v>
      </c>
      <c r="AU1179" s="242" t="s">
        <v>93</v>
      </c>
      <c r="AY1179" s="19" t="s">
        <v>251</v>
      </c>
      <c r="BE1179" s="243">
        <f>IF(N1179="základní",J1179,0)</f>
        <v>0</v>
      </c>
      <c r="BF1179" s="243">
        <f>IF(N1179="snížená",J1179,0)</f>
        <v>0</v>
      </c>
      <c r="BG1179" s="243">
        <f>IF(N1179="zákl. přenesená",J1179,0)</f>
        <v>0</v>
      </c>
      <c r="BH1179" s="243">
        <f>IF(N1179="sníž. přenesená",J1179,0)</f>
        <v>0</v>
      </c>
      <c r="BI1179" s="243">
        <f>IF(N1179="nulová",J1179,0)</f>
        <v>0</v>
      </c>
      <c r="BJ1179" s="19" t="s">
        <v>91</v>
      </c>
      <c r="BK1179" s="243">
        <f>ROUND(I1179*H1179,2)</f>
        <v>0</v>
      </c>
      <c r="BL1179" s="19" t="s">
        <v>257</v>
      </c>
      <c r="BM1179" s="242" t="s">
        <v>1167</v>
      </c>
    </row>
    <row r="1180" s="15" customFormat="1">
      <c r="A1180" s="15"/>
      <c r="B1180" s="272"/>
      <c r="C1180" s="273"/>
      <c r="D1180" s="251" t="s">
        <v>260</v>
      </c>
      <c r="E1180" s="274" t="s">
        <v>1</v>
      </c>
      <c r="F1180" s="275" t="s">
        <v>1150</v>
      </c>
      <c r="G1180" s="273"/>
      <c r="H1180" s="274" t="s">
        <v>1</v>
      </c>
      <c r="I1180" s="276"/>
      <c r="J1180" s="273"/>
      <c r="K1180" s="273"/>
      <c r="L1180" s="277"/>
      <c r="M1180" s="278"/>
      <c r="N1180" s="279"/>
      <c r="O1180" s="279"/>
      <c r="P1180" s="279"/>
      <c r="Q1180" s="279"/>
      <c r="R1180" s="279"/>
      <c r="S1180" s="279"/>
      <c r="T1180" s="280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81" t="s">
        <v>260</v>
      </c>
      <c r="AU1180" s="281" t="s">
        <v>93</v>
      </c>
      <c r="AV1180" s="15" t="s">
        <v>91</v>
      </c>
      <c r="AW1180" s="15" t="s">
        <v>40</v>
      </c>
      <c r="AX1180" s="15" t="s">
        <v>84</v>
      </c>
      <c r="AY1180" s="281" t="s">
        <v>251</v>
      </c>
    </row>
    <row r="1181" s="15" customFormat="1">
      <c r="A1181" s="15"/>
      <c r="B1181" s="272"/>
      <c r="C1181" s="273"/>
      <c r="D1181" s="251" t="s">
        <v>260</v>
      </c>
      <c r="E1181" s="274" t="s">
        <v>1</v>
      </c>
      <c r="F1181" s="275" t="s">
        <v>1153</v>
      </c>
      <c r="G1181" s="273"/>
      <c r="H1181" s="274" t="s">
        <v>1</v>
      </c>
      <c r="I1181" s="276"/>
      <c r="J1181" s="273"/>
      <c r="K1181" s="273"/>
      <c r="L1181" s="277"/>
      <c r="M1181" s="278"/>
      <c r="N1181" s="279"/>
      <c r="O1181" s="279"/>
      <c r="P1181" s="279"/>
      <c r="Q1181" s="279"/>
      <c r="R1181" s="279"/>
      <c r="S1181" s="279"/>
      <c r="T1181" s="280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81" t="s">
        <v>260</v>
      </c>
      <c r="AU1181" s="281" t="s">
        <v>93</v>
      </c>
      <c r="AV1181" s="15" t="s">
        <v>91</v>
      </c>
      <c r="AW1181" s="15" t="s">
        <v>40</v>
      </c>
      <c r="AX1181" s="15" t="s">
        <v>84</v>
      </c>
      <c r="AY1181" s="281" t="s">
        <v>251</v>
      </c>
    </row>
    <row r="1182" s="13" customFormat="1">
      <c r="A1182" s="13"/>
      <c r="B1182" s="249"/>
      <c r="C1182" s="250"/>
      <c r="D1182" s="251" t="s">
        <v>260</v>
      </c>
      <c r="E1182" s="252" t="s">
        <v>1</v>
      </c>
      <c r="F1182" s="253" t="s">
        <v>1154</v>
      </c>
      <c r="G1182" s="250"/>
      <c r="H1182" s="254">
        <v>9</v>
      </c>
      <c r="I1182" s="255"/>
      <c r="J1182" s="250"/>
      <c r="K1182" s="250"/>
      <c r="L1182" s="256"/>
      <c r="M1182" s="257"/>
      <c r="N1182" s="258"/>
      <c r="O1182" s="258"/>
      <c r="P1182" s="258"/>
      <c r="Q1182" s="258"/>
      <c r="R1182" s="258"/>
      <c r="S1182" s="258"/>
      <c r="T1182" s="259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60" t="s">
        <v>260</v>
      </c>
      <c r="AU1182" s="260" t="s">
        <v>93</v>
      </c>
      <c r="AV1182" s="13" t="s">
        <v>93</v>
      </c>
      <c r="AW1182" s="13" t="s">
        <v>40</v>
      </c>
      <c r="AX1182" s="13" t="s">
        <v>91</v>
      </c>
      <c r="AY1182" s="260" t="s">
        <v>251</v>
      </c>
    </row>
    <row r="1183" s="2" customFormat="1" ht="33" customHeight="1">
      <c r="A1183" s="41"/>
      <c r="B1183" s="42"/>
      <c r="C1183" s="230" t="s">
        <v>674</v>
      </c>
      <c r="D1183" s="230" t="s">
        <v>253</v>
      </c>
      <c r="E1183" s="231" t="s">
        <v>1168</v>
      </c>
      <c r="F1183" s="232" t="s">
        <v>1169</v>
      </c>
      <c r="G1183" s="233" t="s">
        <v>265</v>
      </c>
      <c r="H1183" s="234">
        <v>4.0300000000000002</v>
      </c>
      <c r="I1183" s="235"/>
      <c r="J1183" s="236">
        <f>ROUND(I1183*H1183,2)</f>
        <v>0</v>
      </c>
      <c r="K1183" s="237"/>
      <c r="L1183" s="47"/>
      <c r="M1183" s="238" t="s">
        <v>1</v>
      </c>
      <c r="N1183" s="239" t="s">
        <v>49</v>
      </c>
      <c r="O1183" s="94"/>
      <c r="P1183" s="240">
        <f>O1183*H1183</f>
        <v>0</v>
      </c>
      <c r="Q1183" s="240">
        <v>0.0025300000000000001</v>
      </c>
      <c r="R1183" s="240">
        <f>Q1183*H1183</f>
        <v>0.010195900000000001</v>
      </c>
      <c r="S1183" s="240">
        <v>0.00050000000000000001</v>
      </c>
      <c r="T1183" s="241">
        <f>S1183*H1183</f>
        <v>0.0020150000000000003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42" t="s">
        <v>257</v>
      </c>
      <c r="AT1183" s="242" t="s">
        <v>253</v>
      </c>
      <c r="AU1183" s="242" t="s">
        <v>93</v>
      </c>
      <c r="AY1183" s="19" t="s">
        <v>251</v>
      </c>
      <c r="BE1183" s="243">
        <f>IF(N1183="základní",J1183,0)</f>
        <v>0</v>
      </c>
      <c r="BF1183" s="243">
        <f>IF(N1183="snížená",J1183,0)</f>
        <v>0</v>
      </c>
      <c r="BG1183" s="243">
        <f>IF(N1183="zákl. přenesená",J1183,0)</f>
        <v>0</v>
      </c>
      <c r="BH1183" s="243">
        <f>IF(N1183="sníž. přenesená",J1183,0)</f>
        <v>0</v>
      </c>
      <c r="BI1183" s="243">
        <f>IF(N1183="nulová",J1183,0)</f>
        <v>0</v>
      </c>
      <c r="BJ1183" s="19" t="s">
        <v>91</v>
      </c>
      <c r="BK1183" s="243">
        <f>ROUND(I1183*H1183,2)</f>
        <v>0</v>
      </c>
      <c r="BL1183" s="19" t="s">
        <v>257</v>
      </c>
      <c r="BM1183" s="242" t="s">
        <v>1170</v>
      </c>
    </row>
    <row r="1184" s="2" customFormat="1">
      <c r="A1184" s="41"/>
      <c r="B1184" s="42"/>
      <c r="C1184" s="43"/>
      <c r="D1184" s="244" t="s">
        <v>258</v>
      </c>
      <c r="E1184" s="43"/>
      <c r="F1184" s="245" t="s">
        <v>1171</v>
      </c>
      <c r="G1184" s="43"/>
      <c r="H1184" s="43"/>
      <c r="I1184" s="246"/>
      <c r="J1184" s="43"/>
      <c r="K1184" s="43"/>
      <c r="L1184" s="47"/>
      <c r="M1184" s="247"/>
      <c r="N1184" s="248"/>
      <c r="O1184" s="94"/>
      <c r="P1184" s="94"/>
      <c r="Q1184" s="94"/>
      <c r="R1184" s="94"/>
      <c r="S1184" s="94"/>
      <c r="T1184" s="95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T1184" s="19" t="s">
        <v>258</v>
      </c>
      <c r="AU1184" s="19" t="s">
        <v>93</v>
      </c>
    </row>
    <row r="1185" s="13" customFormat="1">
      <c r="A1185" s="13"/>
      <c r="B1185" s="249"/>
      <c r="C1185" s="250"/>
      <c r="D1185" s="251" t="s">
        <v>260</v>
      </c>
      <c r="E1185" s="252" t="s">
        <v>1</v>
      </c>
      <c r="F1185" s="253" t="s">
        <v>1172</v>
      </c>
      <c r="G1185" s="250"/>
      <c r="H1185" s="254">
        <v>4.0300000000000002</v>
      </c>
      <c r="I1185" s="255"/>
      <c r="J1185" s="250"/>
      <c r="K1185" s="250"/>
      <c r="L1185" s="256"/>
      <c r="M1185" s="257"/>
      <c r="N1185" s="258"/>
      <c r="O1185" s="258"/>
      <c r="P1185" s="258"/>
      <c r="Q1185" s="258"/>
      <c r="R1185" s="258"/>
      <c r="S1185" s="258"/>
      <c r="T1185" s="259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60" t="s">
        <v>260</v>
      </c>
      <c r="AU1185" s="260" t="s">
        <v>93</v>
      </c>
      <c r="AV1185" s="13" t="s">
        <v>93</v>
      </c>
      <c r="AW1185" s="13" t="s">
        <v>40</v>
      </c>
      <c r="AX1185" s="13" t="s">
        <v>91</v>
      </c>
      <c r="AY1185" s="260" t="s">
        <v>251</v>
      </c>
    </row>
    <row r="1186" s="2" customFormat="1" ht="24.15" customHeight="1">
      <c r="A1186" s="41"/>
      <c r="B1186" s="42"/>
      <c r="C1186" s="230" t="s">
        <v>1173</v>
      </c>
      <c r="D1186" s="230" t="s">
        <v>253</v>
      </c>
      <c r="E1186" s="231" t="s">
        <v>1174</v>
      </c>
      <c r="F1186" s="232" t="s">
        <v>1175</v>
      </c>
      <c r="G1186" s="233" t="s">
        <v>389</v>
      </c>
      <c r="H1186" s="234">
        <v>1096.038</v>
      </c>
      <c r="I1186" s="235"/>
      <c r="J1186" s="236">
        <f>ROUND(I1186*H1186,2)</f>
        <v>0</v>
      </c>
      <c r="K1186" s="237"/>
      <c r="L1186" s="47"/>
      <c r="M1186" s="238" t="s">
        <v>1</v>
      </c>
      <c r="N1186" s="239" t="s">
        <v>49</v>
      </c>
      <c r="O1186" s="94"/>
      <c r="P1186" s="240">
        <f>O1186*H1186</f>
        <v>0</v>
      </c>
      <c r="Q1186" s="240">
        <v>0.049840000000000002</v>
      </c>
      <c r="R1186" s="240">
        <f>Q1186*H1186</f>
        <v>54.62653392</v>
      </c>
      <c r="S1186" s="240">
        <v>0</v>
      </c>
      <c r="T1186" s="241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42" t="s">
        <v>257</v>
      </c>
      <c r="AT1186" s="242" t="s">
        <v>253</v>
      </c>
      <c r="AU1186" s="242" t="s">
        <v>93</v>
      </c>
      <c r="AY1186" s="19" t="s">
        <v>251</v>
      </c>
      <c r="BE1186" s="243">
        <f>IF(N1186="základní",J1186,0)</f>
        <v>0</v>
      </c>
      <c r="BF1186" s="243">
        <f>IF(N1186="snížená",J1186,0)</f>
        <v>0</v>
      </c>
      <c r="BG1186" s="243">
        <f>IF(N1186="zákl. přenesená",J1186,0)</f>
        <v>0</v>
      </c>
      <c r="BH1186" s="243">
        <f>IF(N1186="sníž. přenesená",J1186,0)</f>
        <v>0</v>
      </c>
      <c r="BI1186" s="243">
        <f>IF(N1186="nulová",J1186,0)</f>
        <v>0</v>
      </c>
      <c r="BJ1186" s="19" t="s">
        <v>91</v>
      </c>
      <c r="BK1186" s="243">
        <f>ROUND(I1186*H1186,2)</f>
        <v>0</v>
      </c>
      <c r="BL1186" s="19" t="s">
        <v>257</v>
      </c>
      <c r="BM1186" s="242" t="s">
        <v>1176</v>
      </c>
    </row>
    <row r="1187" s="2" customFormat="1">
      <c r="A1187" s="41"/>
      <c r="B1187" s="42"/>
      <c r="C1187" s="43"/>
      <c r="D1187" s="244" t="s">
        <v>258</v>
      </c>
      <c r="E1187" s="43"/>
      <c r="F1187" s="245" t="s">
        <v>1177</v>
      </c>
      <c r="G1187" s="43"/>
      <c r="H1187" s="43"/>
      <c r="I1187" s="246"/>
      <c r="J1187" s="43"/>
      <c r="K1187" s="43"/>
      <c r="L1187" s="47"/>
      <c r="M1187" s="247"/>
      <c r="N1187" s="248"/>
      <c r="O1187" s="94"/>
      <c r="P1187" s="94"/>
      <c r="Q1187" s="94"/>
      <c r="R1187" s="94"/>
      <c r="S1187" s="94"/>
      <c r="T1187" s="95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19" t="s">
        <v>258</v>
      </c>
      <c r="AU1187" s="19" t="s">
        <v>93</v>
      </c>
    </row>
    <row r="1188" s="15" customFormat="1">
      <c r="A1188" s="15"/>
      <c r="B1188" s="272"/>
      <c r="C1188" s="273"/>
      <c r="D1188" s="251" t="s">
        <v>260</v>
      </c>
      <c r="E1188" s="274" t="s">
        <v>1</v>
      </c>
      <c r="F1188" s="275" t="s">
        <v>378</v>
      </c>
      <c r="G1188" s="273"/>
      <c r="H1188" s="274" t="s">
        <v>1</v>
      </c>
      <c r="I1188" s="276"/>
      <c r="J1188" s="273"/>
      <c r="K1188" s="273"/>
      <c r="L1188" s="277"/>
      <c r="M1188" s="278"/>
      <c r="N1188" s="279"/>
      <c r="O1188" s="279"/>
      <c r="P1188" s="279"/>
      <c r="Q1188" s="279"/>
      <c r="R1188" s="279"/>
      <c r="S1188" s="279"/>
      <c r="T1188" s="280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81" t="s">
        <v>260</v>
      </c>
      <c r="AU1188" s="281" t="s">
        <v>93</v>
      </c>
      <c r="AV1188" s="15" t="s">
        <v>91</v>
      </c>
      <c r="AW1188" s="15" t="s">
        <v>40</v>
      </c>
      <c r="AX1188" s="15" t="s">
        <v>84</v>
      </c>
      <c r="AY1188" s="281" t="s">
        <v>251</v>
      </c>
    </row>
    <row r="1189" s="15" customFormat="1">
      <c r="A1189" s="15"/>
      <c r="B1189" s="272"/>
      <c r="C1189" s="273"/>
      <c r="D1189" s="251" t="s">
        <v>260</v>
      </c>
      <c r="E1189" s="274" t="s">
        <v>1</v>
      </c>
      <c r="F1189" s="275" t="s">
        <v>379</v>
      </c>
      <c r="G1189" s="273"/>
      <c r="H1189" s="274" t="s">
        <v>1</v>
      </c>
      <c r="I1189" s="276"/>
      <c r="J1189" s="273"/>
      <c r="K1189" s="273"/>
      <c r="L1189" s="277"/>
      <c r="M1189" s="278"/>
      <c r="N1189" s="279"/>
      <c r="O1189" s="279"/>
      <c r="P1189" s="279"/>
      <c r="Q1189" s="279"/>
      <c r="R1189" s="279"/>
      <c r="S1189" s="279"/>
      <c r="T1189" s="280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81" t="s">
        <v>260</v>
      </c>
      <c r="AU1189" s="281" t="s">
        <v>93</v>
      </c>
      <c r="AV1189" s="15" t="s">
        <v>91</v>
      </c>
      <c r="AW1189" s="15" t="s">
        <v>40</v>
      </c>
      <c r="AX1189" s="15" t="s">
        <v>84</v>
      </c>
      <c r="AY1189" s="281" t="s">
        <v>251</v>
      </c>
    </row>
    <row r="1190" s="13" customFormat="1">
      <c r="A1190" s="13"/>
      <c r="B1190" s="249"/>
      <c r="C1190" s="250"/>
      <c r="D1190" s="251" t="s">
        <v>260</v>
      </c>
      <c r="E1190" s="252" t="s">
        <v>1</v>
      </c>
      <c r="F1190" s="253" t="s">
        <v>1178</v>
      </c>
      <c r="G1190" s="250"/>
      <c r="H1190" s="254">
        <v>9.4979999999999993</v>
      </c>
      <c r="I1190" s="255"/>
      <c r="J1190" s="250"/>
      <c r="K1190" s="250"/>
      <c r="L1190" s="256"/>
      <c r="M1190" s="257"/>
      <c r="N1190" s="258"/>
      <c r="O1190" s="258"/>
      <c r="P1190" s="258"/>
      <c r="Q1190" s="258"/>
      <c r="R1190" s="258"/>
      <c r="S1190" s="258"/>
      <c r="T1190" s="259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60" t="s">
        <v>260</v>
      </c>
      <c r="AU1190" s="260" t="s">
        <v>93</v>
      </c>
      <c r="AV1190" s="13" t="s">
        <v>93</v>
      </c>
      <c r="AW1190" s="13" t="s">
        <v>40</v>
      </c>
      <c r="AX1190" s="13" t="s">
        <v>84</v>
      </c>
      <c r="AY1190" s="260" t="s">
        <v>251</v>
      </c>
    </row>
    <row r="1191" s="13" customFormat="1">
      <c r="A1191" s="13"/>
      <c r="B1191" s="249"/>
      <c r="C1191" s="250"/>
      <c r="D1191" s="251" t="s">
        <v>260</v>
      </c>
      <c r="E1191" s="252" t="s">
        <v>1</v>
      </c>
      <c r="F1191" s="253" t="s">
        <v>1179</v>
      </c>
      <c r="G1191" s="250"/>
      <c r="H1191" s="254">
        <v>663.17999999999995</v>
      </c>
      <c r="I1191" s="255"/>
      <c r="J1191" s="250"/>
      <c r="K1191" s="250"/>
      <c r="L1191" s="256"/>
      <c r="M1191" s="257"/>
      <c r="N1191" s="258"/>
      <c r="O1191" s="258"/>
      <c r="P1191" s="258"/>
      <c r="Q1191" s="258"/>
      <c r="R1191" s="258"/>
      <c r="S1191" s="258"/>
      <c r="T1191" s="259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60" t="s">
        <v>260</v>
      </c>
      <c r="AU1191" s="260" t="s">
        <v>93</v>
      </c>
      <c r="AV1191" s="13" t="s">
        <v>93</v>
      </c>
      <c r="AW1191" s="13" t="s">
        <v>40</v>
      </c>
      <c r="AX1191" s="13" t="s">
        <v>84</v>
      </c>
      <c r="AY1191" s="260" t="s">
        <v>251</v>
      </c>
    </row>
    <row r="1192" s="13" customFormat="1">
      <c r="A1192" s="13"/>
      <c r="B1192" s="249"/>
      <c r="C1192" s="250"/>
      <c r="D1192" s="251" t="s">
        <v>260</v>
      </c>
      <c r="E1192" s="252" t="s">
        <v>1</v>
      </c>
      <c r="F1192" s="253" t="s">
        <v>1180</v>
      </c>
      <c r="G1192" s="250"/>
      <c r="H1192" s="254">
        <v>48.759999999999998</v>
      </c>
      <c r="I1192" s="255"/>
      <c r="J1192" s="250"/>
      <c r="K1192" s="250"/>
      <c r="L1192" s="256"/>
      <c r="M1192" s="257"/>
      <c r="N1192" s="258"/>
      <c r="O1192" s="258"/>
      <c r="P1192" s="258"/>
      <c r="Q1192" s="258"/>
      <c r="R1192" s="258"/>
      <c r="S1192" s="258"/>
      <c r="T1192" s="259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60" t="s">
        <v>260</v>
      </c>
      <c r="AU1192" s="260" t="s">
        <v>93</v>
      </c>
      <c r="AV1192" s="13" t="s">
        <v>93</v>
      </c>
      <c r="AW1192" s="13" t="s">
        <v>40</v>
      </c>
      <c r="AX1192" s="13" t="s">
        <v>84</v>
      </c>
      <c r="AY1192" s="260" t="s">
        <v>251</v>
      </c>
    </row>
    <row r="1193" s="13" customFormat="1">
      <c r="A1193" s="13"/>
      <c r="B1193" s="249"/>
      <c r="C1193" s="250"/>
      <c r="D1193" s="251" t="s">
        <v>260</v>
      </c>
      <c r="E1193" s="252" t="s">
        <v>1</v>
      </c>
      <c r="F1193" s="253" t="s">
        <v>1181</v>
      </c>
      <c r="G1193" s="250"/>
      <c r="H1193" s="254">
        <v>19</v>
      </c>
      <c r="I1193" s="255"/>
      <c r="J1193" s="250"/>
      <c r="K1193" s="250"/>
      <c r="L1193" s="256"/>
      <c r="M1193" s="257"/>
      <c r="N1193" s="258"/>
      <c r="O1193" s="258"/>
      <c r="P1193" s="258"/>
      <c r="Q1193" s="258"/>
      <c r="R1193" s="258"/>
      <c r="S1193" s="258"/>
      <c r="T1193" s="259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60" t="s">
        <v>260</v>
      </c>
      <c r="AU1193" s="260" t="s">
        <v>93</v>
      </c>
      <c r="AV1193" s="13" t="s">
        <v>93</v>
      </c>
      <c r="AW1193" s="13" t="s">
        <v>40</v>
      </c>
      <c r="AX1193" s="13" t="s">
        <v>84</v>
      </c>
      <c r="AY1193" s="260" t="s">
        <v>251</v>
      </c>
    </row>
    <row r="1194" s="13" customFormat="1">
      <c r="A1194" s="13"/>
      <c r="B1194" s="249"/>
      <c r="C1194" s="250"/>
      <c r="D1194" s="251" t="s">
        <v>260</v>
      </c>
      <c r="E1194" s="252" t="s">
        <v>1</v>
      </c>
      <c r="F1194" s="253" t="s">
        <v>1182</v>
      </c>
      <c r="G1194" s="250"/>
      <c r="H1194" s="254">
        <v>309.25999999999999</v>
      </c>
      <c r="I1194" s="255"/>
      <c r="J1194" s="250"/>
      <c r="K1194" s="250"/>
      <c r="L1194" s="256"/>
      <c r="M1194" s="257"/>
      <c r="N1194" s="258"/>
      <c r="O1194" s="258"/>
      <c r="P1194" s="258"/>
      <c r="Q1194" s="258"/>
      <c r="R1194" s="258"/>
      <c r="S1194" s="258"/>
      <c r="T1194" s="259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60" t="s">
        <v>260</v>
      </c>
      <c r="AU1194" s="260" t="s">
        <v>93</v>
      </c>
      <c r="AV1194" s="13" t="s">
        <v>93</v>
      </c>
      <c r="AW1194" s="13" t="s">
        <v>40</v>
      </c>
      <c r="AX1194" s="13" t="s">
        <v>84</v>
      </c>
      <c r="AY1194" s="260" t="s">
        <v>251</v>
      </c>
    </row>
    <row r="1195" s="13" customFormat="1">
      <c r="A1195" s="13"/>
      <c r="B1195" s="249"/>
      <c r="C1195" s="250"/>
      <c r="D1195" s="251" t="s">
        <v>260</v>
      </c>
      <c r="E1195" s="252" t="s">
        <v>1</v>
      </c>
      <c r="F1195" s="253" t="s">
        <v>1183</v>
      </c>
      <c r="G1195" s="250"/>
      <c r="H1195" s="254">
        <v>46.340000000000003</v>
      </c>
      <c r="I1195" s="255"/>
      <c r="J1195" s="250"/>
      <c r="K1195" s="250"/>
      <c r="L1195" s="256"/>
      <c r="M1195" s="257"/>
      <c r="N1195" s="258"/>
      <c r="O1195" s="258"/>
      <c r="P1195" s="258"/>
      <c r="Q1195" s="258"/>
      <c r="R1195" s="258"/>
      <c r="S1195" s="258"/>
      <c r="T1195" s="259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60" t="s">
        <v>260</v>
      </c>
      <c r="AU1195" s="260" t="s">
        <v>93</v>
      </c>
      <c r="AV1195" s="13" t="s">
        <v>93</v>
      </c>
      <c r="AW1195" s="13" t="s">
        <v>40</v>
      </c>
      <c r="AX1195" s="13" t="s">
        <v>84</v>
      </c>
      <c r="AY1195" s="260" t="s">
        <v>251</v>
      </c>
    </row>
    <row r="1196" s="14" customFormat="1">
      <c r="A1196" s="14"/>
      <c r="B1196" s="261"/>
      <c r="C1196" s="262"/>
      <c r="D1196" s="251" t="s">
        <v>260</v>
      </c>
      <c r="E1196" s="263" t="s">
        <v>1</v>
      </c>
      <c r="F1196" s="264" t="s">
        <v>262</v>
      </c>
      <c r="G1196" s="262"/>
      <c r="H1196" s="265">
        <v>1096.038</v>
      </c>
      <c r="I1196" s="266"/>
      <c r="J1196" s="262"/>
      <c r="K1196" s="262"/>
      <c r="L1196" s="267"/>
      <c r="M1196" s="268"/>
      <c r="N1196" s="269"/>
      <c r="O1196" s="269"/>
      <c r="P1196" s="269"/>
      <c r="Q1196" s="269"/>
      <c r="R1196" s="269"/>
      <c r="S1196" s="269"/>
      <c r="T1196" s="270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71" t="s">
        <v>260</v>
      </c>
      <c r="AU1196" s="271" t="s">
        <v>93</v>
      </c>
      <c r="AV1196" s="14" t="s">
        <v>257</v>
      </c>
      <c r="AW1196" s="14" t="s">
        <v>40</v>
      </c>
      <c r="AX1196" s="14" t="s">
        <v>91</v>
      </c>
      <c r="AY1196" s="271" t="s">
        <v>251</v>
      </c>
    </row>
    <row r="1197" s="2" customFormat="1" ht="24.15" customHeight="1">
      <c r="A1197" s="41"/>
      <c r="B1197" s="42"/>
      <c r="C1197" s="230" t="s">
        <v>691</v>
      </c>
      <c r="D1197" s="230" t="s">
        <v>253</v>
      </c>
      <c r="E1197" s="231" t="s">
        <v>1184</v>
      </c>
      <c r="F1197" s="232" t="s">
        <v>1185</v>
      </c>
      <c r="G1197" s="233" t="s">
        <v>389</v>
      </c>
      <c r="H1197" s="234">
        <v>48.759999999999998</v>
      </c>
      <c r="I1197" s="235"/>
      <c r="J1197" s="236">
        <f>ROUND(I1197*H1197,2)</f>
        <v>0</v>
      </c>
      <c r="K1197" s="237"/>
      <c r="L1197" s="47"/>
      <c r="M1197" s="238" t="s">
        <v>1</v>
      </c>
      <c r="N1197" s="239" t="s">
        <v>49</v>
      </c>
      <c r="O1197" s="94"/>
      <c r="P1197" s="240">
        <f>O1197*H1197</f>
        <v>0</v>
      </c>
      <c r="Q1197" s="240">
        <v>0</v>
      </c>
      <c r="R1197" s="240">
        <f>Q1197*H1197</f>
        <v>0</v>
      </c>
      <c r="S1197" s="240">
        <v>0</v>
      </c>
      <c r="T1197" s="241">
        <f>S1197*H1197</f>
        <v>0</v>
      </c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R1197" s="242" t="s">
        <v>257</v>
      </c>
      <c r="AT1197" s="242" t="s">
        <v>253</v>
      </c>
      <c r="AU1197" s="242" t="s">
        <v>93</v>
      </c>
      <c r="AY1197" s="19" t="s">
        <v>251</v>
      </c>
      <c r="BE1197" s="243">
        <f>IF(N1197="základní",J1197,0)</f>
        <v>0</v>
      </c>
      <c r="BF1197" s="243">
        <f>IF(N1197="snížená",J1197,0)</f>
        <v>0</v>
      </c>
      <c r="BG1197" s="243">
        <f>IF(N1197="zákl. přenesená",J1197,0)</f>
        <v>0</v>
      </c>
      <c r="BH1197" s="243">
        <f>IF(N1197="sníž. přenesená",J1197,0)</f>
        <v>0</v>
      </c>
      <c r="BI1197" s="243">
        <f>IF(N1197="nulová",J1197,0)</f>
        <v>0</v>
      </c>
      <c r="BJ1197" s="19" t="s">
        <v>91</v>
      </c>
      <c r="BK1197" s="243">
        <f>ROUND(I1197*H1197,2)</f>
        <v>0</v>
      </c>
      <c r="BL1197" s="19" t="s">
        <v>257</v>
      </c>
      <c r="BM1197" s="242" t="s">
        <v>1186</v>
      </c>
    </row>
    <row r="1198" s="15" customFormat="1">
      <c r="A1198" s="15"/>
      <c r="B1198" s="272"/>
      <c r="C1198" s="273"/>
      <c r="D1198" s="251" t="s">
        <v>260</v>
      </c>
      <c r="E1198" s="274" t="s">
        <v>1</v>
      </c>
      <c r="F1198" s="275" t="s">
        <v>378</v>
      </c>
      <c r="G1198" s="273"/>
      <c r="H1198" s="274" t="s">
        <v>1</v>
      </c>
      <c r="I1198" s="276"/>
      <c r="J1198" s="273"/>
      <c r="K1198" s="273"/>
      <c r="L1198" s="277"/>
      <c r="M1198" s="278"/>
      <c r="N1198" s="279"/>
      <c r="O1198" s="279"/>
      <c r="P1198" s="279"/>
      <c r="Q1198" s="279"/>
      <c r="R1198" s="279"/>
      <c r="S1198" s="279"/>
      <c r="T1198" s="280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81" t="s">
        <v>260</v>
      </c>
      <c r="AU1198" s="281" t="s">
        <v>93</v>
      </c>
      <c r="AV1198" s="15" t="s">
        <v>91</v>
      </c>
      <c r="AW1198" s="15" t="s">
        <v>40</v>
      </c>
      <c r="AX1198" s="15" t="s">
        <v>84</v>
      </c>
      <c r="AY1198" s="281" t="s">
        <v>251</v>
      </c>
    </row>
    <row r="1199" s="15" customFormat="1">
      <c r="A1199" s="15"/>
      <c r="B1199" s="272"/>
      <c r="C1199" s="273"/>
      <c r="D1199" s="251" t="s">
        <v>260</v>
      </c>
      <c r="E1199" s="274" t="s">
        <v>1</v>
      </c>
      <c r="F1199" s="275" t="s">
        <v>1187</v>
      </c>
      <c r="G1199" s="273"/>
      <c r="H1199" s="274" t="s">
        <v>1</v>
      </c>
      <c r="I1199" s="276"/>
      <c r="J1199" s="273"/>
      <c r="K1199" s="273"/>
      <c r="L1199" s="277"/>
      <c r="M1199" s="278"/>
      <c r="N1199" s="279"/>
      <c r="O1199" s="279"/>
      <c r="P1199" s="279"/>
      <c r="Q1199" s="279"/>
      <c r="R1199" s="279"/>
      <c r="S1199" s="279"/>
      <c r="T1199" s="280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81" t="s">
        <v>260</v>
      </c>
      <c r="AU1199" s="281" t="s">
        <v>93</v>
      </c>
      <c r="AV1199" s="15" t="s">
        <v>91</v>
      </c>
      <c r="AW1199" s="15" t="s">
        <v>40</v>
      </c>
      <c r="AX1199" s="15" t="s">
        <v>84</v>
      </c>
      <c r="AY1199" s="281" t="s">
        <v>251</v>
      </c>
    </row>
    <row r="1200" s="13" customFormat="1">
      <c r="A1200" s="13"/>
      <c r="B1200" s="249"/>
      <c r="C1200" s="250"/>
      <c r="D1200" s="251" t="s">
        <v>260</v>
      </c>
      <c r="E1200" s="252" t="s">
        <v>1</v>
      </c>
      <c r="F1200" s="253" t="s">
        <v>1180</v>
      </c>
      <c r="G1200" s="250"/>
      <c r="H1200" s="254">
        <v>48.759999999999998</v>
      </c>
      <c r="I1200" s="255"/>
      <c r="J1200" s="250"/>
      <c r="K1200" s="250"/>
      <c r="L1200" s="256"/>
      <c r="M1200" s="257"/>
      <c r="N1200" s="258"/>
      <c r="O1200" s="258"/>
      <c r="P1200" s="258"/>
      <c r="Q1200" s="258"/>
      <c r="R1200" s="258"/>
      <c r="S1200" s="258"/>
      <c r="T1200" s="259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60" t="s">
        <v>260</v>
      </c>
      <c r="AU1200" s="260" t="s">
        <v>93</v>
      </c>
      <c r="AV1200" s="13" t="s">
        <v>93</v>
      </c>
      <c r="AW1200" s="13" t="s">
        <v>40</v>
      </c>
      <c r="AX1200" s="13" t="s">
        <v>84</v>
      </c>
      <c r="AY1200" s="260" t="s">
        <v>251</v>
      </c>
    </row>
    <row r="1201" s="14" customFormat="1">
      <c r="A1201" s="14"/>
      <c r="B1201" s="261"/>
      <c r="C1201" s="262"/>
      <c r="D1201" s="251" t="s">
        <v>260</v>
      </c>
      <c r="E1201" s="263" t="s">
        <v>1</v>
      </c>
      <c r="F1201" s="264" t="s">
        <v>262</v>
      </c>
      <c r="G1201" s="262"/>
      <c r="H1201" s="265">
        <v>48.759999999999998</v>
      </c>
      <c r="I1201" s="266"/>
      <c r="J1201" s="262"/>
      <c r="K1201" s="262"/>
      <c r="L1201" s="267"/>
      <c r="M1201" s="268"/>
      <c r="N1201" s="269"/>
      <c r="O1201" s="269"/>
      <c r="P1201" s="269"/>
      <c r="Q1201" s="269"/>
      <c r="R1201" s="269"/>
      <c r="S1201" s="269"/>
      <c r="T1201" s="270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71" t="s">
        <v>260</v>
      </c>
      <c r="AU1201" s="271" t="s">
        <v>93</v>
      </c>
      <c r="AV1201" s="14" t="s">
        <v>257</v>
      </c>
      <c r="AW1201" s="14" t="s">
        <v>40</v>
      </c>
      <c r="AX1201" s="14" t="s">
        <v>91</v>
      </c>
      <c r="AY1201" s="271" t="s">
        <v>251</v>
      </c>
    </row>
    <row r="1202" s="2" customFormat="1" ht="21.75" customHeight="1">
      <c r="A1202" s="41"/>
      <c r="B1202" s="42"/>
      <c r="C1202" s="230" t="s">
        <v>1188</v>
      </c>
      <c r="D1202" s="230" t="s">
        <v>253</v>
      </c>
      <c r="E1202" s="231" t="s">
        <v>1189</v>
      </c>
      <c r="F1202" s="232" t="s">
        <v>1190</v>
      </c>
      <c r="G1202" s="233" t="s">
        <v>389</v>
      </c>
      <c r="H1202" s="234">
        <v>1047.278</v>
      </c>
      <c r="I1202" s="235"/>
      <c r="J1202" s="236">
        <f>ROUND(I1202*H1202,2)</f>
        <v>0</v>
      </c>
      <c r="K1202" s="237"/>
      <c r="L1202" s="47"/>
      <c r="M1202" s="238" t="s">
        <v>1</v>
      </c>
      <c r="N1202" s="239" t="s">
        <v>49</v>
      </c>
      <c r="O1202" s="94"/>
      <c r="P1202" s="240">
        <f>O1202*H1202</f>
        <v>0</v>
      </c>
      <c r="Q1202" s="240">
        <v>0</v>
      </c>
      <c r="R1202" s="240">
        <f>Q1202*H1202</f>
        <v>0</v>
      </c>
      <c r="S1202" s="240">
        <v>0</v>
      </c>
      <c r="T1202" s="241">
        <f>S1202*H1202</f>
        <v>0</v>
      </c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R1202" s="242" t="s">
        <v>257</v>
      </c>
      <c r="AT1202" s="242" t="s">
        <v>253</v>
      </c>
      <c r="AU1202" s="242" t="s">
        <v>93</v>
      </c>
      <c r="AY1202" s="19" t="s">
        <v>251</v>
      </c>
      <c r="BE1202" s="243">
        <f>IF(N1202="základní",J1202,0)</f>
        <v>0</v>
      </c>
      <c r="BF1202" s="243">
        <f>IF(N1202="snížená",J1202,0)</f>
        <v>0</v>
      </c>
      <c r="BG1202" s="243">
        <f>IF(N1202="zákl. přenesená",J1202,0)</f>
        <v>0</v>
      </c>
      <c r="BH1202" s="243">
        <f>IF(N1202="sníž. přenesená",J1202,0)</f>
        <v>0</v>
      </c>
      <c r="BI1202" s="243">
        <f>IF(N1202="nulová",J1202,0)</f>
        <v>0</v>
      </c>
      <c r="BJ1202" s="19" t="s">
        <v>91</v>
      </c>
      <c r="BK1202" s="243">
        <f>ROUND(I1202*H1202,2)</f>
        <v>0</v>
      </c>
      <c r="BL1202" s="19" t="s">
        <v>257</v>
      </c>
      <c r="BM1202" s="242" t="s">
        <v>1191</v>
      </c>
    </row>
    <row r="1203" s="15" customFormat="1">
      <c r="A1203" s="15"/>
      <c r="B1203" s="272"/>
      <c r="C1203" s="273"/>
      <c r="D1203" s="251" t="s">
        <v>260</v>
      </c>
      <c r="E1203" s="274" t="s">
        <v>1</v>
      </c>
      <c r="F1203" s="275" t="s">
        <v>378</v>
      </c>
      <c r="G1203" s="273"/>
      <c r="H1203" s="274" t="s">
        <v>1</v>
      </c>
      <c r="I1203" s="276"/>
      <c r="J1203" s="273"/>
      <c r="K1203" s="273"/>
      <c r="L1203" s="277"/>
      <c r="M1203" s="278"/>
      <c r="N1203" s="279"/>
      <c r="O1203" s="279"/>
      <c r="P1203" s="279"/>
      <c r="Q1203" s="279"/>
      <c r="R1203" s="279"/>
      <c r="S1203" s="279"/>
      <c r="T1203" s="280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81" t="s">
        <v>260</v>
      </c>
      <c r="AU1203" s="281" t="s">
        <v>93</v>
      </c>
      <c r="AV1203" s="15" t="s">
        <v>91</v>
      </c>
      <c r="AW1203" s="15" t="s">
        <v>40</v>
      </c>
      <c r="AX1203" s="15" t="s">
        <v>84</v>
      </c>
      <c r="AY1203" s="281" t="s">
        <v>251</v>
      </c>
    </row>
    <row r="1204" s="15" customFormat="1">
      <c r="A1204" s="15"/>
      <c r="B1204" s="272"/>
      <c r="C1204" s="273"/>
      <c r="D1204" s="251" t="s">
        <v>260</v>
      </c>
      <c r="E1204" s="274" t="s">
        <v>1</v>
      </c>
      <c r="F1204" s="275" t="s">
        <v>1192</v>
      </c>
      <c r="G1204" s="273"/>
      <c r="H1204" s="274" t="s">
        <v>1</v>
      </c>
      <c r="I1204" s="276"/>
      <c r="J1204" s="273"/>
      <c r="K1204" s="273"/>
      <c r="L1204" s="277"/>
      <c r="M1204" s="278"/>
      <c r="N1204" s="279"/>
      <c r="O1204" s="279"/>
      <c r="P1204" s="279"/>
      <c r="Q1204" s="279"/>
      <c r="R1204" s="279"/>
      <c r="S1204" s="279"/>
      <c r="T1204" s="280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81" t="s">
        <v>260</v>
      </c>
      <c r="AU1204" s="281" t="s">
        <v>93</v>
      </c>
      <c r="AV1204" s="15" t="s">
        <v>91</v>
      </c>
      <c r="AW1204" s="15" t="s">
        <v>40</v>
      </c>
      <c r="AX1204" s="15" t="s">
        <v>84</v>
      </c>
      <c r="AY1204" s="281" t="s">
        <v>251</v>
      </c>
    </row>
    <row r="1205" s="13" customFormat="1">
      <c r="A1205" s="13"/>
      <c r="B1205" s="249"/>
      <c r="C1205" s="250"/>
      <c r="D1205" s="251" t="s">
        <v>260</v>
      </c>
      <c r="E1205" s="252" t="s">
        <v>1</v>
      </c>
      <c r="F1205" s="253" t="s">
        <v>1178</v>
      </c>
      <c r="G1205" s="250"/>
      <c r="H1205" s="254">
        <v>9.4979999999999993</v>
      </c>
      <c r="I1205" s="255"/>
      <c r="J1205" s="250"/>
      <c r="K1205" s="250"/>
      <c r="L1205" s="256"/>
      <c r="M1205" s="257"/>
      <c r="N1205" s="258"/>
      <c r="O1205" s="258"/>
      <c r="P1205" s="258"/>
      <c r="Q1205" s="258"/>
      <c r="R1205" s="258"/>
      <c r="S1205" s="258"/>
      <c r="T1205" s="25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60" t="s">
        <v>260</v>
      </c>
      <c r="AU1205" s="260" t="s">
        <v>93</v>
      </c>
      <c r="AV1205" s="13" t="s">
        <v>93</v>
      </c>
      <c r="AW1205" s="13" t="s">
        <v>40</v>
      </c>
      <c r="AX1205" s="13" t="s">
        <v>84</v>
      </c>
      <c r="AY1205" s="260" t="s">
        <v>251</v>
      </c>
    </row>
    <row r="1206" s="13" customFormat="1">
      <c r="A1206" s="13"/>
      <c r="B1206" s="249"/>
      <c r="C1206" s="250"/>
      <c r="D1206" s="251" t="s">
        <v>260</v>
      </c>
      <c r="E1206" s="252" t="s">
        <v>1</v>
      </c>
      <c r="F1206" s="253" t="s">
        <v>1179</v>
      </c>
      <c r="G1206" s="250"/>
      <c r="H1206" s="254">
        <v>663.17999999999995</v>
      </c>
      <c r="I1206" s="255"/>
      <c r="J1206" s="250"/>
      <c r="K1206" s="250"/>
      <c r="L1206" s="256"/>
      <c r="M1206" s="257"/>
      <c r="N1206" s="258"/>
      <c r="O1206" s="258"/>
      <c r="P1206" s="258"/>
      <c r="Q1206" s="258"/>
      <c r="R1206" s="258"/>
      <c r="S1206" s="258"/>
      <c r="T1206" s="259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60" t="s">
        <v>260</v>
      </c>
      <c r="AU1206" s="260" t="s">
        <v>93</v>
      </c>
      <c r="AV1206" s="13" t="s">
        <v>93</v>
      </c>
      <c r="AW1206" s="13" t="s">
        <v>40</v>
      </c>
      <c r="AX1206" s="13" t="s">
        <v>84</v>
      </c>
      <c r="AY1206" s="260" t="s">
        <v>251</v>
      </c>
    </row>
    <row r="1207" s="13" customFormat="1">
      <c r="A1207" s="13"/>
      <c r="B1207" s="249"/>
      <c r="C1207" s="250"/>
      <c r="D1207" s="251" t="s">
        <v>260</v>
      </c>
      <c r="E1207" s="252" t="s">
        <v>1</v>
      </c>
      <c r="F1207" s="253" t="s">
        <v>1181</v>
      </c>
      <c r="G1207" s="250"/>
      <c r="H1207" s="254">
        <v>19</v>
      </c>
      <c r="I1207" s="255"/>
      <c r="J1207" s="250"/>
      <c r="K1207" s="250"/>
      <c r="L1207" s="256"/>
      <c r="M1207" s="257"/>
      <c r="N1207" s="258"/>
      <c r="O1207" s="258"/>
      <c r="P1207" s="258"/>
      <c r="Q1207" s="258"/>
      <c r="R1207" s="258"/>
      <c r="S1207" s="258"/>
      <c r="T1207" s="259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60" t="s">
        <v>260</v>
      </c>
      <c r="AU1207" s="260" t="s">
        <v>93</v>
      </c>
      <c r="AV1207" s="13" t="s">
        <v>93</v>
      </c>
      <c r="AW1207" s="13" t="s">
        <v>40</v>
      </c>
      <c r="AX1207" s="13" t="s">
        <v>84</v>
      </c>
      <c r="AY1207" s="260" t="s">
        <v>251</v>
      </c>
    </row>
    <row r="1208" s="13" customFormat="1">
      <c r="A1208" s="13"/>
      <c r="B1208" s="249"/>
      <c r="C1208" s="250"/>
      <c r="D1208" s="251" t="s">
        <v>260</v>
      </c>
      <c r="E1208" s="252" t="s">
        <v>1</v>
      </c>
      <c r="F1208" s="253" t="s">
        <v>1182</v>
      </c>
      <c r="G1208" s="250"/>
      <c r="H1208" s="254">
        <v>309.25999999999999</v>
      </c>
      <c r="I1208" s="255"/>
      <c r="J1208" s="250"/>
      <c r="K1208" s="250"/>
      <c r="L1208" s="256"/>
      <c r="M1208" s="257"/>
      <c r="N1208" s="258"/>
      <c r="O1208" s="258"/>
      <c r="P1208" s="258"/>
      <c r="Q1208" s="258"/>
      <c r="R1208" s="258"/>
      <c r="S1208" s="258"/>
      <c r="T1208" s="259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60" t="s">
        <v>260</v>
      </c>
      <c r="AU1208" s="260" t="s">
        <v>93</v>
      </c>
      <c r="AV1208" s="13" t="s">
        <v>93</v>
      </c>
      <c r="AW1208" s="13" t="s">
        <v>40</v>
      </c>
      <c r="AX1208" s="13" t="s">
        <v>84</v>
      </c>
      <c r="AY1208" s="260" t="s">
        <v>251</v>
      </c>
    </row>
    <row r="1209" s="13" customFormat="1">
      <c r="A1209" s="13"/>
      <c r="B1209" s="249"/>
      <c r="C1209" s="250"/>
      <c r="D1209" s="251" t="s">
        <v>260</v>
      </c>
      <c r="E1209" s="252" t="s">
        <v>1</v>
      </c>
      <c r="F1209" s="253" t="s">
        <v>1183</v>
      </c>
      <c r="G1209" s="250"/>
      <c r="H1209" s="254">
        <v>46.340000000000003</v>
      </c>
      <c r="I1209" s="255"/>
      <c r="J1209" s="250"/>
      <c r="K1209" s="250"/>
      <c r="L1209" s="256"/>
      <c r="M1209" s="257"/>
      <c r="N1209" s="258"/>
      <c r="O1209" s="258"/>
      <c r="P1209" s="258"/>
      <c r="Q1209" s="258"/>
      <c r="R1209" s="258"/>
      <c r="S1209" s="258"/>
      <c r="T1209" s="259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60" t="s">
        <v>260</v>
      </c>
      <c r="AU1209" s="260" t="s">
        <v>93</v>
      </c>
      <c r="AV1209" s="13" t="s">
        <v>93</v>
      </c>
      <c r="AW1209" s="13" t="s">
        <v>40</v>
      </c>
      <c r="AX1209" s="13" t="s">
        <v>84</v>
      </c>
      <c r="AY1209" s="260" t="s">
        <v>251</v>
      </c>
    </row>
    <row r="1210" s="14" customFormat="1">
      <c r="A1210" s="14"/>
      <c r="B1210" s="261"/>
      <c r="C1210" s="262"/>
      <c r="D1210" s="251" t="s">
        <v>260</v>
      </c>
      <c r="E1210" s="263" t="s">
        <v>1</v>
      </c>
      <c r="F1210" s="264" t="s">
        <v>262</v>
      </c>
      <c r="G1210" s="262"/>
      <c r="H1210" s="265">
        <v>1047.278</v>
      </c>
      <c r="I1210" s="266"/>
      <c r="J1210" s="262"/>
      <c r="K1210" s="262"/>
      <c r="L1210" s="267"/>
      <c r="M1210" s="268"/>
      <c r="N1210" s="269"/>
      <c r="O1210" s="269"/>
      <c r="P1210" s="269"/>
      <c r="Q1210" s="269"/>
      <c r="R1210" s="269"/>
      <c r="S1210" s="269"/>
      <c r="T1210" s="270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71" t="s">
        <v>260</v>
      </c>
      <c r="AU1210" s="271" t="s">
        <v>93</v>
      </c>
      <c r="AV1210" s="14" t="s">
        <v>257</v>
      </c>
      <c r="AW1210" s="14" t="s">
        <v>40</v>
      </c>
      <c r="AX1210" s="14" t="s">
        <v>91</v>
      </c>
      <c r="AY1210" s="271" t="s">
        <v>251</v>
      </c>
    </row>
    <row r="1211" s="2" customFormat="1" ht="16.5" customHeight="1">
      <c r="A1211" s="41"/>
      <c r="B1211" s="42"/>
      <c r="C1211" s="230" t="s">
        <v>696</v>
      </c>
      <c r="D1211" s="230" t="s">
        <v>253</v>
      </c>
      <c r="E1211" s="231" t="s">
        <v>1193</v>
      </c>
      <c r="F1211" s="232" t="s">
        <v>1194</v>
      </c>
      <c r="G1211" s="233" t="s">
        <v>389</v>
      </c>
      <c r="H1211" s="234">
        <v>1096.038</v>
      </c>
      <c r="I1211" s="235"/>
      <c r="J1211" s="236">
        <f>ROUND(I1211*H1211,2)</f>
        <v>0</v>
      </c>
      <c r="K1211" s="237"/>
      <c r="L1211" s="47"/>
      <c r="M1211" s="238" t="s">
        <v>1</v>
      </c>
      <c r="N1211" s="239" t="s">
        <v>49</v>
      </c>
      <c r="O1211" s="94"/>
      <c r="P1211" s="240">
        <f>O1211*H1211</f>
        <v>0</v>
      </c>
      <c r="Q1211" s="240">
        <v>0.00013200000000000001</v>
      </c>
      <c r="R1211" s="240">
        <f>Q1211*H1211</f>
        <v>0.14467701600000002</v>
      </c>
      <c r="S1211" s="240">
        <v>0</v>
      </c>
      <c r="T1211" s="241">
        <f>S1211*H1211</f>
        <v>0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42" t="s">
        <v>257</v>
      </c>
      <c r="AT1211" s="242" t="s">
        <v>253</v>
      </c>
      <c r="AU1211" s="242" t="s">
        <v>93</v>
      </c>
      <c r="AY1211" s="19" t="s">
        <v>251</v>
      </c>
      <c r="BE1211" s="243">
        <f>IF(N1211="základní",J1211,0)</f>
        <v>0</v>
      </c>
      <c r="BF1211" s="243">
        <f>IF(N1211="snížená",J1211,0)</f>
        <v>0</v>
      </c>
      <c r="BG1211" s="243">
        <f>IF(N1211="zákl. přenesená",J1211,0)</f>
        <v>0</v>
      </c>
      <c r="BH1211" s="243">
        <f>IF(N1211="sníž. přenesená",J1211,0)</f>
        <v>0</v>
      </c>
      <c r="BI1211" s="243">
        <f>IF(N1211="nulová",J1211,0)</f>
        <v>0</v>
      </c>
      <c r="BJ1211" s="19" t="s">
        <v>91</v>
      </c>
      <c r="BK1211" s="243">
        <f>ROUND(I1211*H1211,2)</f>
        <v>0</v>
      </c>
      <c r="BL1211" s="19" t="s">
        <v>257</v>
      </c>
      <c r="BM1211" s="242" t="s">
        <v>1195</v>
      </c>
    </row>
    <row r="1212" s="2" customFormat="1">
      <c r="A1212" s="41"/>
      <c r="B1212" s="42"/>
      <c r="C1212" s="43"/>
      <c r="D1212" s="244" t="s">
        <v>258</v>
      </c>
      <c r="E1212" s="43"/>
      <c r="F1212" s="245" t="s">
        <v>1196</v>
      </c>
      <c r="G1212" s="43"/>
      <c r="H1212" s="43"/>
      <c r="I1212" s="246"/>
      <c r="J1212" s="43"/>
      <c r="K1212" s="43"/>
      <c r="L1212" s="47"/>
      <c r="M1212" s="247"/>
      <c r="N1212" s="248"/>
      <c r="O1212" s="94"/>
      <c r="P1212" s="94"/>
      <c r="Q1212" s="94"/>
      <c r="R1212" s="94"/>
      <c r="S1212" s="94"/>
      <c r="T1212" s="95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T1212" s="19" t="s">
        <v>258</v>
      </c>
      <c r="AU1212" s="19" t="s">
        <v>93</v>
      </c>
    </row>
    <row r="1213" s="15" customFormat="1">
      <c r="A1213" s="15"/>
      <c r="B1213" s="272"/>
      <c r="C1213" s="273"/>
      <c r="D1213" s="251" t="s">
        <v>260</v>
      </c>
      <c r="E1213" s="274" t="s">
        <v>1</v>
      </c>
      <c r="F1213" s="275" t="s">
        <v>378</v>
      </c>
      <c r="G1213" s="273"/>
      <c r="H1213" s="274" t="s">
        <v>1</v>
      </c>
      <c r="I1213" s="276"/>
      <c r="J1213" s="273"/>
      <c r="K1213" s="273"/>
      <c r="L1213" s="277"/>
      <c r="M1213" s="278"/>
      <c r="N1213" s="279"/>
      <c r="O1213" s="279"/>
      <c r="P1213" s="279"/>
      <c r="Q1213" s="279"/>
      <c r="R1213" s="279"/>
      <c r="S1213" s="279"/>
      <c r="T1213" s="280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81" t="s">
        <v>260</v>
      </c>
      <c r="AU1213" s="281" t="s">
        <v>93</v>
      </c>
      <c r="AV1213" s="15" t="s">
        <v>91</v>
      </c>
      <c r="AW1213" s="15" t="s">
        <v>40</v>
      </c>
      <c r="AX1213" s="15" t="s">
        <v>84</v>
      </c>
      <c r="AY1213" s="281" t="s">
        <v>251</v>
      </c>
    </row>
    <row r="1214" s="15" customFormat="1">
      <c r="A1214" s="15"/>
      <c r="B1214" s="272"/>
      <c r="C1214" s="273"/>
      <c r="D1214" s="251" t="s">
        <v>260</v>
      </c>
      <c r="E1214" s="274" t="s">
        <v>1</v>
      </c>
      <c r="F1214" s="275" t="s">
        <v>379</v>
      </c>
      <c r="G1214" s="273"/>
      <c r="H1214" s="274" t="s">
        <v>1</v>
      </c>
      <c r="I1214" s="276"/>
      <c r="J1214" s="273"/>
      <c r="K1214" s="273"/>
      <c r="L1214" s="277"/>
      <c r="M1214" s="278"/>
      <c r="N1214" s="279"/>
      <c r="O1214" s="279"/>
      <c r="P1214" s="279"/>
      <c r="Q1214" s="279"/>
      <c r="R1214" s="279"/>
      <c r="S1214" s="279"/>
      <c r="T1214" s="280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81" t="s">
        <v>260</v>
      </c>
      <c r="AU1214" s="281" t="s">
        <v>93</v>
      </c>
      <c r="AV1214" s="15" t="s">
        <v>91</v>
      </c>
      <c r="AW1214" s="15" t="s">
        <v>40</v>
      </c>
      <c r="AX1214" s="15" t="s">
        <v>84</v>
      </c>
      <c r="AY1214" s="281" t="s">
        <v>251</v>
      </c>
    </row>
    <row r="1215" s="13" customFormat="1">
      <c r="A1215" s="13"/>
      <c r="B1215" s="249"/>
      <c r="C1215" s="250"/>
      <c r="D1215" s="251" t="s">
        <v>260</v>
      </c>
      <c r="E1215" s="252" t="s">
        <v>1</v>
      </c>
      <c r="F1215" s="253" t="s">
        <v>1178</v>
      </c>
      <c r="G1215" s="250"/>
      <c r="H1215" s="254">
        <v>9.4979999999999993</v>
      </c>
      <c r="I1215" s="255"/>
      <c r="J1215" s="250"/>
      <c r="K1215" s="250"/>
      <c r="L1215" s="256"/>
      <c r="M1215" s="257"/>
      <c r="N1215" s="258"/>
      <c r="O1215" s="258"/>
      <c r="P1215" s="258"/>
      <c r="Q1215" s="258"/>
      <c r="R1215" s="258"/>
      <c r="S1215" s="258"/>
      <c r="T1215" s="259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60" t="s">
        <v>260</v>
      </c>
      <c r="AU1215" s="260" t="s">
        <v>93</v>
      </c>
      <c r="AV1215" s="13" t="s">
        <v>93</v>
      </c>
      <c r="AW1215" s="13" t="s">
        <v>40</v>
      </c>
      <c r="AX1215" s="13" t="s">
        <v>84</v>
      </c>
      <c r="AY1215" s="260" t="s">
        <v>251</v>
      </c>
    </row>
    <row r="1216" s="13" customFormat="1">
      <c r="A1216" s="13"/>
      <c r="B1216" s="249"/>
      <c r="C1216" s="250"/>
      <c r="D1216" s="251" t="s">
        <v>260</v>
      </c>
      <c r="E1216" s="252" t="s">
        <v>1</v>
      </c>
      <c r="F1216" s="253" t="s">
        <v>1179</v>
      </c>
      <c r="G1216" s="250"/>
      <c r="H1216" s="254">
        <v>663.17999999999995</v>
      </c>
      <c r="I1216" s="255"/>
      <c r="J1216" s="250"/>
      <c r="K1216" s="250"/>
      <c r="L1216" s="256"/>
      <c r="M1216" s="257"/>
      <c r="N1216" s="258"/>
      <c r="O1216" s="258"/>
      <c r="P1216" s="258"/>
      <c r="Q1216" s="258"/>
      <c r="R1216" s="258"/>
      <c r="S1216" s="258"/>
      <c r="T1216" s="259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60" t="s">
        <v>260</v>
      </c>
      <c r="AU1216" s="260" t="s">
        <v>93</v>
      </c>
      <c r="AV1216" s="13" t="s">
        <v>93</v>
      </c>
      <c r="AW1216" s="13" t="s">
        <v>40</v>
      </c>
      <c r="AX1216" s="13" t="s">
        <v>84</v>
      </c>
      <c r="AY1216" s="260" t="s">
        <v>251</v>
      </c>
    </row>
    <row r="1217" s="13" customFormat="1">
      <c r="A1217" s="13"/>
      <c r="B1217" s="249"/>
      <c r="C1217" s="250"/>
      <c r="D1217" s="251" t="s">
        <v>260</v>
      </c>
      <c r="E1217" s="252" t="s">
        <v>1</v>
      </c>
      <c r="F1217" s="253" t="s">
        <v>1180</v>
      </c>
      <c r="G1217" s="250"/>
      <c r="H1217" s="254">
        <v>48.759999999999998</v>
      </c>
      <c r="I1217" s="255"/>
      <c r="J1217" s="250"/>
      <c r="K1217" s="250"/>
      <c r="L1217" s="256"/>
      <c r="M1217" s="257"/>
      <c r="N1217" s="258"/>
      <c r="O1217" s="258"/>
      <c r="P1217" s="258"/>
      <c r="Q1217" s="258"/>
      <c r="R1217" s="258"/>
      <c r="S1217" s="258"/>
      <c r="T1217" s="259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0" t="s">
        <v>260</v>
      </c>
      <c r="AU1217" s="260" t="s">
        <v>93</v>
      </c>
      <c r="AV1217" s="13" t="s">
        <v>93</v>
      </c>
      <c r="AW1217" s="13" t="s">
        <v>40</v>
      </c>
      <c r="AX1217" s="13" t="s">
        <v>84</v>
      </c>
      <c r="AY1217" s="260" t="s">
        <v>251</v>
      </c>
    </row>
    <row r="1218" s="13" customFormat="1">
      <c r="A1218" s="13"/>
      <c r="B1218" s="249"/>
      <c r="C1218" s="250"/>
      <c r="D1218" s="251" t="s">
        <v>260</v>
      </c>
      <c r="E1218" s="252" t="s">
        <v>1</v>
      </c>
      <c r="F1218" s="253" t="s">
        <v>1181</v>
      </c>
      <c r="G1218" s="250"/>
      <c r="H1218" s="254">
        <v>19</v>
      </c>
      <c r="I1218" s="255"/>
      <c r="J1218" s="250"/>
      <c r="K1218" s="250"/>
      <c r="L1218" s="256"/>
      <c r="M1218" s="257"/>
      <c r="N1218" s="258"/>
      <c r="O1218" s="258"/>
      <c r="P1218" s="258"/>
      <c r="Q1218" s="258"/>
      <c r="R1218" s="258"/>
      <c r="S1218" s="258"/>
      <c r="T1218" s="259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60" t="s">
        <v>260</v>
      </c>
      <c r="AU1218" s="260" t="s">
        <v>93</v>
      </c>
      <c r="AV1218" s="13" t="s">
        <v>93</v>
      </c>
      <c r="AW1218" s="13" t="s">
        <v>40</v>
      </c>
      <c r="AX1218" s="13" t="s">
        <v>84</v>
      </c>
      <c r="AY1218" s="260" t="s">
        <v>251</v>
      </c>
    </row>
    <row r="1219" s="13" customFormat="1">
      <c r="A1219" s="13"/>
      <c r="B1219" s="249"/>
      <c r="C1219" s="250"/>
      <c r="D1219" s="251" t="s">
        <v>260</v>
      </c>
      <c r="E1219" s="252" t="s">
        <v>1</v>
      </c>
      <c r="F1219" s="253" t="s">
        <v>1182</v>
      </c>
      <c r="G1219" s="250"/>
      <c r="H1219" s="254">
        <v>309.25999999999999</v>
      </c>
      <c r="I1219" s="255"/>
      <c r="J1219" s="250"/>
      <c r="K1219" s="250"/>
      <c r="L1219" s="256"/>
      <c r="M1219" s="257"/>
      <c r="N1219" s="258"/>
      <c r="O1219" s="258"/>
      <c r="P1219" s="258"/>
      <c r="Q1219" s="258"/>
      <c r="R1219" s="258"/>
      <c r="S1219" s="258"/>
      <c r="T1219" s="259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60" t="s">
        <v>260</v>
      </c>
      <c r="AU1219" s="260" t="s">
        <v>93</v>
      </c>
      <c r="AV1219" s="13" t="s">
        <v>93</v>
      </c>
      <c r="AW1219" s="13" t="s">
        <v>40</v>
      </c>
      <c r="AX1219" s="13" t="s">
        <v>84</v>
      </c>
      <c r="AY1219" s="260" t="s">
        <v>251</v>
      </c>
    </row>
    <row r="1220" s="13" customFormat="1">
      <c r="A1220" s="13"/>
      <c r="B1220" s="249"/>
      <c r="C1220" s="250"/>
      <c r="D1220" s="251" t="s">
        <v>260</v>
      </c>
      <c r="E1220" s="252" t="s">
        <v>1</v>
      </c>
      <c r="F1220" s="253" t="s">
        <v>1183</v>
      </c>
      <c r="G1220" s="250"/>
      <c r="H1220" s="254">
        <v>46.340000000000003</v>
      </c>
      <c r="I1220" s="255"/>
      <c r="J1220" s="250"/>
      <c r="K1220" s="250"/>
      <c r="L1220" s="256"/>
      <c r="M1220" s="257"/>
      <c r="N1220" s="258"/>
      <c r="O1220" s="258"/>
      <c r="P1220" s="258"/>
      <c r="Q1220" s="258"/>
      <c r="R1220" s="258"/>
      <c r="S1220" s="258"/>
      <c r="T1220" s="25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0" t="s">
        <v>260</v>
      </c>
      <c r="AU1220" s="260" t="s">
        <v>93</v>
      </c>
      <c r="AV1220" s="13" t="s">
        <v>93</v>
      </c>
      <c r="AW1220" s="13" t="s">
        <v>40</v>
      </c>
      <c r="AX1220" s="13" t="s">
        <v>84</v>
      </c>
      <c r="AY1220" s="260" t="s">
        <v>251</v>
      </c>
    </row>
    <row r="1221" s="14" customFormat="1">
      <c r="A1221" s="14"/>
      <c r="B1221" s="261"/>
      <c r="C1221" s="262"/>
      <c r="D1221" s="251" t="s">
        <v>260</v>
      </c>
      <c r="E1221" s="263" t="s">
        <v>1</v>
      </c>
      <c r="F1221" s="264" t="s">
        <v>262</v>
      </c>
      <c r="G1221" s="262"/>
      <c r="H1221" s="265">
        <v>1096.038</v>
      </c>
      <c r="I1221" s="266"/>
      <c r="J1221" s="262"/>
      <c r="K1221" s="262"/>
      <c r="L1221" s="267"/>
      <c r="M1221" s="268"/>
      <c r="N1221" s="269"/>
      <c r="O1221" s="269"/>
      <c r="P1221" s="269"/>
      <c r="Q1221" s="269"/>
      <c r="R1221" s="269"/>
      <c r="S1221" s="269"/>
      <c r="T1221" s="270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71" t="s">
        <v>260</v>
      </c>
      <c r="AU1221" s="271" t="s">
        <v>93</v>
      </c>
      <c r="AV1221" s="14" t="s">
        <v>257</v>
      </c>
      <c r="AW1221" s="14" t="s">
        <v>40</v>
      </c>
      <c r="AX1221" s="14" t="s">
        <v>91</v>
      </c>
      <c r="AY1221" s="271" t="s">
        <v>251</v>
      </c>
    </row>
    <row r="1222" s="2" customFormat="1" ht="24.15" customHeight="1">
      <c r="A1222" s="41"/>
      <c r="B1222" s="42"/>
      <c r="C1222" s="230" t="s">
        <v>1197</v>
      </c>
      <c r="D1222" s="230" t="s">
        <v>253</v>
      </c>
      <c r="E1222" s="231" t="s">
        <v>1198</v>
      </c>
      <c r="F1222" s="232" t="s">
        <v>1199</v>
      </c>
      <c r="G1222" s="233" t="s">
        <v>389</v>
      </c>
      <c r="H1222" s="234">
        <v>43.799999999999997</v>
      </c>
      <c r="I1222" s="235"/>
      <c r="J1222" s="236">
        <f>ROUND(I1222*H1222,2)</f>
        <v>0</v>
      </c>
      <c r="K1222" s="237"/>
      <c r="L1222" s="47"/>
      <c r="M1222" s="238" t="s">
        <v>1</v>
      </c>
      <c r="N1222" s="239" t="s">
        <v>49</v>
      </c>
      <c r="O1222" s="94"/>
      <c r="P1222" s="240">
        <f>O1222*H1222</f>
        <v>0</v>
      </c>
      <c r="Q1222" s="240">
        <v>1.44E-06</v>
      </c>
      <c r="R1222" s="240">
        <f>Q1222*H1222</f>
        <v>6.3071999999999995E-05</v>
      </c>
      <c r="S1222" s="240">
        <v>0</v>
      </c>
      <c r="T1222" s="241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42" t="s">
        <v>257</v>
      </c>
      <c r="AT1222" s="242" t="s">
        <v>253</v>
      </c>
      <c r="AU1222" s="242" t="s">
        <v>93</v>
      </c>
      <c r="AY1222" s="19" t="s">
        <v>251</v>
      </c>
      <c r="BE1222" s="243">
        <f>IF(N1222="základní",J1222,0)</f>
        <v>0</v>
      </c>
      <c r="BF1222" s="243">
        <f>IF(N1222="snížená",J1222,0)</f>
        <v>0</v>
      </c>
      <c r="BG1222" s="243">
        <f>IF(N1222="zákl. přenesená",J1222,0)</f>
        <v>0</v>
      </c>
      <c r="BH1222" s="243">
        <f>IF(N1222="sníž. přenesená",J1222,0)</f>
        <v>0</v>
      </c>
      <c r="BI1222" s="243">
        <f>IF(N1222="nulová",J1222,0)</f>
        <v>0</v>
      </c>
      <c r="BJ1222" s="19" t="s">
        <v>91</v>
      </c>
      <c r="BK1222" s="243">
        <f>ROUND(I1222*H1222,2)</f>
        <v>0</v>
      </c>
      <c r="BL1222" s="19" t="s">
        <v>257</v>
      </c>
      <c r="BM1222" s="242" t="s">
        <v>1200</v>
      </c>
    </row>
    <row r="1223" s="2" customFormat="1">
      <c r="A1223" s="41"/>
      <c r="B1223" s="42"/>
      <c r="C1223" s="43"/>
      <c r="D1223" s="244" t="s">
        <v>258</v>
      </c>
      <c r="E1223" s="43"/>
      <c r="F1223" s="245" t="s">
        <v>1201</v>
      </c>
      <c r="G1223" s="43"/>
      <c r="H1223" s="43"/>
      <c r="I1223" s="246"/>
      <c r="J1223" s="43"/>
      <c r="K1223" s="43"/>
      <c r="L1223" s="47"/>
      <c r="M1223" s="247"/>
      <c r="N1223" s="248"/>
      <c r="O1223" s="94"/>
      <c r="P1223" s="94"/>
      <c r="Q1223" s="94"/>
      <c r="R1223" s="94"/>
      <c r="S1223" s="94"/>
      <c r="T1223" s="95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19" t="s">
        <v>258</v>
      </c>
      <c r="AU1223" s="19" t="s">
        <v>93</v>
      </c>
    </row>
    <row r="1224" s="13" customFormat="1">
      <c r="A1224" s="13"/>
      <c r="B1224" s="249"/>
      <c r="C1224" s="250"/>
      <c r="D1224" s="251" t="s">
        <v>260</v>
      </c>
      <c r="E1224" s="252" t="s">
        <v>1</v>
      </c>
      <c r="F1224" s="253" t="s">
        <v>1202</v>
      </c>
      <c r="G1224" s="250"/>
      <c r="H1224" s="254">
        <v>43.799999999999997</v>
      </c>
      <c r="I1224" s="255"/>
      <c r="J1224" s="250"/>
      <c r="K1224" s="250"/>
      <c r="L1224" s="256"/>
      <c r="M1224" s="257"/>
      <c r="N1224" s="258"/>
      <c r="O1224" s="258"/>
      <c r="P1224" s="258"/>
      <c r="Q1224" s="258"/>
      <c r="R1224" s="258"/>
      <c r="S1224" s="258"/>
      <c r="T1224" s="259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60" t="s">
        <v>260</v>
      </c>
      <c r="AU1224" s="260" t="s">
        <v>93</v>
      </c>
      <c r="AV1224" s="13" t="s">
        <v>93</v>
      </c>
      <c r="AW1224" s="13" t="s">
        <v>40</v>
      </c>
      <c r="AX1224" s="13" t="s">
        <v>84</v>
      </c>
      <c r="AY1224" s="260" t="s">
        <v>251</v>
      </c>
    </row>
    <row r="1225" s="14" customFormat="1">
      <c r="A1225" s="14"/>
      <c r="B1225" s="261"/>
      <c r="C1225" s="262"/>
      <c r="D1225" s="251" t="s">
        <v>260</v>
      </c>
      <c r="E1225" s="263" t="s">
        <v>1</v>
      </c>
      <c r="F1225" s="264" t="s">
        <v>262</v>
      </c>
      <c r="G1225" s="262"/>
      <c r="H1225" s="265">
        <v>43.799999999999997</v>
      </c>
      <c r="I1225" s="266"/>
      <c r="J1225" s="262"/>
      <c r="K1225" s="262"/>
      <c r="L1225" s="267"/>
      <c r="M1225" s="268"/>
      <c r="N1225" s="269"/>
      <c r="O1225" s="269"/>
      <c r="P1225" s="269"/>
      <c r="Q1225" s="269"/>
      <c r="R1225" s="269"/>
      <c r="S1225" s="269"/>
      <c r="T1225" s="270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71" t="s">
        <v>260</v>
      </c>
      <c r="AU1225" s="271" t="s">
        <v>93</v>
      </c>
      <c r="AV1225" s="14" t="s">
        <v>257</v>
      </c>
      <c r="AW1225" s="14" t="s">
        <v>40</v>
      </c>
      <c r="AX1225" s="14" t="s">
        <v>91</v>
      </c>
      <c r="AY1225" s="271" t="s">
        <v>251</v>
      </c>
    </row>
    <row r="1226" s="2" customFormat="1" ht="24.15" customHeight="1">
      <c r="A1226" s="41"/>
      <c r="B1226" s="42"/>
      <c r="C1226" s="230" t="s">
        <v>712</v>
      </c>
      <c r="D1226" s="230" t="s">
        <v>253</v>
      </c>
      <c r="E1226" s="231" t="s">
        <v>1203</v>
      </c>
      <c r="F1226" s="232" t="s">
        <v>1204</v>
      </c>
      <c r="G1226" s="233" t="s">
        <v>389</v>
      </c>
      <c r="H1226" s="234">
        <v>139.97</v>
      </c>
      <c r="I1226" s="235"/>
      <c r="J1226" s="236">
        <f>ROUND(I1226*H1226,2)</f>
        <v>0</v>
      </c>
      <c r="K1226" s="237"/>
      <c r="L1226" s="47"/>
      <c r="M1226" s="238" t="s">
        <v>1</v>
      </c>
      <c r="N1226" s="239" t="s">
        <v>49</v>
      </c>
      <c r="O1226" s="94"/>
      <c r="P1226" s="240">
        <f>O1226*H1226</f>
        <v>0</v>
      </c>
      <c r="Q1226" s="240">
        <v>0</v>
      </c>
      <c r="R1226" s="240">
        <f>Q1226*H1226</f>
        <v>0</v>
      </c>
      <c r="S1226" s="240">
        <v>0</v>
      </c>
      <c r="T1226" s="241">
        <f>S1226*H1226</f>
        <v>0</v>
      </c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R1226" s="242" t="s">
        <v>257</v>
      </c>
      <c r="AT1226" s="242" t="s">
        <v>253</v>
      </c>
      <c r="AU1226" s="242" t="s">
        <v>93</v>
      </c>
      <c r="AY1226" s="19" t="s">
        <v>251</v>
      </c>
      <c r="BE1226" s="243">
        <f>IF(N1226="základní",J1226,0)</f>
        <v>0</v>
      </c>
      <c r="BF1226" s="243">
        <f>IF(N1226="snížená",J1226,0)</f>
        <v>0</v>
      </c>
      <c r="BG1226" s="243">
        <f>IF(N1226="zákl. přenesená",J1226,0)</f>
        <v>0</v>
      </c>
      <c r="BH1226" s="243">
        <f>IF(N1226="sníž. přenesená",J1226,0)</f>
        <v>0</v>
      </c>
      <c r="BI1226" s="243">
        <f>IF(N1226="nulová",J1226,0)</f>
        <v>0</v>
      </c>
      <c r="BJ1226" s="19" t="s">
        <v>91</v>
      </c>
      <c r="BK1226" s="243">
        <f>ROUND(I1226*H1226,2)</f>
        <v>0</v>
      </c>
      <c r="BL1226" s="19" t="s">
        <v>257</v>
      </c>
      <c r="BM1226" s="242" t="s">
        <v>1205</v>
      </c>
    </row>
    <row r="1227" s="13" customFormat="1">
      <c r="A1227" s="13"/>
      <c r="B1227" s="249"/>
      <c r="C1227" s="250"/>
      <c r="D1227" s="251" t="s">
        <v>260</v>
      </c>
      <c r="E1227" s="252" t="s">
        <v>1</v>
      </c>
      <c r="F1227" s="253" t="s">
        <v>804</v>
      </c>
      <c r="G1227" s="250"/>
      <c r="H1227" s="254">
        <v>139.97</v>
      </c>
      <c r="I1227" s="255"/>
      <c r="J1227" s="250"/>
      <c r="K1227" s="250"/>
      <c r="L1227" s="256"/>
      <c r="M1227" s="257"/>
      <c r="N1227" s="258"/>
      <c r="O1227" s="258"/>
      <c r="P1227" s="258"/>
      <c r="Q1227" s="258"/>
      <c r="R1227" s="258"/>
      <c r="S1227" s="258"/>
      <c r="T1227" s="259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60" t="s">
        <v>260</v>
      </c>
      <c r="AU1227" s="260" t="s">
        <v>93</v>
      </c>
      <c r="AV1227" s="13" t="s">
        <v>93</v>
      </c>
      <c r="AW1227" s="13" t="s">
        <v>40</v>
      </c>
      <c r="AX1227" s="13" t="s">
        <v>84</v>
      </c>
      <c r="AY1227" s="260" t="s">
        <v>251</v>
      </c>
    </row>
    <row r="1228" s="14" customFormat="1">
      <c r="A1228" s="14"/>
      <c r="B1228" s="261"/>
      <c r="C1228" s="262"/>
      <c r="D1228" s="251" t="s">
        <v>260</v>
      </c>
      <c r="E1228" s="263" t="s">
        <v>1</v>
      </c>
      <c r="F1228" s="264" t="s">
        <v>262</v>
      </c>
      <c r="G1228" s="262"/>
      <c r="H1228" s="265">
        <v>139.97</v>
      </c>
      <c r="I1228" s="266"/>
      <c r="J1228" s="262"/>
      <c r="K1228" s="262"/>
      <c r="L1228" s="267"/>
      <c r="M1228" s="268"/>
      <c r="N1228" s="269"/>
      <c r="O1228" s="269"/>
      <c r="P1228" s="269"/>
      <c r="Q1228" s="269"/>
      <c r="R1228" s="269"/>
      <c r="S1228" s="269"/>
      <c r="T1228" s="270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71" t="s">
        <v>260</v>
      </c>
      <c r="AU1228" s="271" t="s">
        <v>93</v>
      </c>
      <c r="AV1228" s="14" t="s">
        <v>257</v>
      </c>
      <c r="AW1228" s="14" t="s">
        <v>40</v>
      </c>
      <c r="AX1228" s="14" t="s">
        <v>91</v>
      </c>
      <c r="AY1228" s="271" t="s">
        <v>251</v>
      </c>
    </row>
    <row r="1229" s="2" customFormat="1" ht="16.5" customHeight="1">
      <c r="A1229" s="41"/>
      <c r="B1229" s="42"/>
      <c r="C1229" s="294" t="s">
        <v>1206</v>
      </c>
      <c r="D1229" s="294" t="s">
        <v>338</v>
      </c>
      <c r="E1229" s="295" t="s">
        <v>1207</v>
      </c>
      <c r="F1229" s="296" t="s">
        <v>1208</v>
      </c>
      <c r="G1229" s="297" t="s">
        <v>389</v>
      </c>
      <c r="H1229" s="298">
        <v>142.76900000000001</v>
      </c>
      <c r="I1229" s="299"/>
      <c r="J1229" s="300">
        <f>ROUND(I1229*H1229,2)</f>
        <v>0</v>
      </c>
      <c r="K1229" s="301"/>
      <c r="L1229" s="302"/>
      <c r="M1229" s="303" t="s">
        <v>1</v>
      </c>
      <c r="N1229" s="304" t="s">
        <v>49</v>
      </c>
      <c r="O1229" s="94"/>
      <c r="P1229" s="240">
        <f>O1229*H1229</f>
        <v>0</v>
      </c>
      <c r="Q1229" s="240">
        <v>0</v>
      </c>
      <c r="R1229" s="240">
        <f>Q1229*H1229</f>
        <v>0</v>
      </c>
      <c r="S1229" s="240">
        <v>0</v>
      </c>
      <c r="T1229" s="241">
        <f>S1229*H1229</f>
        <v>0</v>
      </c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R1229" s="242" t="s">
        <v>281</v>
      </c>
      <c r="AT1229" s="242" t="s">
        <v>338</v>
      </c>
      <c r="AU1229" s="242" t="s">
        <v>93</v>
      </c>
      <c r="AY1229" s="19" t="s">
        <v>251</v>
      </c>
      <c r="BE1229" s="243">
        <f>IF(N1229="základní",J1229,0)</f>
        <v>0</v>
      </c>
      <c r="BF1229" s="243">
        <f>IF(N1229="snížená",J1229,0)</f>
        <v>0</v>
      </c>
      <c r="BG1229" s="243">
        <f>IF(N1229="zákl. přenesená",J1229,0)</f>
        <v>0</v>
      </c>
      <c r="BH1229" s="243">
        <f>IF(N1229="sníž. přenesená",J1229,0)</f>
        <v>0</v>
      </c>
      <c r="BI1229" s="243">
        <f>IF(N1229="nulová",J1229,0)</f>
        <v>0</v>
      </c>
      <c r="BJ1229" s="19" t="s">
        <v>91</v>
      </c>
      <c r="BK1229" s="243">
        <f>ROUND(I1229*H1229,2)</f>
        <v>0</v>
      </c>
      <c r="BL1229" s="19" t="s">
        <v>257</v>
      </c>
      <c r="BM1229" s="242" t="s">
        <v>1209</v>
      </c>
    </row>
    <row r="1230" s="13" customFormat="1">
      <c r="A1230" s="13"/>
      <c r="B1230" s="249"/>
      <c r="C1230" s="250"/>
      <c r="D1230" s="251" t="s">
        <v>260</v>
      </c>
      <c r="E1230" s="252" t="s">
        <v>1</v>
      </c>
      <c r="F1230" s="253" t="s">
        <v>1210</v>
      </c>
      <c r="G1230" s="250"/>
      <c r="H1230" s="254">
        <v>142.76900000000001</v>
      </c>
      <c r="I1230" s="255"/>
      <c r="J1230" s="250"/>
      <c r="K1230" s="250"/>
      <c r="L1230" s="256"/>
      <c r="M1230" s="257"/>
      <c r="N1230" s="258"/>
      <c r="O1230" s="258"/>
      <c r="P1230" s="258"/>
      <c r="Q1230" s="258"/>
      <c r="R1230" s="258"/>
      <c r="S1230" s="258"/>
      <c r="T1230" s="25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60" t="s">
        <v>260</v>
      </c>
      <c r="AU1230" s="260" t="s">
        <v>93</v>
      </c>
      <c r="AV1230" s="13" t="s">
        <v>93</v>
      </c>
      <c r="AW1230" s="13" t="s">
        <v>40</v>
      </c>
      <c r="AX1230" s="13" t="s">
        <v>84</v>
      </c>
      <c r="AY1230" s="260" t="s">
        <v>251</v>
      </c>
    </row>
    <row r="1231" s="14" customFormat="1">
      <c r="A1231" s="14"/>
      <c r="B1231" s="261"/>
      <c r="C1231" s="262"/>
      <c r="D1231" s="251" t="s">
        <v>260</v>
      </c>
      <c r="E1231" s="263" t="s">
        <v>1</v>
      </c>
      <c r="F1231" s="264" t="s">
        <v>262</v>
      </c>
      <c r="G1231" s="262"/>
      <c r="H1231" s="265">
        <v>142.76900000000001</v>
      </c>
      <c r="I1231" s="266"/>
      <c r="J1231" s="262"/>
      <c r="K1231" s="262"/>
      <c r="L1231" s="267"/>
      <c r="M1231" s="268"/>
      <c r="N1231" s="269"/>
      <c r="O1231" s="269"/>
      <c r="P1231" s="269"/>
      <c r="Q1231" s="269"/>
      <c r="R1231" s="269"/>
      <c r="S1231" s="269"/>
      <c r="T1231" s="270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71" t="s">
        <v>260</v>
      </c>
      <c r="AU1231" s="271" t="s">
        <v>93</v>
      </c>
      <c r="AV1231" s="14" t="s">
        <v>257</v>
      </c>
      <c r="AW1231" s="14" t="s">
        <v>40</v>
      </c>
      <c r="AX1231" s="14" t="s">
        <v>91</v>
      </c>
      <c r="AY1231" s="271" t="s">
        <v>251</v>
      </c>
    </row>
    <row r="1232" s="2" customFormat="1" ht="24.15" customHeight="1">
      <c r="A1232" s="41"/>
      <c r="B1232" s="42"/>
      <c r="C1232" s="230" t="s">
        <v>736</v>
      </c>
      <c r="D1232" s="230" t="s">
        <v>253</v>
      </c>
      <c r="E1232" s="231" t="s">
        <v>1211</v>
      </c>
      <c r="F1232" s="232" t="s">
        <v>1212</v>
      </c>
      <c r="G1232" s="233" t="s">
        <v>389</v>
      </c>
      <c r="H1232" s="234">
        <v>743.32000000000005</v>
      </c>
      <c r="I1232" s="235"/>
      <c r="J1232" s="236">
        <f>ROUND(I1232*H1232,2)</f>
        <v>0</v>
      </c>
      <c r="K1232" s="237"/>
      <c r="L1232" s="47"/>
      <c r="M1232" s="238" t="s">
        <v>1</v>
      </c>
      <c r="N1232" s="239" t="s">
        <v>49</v>
      </c>
      <c r="O1232" s="94"/>
      <c r="P1232" s="240">
        <f>O1232*H1232</f>
        <v>0</v>
      </c>
      <c r="Q1232" s="240">
        <v>0</v>
      </c>
      <c r="R1232" s="240">
        <f>Q1232*H1232</f>
        <v>0</v>
      </c>
      <c r="S1232" s="240">
        <v>0</v>
      </c>
      <c r="T1232" s="241">
        <f>S1232*H1232</f>
        <v>0</v>
      </c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R1232" s="242" t="s">
        <v>257</v>
      </c>
      <c r="AT1232" s="242" t="s">
        <v>253</v>
      </c>
      <c r="AU1232" s="242" t="s">
        <v>93</v>
      </c>
      <c r="AY1232" s="19" t="s">
        <v>251</v>
      </c>
      <c r="BE1232" s="243">
        <f>IF(N1232="základní",J1232,0)</f>
        <v>0</v>
      </c>
      <c r="BF1232" s="243">
        <f>IF(N1232="snížená",J1232,0)</f>
        <v>0</v>
      </c>
      <c r="BG1232" s="243">
        <f>IF(N1232="zákl. přenesená",J1232,0)</f>
        <v>0</v>
      </c>
      <c r="BH1232" s="243">
        <f>IF(N1232="sníž. přenesená",J1232,0)</f>
        <v>0</v>
      </c>
      <c r="BI1232" s="243">
        <f>IF(N1232="nulová",J1232,0)</f>
        <v>0</v>
      </c>
      <c r="BJ1232" s="19" t="s">
        <v>91</v>
      </c>
      <c r="BK1232" s="243">
        <f>ROUND(I1232*H1232,2)</f>
        <v>0</v>
      </c>
      <c r="BL1232" s="19" t="s">
        <v>257</v>
      </c>
      <c r="BM1232" s="242" t="s">
        <v>1213</v>
      </c>
    </row>
    <row r="1233" s="13" customFormat="1">
      <c r="A1233" s="13"/>
      <c r="B1233" s="249"/>
      <c r="C1233" s="250"/>
      <c r="D1233" s="251" t="s">
        <v>260</v>
      </c>
      <c r="E1233" s="252" t="s">
        <v>1</v>
      </c>
      <c r="F1233" s="253" t="s">
        <v>1214</v>
      </c>
      <c r="G1233" s="250"/>
      <c r="H1233" s="254">
        <v>483.31999999999999</v>
      </c>
      <c r="I1233" s="255"/>
      <c r="J1233" s="250"/>
      <c r="K1233" s="250"/>
      <c r="L1233" s="256"/>
      <c r="M1233" s="257"/>
      <c r="N1233" s="258"/>
      <c r="O1233" s="258"/>
      <c r="P1233" s="258"/>
      <c r="Q1233" s="258"/>
      <c r="R1233" s="258"/>
      <c r="S1233" s="258"/>
      <c r="T1233" s="259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60" t="s">
        <v>260</v>
      </c>
      <c r="AU1233" s="260" t="s">
        <v>93</v>
      </c>
      <c r="AV1233" s="13" t="s">
        <v>93</v>
      </c>
      <c r="AW1233" s="13" t="s">
        <v>40</v>
      </c>
      <c r="AX1233" s="13" t="s">
        <v>84</v>
      </c>
      <c r="AY1233" s="260" t="s">
        <v>251</v>
      </c>
    </row>
    <row r="1234" s="13" customFormat="1">
      <c r="A1234" s="13"/>
      <c r="B1234" s="249"/>
      <c r="C1234" s="250"/>
      <c r="D1234" s="251" t="s">
        <v>260</v>
      </c>
      <c r="E1234" s="252" t="s">
        <v>1</v>
      </c>
      <c r="F1234" s="253" t="s">
        <v>1215</v>
      </c>
      <c r="G1234" s="250"/>
      <c r="H1234" s="254">
        <v>260</v>
      </c>
      <c r="I1234" s="255"/>
      <c r="J1234" s="250"/>
      <c r="K1234" s="250"/>
      <c r="L1234" s="256"/>
      <c r="M1234" s="257"/>
      <c r="N1234" s="258"/>
      <c r="O1234" s="258"/>
      <c r="P1234" s="258"/>
      <c r="Q1234" s="258"/>
      <c r="R1234" s="258"/>
      <c r="S1234" s="258"/>
      <c r="T1234" s="259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60" t="s">
        <v>260</v>
      </c>
      <c r="AU1234" s="260" t="s">
        <v>93</v>
      </c>
      <c r="AV1234" s="13" t="s">
        <v>93</v>
      </c>
      <c r="AW1234" s="13" t="s">
        <v>40</v>
      </c>
      <c r="AX1234" s="13" t="s">
        <v>84</v>
      </c>
      <c r="AY1234" s="260" t="s">
        <v>251</v>
      </c>
    </row>
    <row r="1235" s="14" customFormat="1">
      <c r="A1235" s="14"/>
      <c r="B1235" s="261"/>
      <c r="C1235" s="262"/>
      <c r="D1235" s="251" t="s">
        <v>260</v>
      </c>
      <c r="E1235" s="263" t="s">
        <v>1</v>
      </c>
      <c r="F1235" s="264" t="s">
        <v>262</v>
      </c>
      <c r="G1235" s="262"/>
      <c r="H1235" s="265">
        <v>743.32000000000005</v>
      </c>
      <c r="I1235" s="266"/>
      <c r="J1235" s="262"/>
      <c r="K1235" s="262"/>
      <c r="L1235" s="267"/>
      <c r="M1235" s="268"/>
      <c r="N1235" s="269"/>
      <c r="O1235" s="269"/>
      <c r="P1235" s="269"/>
      <c r="Q1235" s="269"/>
      <c r="R1235" s="269"/>
      <c r="S1235" s="269"/>
      <c r="T1235" s="270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71" t="s">
        <v>260</v>
      </c>
      <c r="AU1235" s="271" t="s">
        <v>93</v>
      </c>
      <c r="AV1235" s="14" t="s">
        <v>257</v>
      </c>
      <c r="AW1235" s="14" t="s">
        <v>40</v>
      </c>
      <c r="AX1235" s="14" t="s">
        <v>91</v>
      </c>
      <c r="AY1235" s="271" t="s">
        <v>251</v>
      </c>
    </row>
    <row r="1236" s="2" customFormat="1" ht="24.15" customHeight="1">
      <c r="A1236" s="41"/>
      <c r="B1236" s="42"/>
      <c r="C1236" s="230" t="s">
        <v>1216</v>
      </c>
      <c r="D1236" s="230" t="s">
        <v>253</v>
      </c>
      <c r="E1236" s="231" t="s">
        <v>1217</v>
      </c>
      <c r="F1236" s="232" t="s">
        <v>1218</v>
      </c>
      <c r="G1236" s="233" t="s">
        <v>389</v>
      </c>
      <c r="H1236" s="234">
        <v>578.78999999999996</v>
      </c>
      <c r="I1236" s="235"/>
      <c r="J1236" s="236">
        <f>ROUND(I1236*H1236,2)</f>
        <v>0</v>
      </c>
      <c r="K1236" s="237"/>
      <c r="L1236" s="47"/>
      <c r="M1236" s="238" t="s">
        <v>1</v>
      </c>
      <c r="N1236" s="239" t="s">
        <v>49</v>
      </c>
      <c r="O1236" s="94"/>
      <c r="P1236" s="240">
        <f>O1236*H1236</f>
        <v>0</v>
      </c>
      <c r="Q1236" s="240">
        <v>0.0032000000000000002</v>
      </c>
      <c r="R1236" s="240">
        <f>Q1236*H1236</f>
        <v>1.852128</v>
      </c>
      <c r="S1236" s="240">
        <v>0</v>
      </c>
      <c r="T1236" s="241">
        <f>S1236*H1236</f>
        <v>0</v>
      </c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R1236" s="242" t="s">
        <v>257</v>
      </c>
      <c r="AT1236" s="242" t="s">
        <v>253</v>
      </c>
      <c r="AU1236" s="242" t="s">
        <v>93</v>
      </c>
      <c r="AY1236" s="19" t="s">
        <v>251</v>
      </c>
      <c r="BE1236" s="243">
        <f>IF(N1236="základní",J1236,0)</f>
        <v>0</v>
      </c>
      <c r="BF1236" s="243">
        <f>IF(N1236="snížená",J1236,0)</f>
        <v>0</v>
      </c>
      <c r="BG1236" s="243">
        <f>IF(N1236="zákl. přenesená",J1236,0)</f>
        <v>0</v>
      </c>
      <c r="BH1236" s="243">
        <f>IF(N1236="sníž. přenesená",J1236,0)</f>
        <v>0</v>
      </c>
      <c r="BI1236" s="243">
        <f>IF(N1236="nulová",J1236,0)</f>
        <v>0</v>
      </c>
      <c r="BJ1236" s="19" t="s">
        <v>91</v>
      </c>
      <c r="BK1236" s="243">
        <f>ROUND(I1236*H1236,2)</f>
        <v>0</v>
      </c>
      <c r="BL1236" s="19" t="s">
        <v>257</v>
      </c>
      <c r="BM1236" s="242" t="s">
        <v>1219</v>
      </c>
    </row>
    <row r="1237" s="13" customFormat="1">
      <c r="A1237" s="13"/>
      <c r="B1237" s="249"/>
      <c r="C1237" s="250"/>
      <c r="D1237" s="251" t="s">
        <v>260</v>
      </c>
      <c r="E1237" s="252" t="s">
        <v>1</v>
      </c>
      <c r="F1237" s="253" t="s">
        <v>1220</v>
      </c>
      <c r="G1237" s="250"/>
      <c r="H1237" s="254">
        <v>578.78999999999996</v>
      </c>
      <c r="I1237" s="255"/>
      <c r="J1237" s="250"/>
      <c r="K1237" s="250"/>
      <c r="L1237" s="256"/>
      <c r="M1237" s="257"/>
      <c r="N1237" s="258"/>
      <c r="O1237" s="258"/>
      <c r="P1237" s="258"/>
      <c r="Q1237" s="258"/>
      <c r="R1237" s="258"/>
      <c r="S1237" s="258"/>
      <c r="T1237" s="259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60" t="s">
        <v>260</v>
      </c>
      <c r="AU1237" s="260" t="s">
        <v>93</v>
      </c>
      <c r="AV1237" s="13" t="s">
        <v>93</v>
      </c>
      <c r="AW1237" s="13" t="s">
        <v>40</v>
      </c>
      <c r="AX1237" s="13" t="s">
        <v>91</v>
      </c>
      <c r="AY1237" s="260" t="s">
        <v>251</v>
      </c>
    </row>
    <row r="1238" s="2" customFormat="1" ht="16.5" customHeight="1">
      <c r="A1238" s="41"/>
      <c r="B1238" s="42"/>
      <c r="C1238" s="294" t="s">
        <v>1221</v>
      </c>
      <c r="D1238" s="294" t="s">
        <v>338</v>
      </c>
      <c r="E1238" s="295" t="s">
        <v>1207</v>
      </c>
      <c r="F1238" s="296" t="s">
        <v>1208</v>
      </c>
      <c r="G1238" s="297" t="s">
        <v>389</v>
      </c>
      <c r="H1238" s="298">
        <v>1348.5519999999999</v>
      </c>
      <c r="I1238" s="299"/>
      <c r="J1238" s="300">
        <f>ROUND(I1238*H1238,2)</f>
        <v>0</v>
      </c>
      <c r="K1238" s="301"/>
      <c r="L1238" s="302"/>
      <c r="M1238" s="303" t="s">
        <v>1</v>
      </c>
      <c r="N1238" s="304" t="s">
        <v>49</v>
      </c>
      <c r="O1238" s="94"/>
      <c r="P1238" s="240">
        <f>O1238*H1238</f>
        <v>0</v>
      </c>
      <c r="Q1238" s="240">
        <v>0</v>
      </c>
      <c r="R1238" s="240">
        <f>Q1238*H1238</f>
        <v>0</v>
      </c>
      <c r="S1238" s="240">
        <v>0</v>
      </c>
      <c r="T1238" s="241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42" t="s">
        <v>281</v>
      </c>
      <c r="AT1238" s="242" t="s">
        <v>338</v>
      </c>
      <c r="AU1238" s="242" t="s">
        <v>93</v>
      </c>
      <c r="AY1238" s="19" t="s">
        <v>251</v>
      </c>
      <c r="BE1238" s="243">
        <f>IF(N1238="základní",J1238,0)</f>
        <v>0</v>
      </c>
      <c r="BF1238" s="243">
        <f>IF(N1238="snížená",J1238,0)</f>
        <v>0</v>
      </c>
      <c r="BG1238" s="243">
        <f>IF(N1238="zákl. přenesená",J1238,0)</f>
        <v>0</v>
      </c>
      <c r="BH1238" s="243">
        <f>IF(N1238="sníž. přenesená",J1238,0)</f>
        <v>0</v>
      </c>
      <c r="BI1238" s="243">
        <f>IF(N1238="nulová",J1238,0)</f>
        <v>0</v>
      </c>
      <c r="BJ1238" s="19" t="s">
        <v>91</v>
      </c>
      <c r="BK1238" s="243">
        <f>ROUND(I1238*H1238,2)</f>
        <v>0</v>
      </c>
      <c r="BL1238" s="19" t="s">
        <v>257</v>
      </c>
      <c r="BM1238" s="242" t="s">
        <v>1222</v>
      </c>
    </row>
    <row r="1239" s="2" customFormat="1">
      <c r="A1239" s="41"/>
      <c r="B1239" s="42"/>
      <c r="C1239" s="43"/>
      <c r="D1239" s="251" t="s">
        <v>289</v>
      </c>
      <c r="E1239" s="43"/>
      <c r="F1239" s="282" t="s">
        <v>1223</v>
      </c>
      <c r="G1239" s="43"/>
      <c r="H1239" s="43"/>
      <c r="I1239" s="246"/>
      <c r="J1239" s="43"/>
      <c r="K1239" s="43"/>
      <c r="L1239" s="47"/>
      <c r="M1239" s="247"/>
      <c r="N1239" s="248"/>
      <c r="O1239" s="94"/>
      <c r="P1239" s="94"/>
      <c r="Q1239" s="94"/>
      <c r="R1239" s="94"/>
      <c r="S1239" s="94"/>
      <c r="T1239" s="95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T1239" s="19" t="s">
        <v>289</v>
      </c>
      <c r="AU1239" s="19" t="s">
        <v>93</v>
      </c>
    </row>
    <row r="1240" s="13" customFormat="1">
      <c r="A1240" s="13"/>
      <c r="B1240" s="249"/>
      <c r="C1240" s="250"/>
      <c r="D1240" s="251" t="s">
        <v>260</v>
      </c>
      <c r="E1240" s="252" t="s">
        <v>1</v>
      </c>
      <c r="F1240" s="253" t="s">
        <v>1224</v>
      </c>
      <c r="G1240" s="250"/>
      <c r="H1240" s="254">
        <v>743.32000000000005</v>
      </c>
      <c r="I1240" s="255"/>
      <c r="J1240" s="250"/>
      <c r="K1240" s="250"/>
      <c r="L1240" s="256"/>
      <c r="M1240" s="257"/>
      <c r="N1240" s="258"/>
      <c r="O1240" s="258"/>
      <c r="P1240" s="258"/>
      <c r="Q1240" s="258"/>
      <c r="R1240" s="258"/>
      <c r="S1240" s="258"/>
      <c r="T1240" s="259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60" t="s">
        <v>260</v>
      </c>
      <c r="AU1240" s="260" t="s">
        <v>93</v>
      </c>
      <c r="AV1240" s="13" t="s">
        <v>93</v>
      </c>
      <c r="AW1240" s="13" t="s">
        <v>40</v>
      </c>
      <c r="AX1240" s="13" t="s">
        <v>84</v>
      </c>
      <c r="AY1240" s="260" t="s">
        <v>251</v>
      </c>
    </row>
    <row r="1241" s="13" customFormat="1">
      <c r="A1241" s="13"/>
      <c r="B1241" s="249"/>
      <c r="C1241" s="250"/>
      <c r="D1241" s="251" t="s">
        <v>260</v>
      </c>
      <c r="E1241" s="252" t="s">
        <v>1</v>
      </c>
      <c r="F1241" s="253" t="s">
        <v>1220</v>
      </c>
      <c r="G1241" s="250"/>
      <c r="H1241" s="254">
        <v>578.78999999999996</v>
      </c>
      <c r="I1241" s="255"/>
      <c r="J1241" s="250"/>
      <c r="K1241" s="250"/>
      <c r="L1241" s="256"/>
      <c r="M1241" s="257"/>
      <c r="N1241" s="258"/>
      <c r="O1241" s="258"/>
      <c r="P1241" s="258"/>
      <c r="Q1241" s="258"/>
      <c r="R1241" s="258"/>
      <c r="S1241" s="258"/>
      <c r="T1241" s="259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60" t="s">
        <v>260</v>
      </c>
      <c r="AU1241" s="260" t="s">
        <v>93</v>
      </c>
      <c r="AV1241" s="13" t="s">
        <v>93</v>
      </c>
      <c r="AW1241" s="13" t="s">
        <v>40</v>
      </c>
      <c r="AX1241" s="13" t="s">
        <v>84</v>
      </c>
      <c r="AY1241" s="260" t="s">
        <v>251</v>
      </c>
    </row>
    <row r="1242" s="14" customFormat="1">
      <c r="A1242" s="14"/>
      <c r="B1242" s="261"/>
      <c r="C1242" s="262"/>
      <c r="D1242" s="251" t="s">
        <v>260</v>
      </c>
      <c r="E1242" s="263" t="s">
        <v>1</v>
      </c>
      <c r="F1242" s="264" t="s">
        <v>262</v>
      </c>
      <c r="G1242" s="262"/>
      <c r="H1242" s="265">
        <v>1322.1100000000001</v>
      </c>
      <c r="I1242" s="266"/>
      <c r="J1242" s="262"/>
      <c r="K1242" s="262"/>
      <c r="L1242" s="267"/>
      <c r="M1242" s="268"/>
      <c r="N1242" s="269"/>
      <c r="O1242" s="269"/>
      <c r="P1242" s="269"/>
      <c r="Q1242" s="269"/>
      <c r="R1242" s="269"/>
      <c r="S1242" s="269"/>
      <c r="T1242" s="270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71" t="s">
        <v>260</v>
      </c>
      <c r="AU1242" s="271" t="s">
        <v>93</v>
      </c>
      <c r="AV1242" s="14" t="s">
        <v>257</v>
      </c>
      <c r="AW1242" s="14" t="s">
        <v>40</v>
      </c>
      <c r="AX1242" s="14" t="s">
        <v>91</v>
      </c>
      <c r="AY1242" s="271" t="s">
        <v>251</v>
      </c>
    </row>
    <row r="1243" s="13" customFormat="1">
      <c r="A1243" s="13"/>
      <c r="B1243" s="249"/>
      <c r="C1243" s="250"/>
      <c r="D1243" s="251" t="s">
        <v>260</v>
      </c>
      <c r="E1243" s="250"/>
      <c r="F1243" s="253" t="s">
        <v>1225</v>
      </c>
      <c r="G1243" s="250"/>
      <c r="H1243" s="254">
        <v>1348.5519999999999</v>
      </c>
      <c r="I1243" s="255"/>
      <c r="J1243" s="250"/>
      <c r="K1243" s="250"/>
      <c r="L1243" s="256"/>
      <c r="M1243" s="257"/>
      <c r="N1243" s="258"/>
      <c r="O1243" s="258"/>
      <c r="P1243" s="258"/>
      <c r="Q1243" s="258"/>
      <c r="R1243" s="258"/>
      <c r="S1243" s="258"/>
      <c r="T1243" s="259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60" t="s">
        <v>260</v>
      </c>
      <c r="AU1243" s="260" t="s">
        <v>93</v>
      </c>
      <c r="AV1243" s="13" t="s">
        <v>93</v>
      </c>
      <c r="AW1243" s="13" t="s">
        <v>4</v>
      </c>
      <c r="AX1243" s="13" t="s">
        <v>91</v>
      </c>
      <c r="AY1243" s="260" t="s">
        <v>251</v>
      </c>
    </row>
    <row r="1244" s="12" customFormat="1" ht="22.8" customHeight="1">
      <c r="A1244" s="12"/>
      <c r="B1244" s="214"/>
      <c r="C1244" s="215"/>
      <c r="D1244" s="216" t="s">
        <v>83</v>
      </c>
      <c r="E1244" s="228" t="s">
        <v>306</v>
      </c>
      <c r="F1244" s="228" t="s">
        <v>1226</v>
      </c>
      <c r="G1244" s="215"/>
      <c r="H1244" s="215"/>
      <c r="I1244" s="218"/>
      <c r="J1244" s="229">
        <f>BK1244</f>
        <v>0</v>
      </c>
      <c r="K1244" s="215"/>
      <c r="L1244" s="220"/>
      <c r="M1244" s="221"/>
      <c r="N1244" s="222"/>
      <c r="O1244" s="222"/>
      <c r="P1244" s="223">
        <f>SUM(P1245:P1499)</f>
        <v>0</v>
      </c>
      <c r="Q1244" s="222"/>
      <c r="R1244" s="223">
        <f>SUM(R1245:R1499)</f>
        <v>23.728176365399996</v>
      </c>
      <c r="S1244" s="222"/>
      <c r="T1244" s="224">
        <f>SUM(T1245:T1499)</f>
        <v>0</v>
      </c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R1244" s="225" t="s">
        <v>91</v>
      </c>
      <c r="AT1244" s="226" t="s">
        <v>83</v>
      </c>
      <c r="AU1244" s="226" t="s">
        <v>91</v>
      </c>
      <c r="AY1244" s="225" t="s">
        <v>251</v>
      </c>
      <c r="BK1244" s="227">
        <f>SUM(BK1245:BK1499)</f>
        <v>0</v>
      </c>
    </row>
    <row r="1245" s="2" customFormat="1" ht="33" customHeight="1">
      <c r="A1245" s="41"/>
      <c r="B1245" s="42"/>
      <c r="C1245" s="230" t="s">
        <v>746</v>
      </c>
      <c r="D1245" s="230" t="s">
        <v>253</v>
      </c>
      <c r="E1245" s="231" t="s">
        <v>1227</v>
      </c>
      <c r="F1245" s="232" t="s">
        <v>1228</v>
      </c>
      <c r="G1245" s="233" t="s">
        <v>321</v>
      </c>
      <c r="H1245" s="234">
        <v>72.774000000000001</v>
      </c>
      <c r="I1245" s="235"/>
      <c r="J1245" s="236">
        <f>ROUND(I1245*H1245,2)</f>
        <v>0</v>
      </c>
      <c r="K1245" s="237"/>
      <c r="L1245" s="47"/>
      <c r="M1245" s="238" t="s">
        <v>1</v>
      </c>
      <c r="N1245" s="239" t="s">
        <v>49</v>
      </c>
      <c r="O1245" s="94"/>
      <c r="P1245" s="240">
        <f>O1245*H1245</f>
        <v>0</v>
      </c>
      <c r="Q1245" s="240">
        <v>0.12949959999999999</v>
      </c>
      <c r="R1245" s="240">
        <f>Q1245*H1245</f>
        <v>9.4242038903999994</v>
      </c>
      <c r="S1245" s="240">
        <v>0</v>
      </c>
      <c r="T1245" s="241">
        <f>S1245*H1245</f>
        <v>0</v>
      </c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R1245" s="242" t="s">
        <v>257</v>
      </c>
      <c r="AT1245" s="242" t="s">
        <v>253</v>
      </c>
      <c r="AU1245" s="242" t="s">
        <v>93</v>
      </c>
      <c r="AY1245" s="19" t="s">
        <v>251</v>
      </c>
      <c r="BE1245" s="243">
        <f>IF(N1245="základní",J1245,0)</f>
        <v>0</v>
      </c>
      <c r="BF1245" s="243">
        <f>IF(N1245="snížená",J1245,0)</f>
        <v>0</v>
      </c>
      <c r="BG1245" s="243">
        <f>IF(N1245="zákl. přenesená",J1245,0)</f>
        <v>0</v>
      </c>
      <c r="BH1245" s="243">
        <f>IF(N1245="sníž. přenesená",J1245,0)</f>
        <v>0</v>
      </c>
      <c r="BI1245" s="243">
        <f>IF(N1245="nulová",J1245,0)</f>
        <v>0</v>
      </c>
      <c r="BJ1245" s="19" t="s">
        <v>91</v>
      </c>
      <c r="BK1245" s="243">
        <f>ROUND(I1245*H1245,2)</f>
        <v>0</v>
      </c>
      <c r="BL1245" s="19" t="s">
        <v>257</v>
      </c>
      <c r="BM1245" s="242" t="s">
        <v>1229</v>
      </c>
    </row>
    <row r="1246" s="2" customFormat="1">
      <c r="A1246" s="41"/>
      <c r="B1246" s="42"/>
      <c r="C1246" s="43"/>
      <c r="D1246" s="244" t="s">
        <v>258</v>
      </c>
      <c r="E1246" s="43"/>
      <c r="F1246" s="245" t="s">
        <v>1230</v>
      </c>
      <c r="G1246" s="43"/>
      <c r="H1246" s="43"/>
      <c r="I1246" s="246"/>
      <c r="J1246" s="43"/>
      <c r="K1246" s="43"/>
      <c r="L1246" s="47"/>
      <c r="M1246" s="247"/>
      <c r="N1246" s="248"/>
      <c r="O1246" s="94"/>
      <c r="P1246" s="94"/>
      <c r="Q1246" s="94"/>
      <c r="R1246" s="94"/>
      <c r="S1246" s="94"/>
      <c r="T1246" s="95"/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T1246" s="19" t="s">
        <v>258</v>
      </c>
      <c r="AU1246" s="19" t="s">
        <v>93</v>
      </c>
    </row>
    <row r="1247" s="13" customFormat="1">
      <c r="A1247" s="13"/>
      <c r="B1247" s="249"/>
      <c r="C1247" s="250"/>
      <c r="D1247" s="251" t="s">
        <v>260</v>
      </c>
      <c r="E1247" s="252" t="s">
        <v>1</v>
      </c>
      <c r="F1247" s="253" t="s">
        <v>1231</v>
      </c>
      <c r="G1247" s="250"/>
      <c r="H1247" s="254">
        <v>72.774000000000001</v>
      </c>
      <c r="I1247" s="255"/>
      <c r="J1247" s="250"/>
      <c r="K1247" s="250"/>
      <c r="L1247" s="256"/>
      <c r="M1247" s="257"/>
      <c r="N1247" s="258"/>
      <c r="O1247" s="258"/>
      <c r="P1247" s="258"/>
      <c r="Q1247" s="258"/>
      <c r="R1247" s="258"/>
      <c r="S1247" s="258"/>
      <c r="T1247" s="259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0" t="s">
        <v>260</v>
      </c>
      <c r="AU1247" s="260" t="s">
        <v>93</v>
      </c>
      <c r="AV1247" s="13" t="s">
        <v>93</v>
      </c>
      <c r="AW1247" s="13" t="s">
        <v>40</v>
      </c>
      <c r="AX1247" s="13" t="s">
        <v>84</v>
      </c>
      <c r="AY1247" s="260" t="s">
        <v>251</v>
      </c>
    </row>
    <row r="1248" s="14" customFormat="1">
      <c r="A1248" s="14"/>
      <c r="B1248" s="261"/>
      <c r="C1248" s="262"/>
      <c r="D1248" s="251" t="s">
        <v>260</v>
      </c>
      <c r="E1248" s="263" t="s">
        <v>1</v>
      </c>
      <c r="F1248" s="264" t="s">
        <v>262</v>
      </c>
      <c r="G1248" s="262"/>
      <c r="H1248" s="265">
        <v>72.774000000000001</v>
      </c>
      <c r="I1248" s="266"/>
      <c r="J1248" s="262"/>
      <c r="K1248" s="262"/>
      <c r="L1248" s="267"/>
      <c r="M1248" s="268"/>
      <c r="N1248" s="269"/>
      <c r="O1248" s="269"/>
      <c r="P1248" s="269"/>
      <c r="Q1248" s="269"/>
      <c r="R1248" s="269"/>
      <c r="S1248" s="269"/>
      <c r="T1248" s="270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71" t="s">
        <v>260</v>
      </c>
      <c r="AU1248" s="271" t="s">
        <v>93</v>
      </c>
      <c r="AV1248" s="14" t="s">
        <v>257</v>
      </c>
      <c r="AW1248" s="14" t="s">
        <v>40</v>
      </c>
      <c r="AX1248" s="14" t="s">
        <v>91</v>
      </c>
      <c r="AY1248" s="271" t="s">
        <v>251</v>
      </c>
    </row>
    <row r="1249" s="2" customFormat="1" ht="16.5" customHeight="1">
      <c r="A1249" s="41"/>
      <c r="B1249" s="42"/>
      <c r="C1249" s="294" t="s">
        <v>1232</v>
      </c>
      <c r="D1249" s="294" t="s">
        <v>338</v>
      </c>
      <c r="E1249" s="295" t="s">
        <v>1233</v>
      </c>
      <c r="F1249" s="296" t="s">
        <v>1234</v>
      </c>
      <c r="G1249" s="297" t="s">
        <v>321</v>
      </c>
      <c r="H1249" s="298">
        <v>74.228999999999999</v>
      </c>
      <c r="I1249" s="299"/>
      <c r="J1249" s="300">
        <f>ROUND(I1249*H1249,2)</f>
        <v>0</v>
      </c>
      <c r="K1249" s="301"/>
      <c r="L1249" s="302"/>
      <c r="M1249" s="303" t="s">
        <v>1</v>
      </c>
      <c r="N1249" s="304" t="s">
        <v>49</v>
      </c>
      <c r="O1249" s="94"/>
      <c r="P1249" s="240">
        <f>O1249*H1249</f>
        <v>0</v>
      </c>
      <c r="Q1249" s="240">
        <v>0.035999999999999997</v>
      </c>
      <c r="R1249" s="240">
        <f>Q1249*H1249</f>
        <v>2.6722439999999996</v>
      </c>
      <c r="S1249" s="240">
        <v>0</v>
      </c>
      <c r="T1249" s="241">
        <f>S1249*H1249</f>
        <v>0</v>
      </c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R1249" s="242" t="s">
        <v>281</v>
      </c>
      <c r="AT1249" s="242" t="s">
        <v>338</v>
      </c>
      <c r="AU1249" s="242" t="s">
        <v>93</v>
      </c>
      <c r="AY1249" s="19" t="s">
        <v>251</v>
      </c>
      <c r="BE1249" s="243">
        <f>IF(N1249="základní",J1249,0)</f>
        <v>0</v>
      </c>
      <c r="BF1249" s="243">
        <f>IF(N1249="snížená",J1249,0)</f>
        <v>0</v>
      </c>
      <c r="BG1249" s="243">
        <f>IF(N1249="zákl. přenesená",J1249,0)</f>
        <v>0</v>
      </c>
      <c r="BH1249" s="243">
        <f>IF(N1249="sníž. přenesená",J1249,0)</f>
        <v>0</v>
      </c>
      <c r="BI1249" s="243">
        <f>IF(N1249="nulová",J1249,0)</f>
        <v>0</v>
      </c>
      <c r="BJ1249" s="19" t="s">
        <v>91</v>
      </c>
      <c r="BK1249" s="243">
        <f>ROUND(I1249*H1249,2)</f>
        <v>0</v>
      </c>
      <c r="BL1249" s="19" t="s">
        <v>257</v>
      </c>
      <c r="BM1249" s="242" t="s">
        <v>1235</v>
      </c>
    </row>
    <row r="1250" s="13" customFormat="1">
      <c r="A1250" s="13"/>
      <c r="B1250" s="249"/>
      <c r="C1250" s="250"/>
      <c r="D1250" s="251" t="s">
        <v>260</v>
      </c>
      <c r="E1250" s="252" t="s">
        <v>1</v>
      </c>
      <c r="F1250" s="253" t="s">
        <v>1236</v>
      </c>
      <c r="G1250" s="250"/>
      <c r="H1250" s="254">
        <v>74.228999999999999</v>
      </c>
      <c r="I1250" s="255"/>
      <c r="J1250" s="250"/>
      <c r="K1250" s="250"/>
      <c r="L1250" s="256"/>
      <c r="M1250" s="257"/>
      <c r="N1250" s="258"/>
      <c r="O1250" s="258"/>
      <c r="P1250" s="258"/>
      <c r="Q1250" s="258"/>
      <c r="R1250" s="258"/>
      <c r="S1250" s="258"/>
      <c r="T1250" s="259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60" t="s">
        <v>260</v>
      </c>
      <c r="AU1250" s="260" t="s">
        <v>93</v>
      </c>
      <c r="AV1250" s="13" t="s">
        <v>93</v>
      </c>
      <c r="AW1250" s="13" t="s">
        <v>40</v>
      </c>
      <c r="AX1250" s="13" t="s">
        <v>84</v>
      </c>
      <c r="AY1250" s="260" t="s">
        <v>251</v>
      </c>
    </row>
    <row r="1251" s="14" customFormat="1">
      <c r="A1251" s="14"/>
      <c r="B1251" s="261"/>
      <c r="C1251" s="262"/>
      <c r="D1251" s="251" t="s">
        <v>260</v>
      </c>
      <c r="E1251" s="263" t="s">
        <v>1</v>
      </c>
      <c r="F1251" s="264" t="s">
        <v>262</v>
      </c>
      <c r="G1251" s="262"/>
      <c r="H1251" s="265">
        <v>74.228999999999999</v>
      </c>
      <c r="I1251" s="266"/>
      <c r="J1251" s="262"/>
      <c r="K1251" s="262"/>
      <c r="L1251" s="267"/>
      <c r="M1251" s="268"/>
      <c r="N1251" s="269"/>
      <c r="O1251" s="269"/>
      <c r="P1251" s="269"/>
      <c r="Q1251" s="269"/>
      <c r="R1251" s="269"/>
      <c r="S1251" s="269"/>
      <c r="T1251" s="270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71" t="s">
        <v>260</v>
      </c>
      <c r="AU1251" s="271" t="s">
        <v>93</v>
      </c>
      <c r="AV1251" s="14" t="s">
        <v>257</v>
      </c>
      <c r="AW1251" s="14" t="s">
        <v>40</v>
      </c>
      <c r="AX1251" s="14" t="s">
        <v>91</v>
      </c>
      <c r="AY1251" s="271" t="s">
        <v>251</v>
      </c>
    </row>
    <row r="1252" s="2" customFormat="1" ht="24.15" customHeight="1">
      <c r="A1252" s="41"/>
      <c r="B1252" s="42"/>
      <c r="C1252" s="230" t="s">
        <v>752</v>
      </c>
      <c r="D1252" s="230" t="s">
        <v>253</v>
      </c>
      <c r="E1252" s="231" t="s">
        <v>1237</v>
      </c>
      <c r="F1252" s="232" t="s">
        <v>1238</v>
      </c>
      <c r="G1252" s="233" t="s">
        <v>389</v>
      </c>
      <c r="H1252" s="234">
        <v>139.97</v>
      </c>
      <c r="I1252" s="235"/>
      <c r="J1252" s="236">
        <f>ROUND(I1252*H1252,2)</f>
        <v>0</v>
      </c>
      <c r="K1252" s="237"/>
      <c r="L1252" s="47"/>
      <c r="M1252" s="238" t="s">
        <v>1</v>
      </c>
      <c r="N1252" s="239" t="s">
        <v>49</v>
      </c>
      <c r="O1252" s="94"/>
      <c r="P1252" s="240">
        <f>O1252*H1252</f>
        <v>0</v>
      </c>
      <c r="Q1252" s="240">
        <v>0.00046749999999999998</v>
      </c>
      <c r="R1252" s="240">
        <f>Q1252*H1252</f>
        <v>0.065435974999999993</v>
      </c>
      <c r="S1252" s="240">
        <v>0</v>
      </c>
      <c r="T1252" s="241">
        <f>S1252*H1252</f>
        <v>0</v>
      </c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R1252" s="242" t="s">
        <v>257</v>
      </c>
      <c r="AT1252" s="242" t="s">
        <v>253</v>
      </c>
      <c r="AU1252" s="242" t="s">
        <v>93</v>
      </c>
      <c r="AY1252" s="19" t="s">
        <v>251</v>
      </c>
      <c r="BE1252" s="243">
        <f>IF(N1252="základní",J1252,0)</f>
        <v>0</v>
      </c>
      <c r="BF1252" s="243">
        <f>IF(N1252="snížená",J1252,0)</f>
        <v>0</v>
      </c>
      <c r="BG1252" s="243">
        <f>IF(N1252="zákl. přenesená",J1252,0)</f>
        <v>0</v>
      </c>
      <c r="BH1252" s="243">
        <f>IF(N1252="sníž. přenesená",J1252,0)</f>
        <v>0</v>
      </c>
      <c r="BI1252" s="243">
        <f>IF(N1252="nulová",J1252,0)</f>
        <v>0</v>
      </c>
      <c r="BJ1252" s="19" t="s">
        <v>91</v>
      </c>
      <c r="BK1252" s="243">
        <f>ROUND(I1252*H1252,2)</f>
        <v>0</v>
      </c>
      <c r="BL1252" s="19" t="s">
        <v>257</v>
      </c>
      <c r="BM1252" s="242" t="s">
        <v>1239</v>
      </c>
    </row>
    <row r="1253" s="2" customFormat="1">
      <c r="A1253" s="41"/>
      <c r="B1253" s="42"/>
      <c r="C1253" s="43"/>
      <c r="D1253" s="244" t="s">
        <v>258</v>
      </c>
      <c r="E1253" s="43"/>
      <c r="F1253" s="245" t="s">
        <v>1240</v>
      </c>
      <c r="G1253" s="43"/>
      <c r="H1253" s="43"/>
      <c r="I1253" s="246"/>
      <c r="J1253" s="43"/>
      <c r="K1253" s="43"/>
      <c r="L1253" s="47"/>
      <c r="M1253" s="247"/>
      <c r="N1253" s="248"/>
      <c r="O1253" s="94"/>
      <c r="P1253" s="94"/>
      <c r="Q1253" s="94"/>
      <c r="R1253" s="94"/>
      <c r="S1253" s="94"/>
      <c r="T1253" s="95"/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T1253" s="19" t="s">
        <v>258</v>
      </c>
      <c r="AU1253" s="19" t="s">
        <v>93</v>
      </c>
    </row>
    <row r="1254" s="13" customFormat="1">
      <c r="A1254" s="13"/>
      <c r="B1254" s="249"/>
      <c r="C1254" s="250"/>
      <c r="D1254" s="251" t="s">
        <v>260</v>
      </c>
      <c r="E1254" s="252" t="s">
        <v>1</v>
      </c>
      <c r="F1254" s="253" t="s">
        <v>804</v>
      </c>
      <c r="G1254" s="250"/>
      <c r="H1254" s="254">
        <v>139.97</v>
      </c>
      <c r="I1254" s="255"/>
      <c r="J1254" s="250"/>
      <c r="K1254" s="250"/>
      <c r="L1254" s="256"/>
      <c r="M1254" s="257"/>
      <c r="N1254" s="258"/>
      <c r="O1254" s="258"/>
      <c r="P1254" s="258"/>
      <c r="Q1254" s="258"/>
      <c r="R1254" s="258"/>
      <c r="S1254" s="258"/>
      <c r="T1254" s="259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60" t="s">
        <v>260</v>
      </c>
      <c r="AU1254" s="260" t="s">
        <v>93</v>
      </c>
      <c r="AV1254" s="13" t="s">
        <v>93</v>
      </c>
      <c r="AW1254" s="13" t="s">
        <v>40</v>
      </c>
      <c r="AX1254" s="13" t="s">
        <v>84</v>
      </c>
      <c r="AY1254" s="260" t="s">
        <v>251</v>
      </c>
    </row>
    <row r="1255" s="14" customFormat="1">
      <c r="A1255" s="14"/>
      <c r="B1255" s="261"/>
      <c r="C1255" s="262"/>
      <c r="D1255" s="251" t="s">
        <v>260</v>
      </c>
      <c r="E1255" s="263" t="s">
        <v>1</v>
      </c>
      <c r="F1255" s="264" t="s">
        <v>262</v>
      </c>
      <c r="G1255" s="262"/>
      <c r="H1255" s="265">
        <v>139.97</v>
      </c>
      <c r="I1255" s="266"/>
      <c r="J1255" s="262"/>
      <c r="K1255" s="262"/>
      <c r="L1255" s="267"/>
      <c r="M1255" s="268"/>
      <c r="N1255" s="269"/>
      <c r="O1255" s="269"/>
      <c r="P1255" s="269"/>
      <c r="Q1255" s="269"/>
      <c r="R1255" s="269"/>
      <c r="S1255" s="269"/>
      <c r="T1255" s="270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71" t="s">
        <v>260</v>
      </c>
      <c r="AU1255" s="271" t="s">
        <v>93</v>
      </c>
      <c r="AV1255" s="14" t="s">
        <v>257</v>
      </c>
      <c r="AW1255" s="14" t="s">
        <v>40</v>
      </c>
      <c r="AX1255" s="14" t="s">
        <v>91</v>
      </c>
      <c r="AY1255" s="271" t="s">
        <v>251</v>
      </c>
    </row>
    <row r="1256" s="2" customFormat="1" ht="16.5" customHeight="1">
      <c r="A1256" s="41"/>
      <c r="B1256" s="42"/>
      <c r="C1256" s="230" t="s">
        <v>1241</v>
      </c>
      <c r="D1256" s="230" t="s">
        <v>253</v>
      </c>
      <c r="E1256" s="231" t="s">
        <v>1242</v>
      </c>
      <c r="F1256" s="232" t="s">
        <v>1243</v>
      </c>
      <c r="G1256" s="233" t="s">
        <v>571</v>
      </c>
      <c r="H1256" s="234">
        <v>10</v>
      </c>
      <c r="I1256" s="235"/>
      <c r="J1256" s="236">
        <f>ROUND(I1256*H1256,2)</f>
        <v>0</v>
      </c>
      <c r="K1256" s="237"/>
      <c r="L1256" s="47"/>
      <c r="M1256" s="238" t="s">
        <v>1</v>
      </c>
      <c r="N1256" s="239" t="s">
        <v>49</v>
      </c>
      <c r="O1256" s="94"/>
      <c r="P1256" s="240">
        <f>O1256*H1256</f>
        <v>0</v>
      </c>
      <c r="Q1256" s="240">
        <v>0.072870000000000004</v>
      </c>
      <c r="R1256" s="240">
        <f>Q1256*H1256</f>
        <v>0.72870000000000001</v>
      </c>
      <c r="S1256" s="240">
        <v>0</v>
      </c>
      <c r="T1256" s="241">
        <f>S1256*H1256</f>
        <v>0</v>
      </c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R1256" s="242" t="s">
        <v>257</v>
      </c>
      <c r="AT1256" s="242" t="s">
        <v>253</v>
      </c>
      <c r="AU1256" s="242" t="s">
        <v>93</v>
      </c>
      <c r="AY1256" s="19" t="s">
        <v>251</v>
      </c>
      <c r="BE1256" s="243">
        <f>IF(N1256="základní",J1256,0)</f>
        <v>0</v>
      </c>
      <c r="BF1256" s="243">
        <f>IF(N1256="snížená",J1256,0)</f>
        <v>0</v>
      </c>
      <c r="BG1256" s="243">
        <f>IF(N1256="zákl. přenesená",J1256,0)</f>
        <v>0</v>
      </c>
      <c r="BH1256" s="243">
        <f>IF(N1256="sníž. přenesená",J1256,0)</f>
        <v>0</v>
      </c>
      <c r="BI1256" s="243">
        <f>IF(N1256="nulová",J1256,0)</f>
        <v>0</v>
      </c>
      <c r="BJ1256" s="19" t="s">
        <v>91</v>
      </c>
      <c r="BK1256" s="243">
        <f>ROUND(I1256*H1256,2)</f>
        <v>0</v>
      </c>
      <c r="BL1256" s="19" t="s">
        <v>257</v>
      </c>
      <c r="BM1256" s="242" t="s">
        <v>1244</v>
      </c>
    </row>
    <row r="1257" s="2" customFormat="1">
      <c r="A1257" s="41"/>
      <c r="B1257" s="42"/>
      <c r="C1257" s="43"/>
      <c r="D1257" s="251" t="s">
        <v>289</v>
      </c>
      <c r="E1257" s="43"/>
      <c r="F1257" s="282" t="s">
        <v>1245</v>
      </c>
      <c r="G1257" s="43"/>
      <c r="H1257" s="43"/>
      <c r="I1257" s="246"/>
      <c r="J1257" s="43"/>
      <c r="K1257" s="43"/>
      <c r="L1257" s="47"/>
      <c r="M1257" s="247"/>
      <c r="N1257" s="248"/>
      <c r="O1257" s="94"/>
      <c r="P1257" s="94"/>
      <c r="Q1257" s="94"/>
      <c r="R1257" s="94"/>
      <c r="S1257" s="94"/>
      <c r="T1257" s="95"/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T1257" s="19" t="s">
        <v>289</v>
      </c>
      <c r="AU1257" s="19" t="s">
        <v>93</v>
      </c>
    </row>
    <row r="1258" s="15" customFormat="1">
      <c r="A1258" s="15"/>
      <c r="B1258" s="272"/>
      <c r="C1258" s="273"/>
      <c r="D1258" s="251" t="s">
        <v>260</v>
      </c>
      <c r="E1258" s="274" t="s">
        <v>1</v>
      </c>
      <c r="F1258" s="275" t="s">
        <v>1246</v>
      </c>
      <c r="G1258" s="273"/>
      <c r="H1258" s="274" t="s">
        <v>1</v>
      </c>
      <c r="I1258" s="276"/>
      <c r="J1258" s="273"/>
      <c r="K1258" s="273"/>
      <c r="L1258" s="277"/>
      <c r="M1258" s="278"/>
      <c r="N1258" s="279"/>
      <c r="O1258" s="279"/>
      <c r="P1258" s="279"/>
      <c r="Q1258" s="279"/>
      <c r="R1258" s="279"/>
      <c r="S1258" s="279"/>
      <c r="T1258" s="280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81" t="s">
        <v>260</v>
      </c>
      <c r="AU1258" s="281" t="s">
        <v>93</v>
      </c>
      <c r="AV1258" s="15" t="s">
        <v>91</v>
      </c>
      <c r="AW1258" s="15" t="s">
        <v>40</v>
      </c>
      <c r="AX1258" s="15" t="s">
        <v>84</v>
      </c>
      <c r="AY1258" s="281" t="s">
        <v>251</v>
      </c>
    </row>
    <row r="1259" s="13" customFormat="1">
      <c r="A1259" s="13"/>
      <c r="B1259" s="249"/>
      <c r="C1259" s="250"/>
      <c r="D1259" s="251" t="s">
        <v>260</v>
      </c>
      <c r="E1259" s="252" t="s">
        <v>1</v>
      </c>
      <c r="F1259" s="253" t="s">
        <v>1247</v>
      </c>
      <c r="G1259" s="250"/>
      <c r="H1259" s="254">
        <v>10</v>
      </c>
      <c r="I1259" s="255"/>
      <c r="J1259" s="250"/>
      <c r="K1259" s="250"/>
      <c r="L1259" s="256"/>
      <c r="M1259" s="257"/>
      <c r="N1259" s="258"/>
      <c r="O1259" s="258"/>
      <c r="P1259" s="258"/>
      <c r="Q1259" s="258"/>
      <c r="R1259" s="258"/>
      <c r="S1259" s="258"/>
      <c r="T1259" s="25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0" t="s">
        <v>260</v>
      </c>
      <c r="AU1259" s="260" t="s">
        <v>93</v>
      </c>
      <c r="AV1259" s="13" t="s">
        <v>93</v>
      </c>
      <c r="AW1259" s="13" t="s">
        <v>40</v>
      </c>
      <c r="AX1259" s="13" t="s">
        <v>91</v>
      </c>
      <c r="AY1259" s="260" t="s">
        <v>251</v>
      </c>
    </row>
    <row r="1260" s="2" customFormat="1" ht="49.05" customHeight="1">
      <c r="A1260" s="41"/>
      <c r="B1260" s="42"/>
      <c r="C1260" s="294" t="s">
        <v>762</v>
      </c>
      <c r="D1260" s="294" t="s">
        <v>338</v>
      </c>
      <c r="E1260" s="295" t="s">
        <v>1248</v>
      </c>
      <c r="F1260" s="296" t="s">
        <v>1249</v>
      </c>
      <c r="G1260" s="297" t="s">
        <v>571</v>
      </c>
      <c r="H1260" s="298">
        <v>5</v>
      </c>
      <c r="I1260" s="299"/>
      <c r="J1260" s="300">
        <f>ROUND(I1260*H1260,2)</f>
        <v>0</v>
      </c>
      <c r="K1260" s="301"/>
      <c r="L1260" s="302"/>
      <c r="M1260" s="303" t="s">
        <v>1</v>
      </c>
      <c r="N1260" s="304" t="s">
        <v>49</v>
      </c>
      <c r="O1260" s="94"/>
      <c r="P1260" s="240">
        <f>O1260*H1260</f>
        <v>0</v>
      </c>
      <c r="Q1260" s="240">
        <v>0.01</v>
      </c>
      <c r="R1260" s="240">
        <f>Q1260*H1260</f>
        <v>0.050000000000000003</v>
      </c>
      <c r="S1260" s="240">
        <v>0</v>
      </c>
      <c r="T1260" s="241">
        <f>S1260*H1260</f>
        <v>0</v>
      </c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R1260" s="242" t="s">
        <v>281</v>
      </c>
      <c r="AT1260" s="242" t="s">
        <v>338</v>
      </c>
      <c r="AU1260" s="242" t="s">
        <v>93</v>
      </c>
      <c r="AY1260" s="19" t="s">
        <v>251</v>
      </c>
      <c r="BE1260" s="243">
        <f>IF(N1260="základní",J1260,0)</f>
        <v>0</v>
      </c>
      <c r="BF1260" s="243">
        <f>IF(N1260="snížená",J1260,0)</f>
        <v>0</v>
      </c>
      <c r="BG1260" s="243">
        <f>IF(N1260="zákl. přenesená",J1260,0)</f>
        <v>0</v>
      </c>
      <c r="BH1260" s="243">
        <f>IF(N1260="sníž. přenesená",J1260,0)</f>
        <v>0</v>
      </c>
      <c r="BI1260" s="243">
        <f>IF(N1260="nulová",J1260,0)</f>
        <v>0</v>
      </c>
      <c r="BJ1260" s="19" t="s">
        <v>91</v>
      </c>
      <c r="BK1260" s="243">
        <f>ROUND(I1260*H1260,2)</f>
        <v>0</v>
      </c>
      <c r="BL1260" s="19" t="s">
        <v>257</v>
      </c>
      <c r="BM1260" s="242" t="s">
        <v>1250</v>
      </c>
    </row>
    <row r="1261" s="15" customFormat="1">
      <c r="A1261" s="15"/>
      <c r="B1261" s="272"/>
      <c r="C1261" s="273"/>
      <c r="D1261" s="251" t="s">
        <v>260</v>
      </c>
      <c r="E1261" s="274" t="s">
        <v>1</v>
      </c>
      <c r="F1261" s="275" t="s">
        <v>1246</v>
      </c>
      <c r="G1261" s="273"/>
      <c r="H1261" s="274" t="s">
        <v>1</v>
      </c>
      <c r="I1261" s="276"/>
      <c r="J1261" s="273"/>
      <c r="K1261" s="273"/>
      <c r="L1261" s="277"/>
      <c r="M1261" s="278"/>
      <c r="N1261" s="279"/>
      <c r="O1261" s="279"/>
      <c r="P1261" s="279"/>
      <c r="Q1261" s="279"/>
      <c r="R1261" s="279"/>
      <c r="S1261" s="279"/>
      <c r="T1261" s="280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81" t="s">
        <v>260</v>
      </c>
      <c r="AU1261" s="281" t="s">
        <v>93</v>
      </c>
      <c r="AV1261" s="15" t="s">
        <v>91</v>
      </c>
      <c r="AW1261" s="15" t="s">
        <v>40</v>
      </c>
      <c r="AX1261" s="15" t="s">
        <v>84</v>
      </c>
      <c r="AY1261" s="281" t="s">
        <v>251</v>
      </c>
    </row>
    <row r="1262" s="13" customFormat="1">
      <c r="A1262" s="13"/>
      <c r="B1262" s="249"/>
      <c r="C1262" s="250"/>
      <c r="D1262" s="251" t="s">
        <v>260</v>
      </c>
      <c r="E1262" s="252" t="s">
        <v>1</v>
      </c>
      <c r="F1262" s="253" t="s">
        <v>1251</v>
      </c>
      <c r="G1262" s="250"/>
      <c r="H1262" s="254">
        <v>5</v>
      </c>
      <c r="I1262" s="255"/>
      <c r="J1262" s="250"/>
      <c r="K1262" s="250"/>
      <c r="L1262" s="256"/>
      <c r="M1262" s="257"/>
      <c r="N1262" s="258"/>
      <c r="O1262" s="258"/>
      <c r="P1262" s="258"/>
      <c r="Q1262" s="258"/>
      <c r="R1262" s="258"/>
      <c r="S1262" s="258"/>
      <c r="T1262" s="259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60" t="s">
        <v>260</v>
      </c>
      <c r="AU1262" s="260" t="s">
        <v>93</v>
      </c>
      <c r="AV1262" s="13" t="s">
        <v>93</v>
      </c>
      <c r="AW1262" s="13" t="s">
        <v>40</v>
      </c>
      <c r="AX1262" s="13" t="s">
        <v>91</v>
      </c>
      <c r="AY1262" s="260" t="s">
        <v>251</v>
      </c>
    </row>
    <row r="1263" s="2" customFormat="1" ht="44.25" customHeight="1">
      <c r="A1263" s="41"/>
      <c r="B1263" s="42"/>
      <c r="C1263" s="294" t="s">
        <v>1252</v>
      </c>
      <c r="D1263" s="294" t="s">
        <v>338</v>
      </c>
      <c r="E1263" s="295" t="s">
        <v>1253</v>
      </c>
      <c r="F1263" s="296" t="s">
        <v>1254</v>
      </c>
      <c r="G1263" s="297" t="s">
        <v>571</v>
      </c>
      <c r="H1263" s="298">
        <v>5</v>
      </c>
      <c r="I1263" s="299"/>
      <c r="J1263" s="300">
        <f>ROUND(I1263*H1263,2)</f>
        <v>0</v>
      </c>
      <c r="K1263" s="301"/>
      <c r="L1263" s="302"/>
      <c r="M1263" s="303" t="s">
        <v>1</v>
      </c>
      <c r="N1263" s="304" t="s">
        <v>49</v>
      </c>
      <c r="O1263" s="94"/>
      <c r="P1263" s="240">
        <f>O1263*H1263</f>
        <v>0</v>
      </c>
      <c r="Q1263" s="240">
        <v>0.0070000000000000001</v>
      </c>
      <c r="R1263" s="240">
        <f>Q1263*H1263</f>
        <v>0.035000000000000003</v>
      </c>
      <c r="S1263" s="240">
        <v>0</v>
      </c>
      <c r="T1263" s="241">
        <f>S1263*H1263</f>
        <v>0</v>
      </c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R1263" s="242" t="s">
        <v>281</v>
      </c>
      <c r="AT1263" s="242" t="s">
        <v>338</v>
      </c>
      <c r="AU1263" s="242" t="s">
        <v>93</v>
      </c>
      <c r="AY1263" s="19" t="s">
        <v>251</v>
      </c>
      <c r="BE1263" s="243">
        <f>IF(N1263="základní",J1263,0)</f>
        <v>0</v>
      </c>
      <c r="BF1263" s="243">
        <f>IF(N1263="snížená",J1263,0)</f>
        <v>0</v>
      </c>
      <c r="BG1263" s="243">
        <f>IF(N1263="zákl. přenesená",J1263,0)</f>
        <v>0</v>
      </c>
      <c r="BH1263" s="243">
        <f>IF(N1263="sníž. přenesená",J1263,0)</f>
        <v>0</v>
      </c>
      <c r="BI1263" s="243">
        <f>IF(N1263="nulová",J1263,0)</f>
        <v>0</v>
      </c>
      <c r="BJ1263" s="19" t="s">
        <v>91</v>
      </c>
      <c r="BK1263" s="243">
        <f>ROUND(I1263*H1263,2)</f>
        <v>0</v>
      </c>
      <c r="BL1263" s="19" t="s">
        <v>257</v>
      </c>
      <c r="BM1263" s="242" t="s">
        <v>1255</v>
      </c>
    </row>
    <row r="1264" s="15" customFormat="1">
      <c r="A1264" s="15"/>
      <c r="B1264" s="272"/>
      <c r="C1264" s="273"/>
      <c r="D1264" s="251" t="s">
        <v>260</v>
      </c>
      <c r="E1264" s="274" t="s">
        <v>1</v>
      </c>
      <c r="F1264" s="275" t="s">
        <v>1246</v>
      </c>
      <c r="G1264" s="273"/>
      <c r="H1264" s="274" t="s">
        <v>1</v>
      </c>
      <c r="I1264" s="276"/>
      <c r="J1264" s="273"/>
      <c r="K1264" s="273"/>
      <c r="L1264" s="277"/>
      <c r="M1264" s="278"/>
      <c r="N1264" s="279"/>
      <c r="O1264" s="279"/>
      <c r="P1264" s="279"/>
      <c r="Q1264" s="279"/>
      <c r="R1264" s="279"/>
      <c r="S1264" s="279"/>
      <c r="T1264" s="280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81" t="s">
        <v>260</v>
      </c>
      <c r="AU1264" s="281" t="s">
        <v>93</v>
      </c>
      <c r="AV1264" s="15" t="s">
        <v>91</v>
      </c>
      <c r="AW1264" s="15" t="s">
        <v>40</v>
      </c>
      <c r="AX1264" s="15" t="s">
        <v>84</v>
      </c>
      <c r="AY1264" s="281" t="s">
        <v>251</v>
      </c>
    </row>
    <row r="1265" s="13" customFormat="1">
      <c r="A1265" s="13"/>
      <c r="B1265" s="249"/>
      <c r="C1265" s="250"/>
      <c r="D1265" s="251" t="s">
        <v>260</v>
      </c>
      <c r="E1265" s="252" t="s">
        <v>1</v>
      </c>
      <c r="F1265" s="253" t="s">
        <v>1251</v>
      </c>
      <c r="G1265" s="250"/>
      <c r="H1265" s="254">
        <v>5</v>
      </c>
      <c r="I1265" s="255"/>
      <c r="J1265" s="250"/>
      <c r="K1265" s="250"/>
      <c r="L1265" s="256"/>
      <c r="M1265" s="257"/>
      <c r="N1265" s="258"/>
      <c r="O1265" s="258"/>
      <c r="P1265" s="258"/>
      <c r="Q1265" s="258"/>
      <c r="R1265" s="258"/>
      <c r="S1265" s="258"/>
      <c r="T1265" s="259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60" t="s">
        <v>260</v>
      </c>
      <c r="AU1265" s="260" t="s">
        <v>93</v>
      </c>
      <c r="AV1265" s="13" t="s">
        <v>93</v>
      </c>
      <c r="AW1265" s="13" t="s">
        <v>40</v>
      </c>
      <c r="AX1265" s="13" t="s">
        <v>91</v>
      </c>
      <c r="AY1265" s="260" t="s">
        <v>251</v>
      </c>
    </row>
    <row r="1266" s="2" customFormat="1" ht="37.8" customHeight="1">
      <c r="A1266" s="41"/>
      <c r="B1266" s="42"/>
      <c r="C1266" s="230" t="s">
        <v>767</v>
      </c>
      <c r="D1266" s="230" t="s">
        <v>253</v>
      </c>
      <c r="E1266" s="231" t="s">
        <v>1256</v>
      </c>
      <c r="F1266" s="232" t="s">
        <v>1257</v>
      </c>
      <c r="G1266" s="233" t="s">
        <v>389</v>
      </c>
      <c r="H1266" s="234">
        <v>3452.2089999999998</v>
      </c>
      <c r="I1266" s="235"/>
      <c r="J1266" s="236">
        <f>ROUND(I1266*H1266,2)</f>
        <v>0</v>
      </c>
      <c r="K1266" s="237"/>
      <c r="L1266" s="47"/>
      <c r="M1266" s="238" t="s">
        <v>1</v>
      </c>
      <c r="N1266" s="239" t="s">
        <v>49</v>
      </c>
      <c r="O1266" s="94"/>
      <c r="P1266" s="240">
        <f>O1266*H1266</f>
        <v>0</v>
      </c>
      <c r="Q1266" s="240">
        <v>0</v>
      </c>
      <c r="R1266" s="240">
        <f>Q1266*H1266</f>
        <v>0</v>
      </c>
      <c r="S1266" s="240">
        <v>0</v>
      </c>
      <c r="T1266" s="241">
        <f>S1266*H1266</f>
        <v>0</v>
      </c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R1266" s="242" t="s">
        <v>257</v>
      </c>
      <c r="AT1266" s="242" t="s">
        <v>253</v>
      </c>
      <c r="AU1266" s="242" t="s">
        <v>93</v>
      </c>
      <c r="AY1266" s="19" t="s">
        <v>251</v>
      </c>
      <c r="BE1266" s="243">
        <f>IF(N1266="základní",J1266,0)</f>
        <v>0</v>
      </c>
      <c r="BF1266" s="243">
        <f>IF(N1266="snížená",J1266,0)</f>
        <v>0</v>
      </c>
      <c r="BG1266" s="243">
        <f>IF(N1266="zákl. přenesená",J1266,0)</f>
        <v>0</v>
      </c>
      <c r="BH1266" s="243">
        <f>IF(N1266="sníž. přenesená",J1266,0)</f>
        <v>0</v>
      </c>
      <c r="BI1266" s="243">
        <f>IF(N1266="nulová",J1266,0)</f>
        <v>0</v>
      </c>
      <c r="BJ1266" s="19" t="s">
        <v>91</v>
      </c>
      <c r="BK1266" s="243">
        <f>ROUND(I1266*H1266,2)</f>
        <v>0</v>
      </c>
      <c r="BL1266" s="19" t="s">
        <v>257</v>
      </c>
      <c r="BM1266" s="242" t="s">
        <v>1258</v>
      </c>
    </row>
    <row r="1267" s="2" customFormat="1">
      <c r="A1267" s="41"/>
      <c r="B1267" s="42"/>
      <c r="C1267" s="43"/>
      <c r="D1267" s="244" t="s">
        <v>258</v>
      </c>
      <c r="E1267" s="43"/>
      <c r="F1267" s="245" t="s">
        <v>1259</v>
      </c>
      <c r="G1267" s="43"/>
      <c r="H1267" s="43"/>
      <c r="I1267" s="246"/>
      <c r="J1267" s="43"/>
      <c r="K1267" s="43"/>
      <c r="L1267" s="47"/>
      <c r="M1267" s="247"/>
      <c r="N1267" s="248"/>
      <c r="O1267" s="94"/>
      <c r="P1267" s="94"/>
      <c r="Q1267" s="94"/>
      <c r="R1267" s="94"/>
      <c r="S1267" s="94"/>
      <c r="T1267" s="95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T1267" s="19" t="s">
        <v>258</v>
      </c>
      <c r="AU1267" s="19" t="s">
        <v>93</v>
      </c>
    </row>
    <row r="1268" s="13" customFormat="1">
      <c r="A1268" s="13"/>
      <c r="B1268" s="249"/>
      <c r="C1268" s="250"/>
      <c r="D1268" s="251" t="s">
        <v>260</v>
      </c>
      <c r="E1268" s="252" t="s">
        <v>1</v>
      </c>
      <c r="F1268" s="253" t="s">
        <v>902</v>
      </c>
      <c r="G1268" s="250"/>
      <c r="H1268" s="254">
        <v>3286.8989999999999</v>
      </c>
      <c r="I1268" s="255"/>
      <c r="J1268" s="250"/>
      <c r="K1268" s="250"/>
      <c r="L1268" s="256"/>
      <c r="M1268" s="257"/>
      <c r="N1268" s="258"/>
      <c r="O1268" s="258"/>
      <c r="P1268" s="258"/>
      <c r="Q1268" s="258"/>
      <c r="R1268" s="258"/>
      <c r="S1268" s="258"/>
      <c r="T1268" s="25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60" t="s">
        <v>260</v>
      </c>
      <c r="AU1268" s="260" t="s">
        <v>93</v>
      </c>
      <c r="AV1268" s="13" t="s">
        <v>93</v>
      </c>
      <c r="AW1268" s="13" t="s">
        <v>40</v>
      </c>
      <c r="AX1268" s="13" t="s">
        <v>84</v>
      </c>
      <c r="AY1268" s="260" t="s">
        <v>251</v>
      </c>
    </row>
    <row r="1269" s="13" customFormat="1">
      <c r="A1269" s="13"/>
      <c r="B1269" s="249"/>
      <c r="C1269" s="250"/>
      <c r="D1269" s="251" t="s">
        <v>260</v>
      </c>
      <c r="E1269" s="252" t="s">
        <v>1</v>
      </c>
      <c r="F1269" s="253" t="s">
        <v>903</v>
      </c>
      <c r="G1269" s="250"/>
      <c r="H1269" s="254">
        <v>165.31</v>
      </c>
      <c r="I1269" s="255"/>
      <c r="J1269" s="250"/>
      <c r="K1269" s="250"/>
      <c r="L1269" s="256"/>
      <c r="M1269" s="257"/>
      <c r="N1269" s="258"/>
      <c r="O1269" s="258"/>
      <c r="P1269" s="258"/>
      <c r="Q1269" s="258"/>
      <c r="R1269" s="258"/>
      <c r="S1269" s="258"/>
      <c r="T1269" s="25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60" t="s">
        <v>260</v>
      </c>
      <c r="AU1269" s="260" t="s">
        <v>93</v>
      </c>
      <c r="AV1269" s="13" t="s">
        <v>93</v>
      </c>
      <c r="AW1269" s="13" t="s">
        <v>40</v>
      </c>
      <c r="AX1269" s="13" t="s">
        <v>84</v>
      </c>
      <c r="AY1269" s="260" t="s">
        <v>251</v>
      </c>
    </row>
    <row r="1270" s="14" customFormat="1">
      <c r="A1270" s="14"/>
      <c r="B1270" s="261"/>
      <c r="C1270" s="262"/>
      <c r="D1270" s="251" t="s">
        <v>260</v>
      </c>
      <c r="E1270" s="263" t="s">
        <v>1</v>
      </c>
      <c r="F1270" s="264" t="s">
        <v>262</v>
      </c>
      <c r="G1270" s="262"/>
      <c r="H1270" s="265">
        <v>3452.2089999999998</v>
      </c>
      <c r="I1270" s="266"/>
      <c r="J1270" s="262"/>
      <c r="K1270" s="262"/>
      <c r="L1270" s="267"/>
      <c r="M1270" s="268"/>
      <c r="N1270" s="269"/>
      <c r="O1270" s="269"/>
      <c r="P1270" s="269"/>
      <c r="Q1270" s="269"/>
      <c r="R1270" s="269"/>
      <c r="S1270" s="269"/>
      <c r="T1270" s="270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71" t="s">
        <v>260</v>
      </c>
      <c r="AU1270" s="271" t="s">
        <v>93</v>
      </c>
      <c r="AV1270" s="14" t="s">
        <v>257</v>
      </c>
      <c r="AW1270" s="14" t="s">
        <v>40</v>
      </c>
      <c r="AX1270" s="14" t="s">
        <v>91</v>
      </c>
      <c r="AY1270" s="271" t="s">
        <v>251</v>
      </c>
    </row>
    <row r="1271" s="2" customFormat="1" ht="33" customHeight="1">
      <c r="A1271" s="41"/>
      <c r="B1271" s="42"/>
      <c r="C1271" s="230" t="s">
        <v>1260</v>
      </c>
      <c r="D1271" s="230" t="s">
        <v>253</v>
      </c>
      <c r="E1271" s="231" t="s">
        <v>1261</v>
      </c>
      <c r="F1271" s="232" t="s">
        <v>1262</v>
      </c>
      <c r="G1271" s="233" t="s">
        <v>389</v>
      </c>
      <c r="H1271" s="234">
        <v>310698.81</v>
      </c>
      <c r="I1271" s="235"/>
      <c r="J1271" s="236">
        <f>ROUND(I1271*H1271,2)</f>
        <v>0</v>
      </c>
      <c r="K1271" s="237"/>
      <c r="L1271" s="47"/>
      <c r="M1271" s="238" t="s">
        <v>1</v>
      </c>
      <c r="N1271" s="239" t="s">
        <v>49</v>
      </c>
      <c r="O1271" s="94"/>
      <c r="P1271" s="240">
        <f>O1271*H1271</f>
        <v>0</v>
      </c>
      <c r="Q1271" s="240">
        <v>0</v>
      </c>
      <c r="R1271" s="240">
        <f>Q1271*H1271</f>
        <v>0</v>
      </c>
      <c r="S1271" s="240">
        <v>0</v>
      </c>
      <c r="T1271" s="241">
        <f>S1271*H1271</f>
        <v>0</v>
      </c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R1271" s="242" t="s">
        <v>257</v>
      </c>
      <c r="AT1271" s="242" t="s">
        <v>253</v>
      </c>
      <c r="AU1271" s="242" t="s">
        <v>93</v>
      </c>
      <c r="AY1271" s="19" t="s">
        <v>251</v>
      </c>
      <c r="BE1271" s="243">
        <f>IF(N1271="základní",J1271,0)</f>
        <v>0</v>
      </c>
      <c r="BF1271" s="243">
        <f>IF(N1271="snížená",J1271,0)</f>
        <v>0</v>
      </c>
      <c r="BG1271" s="243">
        <f>IF(N1271="zákl. přenesená",J1271,0)</f>
        <v>0</v>
      </c>
      <c r="BH1271" s="243">
        <f>IF(N1271="sníž. přenesená",J1271,0)</f>
        <v>0</v>
      </c>
      <c r="BI1271" s="243">
        <f>IF(N1271="nulová",J1271,0)</f>
        <v>0</v>
      </c>
      <c r="BJ1271" s="19" t="s">
        <v>91</v>
      </c>
      <c r="BK1271" s="243">
        <f>ROUND(I1271*H1271,2)</f>
        <v>0</v>
      </c>
      <c r="BL1271" s="19" t="s">
        <v>257</v>
      </c>
      <c r="BM1271" s="242" t="s">
        <v>1263</v>
      </c>
    </row>
    <row r="1272" s="2" customFormat="1">
      <c r="A1272" s="41"/>
      <c r="B1272" s="42"/>
      <c r="C1272" s="43"/>
      <c r="D1272" s="244" t="s">
        <v>258</v>
      </c>
      <c r="E1272" s="43"/>
      <c r="F1272" s="245" t="s">
        <v>1264</v>
      </c>
      <c r="G1272" s="43"/>
      <c r="H1272" s="43"/>
      <c r="I1272" s="246"/>
      <c r="J1272" s="43"/>
      <c r="K1272" s="43"/>
      <c r="L1272" s="47"/>
      <c r="M1272" s="247"/>
      <c r="N1272" s="248"/>
      <c r="O1272" s="94"/>
      <c r="P1272" s="94"/>
      <c r="Q1272" s="94"/>
      <c r="R1272" s="94"/>
      <c r="S1272" s="94"/>
      <c r="T1272" s="95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T1272" s="19" t="s">
        <v>258</v>
      </c>
      <c r="AU1272" s="19" t="s">
        <v>93</v>
      </c>
    </row>
    <row r="1273" s="13" customFormat="1">
      <c r="A1273" s="13"/>
      <c r="B1273" s="249"/>
      <c r="C1273" s="250"/>
      <c r="D1273" s="251" t="s">
        <v>260</v>
      </c>
      <c r="E1273" s="252" t="s">
        <v>1</v>
      </c>
      <c r="F1273" s="253" t="s">
        <v>1265</v>
      </c>
      <c r="G1273" s="250"/>
      <c r="H1273" s="254">
        <v>310698.81</v>
      </c>
      <c r="I1273" s="255"/>
      <c r="J1273" s="250"/>
      <c r="K1273" s="250"/>
      <c r="L1273" s="256"/>
      <c r="M1273" s="257"/>
      <c r="N1273" s="258"/>
      <c r="O1273" s="258"/>
      <c r="P1273" s="258"/>
      <c r="Q1273" s="258"/>
      <c r="R1273" s="258"/>
      <c r="S1273" s="258"/>
      <c r="T1273" s="259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60" t="s">
        <v>260</v>
      </c>
      <c r="AU1273" s="260" t="s">
        <v>93</v>
      </c>
      <c r="AV1273" s="13" t="s">
        <v>93</v>
      </c>
      <c r="AW1273" s="13" t="s">
        <v>40</v>
      </c>
      <c r="AX1273" s="13" t="s">
        <v>84</v>
      </c>
      <c r="AY1273" s="260" t="s">
        <v>251</v>
      </c>
    </row>
    <row r="1274" s="14" customFormat="1">
      <c r="A1274" s="14"/>
      <c r="B1274" s="261"/>
      <c r="C1274" s="262"/>
      <c r="D1274" s="251" t="s">
        <v>260</v>
      </c>
      <c r="E1274" s="263" t="s">
        <v>1</v>
      </c>
      <c r="F1274" s="264" t="s">
        <v>262</v>
      </c>
      <c r="G1274" s="262"/>
      <c r="H1274" s="265">
        <v>310698.81</v>
      </c>
      <c r="I1274" s="266"/>
      <c r="J1274" s="262"/>
      <c r="K1274" s="262"/>
      <c r="L1274" s="267"/>
      <c r="M1274" s="268"/>
      <c r="N1274" s="269"/>
      <c r="O1274" s="269"/>
      <c r="P1274" s="269"/>
      <c r="Q1274" s="269"/>
      <c r="R1274" s="269"/>
      <c r="S1274" s="269"/>
      <c r="T1274" s="270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71" t="s">
        <v>260</v>
      </c>
      <c r="AU1274" s="271" t="s">
        <v>93</v>
      </c>
      <c r="AV1274" s="14" t="s">
        <v>257</v>
      </c>
      <c r="AW1274" s="14" t="s">
        <v>40</v>
      </c>
      <c r="AX1274" s="14" t="s">
        <v>91</v>
      </c>
      <c r="AY1274" s="271" t="s">
        <v>251</v>
      </c>
    </row>
    <row r="1275" s="2" customFormat="1" ht="37.8" customHeight="1">
      <c r="A1275" s="41"/>
      <c r="B1275" s="42"/>
      <c r="C1275" s="230" t="s">
        <v>777</v>
      </c>
      <c r="D1275" s="230" t="s">
        <v>253</v>
      </c>
      <c r="E1275" s="231" t="s">
        <v>1266</v>
      </c>
      <c r="F1275" s="232" t="s">
        <v>1267</v>
      </c>
      <c r="G1275" s="233" t="s">
        <v>389</v>
      </c>
      <c r="H1275" s="234">
        <v>3452.2089999999998</v>
      </c>
      <c r="I1275" s="235"/>
      <c r="J1275" s="236">
        <f>ROUND(I1275*H1275,2)</f>
        <v>0</v>
      </c>
      <c r="K1275" s="237"/>
      <c r="L1275" s="47"/>
      <c r="M1275" s="238" t="s">
        <v>1</v>
      </c>
      <c r="N1275" s="239" t="s">
        <v>49</v>
      </c>
      <c r="O1275" s="94"/>
      <c r="P1275" s="240">
        <f>O1275*H1275</f>
        <v>0</v>
      </c>
      <c r="Q1275" s="240">
        <v>0</v>
      </c>
      <c r="R1275" s="240">
        <f>Q1275*H1275</f>
        <v>0</v>
      </c>
      <c r="S1275" s="240">
        <v>0</v>
      </c>
      <c r="T1275" s="241">
        <f>S1275*H1275</f>
        <v>0</v>
      </c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R1275" s="242" t="s">
        <v>257</v>
      </c>
      <c r="AT1275" s="242" t="s">
        <v>253</v>
      </c>
      <c r="AU1275" s="242" t="s">
        <v>93</v>
      </c>
      <c r="AY1275" s="19" t="s">
        <v>251</v>
      </c>
      <c r="BE1275" s="243">
        <f>IF(N1275="základní",J1275,0)</f>
        <v>0</v>
      </c>
      <c r="BF1275" s="243">
        <f>IF(N1275="snížená",J1275,0)</f>
        <v>0</v>
      </c>
      <c r="BG1275" s="243">
        <f>IF(N1275="zákl. přenesená",J1275,0)</f>
        <v>0</v>
      </c>
      <c r="BH1275" s="243">
        <f>IF(N1275="sníž. přenesená",J1275,0)</f>
        <v>0</v>
      </c>
      <c r="BI1275" s="243">
        <f>IF(N1275="nulová",J1275,0)</f>
        <v>0</v>
      </c>
      <c r="BJ1275" s="19" t="s">
        <v>91</v>
      </c>
      <c r="BK1275" s="243">
        <f>ROUND(I1275*H1275,2)</f>
        <v>0</v>
      </c>
      <c r="BL1275" s="19" t="s">
        <v>257</v>
      </c>
      <c r="BM1275" s="242" t="s">
        <v>1268</v>
      </c>
    </row>
    <row r="1276" s="2" customFormat="1">
      <c r="A1276" s="41"/>
      <c r="B1276" s="42"/>
      <c r="C1276" s="43"/>
      <c r="D1276" s="244" t="s">
        <v>258</v>
      </c>
      <c r="E1276" s="43"/>
      <c r="F1276" s="245" t="s">
        <v>1269</v>
      </c>
      <c r="G1276" s="43"/>
      <c r="H1276" s="43"/>
      <c r="I1276" s="246"/>
      <c r="J1276" s="43"/>
      <c r="K1276" s="43"/>
      <c r="L1276" s="47"/>
      <c r="M1276" s="247"/>
      <c r="N1276" s="248"/>
      <c r="O1276" s="94"/>
      <c r="P1276" s="94"/>
      <c r="Q1276" s="94"/>
      <c r="R1276" s="94"/>
      <c r="S1276" s="94"/>
      <c r="T1276" s="95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T1276" s="19" t="s">
        <v>258</v>
      </c>
      <c r="AU1276" s="19" t="s">
        <v>93</v>
      </c>
    </row>
    <row r="1277" s="2" customFormat="1" ht="49.05" customHeight="1">
      <c r="A1277" s="41"/>
      <c r="B1277" s="42"/>
      <c r="C1277" s="230" t="s">
        <v>1270</v>
      </c>
      <c r="D1277" s="230" t="s">
        <v>253</v>
      </c>
      <c r="E1277" s="231" t="s">
        <v>1271</v>
      </c>
      <c r="F1277" s="232" t="s">
        <v>1272</v>
      </c>
      <c r="G1277" s="233" t="s">
        <v>571</v>
      </c>
      <c r="H1277" s="234">
        <v>2</v>
      </c>
      <c r="I1277" s="235"/>
      <c r="J1277" s="236">
        <f>ROUND(I1277*H1277,2)</f>
        <v>0</v>
      </c>
      <c r="K1277" s="237"/>
      <c r="L1277" s="47"/>
      <c r="M1277" s="238" t="s">
        <v>1</v>
      </c>
      <c r="N1277" s="239" t="s">
        <v>49</v>
      </c>
      <c r="O1277" s="94"/>
      <c r="P1277" s="240">
        <f>O1277*H1277</f>
        <v>0</v>
      </c>
      <c r="Q1277" s="240">
        <v>0.044999999999999998</v>
      </c>
      <c r="R1277" s="240">
        <f>Q1277*H1277</f>
        <v>0.089999999999999997</v>
      </c>
      <c r="S1277" s="240">
        <v>0</v>
      </c>
      <c r="T1277" s="241">
        <f>S1277*H1277</f>
        <v>0</v>
      </c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R1277" s="242" t="s">
        <v>257</v>
      </c>
      <c r="AT1277" s="242" t="s">
        <v>253</v>
      </c>
      <c r="AU1277" s="242" t="s">
        <v>93</v>
      </c>
      <c r="AY1277" s="19" t="s">
        <v>251</v>
      </c>
      <c r="BE1277" s="243">
        <f>IF(N1277="základní",J1277,0)</f>
        <v>0</v>
      </c>
      <c r="BF1277" s="243">
        <f>IF(N1277="snížená",J1277,0)</f>
        <v>0</v>
      </c>
      <c r="BG1277" s="243">
        <f>IF(N1277="zákl. přenesená",J1277,0)</f>
        <v>0</v>
      </c>
      <c r="BH1277" s="243">
        <f>IF(N1277="sníž. přenesená",J1277,0)</f>
        <v>0</v>
      </c>
      <c r="BI1277" s="243">
        <f>IF(N1277="nulová",J1277,0)</f>
        <v>0</v>
      </c>
      <c r="BJ1277" s="19" t="s">
        <v>91</v>
      </c>
      <c r="BK1277" s="243">
        <f>ROUND(I1277*H1277,2)</f>
        <v>0</v>
      </c>
      <c r="BL1277" s="19" t="s">
        <v>257</v>
      </c>
      <c r="BM1277" s="242" t="s">
        <v>1273</v>
      </c>
    </row>
    <row r="1278" s="15" customFormat="1">
      <c r="A1278" s="15"/>
      <c r="B1278" s="272"/>
      <c r="C1278" s="273"/>
      <c r="D1278" s="251" t="s">
        <v>260</v>
      </c>
      <c r="E1278" s="274" t="s">
        <v>1</v>
      </c>
      <c r="F1278" s="275" t="s">
        <v>1246</v>
      </c>
      <c r="G1278" s="273"/>
      <c r="H1278" s="274" t="s">
        <v>1</v>
      </c>
      <c r="I1278" s="276"/>
      <c r="J1278" s="273"/>
      <c r="K1278" s="273"/>
      <c r="L1278" s="277"/>
      <c r="M1278" s="278"/>
      <c r="N1278" s="279"/>
      <c r="O1278" s="279"/>
      <c r="P1278" s="279"/>
      <c r="Q1278" s="279"/>
      <c r="R1278" s="279"/>
      <c r="S1278" s="279"/>
      <c r="T1278" s="280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81" t="s">
        <v>260</v>
      </c>
      <c r="AU1278" s="281" t="s">
        <v>93</v>
      </c>
      <c r="AV1278" s="15" t="s">
        <v>91</v>
      </c>
      <c r="AW1278" s="15" t="s">
        <v>40</v>
      </c>
      <c r="AX1278" s="15" t="s">
        <v>84</v>
      </c>
      <c r="AY1278" s="281" t="s">
        <v>251</v>
      </c>
    </row>
    <row r="1279" s="13" customFormat="1">
      <c r="A1279" s="13"/>
      <c r="B1279" s="249"/>
      <c r="C1279" s="250"/>
      <c r="D1279" s="251" t="s">
        <v>260</v>
      </c>
      <c r="E1279" s="252" t="s">
        <v>1</v>
      </c>
      <c r="F1279" s="253" t="s">
        <v>1274</v>
      </c>
      <c r="G1279" s="250"/>
      <c r="H1279" s="254">
        <v>2</v>
      </c>
      <c r="I1279" s="255"/>
      <c r="J1279" s="250"/>
      <c r="K1279" s="250"/>
      <c r="L1279" s="256"/>
      <c r="M1279" s="257"/>
      <c r="N1279" s="258"/>
      <c r="O1279" s="258"/>
      <c r="P1279" s="258"/>
      <c r="Q1279" s="258"/>
      <c r="R1279" s="258"/>
      <c r="S1279" s="258"/>
      <c r="T1279" s="259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60" t="s">
        <v>260</v>
      </c>
      <c r="AU1279" s="260" t="s">
        <v>93</v>
      </c>
      <c r="AV1279" s="13" t="s">
        <v>93</v>
      </c>
      <c r="AW1279" s="13" t="s">
        <v>40</v>
      </c>
      <c r="AX1279" s="13" t="s">
        <v>91</v>
      </c>
      <c r="AY1279" s="260" t="s">
        <v>251</v>
      </c>
    </row>
    <row r="1280" s="2" customFormat="1" ht="49.05" customHeight="1">
      <c r="A1280" s="41"/>
      <c r="B1280" s="42"/>
      <c r="C1280" s="230" t="s">
        <v>782</v>
      </c>
      <c r="D1280" s="230" t="s">
        <v>253</v>
      </c>
      <c r="E1280" s="231" t="s">
        <v>1275</v>
      </c>
      <c r="F1280" s="232" t="s">
        <v>1276</v>
      </c>
      <c r="G1280" s="233" t="s">
        <v>571</v>
      </c>
      <c r="H1280" s="234">
        <v>1</v>
      </c>
      <c r="I1280" s="235"/>
      <c r="J1280" s="236">
        <f>ROUND(I1280*H1280,2)</f>
        <v>0</v>
      </c>
      <c r="K1280" s="237"/>
      <c r="L1280" s="47"/>
      <c r="M1280" s="238" t="s">
        <v>1</v>
      </c>
      <c r="N1280" s="239" t="s">
        <v>49</v>
      </c>
      <c r="O1280" s="94"/>
      <c r="P1280" s="240">
        <f>O1280*H1280</f>
        <v>0</v>
      </c>
      <c r="Q1280" s="240">
        <v>0.044999999999999998</v>
      </c>
      <c r="R1280" s="240">
        <f>Q1280*H1280</f>
        <v>0.044999999999999998</v>
      </c>
      <c r="S1280" s="240">
        <v>0</v>
      </c>
      <c r="T1280" s="241">
        <f>S1280*H1280</f>
        <v>0</v>
      </c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R1280" s="242" t="s">
        <v>257</v>
      </c>
      <c r="AT1280" s="242" t="s">
        <v>253</v>
      </c>
      <c r="AU1280" s="242" t="s">
        <v>93</v>
      </c>
      <c r="AY1280" s="19" t="s">
        <v>251</v>
      </c>
      <c r="BE1280" s="243">
        <f>IF(N1280="základní",J1280,0)</f>
        <v>0</v>
      </c>
      <c r="BF1280" s="243">
        <f>IF(N1280="snížená",J1280,0)</f>
        <v>0</v>
      </c>
      <c r="BG1280" s="243">
        <f>IF(N1280="zákl. přenesená",J1280,0)</f>
        <v>0</v>
      </c>
      <c r="BH1280" s="243">
        <f>IF(N1280="sníž. přenesená",J1280,0)</f>
        <v>0</v>
      </c>
      <c r="BI1280" s="243">
        <f>IF(N1280="nulová",J1280,0)</f>
        <v>0</v>
      </c>
      <c r="BJ1280" s="19" t="s">
        <v>91</v>
      </c>
      <c r="BK1280" s="243">
        <f>ROUND(I1280*H1280,2)</f>
        <v>0</v>
      </c>
      <c r="BL1280" s="19" t="s">
        <v>257</v>
      </c>
      <c r="BM1280" s="242" t="s">
        <v>1277</v>
      </c>
    </row>
    <row r="1281" s="15" customFormat="1">
      <c r="A1281" s="15"/>
      <c r="B1281" s="272"/>
      <c r="C1281" s="273"/>
      <c r="D1281" s="251" t="s">
        <v>260</v>
      </c>
      <c r="E1281" s="274" t="s">
        <v>1</v>
      </c>
      <c r="F1281" s="275" t="s">
        <v>1246</v>
      </c>
      <c r="G1281" s="273"/>
      <c r="H1281" s="274" t="s">
        <v>1</v>
      </c>
      <c r="I1281" s="276"/>
      <c r="J1281" s="273"/>
      <c r="K1281" s="273"/>
      <c r="L1281" s="277"/>
      <c r="M1281" s="278"/>
      <c r="N1281" s="279"/>
      <c r="O1281" s="279"/>
      <c r="P1281" s="279"/>
      <c r="Q1281" s="279"/>
      <c r="R1281" s="279"/>
      <c r="S1281" s="279"/>
      <c r="T1281" s="280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81" t="s">
        <v>260</v>
      </c>
      <c r="AU1281" s="281" t="s">
        <v>93</v>
      </c>
      <c r="AV1281" s="15" t="s">
        <v>91</v>
      </c>
      <c r="AW1281" s="15" t="s">
        <v>40</v>
      </c>
      <c r="AX1281" s="15" t="s">
        <v>84</v>
      </c>
      <c r="AY1281" s="281" t="s">
        <v>251</v>
      </c>
    </row>
    <row r="1282" s="13" customFormat="1">
      <c r="A1282" s="13"/>
      <c r="B1282" s="249"/>
      <c r="C1282" s="250"/>
      <c r="D1282" s="251" t="s">
        <v>260</v>
      </c>
      <c r="E1282" s="252" t="s">
        <v>1</v>
      </c>
      <c r="F1282" s="253" t="s">
        <v>1278</v>
      </c>
      <c r="G1282" s="250"/>
      <c r="H1282" s="254">
        <v>1</v>
      </c>
      <c r="I1282" s="255"/>
      <c r="J1282" s="250"/>
      <c r="K1282" s="250"/>
      <c r="L1282" s="256"/>
      <c r="M1282" s="257"/>
      <c r="N1282" s="258"/>
      <c r="O1282" s="258"/>
      <c r="P1282" s="258"/>
      <c r="Q1282" s="258"/>
      <c r="R1282" s="258"/>
      <c r="S1282" s="258"/>
      <c r="T1282" s="25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0" t="s">
        <v>260</v>
      </c>
      <c r="AU1282" s="260" t="s">
        <v>93</v>
      </c>
      <c r="AV1282" s="13" t="s">
        <v>93</v>
      </c>
      <c r="AW1282" s="13" t="s">
        <v>40</v>
      </c>
      <c r="AX1282" s="13" t="s">
        <v>91</v>
      </c>
      <c r="AY1282" s="260" t="s">
        <v>251</v>
      </c>
    </row>
    <row r="1283" s="2" customFormat="1" ht="24.15" customHeight="1">
      <c r="A1283" s="41"/>
      <c r="B1283" s="42"/>
      <c r="C1283" s="230" t="s">
        <v>1279</v>
      </c>
      <c r="D1283" s="230" t="s">
        <v>253</v>
      </c>
      <c r="E1283" s="231" t="s">
        <v>1280</v>
      </c>
      <c r="F1283" s="232" t="s">
        <v>1281</v>
      </c>
      <c r="G1283" s="233" t="s">
        <v>389</v>
      </c>
      <c r="H1283" s="234">
        <v>5786</v>
      </c>
      <c r="I1283" s="235"/>
      <c r="J1283" s="236">
        <f>ROUND(I1283*H1283,2)</f>
        <v>0</v>
      </c>
      <c r="K1283" s="237"/>
      <c r="L1283" s="47"/>
      <c r="M1283" s="238" t="s">
        <v>1</v>
      </c>
      <c r="N1283" s="239" t="s">
        <v>49</v>
      </c>
      <c r="O1283" s="94"/>
      <c r="P1283" s="240">
        <f>O1283*H1283</f>
        <v>0</v>
      </c>
      <c r="Q1283" s="240">
        <v>3.4999999999999997E-05</v>
      </c>
      <c r="R1283" s="240">
        <f>Q1283*H1283</f>
        <v>0.20251</v>
      </c>
      <c r="S1283" s="240">
        <v>0</v>
      </c>
      <c r="T1283" s="241">
        <f>S1283*H1283</f>
        <v>0</v>
      </c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R1283" s="242" t="s">
        <v>257</v>
      </c>
      <c r="AT1283" s="242" t="s">
        <v>253</v>
      </c>
      <c r="AU1283" s="242" t="s">
        <v>93</v>
      </c>
      <c r="AY1283" s="19" t="s">
        <v>251</v>
      </c>
      <c r="BE1283" s="243">
        <f>IF(N1283="základní",J1283,0)</f>
        <v>0</v>
      </c>
      <c r="BF1283" s="243">
        <f>IF(N1283="snížená",J1283,0)</f>
        <v>0</v>
      </c>
      <c r="BG1283" s="243">
        <f>IF(N1283="zákl. přenesená",J1283,0)</f>
        <v>0</v>
      </c>
      <c r="BH1283" s="243">
        <f>IF(N1283="sníž. přenesená",J1283,0)</f>
        <v>0</v>
      </c>
      <c r="BI1283" s="243">
        <f>IF(N1283="nulová",J1283,0)</f>
        <v>0</v>
      </c>
      <c r="BJ1283" s="19" t="s">
        <v>91</v>
      </c>
      <c r="BK1283" s="243">
        <f>ROUND(I1283*H1283,2)</f>
        <v>0</v>
      </c>
      <c r="BL1283" s="19" t="s">
        <v>257</v>
      </c>
      <c r="BM1283" s="242" t="s">
        <v>1282</v>
      </c>
    </row>
    <row r="1284" s="2" customFormat="1">
      <c r="A1284" s="41"/>
      <c r="B1284" s="42"/>
      <c r="C1284" s="43"/>
      <c r="D1284" s="244" t="s">
        <v>258</v>
      </c>
      <c r="E1284" s="43"/>
      <c r="F1284" s="245" t="s">
        <v>1283</v>
      </c>
      <c r="G1284" s="43"/>
      <c r="H1284" s="43"/>
      <c r="I1284" s="246"/>
      <c r="J1284" s="43"/>
      <c r="K1284" s="43"/>
      <c r="L1284" s="47"/>
      <c r="M1284" s="247"/>
      <c r="N1284" s="248"/>
      <c r="O1284" s="94"/>
      <c r="P1284" s="94"/>
      <c r="Q1284" s="94"/>
      <c r="R1284" s="94"/>
      <c r="S1284" s="94"/>
      <c r="T1284" s="95"/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T1284" s="19" t="s">
        <v>258</v>
      </c>
      <c r="AU1284" s="19" t="s">
        <v>93</v>
      </c>
    </row>
    <row r="1285" s="2" customFormat="1" ht="33" customHeight="1">
      <c r="A1285" s="41"/>
      <c r="B1285" s="42"/>
      <c r="C1285" s="230" t="s">
        <v>1284</v>
      </c>
      <c r="D1285" s="230" t="s">
        <v>253</v>
      </c>
      <c r="E1285" s="231" t="s">
        <v>1285</v>
      </c>
      <c r="F1285" s="232" t="s">
        <v>1286</v>
      </c>
      <c r="G1285" s="233" t="s">
        <v>571</v>
      </c>
      <c r="H1285" s="234">
        <v>52</v>
      </c>
      <c r="I1285" s="235"/>
      <c r="J1285" s="236">
        <f>ROUND(I1285*H1285,2)</f>
        <v>0</v>
      </c>
      <c r="K1285" s="237"/>
      <c r="L1285" s="47"/>
      <c r="M1285" s="238" t="s">
        <v>1</v>
      </c>
      <c r="N1285" s="239" t="s">
        <v>49</v>
      </c>
      <c r="O1285" s="94"/>
      <c r="P1285" s="240">
        <f>O1285*H1285</f>
        <v>0</v>
      </c>
      <c r="Q1285" s="240">
        <v>0</v>
      </c>
      <c r="R1285" s="240">
        <f>Q1285*H1285</f>
        <v>0</v>
      </c>
      <c r="S1285" s="240">
        <v>0</v>
      </c>
      <c r="T1285" s="241">
        <f>S1285*H1285</f>
        <v>0</v>
      </c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R1285" s="242" t="s">
        <v>257</v>
      </c>
      <c r="AT1285" s="242" t="s">
        <v>253</v>
      </c>
      <c r="AU1285" s="242" t="s">
        <v>93</v>
      </c>
      <c r="AY1285" s="19" t="s">
        <v>251</v>
      </c>
      <c r="BE1285" s="243">
        <f>IF(N1285="základní",J1285,0)</f>
        <v>0</v>
      </c>
      <c r="BF1285" s="243">
        <f>IF(N1285="snížená",J1285,0)</f>
        <v>0</v>
      </c>
      <c r="BG1285" s="243">
        <f>IF(N1285="zákl. přenesená",J1285,0)</f>
        <v>0</v>
      </c>
      <c r="BH1285" s="243">
        <f>IF(N1285="sníž. přenesená",J1285,0)</f>
        <v>0</v>
      </c>
      <c r="BI1285" s="243">
        <f>IF(N1285="nulová",J1285,0)</f>
        <v>0</v>
      </c>
      <c r="BJ1285" s="19" t="s">
        <v>91</v>
      </c>
      <c r="BK1285" s="243">
        <f>ROUND(I1285*H1285,2)</f>
        <v>0</v>
      </c>
      <c r="BL1285" s="19" t="s">
        <v>257</v>
      </c>
      <c r="BM1285" s="242" t="s">
        <v>1287</v>
      </c>
    </row>
    <row r="1286" s="2" customFormat="1">
      <c r="A1286" s="41"/>
      <c r="B1286" s="42"/>
      <c r="C1286" s="43"/>
      <c r="D1286" s="244" t="s">
        <v>258</v>
      </c>
      <c r="E1286" s="43"/>
      <c r="F1286" s="245" t="s">
        <v>1288</v>
      </c>
      <c r="G1286" s="43"/>
      <c r="H1286" s="43"/>
      <c r="I1286" s="246"/>
      <c r="J1286" s="43"/>
      <c r="K1286" s="43"/>
      <c r="L1286" s="47"/>
      <c r="M1286" s="247"/>
      <c r="N1286" s="248"/>
      <c r="O1286" s="94"/>
      <c r="P1286" s="94"/>
      <c r="Q1286" s="94"/>
      <c r="R1286" s="94"/>
      <c r="S1286" s="94"/>
      <c r="T1286" s="95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T1286" s="19" t="s">
        <v>258</v>
      </c>
      <c r="AU1286" s="19" t="s">
        <v>93</v>
      </c>
    </row>
    <row r="1287" s="15" customFormat="1">
      <c r="A1287" s="15"/>
      <c r="B1287" s="272"/>
      <c r="C1287" s="273"/>
      <c r="D1287" s="251" t="s">
        <v>260</v>
      </c>
      <c r="E1287" s="274" t="s">
        <v>1</v>
      </c>
      <c r="F1287" s="275" t="s">
        <v>1289</v>
      </c>
      <c r="G1287" s="273"/>
      <c r="H1287" s="274" t="s">
        <v>1</v>
      </c>
      <c r="I1287" s="276"/>
      <c r="J1287" s="273"/>
      <c r="K1287" s="273"/>
      <c r="L1287" s="277"/>
      <c r="M1287" s="278"/>
      <c r="N1287" s="279"/>
      <c r="O1287" s="279"/>
      <c r="P1287" s="279"/>
      <c r="Q1287" s="279"/>
      <c r="R1287" s="279"/>
      <c r="S1287" s="279"/>
      <c r="T1287" s="280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81" t="s">
        <v>260</v>
      </c>
      <c r="AU1287" s="281" t="s">
        <v>93</v>
      </c>
      <c r="AV1287" s="15" t="s">
        <v>91</v>
      </c>
      <c r="AW1287" s="15" t="s">
        <v>40</v>
      </c>
      <c r="AX1287" s="15" t="s">
        <v>84</v>
      </c>
      <c r="AY1287" s="281" t="s">
        <v>251</v>
      </c>
    </row>
    <row r="1288" s="13" customFormat="1">
      <c r="A1288" s="13"/>
      <c r="B1288" s="249"/>
      <c r="C1288" s="250"/>
      <c r="D1288" s="251" t="s">
        <v>260</v>
      </c>
      <c r="E1288" s="252" t="s">
        <v>1</v>
      </c>
      <c r="F1288" s="253" t="s">
        <v>1290</v>
      </c>
      <c r="G1288" s="250"/>
      <c r="H1288" s="254">
        <v>8</v>
      </c>
      <c r="I1288" s="255"/>
      <c r="J1288" s="250"/>
      <c r="K1288" s="250"/>
      <c r="L1288" s="256"/>
      <c r="M1288" s="257"/>
      <c r="N1288" s="258"/>
      <c r="O1288" s="258"/>
      <c r="P1288" s="258"/>
      <c r="Q1288" s="258"/>
      <c r="R1288" s="258"/>
      <c r="S1288" s="258"/>
      <c r="T1288" s="259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60" t="s">
        <v>260</v>
      </c>
      <c r="AU1288" s="260" t="s">
        <v>93</v>
      </c>
      <c r="AV1288" s="13" t="s">
        <v>93</v>
      </c>
      <c r="AW1288" s="13" t="s">
        <v>40</v>
      </c>
      <c r="AX1288" s="13" t="s">
        <v>84</v>
      </c>
      <c r="AY1288" s="260" t="s">
        <v>251</v>
      </c>
    </row>
    <row r="1289" s="13" customFormat="1">
      <c r="A1289" s="13"/>
      <c r="B1289" s="249"/>
      <c r="C1289" s="250"/>
      <c r="D1289" s="251" t="s">
        <v>260</v>
      </c>
      <c r="E1289" s="252" t="s">
        <v>1</v>
      </c>
      <c r="F1289" s="253" t="s">
        <v>1291</v>
      </c>
      <c r="G1289" s="250"/>
      <c r="H1289" s="254">
        <v>8</v>
      </c>
      <c r="I1289" s="255"/>
      <c r="J1289" s="250"/>
      <c r="K1289" s="250"/>
      <c r="L1289" s="256"/>
      <c r="M1289" s="257"/>
      <c r="N1289" s="258"/>
      <c r="O1289" s="258"/>
      <c r="P1289" s="258"/>
      <c r="Q1289" s="258"/>
      <c r="R1289" s="258"/>
      <c r="S1289" s="258"/>
      <c r="T1289" s="259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60" t="s">
        <v>260</v>
      </c>
      <c r="AU1289" s="260" t="s">
        <v>93</v>
      </c>
      <c r="AV1289" s="13" t="s">
        <v>93</v>
      </c>
      <c r="AW1289" s="13" t="s">
        <v>40</v>
      </c>
      <c r="AX1289" s="13" t="s">
        <v>84</v>
      </c>
      <c r="AY1289" s="260" t="s">
        <v>251</v>
      </c>
    </row>
    <row r="1290" s="13" customFormat="1">
      <c r="A1290" s="13"/>
      <c r="B1290" s="249"/>
      <c r="C1290" s="250"/>
      <c r="D1290" s="251" t="s">
        <v>260</v>
      </c>
      <c r="E1290" s="252" t="s">
        <v>1</v>
      </c>
      <c r="F1290" s="253" t="s">
        <v>1292</v>
      </c>
      <c r="G1290" s="250"/>
      <c r="H1290" s="254">
        <v>18</v>
      </c>
      <c r="I1290" s="255"/>
      <c r="J1290" s="250"/>
      <c r="K1290" s="250"/>
      <c r="L1290" s="256"/>
      <c r="M1290" s="257"/>
      <c r="N1290" s="258"/>
      <c r="O1290" s="258"/>
      <c r="P1290" s="258"/>
      <c r="Q1290" s="258"/>
      <c r="R1290" s="258"/>
      <c r="S1290" s="258"/>
      <c r="T1290" s="259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60" t="s">
        <v>260</v>
      </c>
      <c r="AU1290" s="260" t="s">
        <v>93</v>
      </c>
      <c r="AV1290" s="13" t="s">
        <v>93</v>
      </c>
      <c r="AW1290" s="13" t="s">
        <v>40</v>
      </c>
      <c r="AX1290" s="13" t="s">
        <v>84</v>
      </c>
      <c r="AY1290" s="260" t="s">
        <v>251</v>
      </c>
    </row>
    <row r="1291" s="13" customFormat="1">
      <c r="A1291" s="13"/>
      <c r="B1291" s="249"/>
      <c r="C1291" s="250"/>
      <c r="D1291" s="251" t="s">
        <v>260</v>
      </c>
      <c r="E1291" s="252" t="s">
        <v>1</v>
      </c>
      <c r="F1291" s="253" t="s">
        <v>1293</v>
      </c>
      <c r="G1291" s="250"/>
      <c r="H1291" s="254">
        <v>18</v>
      </c>
      <c r="I1291" s="255"/>
      <c r="J1291" s="250"/>
      <c r="K1291" s="250"/>
      <c r="L1291" s="256"/>
      <c r="M1291" s="257"/>
      <c r="N1291" s="258"/>
      <c r="O1291" s="258"/>
      <c r="P1291" s="258"/>
      <c r="Q1291" s="258"/>
      <c r="R1291" s="258"/>
      <c r="S1291" s="258"/>
      <c r="T1291" s="259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60" t="s">
        <v>260</v>
      </c>
      <c r="AU1291" s="260" t="s">
        <v>93</v>
      </c>
      <c r="AV1291" s="13" t="s">
        <v>93</v>
      </c>
      <c r="AW1291" s="13" t="s">
        <v>40</v>
      </c>
      <c r="AX1291" s="13" t="s">
        <v>84</v>
      </c>
      <c r="AY1291" s="260" t="s">
        <v>251</v>
      </c>
    </row>
    <row r="1292" s="14" customFormat="1">
      <c r="A1292" s="14"/>
      <c r="B1292" s="261"/>
      <c r="C1292" s="262"/>
      <c r="D1292" s="251" t="s">
        <v>260</v>
      </c>
      <c r="E1292" s="263" t="s">
        <v>1</v>
      </c>
      <c r="F1292" s="264" t="s">
        <v>262</v>
      </c>
      <c r="G1292" s="262"/>
      <c r="H1292" s="265">
        <v>52</v>
      </c>
      <c r="I1292" s="266"/>
      <c r="J1292" s="262"/>
      <c r="K1292" s="262"/>
      <c r="L1292" s="267"/>
      <c r="M1292" s="268"/>
      <c r="N1292" s="269"/>
      <c r="O1292" s="269"/>
      <c r="P1292" s="269"/>
      <c r="Q1292" s="269"/>
      <c r="R1292" s="269"/>
      <c r="S1292" s="269"/>
      <c r="T1292" s="270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71" t="s">
        <v>260</v>
      </c>
      <c r="AU1292" s="271" t="s">
        <v>93</v>
      </c>
      <c r="AV1292" s="14" t="s">
        <v>257</v>
      </c>
      <c r="AW1292" s="14" t="s">
        <v>40</v>
      </c>
      <c r="AX1292" s="14" t="s">
        <v>91</v>
      </c>
      <c r="AY1292" s="271" t="s">
        <v>251</v>
      </c>
    </row>
    <row r="1293" s="2" customFormat="1" ht="24.15" customHeight="1">
      <c r="A1293" s="41"/>
      <c r="B1293" s="42"/>
      <c r="C1293" s="294" t="s">
        <v>1294</v>
      </c>
      <c r="D1293" s="294" t="s">
        <v>338</v>
      </c>
      <c r="E1293" s="295" t="s">
        <v>1295</v>
      </c>
      <c r="F1293" s="296" t="s">
        <v>1296</v>
      </c>
      <c r="G1293" s="297" t="s">
        <v>571</v>
      </c>
      <c r="H1293" s="298">
        <v>52</v>
      </c>
      <c r="I1293" s="299"/>
      <c r="J1293" s="300">
        <f>ROUND(I1293*H1293,2)</f>
        <v>0</v>
      </c>
      <c r="K1293" s="301"/>
      <c r="L1293" s="302"/>
      <c r="M1293" s="303" t="s">
        <v>1</v>
      </c>
      <c r="N1293" s="304" t="s">
        <v>49</v>
      </c>
      <c r="O1293" s="94"/>
      <c r="P1293" s="240">
        <f>O1293*H1293</f>
        <v>0</v>
      </c>
      <c r="Q1293" s="240">
        <v>0.00076000000000000004</v>
      </c>
      <c r="R1293" s="240">
        <f>Q1293*H1293</f>
        <v>0.03952</v>
      </c>
      <c r="S1293" s="240">
        <v>0</v>
      </c>
      <c r="T1293" s="241">
        <f>S1293*H1293</f>
        <v>0</v>
      </c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R1293" s="242" t="s">
        <v>281</v>
      </c>
      <c r="AT1293" s="242" t="s">
        <v>338</v>
      </c>
      <c r="AU1293" s="242" t="s">
        <v>93</v>
      </c>
      <c r="AY1293" s="19" t="s">
        <v>251</v>
      </c>
      <c r="BE1293" s="243">
        <f>IF(N1293="základní",J1293,0)</f>
        <v>0</v>
      </c>
      <c r="BF1293" s="243">
        <f>IF(N1293="snížená",J1293,0)</f>
        <v>0</v>
      </c>
      <c r="BG1293" s="243">
        <f>IF(N1293="zákl. přenesená",J1293,0)</f>
        <v>0</v>
      </c>
      <c r="BH1293" s="243">
        <f>IF(N1293="sníž. přenesená",J1293,0)</f>
        <v>0</v>
      </c>
      <c r="BI1293" s="243">
        <f>IF(N1293="nulová",J1293,0)</f>
        <v>0</v>
      </c>
      <c r="BJ1293" s="19" t="s">
        <v>91</v>
      </c>
      <c r="BK1293" s="243">
        <f>ROUND(I1293*H1293,2)</f>
        <v>0</v>
      </c>
      <c r="BL1293" s="19" t="s">
        <v>257</v>
      </c>
      <c r="BM1293" s="242" t="s">
        <v>1297</v>
      </c>
    </row>
    <row r="1294" s="2" customFormat="1">
      <c r="A1294" s="41"/>
      <c r="B1294" s="42"/>
      <c r="C1294" s="43"/>
      <c r="D1294" s="251" t="s">
        <v>289</v>
      </c>
      <c r="E1294" s="43"/>
      <c r="F1294" s="282" t="s">
        <v>1298</v>
      </c>
      <c r="G1294" s="43"/>
      <c r="H1294" s="43"/>
      <c r="I1294" s="246"/>
      <c r="J1294" s="43"/>
      <c r="K1294" s="43"/>
      <c r="L1294" s="47"/>
      <c r="M1294" s="247"/>
      <c r="N1294" s="248"/>
      <c r="O1294" s="94"/>
      <c r="P1294" s="94"/>
      <c r="Q1294" s="94"/>
      <c r="R1294" s="94"/>
      <c r="S1294" s="94"/>
      <c r="T1294" s="95"/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T1294" s="19" t="s">
        <v>289</v>
      </c>
      <c r="AU1294" s="19" t="s">
        <v>93</v>
      </c>
    </row>
    <row r="1295" s="15" customFormat="1">
      <c r="A1295" s="15"/>
      <c r="B1295" s="272"/>
      <c r="C1295" s="273"/>
      <c r="D1295" s="251" t="s">
        <v>260</v>
      </c>
      <c r="E1295" s="274" t="s">
        <v>1</v>
      </c>
      <c r="F1295" s="275" t="s">
        <v>1289</v>
      </c>
      <c r="G1295" s="273"/>
      <c r="H1295" s="274" t="s">
        <v>1</v>
      </c>
      <c r="I1295" s="276"/>
      <c r="J1295" s="273"/>
      <c r="K1295" s="273"/>
      <c r="L1295" s="277"/>
      <c r="M1295" s="278"/>
      <c r="N1295" s="279"/>
      <c r="O1295" s="279"/>
      <c r="P1295" s="279"/>
      <c r="Q1295" s="279"/>
      <c r="R1295" s="279"/>
      <c r="S1295" s="279"/>
      <c r="T1295" s="280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81" t="s">
        <v>260</v>
      </c>
      <c r="AU1295" s="281" t="s">
        <v>93</v>
      </c>
      <c r="AV1295" s="15" t="s">
        <v>91</v>
      </c>
      <c r="AW1295" s="15" t="s">
        <v>40</v>
      </c>
      <c r="AX1295" s="15" t="s">
        <v>84</v>
      </c>
      <c r="AY1295" s="281" t="s">
        <v>251</v>
      </c>
    </row>
    <row r="1296" s="13" customFormat="1">
      <c r="A1296" s="13"/>
      <c r="B1296" s="249"/>
      <c r="C1296" s="250"/>
      <c r="D1296" s="251" t="s">
        <v>260</v>
      </c>
      <c r="E1296" s="252" t="s">
        <v>1</v>
      </c>
      <c r="F1296" s="253" t="s">
        <v>1290</v>
      </c>
      <c r="G1296" s="250"/>
      <c r="H1296" s="254">
        <v>8</v>
      </c>
      <c r="I1296" s="255"/>
      <c r="J1296" s="250"/>
      <c r="K1296" s="250"/>
      <c r="L1296" s="256"/>
      <c r="M1296" s="257"/>
      <c r="N1296" s="258"/>
      <c r="O1296" s="258"/>
      <c r="P1296" s="258"/>
      <c r="Q1296" s="258"/>
      <c r="R1296" s="258"/>
      <c r="S1296" s="258"/>
      <c r="T1296" s="259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60" t="s">
        <v>260</v>
      </c>
      <c r="AU1296" s="260" t="s">
        <v>93</v>
      </c>
      <c r="AV1296" s="13" t="s">
        <v>93</v>
      </c>
      <c r="AW1296" s="13" t="s">
        <v>40</v>
      </c>
      <c r="AX1296" s="13" t="s">
        <v>84</v>
      </c>
      <c r="AY1296" s="260" t="s">
        <v>251</v>
      </c>
    </row>
    <row r="1297" s="13" customFormat="1">
      <c r="A1297" s="13"/>
      <c r="B1297" s="249"/>
      <c r="C1297" s="250"/>
      <c r="D1297" s="251" t="s">
        <v>260</v>
      </c>
      <c r="E1297" s="252" t="s">
        <v>1</v>
      </c>
      <c r="F1297" s="253" t="s">
        <v>1291</v>
      </c>
      <c r="G1297" s="250"/>
      <c r="H1297" s="254">
        <v>8</v>
      </c>
      <c r="I1297" s="255"/>
      <c r="J1297" s="250"/>
      <c r="K1297" s="250"/>
      <c r="L1297" s="256"/>
      <c r="M1297" s="257"/>
      <c r="N1297" s="258"/>
      <c r="O1297" s="258"/>
      <c r="P1297" s="258"/>
      <c r="Q1297" s="258"/>
      <c r="R1297" s="258"/>
      <c r="S1297" s="258"/>
      <c r="T1297" s="259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60" t="s">
        <v>260</v>
      </c>
      <c r="AU1297" s="260" t="s">
        <v>93</v>
      </c>
      <c r="AV1297" s="13" t="s">
        <v>93</v>
      </c>
      <c r="AW1297" s="13" t="s">
        <v>40</v>
      </c>
      <c r="AX1297" s="13" t="s">
        <v>84</v>
      </c>
      <c r="AY1297" s="260" t="s">
        <v>251</v>
      </c>
    </row>
    <row r="1298" s="13" customFormat="1">
      <c r="A1298" s="13"/>
      <c r="B1298" s="249"/>
      <c r="C1298" s="250"/>
      <c r="D1298" s="251" t="s">
        <v>260</v>
      </c>
      <c r="E1298" s="252" t="s">
        <v>1</v>
      </c>
      <c r="F1298" s="253" t="s">
        <v>1292</v>
      </c>
      <c r="G1298" s="250"/>
      <c r="H1298" s="254">
        <v>18</v>
      </c>
      <c r="I1298" s="255"/>
      <c r="J1298" s="250"/>
      <c r="K1298" s="250"/>
      <c r="L1298" s="256"/>
      <c r="M1298" s="257"/>
      <c r="N1298" s="258"/>
      <c r="O1298" s="258"/>
      <c r="P1298" s="258"/>
      <c r="Q1298" s="258"/>
      <c r="R1298" s="258"/>
      <c r="S1298" s="258"/>
      <c r="T1298" s="259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60" t="s">
        <v>260</v>
      </c>
      <c r="AU1298" s="260" t="s">
        <v>93</v>
      </c>
      <c r="AV1298" s="13" t="s">
        <v>93</v>
      </c>
      <c r="AW1298" s="13" t="s">
        <v>40</v>
      </c>
      <c r="AX1298" s="13" t="s">
        <v>84</v>
      </c>
      <c r="AY1298" s="260" t="s">
        <v>251</v>
      </c>
    </row>
    <row r="1299" s="13" customFormat="1">
      <c r="A1299" s="13"/>
      <c r="B1299" s="249"/>
      <c r="C1299" s="250"/>
      <c r="D1299" s="251" t="s">
        <v>260</v>
      </c>
      <c r="E1299" s="252" t="s">
        <v>1</v>
      </c>
      <c r="F1299" s="253" t="s">
        <v>1293</v>
      </c>
      <c r="G1299" s="250"/>
      <c r="H1299" s="254">
        <v>18</v>
      </c>
      <c r="I1299" s="255"/>
      <c r="J1299" s="250"/>
      <c r="K1299" s="250"/>
      <c r="L1299" s="256"/>
      <c r="M1299" s="257"/>
      <c r="N1299" s="258"/>
      <c r="O1299" s="258"/>
      <c r="P1299" s="258"/>
      <c r="Q1299" s="258"/>
      <c r="R1299" s="258"/>
      <c r="S1299" s="258"/>
      <c r="T1299" s="259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60" t="s">
        <v>260</v>
      </c>
      <c r="AU1299" s="260" t="s">
        <v>93</v>
      </c>
      <c r="AV1299" s="13" t="s">
        <v>93</v>
      </c>
      <c r="AW1299" s="13" t="s">
        <v>40</v>
      </c>
      <c r="AX1299" s="13" t="s">
        <v>84</v>
      </c>
      <c r="AY1299" s="260" t="s">
        <v>251</v>
      </c>
    </row>
    <row r="1300" s="14" customFormat="1">
      <c r="A1300" s="14"/>
      <c r="B1300" s="261"/>
      <c r="C1300" s="262"/>
      <c r="D1300" s="251" t="s">
        <v>260</v>
      </c>
      <c r="E1300" s="263" t="s">
        <v>1</v>
      </c>
      <c r="F1300" s="264" t="s">
        <v>262</v>
      </c>
      <c r="G1300" s="262"/>
      <c r="H1300" s="265">
        <v>52</v>
      </c>
      <c r="I1300" s="266"/>
      <c r="J1300" s="262"/>
      <c r="K1300" s="262"/>
      <c r="L1300" s="267"/>
      <c r="M1300" s="268"/>
      <c r="N1300" s="269"/>
      <c r="O1300" s="269"/>
      <c r="P1300" s="269"/>
      <c r="Q1300" s="269"/>
      <c r="R1300" s="269"/>
      <c r="S1300" s="269"/>
      <c r="T1300" s="270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71" t="s">
        <v>260</v>
      </c>
      <c r="AU1300" s="271" t="s">
        <v>93</v>
      </c>
      <c r="AV1300" s="14" t="s">
        <v>257</v>
      </c>
      <c r="AW1300" s="14" t="s">
        <v>40</v>
      </c>
      <c r="AX1300" s="14" t="s">
        <v>91</v>
      </c>
      <c r="AY1300" s="271" t="s">
        <v>251</v>
      </c>
    </row>
    <row r="1301" s="2" customFormat="1" ht="24.15" customHeight="1">
      <c r="A1301" s="41"/>
      <c r="B1301" s="42"/>
      <c r="C1301" s="230" t="s">
        <v>1299</v>
      </c>
      <c r="D1301" s="230" t="s">
        <v>253</v>
      </c>
      <c r="E1301" s="231" t="s">
        <v>1300</v>
      </c>
      <c r="F1301" s="232" t="s">
        <v>1301</v>
      </c>
      <c r="G1301" s="233" t="s">
        <v>571</v>
      </c>
      <c r="H1301" s="234">
        <v>273</v>
      </c>
      <c r="I1301" s="235"/>
      <c r="J1301" s="236">
        <f>ROUND(I1301*H1301,2)</f>
        <v>0</v>
      </c>
      <c r="K1301" s="237"/>
      <c r="L1301" s="47"/>
      <c r="M1301" s="238" t="s">
        <v>1</v>
      </c>
      <c r="N1301" s="239" t="s">
        <v>49</v>
      </c>
      <c r="O1301" s="94"/>
      <c r="P1301" s="240">
        <f>O1301*H1301</f>
        <v>0</v>
      </c>
      <c r="Q1301" s="240">
        <v>0</v>
      </c>
      <c r="R1301" s="240">
        <f>Q1301*H1301</f>
        <v>0</v>
      </c>
      <c r="S1301" s="240">
        <v>0</v>
      </c>
      <c r="T1301" s="241">
        <f>S1301*H1301</f>
        <v>0</v>
      </c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R1301" s="242" t="s">
        <v>257</v>
      </c>
      <c r="AT1301" s="242" t="s">
        <v>253</v>
      </c>
      <c r="AU1301" s="242" t="s">
        <v>93</v>
      </c>
      <c r="AY1301" s="19" t="s">
        <v>251</v>
      </c>
      <c r="BE1301" s="243">
        <f>IF(N1301="základní",J1301,0)</f>
        <v>0</v>
      </c>
      <c r="BF1301" s="243">
        <f>IF(N1301="snížená",J1301,0)</f>
        <v>0</v>
      </c>
      <c r="BG1301" s="243">
        <f>IF(N1301="zákl. přenesená",J1301,0)</f>
        <v>0</v>
      </c>
      <c r="BH1301" s="243">
        <f>IF(N1301="sníž. přenesená",J1301,0)</f>
        <v>0</v>
      </c>
      <c r="BI1301" s="243">
        <f>IF(N1301="nulová",J1301,0)</f>
        <v>0</v>
      </c>
      <c r="BJ1301" s="19" t="s">
        <v>91</v>
      </c>
      <c r="BK1301" s="243">
        <f>ROUND(I1301*H1301,2)</f>
        <v>0</v>
      </c>
      <c r="BL1301" s="19" t="s">
        <v>257</v>
      </c>
      <c r="BM1301" s="242" t="s">
        <v>1302</v>
      </c>
    </row>
    <row r="1302" s="15" customFormat="1">
      <c r="A1302" s="15"/>
      <c r="B1302" s="272"/>
      <c r="C1302" s="273"/>
      <c r="D1302" s="251" t="s">
        <v>260</v>
      </c>
      <c r="E1302" s="274" t="s">
        <v>1</v>
      </c>
      <c r="F1302" s="275" t="s">
        <v>1303</v>
      </c>
      <c r="G1302" s="273"/>
      <c r="H1302" s="274" t="s">
        <v>1</v>
      </c>
      <c r="I1302" s="276"/>
      <c r="J1302" s="273"/>
      <c r="K1302" s="273"/>
      <c r="L1302" s="277"/>
      <c r="M1302" s="278"/>
      <c r="N1302" s="279"/>
      <c r="O1302" s="279"/>
      <c r="P1302" s="279"/>
      <c r="Q1302" s="279"/>
      <c r="R1302" s="279"/>
      <c r="S1302" s="279"/>
      <c r="T1302" s="280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81" t="s">
        <v>260</v>
      </c>
      <c r="AU1302" s="281" t="s">
        <v>93</v>
      </c>
      <c r="AV1302" s="15" t="s">
        <v>91</v>
      </c>
      <c r="AW1302" s="15" t="s">
        <v>40</v>
      </c>
      <c r="AX1302" s="15" t="s">
        <v>84</v>
      </c>
      <c r="AY1302" s="281" t="s">
        <v>251</v>
      </c>
    </row>
    <row r="1303" s="13" customFormat="1">
      <c r="A1303" s="13"/>
      <c r="B1303" s="249"/>
      <c r="C1303" s="250"/>
      <c r="D1303" s="251" t="s">
        <v>260</v>
      </c>
      <c r="E1303" s="252" t="s">
        <v>1</v>
      </c>
      <c r="F1303" s="253" t="s">
        <v>1304</v>
      </c>
      <c r="G1303" s="250"/>
      <c r="H1303" s="254">
        <v>38</v>
      </c>
      <c r="I1303" s="255"/>
      <c r="J1303" s="250"/>
      <c r="K1303" s="250"/>
      <c r="L1303" s="256"/>
      <c r="M1303" s="257"/>
      <c r="N1303" s="258"/>
      <c r="O1303" s="258"/>
      <c r="P1303" s="258"/>
      <c r="Q1303" s="258"/>
      <c r="R1303" s="258"/>
      <c r="S1303" s="258"/>
      <c r="T1303" s="259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60" t="s">
        <v>260</v>
      </c>
      <c r="AU1303" s="260" t="s">
        <v>93</v>
      </c>
      <c r="AV1303" s="13" t="s">
        <v>93</v>
      </c>
      <c r="AW1303" s="13" t="s">
        <v>40</v>
      </c>
      <c r="AX1303" s="13" t="s">
        <v>84</v>
      </c>
      <c r="AY1303" s="260" t="s">
        <v>251</v>
      </c>
    </row>
    <row r="1304" s="13" customFormat="1">
      <c r="A1304" s="13"/>
      <c r="B1304" s="249"/>
      <c r="C1304" s="250"/>
      <c r="D1304" s="251" t="s">
        <v>260</v>
      </c>
      <c r="E1304" s="252" t="s">
        <v>1</v>
      </c>
      <c r="F1304" s="253" t="s">
        <v>1305</v>
      </c>
      <c r="G1304" s="250"/>
      <c r="H1304" s="254">
        <v>41</v>
      </c>
      <c r="I1304" s="255"/>
      <c r="J1304" s="250"/>
      <c r="K1304" s="250"/>
      <c r="L1304" s="256"/>
      <c r="M1304" s="257"/>
      <c r="N1304" s="258"/>
      <c r="O1304" s="258"/>
      <c r="P1304" s="258"/>
      <c r="Q1304" s="258"/>
      <c r="R1304" s="258"/>
      <c r="S1304" s="258"/>
      <c r="T1304" s="25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60" t="s">
        <v>260</v>
      </c>
      <c r="AU1304" s="260" t="s">
        <v>93</v>
      </c>
      <c r="AV1304" s="13" t="s">
        <v>93</v>
      </c>
      <c r="AW1304" s="13" t="s">
        <v>40</v>
      </c>
      <c r="AX1304" s="13" t="s">
        <v>84</v>
      </c>
      <c r="AY1304" s="260" t="s">
        <v>251</v>
      </c>
    </row>
    <row r="1305" s="13" customFormat="1">
      <c r="A1305" s="13"/>
      <c r="B1305" s="249"/>
      <c r="C1305" s="250"/>
      <c r="D1305" s="251" t="s">
        <v>260</v>
      </c>
      <c r="E1305" s="252" t="s">
        <v>1</v>
      </c>
      <c r="F1305" s="253" t="s">
        <v>1306</v>
      </c>
      <c r="G1305" s="250"/>
      <c r="H1305" s="254">
        <v>38</v>
      </c>
      <c r="I1305" s="255"/>
      <c r="J1305" s="250"/>
      <c r="K1305" s="250"/>
      <c r="L1305" s="256"/>
      <c r="M1305" s="257"/>
      <c r="N1305" s="258"/>
      <c r="O1305" s="258"/>
      <c r="P1305" s="258"/>
      <c r="Q1305" s="258"/>
      <c r="R1305" s="258"/>
      <c r="S1305" s="258"/>
      <c r="T1305" s="259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0" t="s">
        <v>260</v>
      </c>
      <c r="AU1305" s="260" t="s">
        <v>93</v>
      </c>
      <c r="AV1305" s="13" t="s">
        <v>93</v>
      </c>
      <c r="AW1305" s="13" t="s">
        <v>40</v>
      </c>
      <c r="AX1305" s="13" t="s">
        <v>84</v>
      </c>
      <c r="AY1305" s="260" t="s">
        <v>251</v>
      </c>
    </row>
    <row r="1306" s="13" customFormat="1">
      <c r="A1306" s="13"/>
      <c r="B1306" s="249"/>
      <c r="C1306" s="250"/>
      <c r="D1306" s="251" t="s">
        <v>260</v>
      </c>
      <c r="E1306" s="252" t="s">
        <v>1</v>
      </c>
      <c r="F1306" s="253" t="s">
        <v>1307</v>
      </c>
      <c r="G1306" s="250"/>
      <c r="H1306" s="254">
        <v>38</v>
      </c>
      <c r="I1306" s="255"/>
      <c r="J1306" s="250"/>
      <c r="K1306" s="250"/>
      <c r="L1306" s="256"/>
      <c r="M1306" s="257"/>
      <c r="N1306" s="258"/>
      <c r="O1306" s="258"/>
      <c r="P1306" s="258"/>
      <c r="Q1306" s="258"/>
      <c r="R1306" s="258"/>
      <c r="S1306" s="258"/>
      <c r="T1306" s="25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60" t="s">
        <v>260</v>
      </c>
      <c r="AU1306" s="260" t="s">
        <v>93</v>
      </c>
      <c r="AV1306" s="13" t="s">
        <v>93</v>
      </c>
      <c r="AW1306" s="13" t="s">
        <v>40</v>
      </c>
      <c r="AX1306" s="13" t="s">
        <v>84</v>
      </c>
      <c r="AY1306" s="260" t="s">
        <v>251</v>
      </c>
    </row>
    <row r="1307" s="13" customFormat="1">
      <c r="A1307" s="13"/>
      <c r="B1307" s="249"/>
      <c r="C1307" s="250"/>
      <c r="D1307" s="251" t="s">
        <v>260</v>
      </c>
      <c r="E1307" s="252" t="s">
        <v>1</v>
      </c>
      <c r="F1307" s="253" t="s">
        <v>1308</v>
      </c>
      <c r="G1307" s="250"/>
      <c r="H1307" s="254">
        <v>40</v>
      </c>
      <c r="I1307" s="255"/>
      <c r="J1307" s="250"/>
      <c r="K1307" s="250"/>
      <c r="L1307" s="256"/>
      <c r="M1307" s="257"/>
      <c r="N1307" s="258"/>
      <c r="O1307" s="258"/>
      <c r="P1307" s="258"/>
      <c r="Q1307" s="258"/>
      <c r="R1307" s="258"/>
      <c r="S1307" s="258"/>
      <c r="T1307" s="259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60" t="s">
        <v>260</v>
      </c>
      <c r="AU1307" s="260" t="s">
        <v>93</v>
      </c>
      <c r="AV1307" s="13" t="s">
        <v>93</v>
      </c>
      <c r="AW1307" s="13" t="s">
        <v>40</v>
      </c>
      <c r="AX1307" s="13" t="s">
        <v>84</v>
      </c>
      <c r="AY1307" s="260" t="s">
        <v>251</v>
      </c>
    </row>
    <row r="1308" s="13" customFormat="1">
      <c r="A1308" s="13"/>
      <c r="B1308" s="249"/>
      <c r="C1308" s="250"/>
      <c r="D1308" s="251" t="s">
        <v>260</v>
      </c>
      <c r="E1308" s="252" t="s">
        <v>1</v>
      </c>
      <c r="F1308" s="253" t="s">
        <v>1309</v>
      </c>
      <c r="G1308" s="250"/>
      <c r="H1308" s="254">
        <v>40</v>
      </c>
      <c r="I1308" s="255"/>
      <c r="J1308" s="250"/>
      <c r="K1308" s="250"/>
      <c r="L1308" s="256"/>
      <c r="M1308" s="257"/>
      <c r="N1308" s="258"/>
      <c r="O1308" s="258"/>
      <c r="P1308" s="258"/>
      <c r="Q1308" s="258"/>
      <c r="R1308" s="258"/>
      <c r="S1308" s="258"/>
      <c r="T1308" s="259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60" t="s">
        <v>260</v>
      </c>
      <c r="AU1308" s="260" t="s">
        <v>93</v>
      </c>
      <c r="AV1308" s="13" t="s">
        <v>93</v>
      </c>
      <c r="AW1308" s="13" t="s">
        <v>40</v>
      </c>
      <c r="AX1308" s="13" t="s">
        <v>84</v>
      </c>
      <c r="AY1308" s="260" t="s">
        <v>251</v>
      </c>
    </row>
    <row r="1309" s="13" customFormat="1">
      <c r="A1309" s="13"/>
      <c r="B1309" s="249"/>
      <c r="C1309" s="250"/>
      <c r="D1309" s="251" t="s">
        <v>260</v>
      </c>
      <c r="E1309" s="252" t="s">
        <v>1</v>
      </c>
      <c r="F1309" s="253" t="s">
        <v>1310</v>
      </c>
      <c r="G1309" s="250"/>
      <c r="H1309" s="254">
        <v>38</v>
      </c>
      <c r="I1309" s="255"/>
      <c r="J1309" s="250"/>
      <c r="K1309" s="250"/>
      <c r="L1309" s="256"/>
      <c r="M1309" s="257"/>
      <c r="N1309" s="258"/>
      <c r="O1309" s="258"/>
      <c r="P1309" s="258"/>
      <c r="Q1309" s="258"/>
      <c r="R1309" s="258"/>
      <c r="S1309" s="258"/>
      <c r="T1309" s="259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60" t="s">
        <v>260</v>
      </c>
      <c r="AU1309" s="260" t="s">
        <v>93</v>
      </c>
      <c r="AV1309" s="13" t="s">
        <v>93</v>
      </c>
      <c r="AW1309" s="13" t="s">
        <v>40</v>
      </c>
      <c r="AX1309" s="13" t="s">
        <v>84</v>
      </c>
      <c r="AY1309" s="260" t="s">
        <v>251</v>
      </c>
    </row>
    <row r="1310" s="14" customFormat="1">
      <c r="A1310" s="14"/>
      <c r="B1310" s="261"/>
      <c r="C1310" s="262"/>
      <c r="D1310" s="251" t="s">
        <v>260</v>
      </c>
      <c r="E1310" s="263" t="s">
        <v>1</v>
      </c>
      <c r="F1310" s="264" t="s">
        <v>262</v>
      </c>
      <c r="G1310" s="262"/>
      <c r="H1310" s="265">
        <v>273</v>
      </c>
      <c r="I1310" s="266"/>
      <c r="J1310" s="262"/>
      <c r="K1310" s="262"/>
      <c r="L1310" s="267"/>
      <c r="M1310" s="268"/>
      <c r="N1310" s="269"/>
      <c r="O1310" s="269"/>
      <c r="P1310" s="269"/>
      <c r="Q1310" s="269"/>
      <c r="R1310" s="269"/>
      <c r="S1310" s="269"/>
      <c r="T1310" s="270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71" t="s">
        <v>260</v>
      </c>
      <c r="AU1310" s="271" t="s">
        <v>93</v>
      </c>
      <c r="AV1310" s="14" t="s">
        <v>257</v>
      </c>
      <c r="AW1310" s="14" t="s">
        <v>40</v>
      </c>
      <c r="AX1310" s="14" t="s">
        <v>91</v>
      </c>
      <c r="AY1310" s="271" t="s">
        <v>251</v>
      </c>
    </row>
    <row r="1311" s="2" customFormat="1" ht="24.15" customHeight="1">
      <c r="A1311" s="41"/>
      <c r="B1311" s="42"/>
      <c r="C1311" s="294" t="s">
        <v>1311</v>
      </c>
      <c r="D1311" s="294" t="s">
        <v>338</v>
      </c>
      <c r="E1311" s="295" t="s">
        <v>1312</v>
      </c>
      <c r="F1311" s="296" t="s">
        <v>1313</v>
      </c>
      <c r="G1311" s="297" t="s">
        <v>571</v>
      </c>
      <c r="H1311" s="298">
        <v>273</v>
      </c>
      <c r="I1311" s="299"/>
      <c r="J1311" s="300">
        <f>ROUND(I1311*H1311,2)</f>
        <v>0</v>
      </c>
      <c r="K1311" s="301"/>
      <c r="L1311" s="302"/>
      <c r="M1311" s="303" t="s">
        <v>1</v>
      </c>
      <c r="N1311" s="304" t="s">
        <v>49</v>
      </c>
      <c r="O1311" s="94"/>
      <c r="P1311" s="240">
        <f>O1311*H1311</f>
        <v>0</v>
      </c>
      <c r="Q1311" s="240">
        <v>0.0057000000000000002</v>
      </c>
      <c r="R1311" s="240">
        <f>Q1311*H1311</f>
        <v>1.5561</v>
      </c>
      <c r="S1311" s="240">
        <v>0</v>
      </c>
      <c r="T1311" s="241">
        <f>S1311*H1311</f>
        <v>0</v>
      </c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R1311" s="242" t="s">
        <v>281</v>
      </c>
      <c r="AT1311" s="242" t="s">
        <v>338</v>
      </c>
      <c r="AU1311" s="242" t="s">
        <v>93</v>
      </c>
      <c r="AY1311" s="19" t="s">
        <v>251</v>
      </c>
      <c r="BE1311" s="243">
        <f>IF(N1311="základní",J1311,0)</f>
        <v>0</v>
      </c>
      <c r="BF1311" s="243">
        <f>IF(N1311="snížená",J1311,0)</f>
        <v>0</v>
      </c>
      <c r="BG1311" s="243">
        <f>IF(N1311="zákl. přenesená",J1311,0)</f>
        <v>0</v>
      </c>
      <c r="BH1311" s="243">
        <f>IF(N1311="sníž. přenesená",J1311,0)</f>
        <v>0</v>
      </c>
      <c r="BI1311" s="243">
        <f>IF(N1311="nulová",J1311,0)</f>
        <v>0</v>
      </c>
      <c r="BJ1311" s="19" t="s">
        <v>91</v>
      </c>
      <c r="BK1311" s="243">
        <f>ROUND(I1311*H1311,2)</f>
        <v>0</v>
      </c>
      <c r="BL1311" s="19" t="s">
        <v>257</v>
      </c>
      <c r="BM1311" s="242" t="s">
        <v>1314</v>
      </c>
    </row>
    <row r="1312" s="2" customFormat="1">
      <c r="A1312" s="41"/>
      <c r="B1312" s="42"/>
      <c r="C1312" s="43"/>
      <c r="D1312" s="251" t="s">
        <v>289</v>
      </c>
      <c r="E1312" s="43"/>
      <c r="F1312" s="282" t="s">
        <v>1315</v>
      </c>
      <c r="G1312" s="43"/>
      <c r="H1312" s="43"/>
      <c r="I1312" s="246"/>
      <c r="J1312" s="43"/>
      <c r="K1312" s="43"/>
      <c r="L1312" s="47"/>
      <c r="M1312" s="247"/>
      <c r="N1312" s="248"/>
      <c r="O1312" s="94"/>
      <c r="P1312" s="94"/>
      <c r="Q1312" s="94"/>
      <c r="R1312" s="94"/>
      <c r="S1312" s="94"/>
      <c r="T1312" s="95"/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T1312" s="19" t="s">
        <v>289</v>
      </c>
      <c r="AU1312" s="19" t="s">
        <v>93</v>
      </c>
    </row>
    <row r="1313" s="15" customFormat="1">
      <c r="A1313" s="15"/>
      <c r="B1313" s="272"/>
      <c r="C1313" s="273"/>
      <c r="D1313" s="251" t="s">
        <v>260</v>
      </c>
      <c r="E1313" s="274" t="s">
        <v>1</v>
      </c>
      <c r="F1313" s="275" t="s">
        <v>1303</v>
      </c>
      <c r="G1313" s="273"/>
      <c r="H1313" s="274" t="s">
        <v>1</v>
      </c>
      <c r="I1313" s="276"/>
      <c r="J1313" s="273"/>
      <c r="K1313" s="273"/>
      <c r="L1313" s="277"/>
      <c r="M1313" s="278"/>
      <c r="N1313" s="279"/>
      <c r="O1313" s="279"/>
      <c r="P1313" s="279"/>
      <c r="Q1313" s="279"/>
      <c r="R1313" s="279"/>
      <c r="S1313" s="279"/>
      <c r="T1313" s="280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81" t="s">
        <v>260</v>
      </c>
      <c r="AU1313" s="281" t="s">
        <v>93</v>
      </c>
      <c r="AV1313" s="15" t="s">
        <v>91</v>
      </c>
      <c r="AW1313" s="15" t="s">
        <v>40</v>
      </c>
      <c r="AX1313" s="15" t="s">
        <v>84</v>
      </c>
      <c r="AY1313" s="281" t="s">
        <v>251</v>
      </c>
    </row>
    <row r="1314" s="13" customFormat="1">
      <c r="A1314" s="13"/>
      <c r="B1314" s="249"/>
      <c r="C1314" s="250"/>
      <c r="D1314" s="251" t="s">
        <v>260</v>
      </c>
      <c r="E1314" s="252" t="s">
        <v>1</v>
      </c>
      <c r="F1314" s="253" t="s">
        <v>1304</v>
      </c>
      <c r="G1314" s="250"/>
      <c r="H1314" s="254">
        <v>38</v>
      </c>
      <c r="I1314" s="255"/>
      <c r="J1314" s="250"/>
      <c r="K1314" s="250"/>
      <c r="L1314" s="256"/>
      <c r="M1314" s="257"/>
      <c r="N1314" s="258"/>
      <c r="O1314" s="258"/>
      <c r="P1314" s="258"/>
      <c r="Q1314" s="258"/>
      <c r="R1314" s="258"/>
      <c r="S1314" s="258"/>
      <c r="T1314" s="259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60" t="s">
        <v>260</v>
      </c>
      <c r="AU1314" s="260" t="s">
        <v>93</v>
      </c>
      <c r="AV1314" s="13" t="s">
        <v>93</v>
      </c>
      <c r="AW1314" s="13" t="s">
        <v>40</v>
      </c>
      <c r="AX1314" s="13" t="s">
        <v>84</v>
      </c>
      <c r="AY1314" s="260" t="s">
        <v>251</v>
      </c>
    </row>
    <row r="1315" s="13" customFormat="1">
      <c r="A1315" s="13"/>
      <c r="B1315" s="249"/>
      <c r="C1315" s="250"/>
      <c r="D1315" s="251" t="s">
        <v>260</v>
      </c>
      <c r="E1315" s="252" t="s">
        <v>1</v>
      </c>
      <c r="F1315" s="253" t="s">
        <v>1305</v>
      </c>
      <c r="G1315" s="250"/>
      <c r="H1315" s="254">
        <v>41</v>
      </c>
      <c r="I1315" s="255"/>
      <c r="J1315" s="250"/>
      <c r="K1315" s="250"/>
      <c r="L1315" s="256"/>
      <c r="M1315" s="257"/>
      <c r="N1315" s="258"/>
      <c r="O1315" s="258"/>
      <c r="P1315" s="258"/>
      <c r="Q1315" s="258"/>
      <c r="R1315" s="258"/>
      <c r="S1315" s="258"/>
      <c r="T1315" s="259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60" t="s">
        <v>260</v>
      </c>
      <c r="AU1315" s="260" t="s">
        <v>93</v>
      </c>
      <c r="AV1315" s="13" t="s">
        <v>93</v>
      </c>
      <c r="AW1315" s="13" t="s">
        <v>40</v>
      </c>
      <c r="AX1315" s="13" t="s">
        <v>84</v>
      </c>
      <c r="AY1315" s="260" t="s">
        <v>251</v>
      </c>
    </row>
    <row r="1316" s="13" customFormat="1">
      <c r="A1316" s="13"/>
      <c r="B1316" s="249"/>
      <c r="C1316" s="250"/>
      <c r="D1316" s="251" t="s">
        <v>260</v>
      </c>
      <c r="E1316" s="252" t="s">
        <v>1</v>
      </c>
      <c r="F1316" s="253" t="s">
        <v>1306</v>
      </c>
      <c r="G1316" s="250"/>
      <c r="H1316" s="254">
        <v>38</v>
      </c>
      <c r="I1316" s="255"/>
      <c r="J1316" s="250"/>
      <c r="K1316" s="250"/>
      <c r="L1316" s="256"/>
      <c r="M1316" s="257"/>
      <c r="N1316" s="258"/>
      <c r="O1316" s="258"/>
      <c r="P1316" s="258"/>
      <c r="Q1316" s="258"/>
      <c r="R1316" s="258"/>
      <c r="S1316" s="258"/>
      <c r="T1316" s="259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60" t="s">
        <v>260</v>
      </c>
      <c r="AU1316" s="260" t="s">
        <v>93</v>
      </c>
      <c r="AV1316" s="13" t="s">
        <v>93</v>
      </c>
      <c r="AW1316" s="13" t="s">
        <v>40</v>
      </c>
      <c r="AX1316" s="13" t="s">
        <v>84</v>
      </c>
      <c r="AY1316" s="260" t="s">
        <v>251</v>
      </c>
    </row>
    <row r="1317" s="13" customFormat="1">
      <c r="A1317" s="13"/>
      <c r="B1317" s="249"/>
      <c r="C1317" s="250"/>
      <c r="D1317" s="251" t="s">
        <v>260</v>
      </c>
      <c r="E1317" s="252" t="s">
        <v>1</v>
      </c>
      <c r="F1317" s="253" t="s">
        <v>1307</v>
      </c>
      <c r="G1317" s="250"/>
      <c r="H1317" s="254">
        <v>38</v>
      </c>
      <c r="I1317" s="255"/>
      <c r="J1317" s="250"/>
      <c r="K1317" s="250"/>
      <c r="L1317" s="256"/>
      <c r="M1317" s="257"/>
      <c r="N1317" s="258"/>
      <c r="O1317" s="258"/>
      <c r="P1317" s="258"/>
      <c r="Q1317" s="258"/>
      <c r="R1317" s="258"/>
      <c r="S1317" s="258"/>
      <c r="T1317" s="25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60" t="s">
        <v>260</v>
      </c>
      <c r="AU1317" s="260" t="s">
        <v>93</v>
      </c>
      <c r="AV1317" s="13" t="s">
        <v>93</v>
      </c>
      <c r="AW1317" s="13" t="s">
        <v>40</v>
      </c>
      <c r="AX1317" s="13" t="s">
        <v>84</v>
      </c>
      <c r="AY1317" s="260" t="s">
        <v>251</v>
      </c>
    </row>
    <row r="1318" s="13" customFormat="1">
      <c r="A1318" s="13"/>
      <c r="B1318" s="249"/>
      <c r="C1318" s="250"/>
      <c r="D1318" s="251" t="s">
        <v>260</v>
      </c>
      <c r="E1318" s="252" t="s">
        <v>1</v>
      </c>
      <c r="F1318" s="253" t="s">
        <v>1308</v>
      </c>
      <c r="G1318" s="250"/>
      <c r="H1318" s="254">
        <v>40</v>
      </c>
      <c r="I1318" s="255"/>
      <c r="J1318" s="250"/>
      <c r="K1318" s="250"/>
      <c r="L1318" s="256"/>
      <c r="M1318" s="257"/>
      <c r="N1318" s="258"/>
      <c r="O1318" s="258"/>
      <c r="P1318" s="258"/>
      <c r="Q1318" s="258"/>
      <c r="R1318" s="258"/>
      <c r="S1318" s="258"/>
      <c r="T1318" s="25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60" t="s">
        <v>260</v>
      </c>
      <c r="AU1318" s="260" t="s">
        <v>93</v>
      </c>
      <c r="AV1318" s="13" t="s">
        <v>93</v>
      </c>
      <c r="AW1318" s="13" t="s">
        <v>40</v>
      </c>
      <c r="AX1318" s="13" t="s">
        <v>84</v>
      </c>
      <c r="AY1318" s="260" t="s">
        <v>251</v>
      </c>
    </row>
    <row r="1319" s="13" customFormat="1">
      <c r="A1319" s="13"/>
      <c r="B1319" s="249"/>
      <c r="C1319" s="250"/>
      <c r="D1319" s="251" t="s">
        <v>260</v>
      </c>
      <c r="E1319" s="252" t="s">
        <v>1</v>
      </c>
      <c r="F1319" s="253" t="s">
        <v>1309</v>
      </c>
      <c r="G1319" s="250"/>
      <c r="H1319" s="254">
        <v>40</v>
      </c>
      <c r="I1319" s="255"/>
      <c r="J1319" s="250"/>
      <c r="K1319" s="250"/>
      <c r="L1319" s="256"/>
      <c r="M1319" s="257"/>
      <c r="N1319" s="258"/>
      <c r="O1319" s="258"/>
      <c r="P1319" s="258"/>
      <c r="Q1319" s="258"/>
      <c r="R1319" s="258"/>
      <c r="S1319" s="258"/>
      <c r="T1319" s="259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60" t="s">
        <v>260</v>
      </c>
      <c r="AU1319" s="260" t="s">
        <v>93</v>
      </c>
      <c r="AV1319" s="13" t="s">
        <v>93</v>
      </c>
      <c r="AW1319" s="13" t="s">
        <v>40</v>
      </c>
      <c r="AX1319" s="13" t="s">
        <v>84</v>
      </c>
      <c r="AY1319" s="260" t="s">
        <v>251</v>
      </c>
    </row>
    <row r="1320" s="13" customFormat="1">
      <c r="A1320" s="13"/>
      <c r="B1320" s="249"/>
      <c r="C1320" s="250"/>
      <c r="D1320" s="251" t="s">
        <v>260</v>
      </c>
      <c r="E1320" s="252" t="s">
        <v>1</v>
      </c>
      <c r="F1320" s="253" t="s">
        <v>1310</v>
      </c>
      <c r="G1320" s="250"/>
      <c r="H1320" s="254">
        <v>38</v>
      </c>
      <c r="I1320" s="255"/>
      <c r="J1320" s="250"/>
      <c r="K1320" s="250"/>
      <c r="L1320" s="256"/>
      <c r="M1320" s="257"/>
      <c r="N1320" s="258"/>
      <c r="O1320" s="258"/>
      <c r="P1320" s="258"/>
      <c r="Q1320" s="258"/>
      <c r="R1320" s="258"/>
      <c r="S1320" s="258"/>
      <c r="T1320" s="259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60" t="s">
        <v>260</v>
      </c>
      <c r="AU1320" s="260" t="s">
        <v>93</v>
      </c>
      <c r="AV1320" s="13" t="s">
        <v>93</v>
      </c>
      <c r="AW1320" s="13" t="s">
        <v>40</v>
      </c>
      <c r="AX1320" s="13" t="s">
        <v>84</v>
      </c>
      <c r="AY1320" s="260" t="s">
        <v>251</v>
      </c>
    </row>
    <row r="1321" s="14" customFormat="1">
      <c r="A1321" s="14"/>
      <c r="B1321" s="261"/>
      <c r="C1321" s="262"/>
      <c r="D1321" s="251" t="s">
        <v>260</v>
      </c>
      <c r="E1321" s="263" t="s">
        <v>1</v>
      </c>
      <c r="F1321" s="264" t="s">
        <v>262</v>
      </c>
      <c r="G1321" s="262"/>
      <c r="H1321" s="265">
        <v>273</v>
      </c>
      <c r="I1321" s="266"/>
      <c r="J1321" s="262"/>
      <c r="K1321" s="262"/>
      <c r="L1321" s="267"/>
      <c r="M1321" s="268"/>
      <c r="N1321" s="269"/>
      <c r="O1321" s="269"/>
      <c r="P1321" s="269"/>
      <c r="Q1321" s="269"/>
      <c r="R1321" s="269"/>
      <c r="S1321" s="269"/>
      <c r="T1321" s="270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71" t="s">
        <v>260</v>
      </c>
      <c r="AU1321" s="271" t="s">
        <v>93</v>
      </c>
      <c r="AV1321" s="14" t="s">
        <v>257</v>
      </c>
      <c r="AW1321" s="14" t="s">
        <v>40</v>
      </c>
      <c r="AX1321" s="14" t="s">
        <v>91</v>
      </c>
      <c r="AY1321" s="271" t="s">
        <v>251</v>
      </c>
    </row>
    <row r="1322" s="2" customFormat="1" ht="24.15" customHeight="1">
      <c r="A1322" s="41"/>
      <c r="B1322" s="42"/>
      <c r="C1322" s="230" t="s">
        <v>1316</v>
      </c>
      <c r="D1322" s="230" t="s">
        <v>253</v>
      </c>
      <c r="E1322" s="231" t="s">
        <v>1317</v>
      </c>
      <c r="F1322" s="232" t="s">
        <v>1318</v>
      </c>
      <c r="G1322" s="233" t="s">
        <v>571</v>
      </c>
      <c r="H1322" s="234">
        <v>12</v>
      </c>
      <c r="I1322" s="235"/>
      <c r="J1322" s="236">
        <f>ROUND(I1322*H1322,2)</f>
        <v>0</v>
      </c>
      <c r="K1322" s="237"/>
      <c r="L1322" s="47"/>
      <c r="M1322" s="238" t="s">
        <v>1</v>
      </c>
      <c r="N1322" s="239" t="s">
        <v>49</v>
      </c>
      <c r="O1322" s="94"/>
      <c r="P1322" s="240">
        <f>O1322*H1322</f>
        <v>0</v>
      </c>
      <c r="Q1322" s="240">
        <v>0</v>
      </c>
      <c r="R1322" s="240">
        <f>Q1322*H1322</f>
        <v>0</v>
      </c>
      <c r="S1322" s="240">
        <v>0</v>
      </c>
      <c r="T1322" s="241">
        <f>S1322*H1322</f>
        <v>0</v>
      </c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R1322" s="242" t="s">
        <v>257</v>
      </c>
      <c r="AT1322" s="242" t="s">
        <v>253</v>
      </c>
      <c r="AU1322" s="242" t="s">
        <v>93</v>
      </c>
      <c r="AY1322" s="19" t="s">
        <v>251</v>
      </c>
      <c r="BE1322" s="243">
        <f>IF(N1322="základní",J1322,0)</f>
        <v>0</v>
      </c>
      <c r="BF1322" s="243">
        <f>IF(N1322="snížená",J1322,0)</f>
        <v>0</v>
      </c>
      <c r="BG1322" s="243">
        <f>IF(N1322="zákl. přenesená",J1322,0)</f>
        <v>0</v>
      </c>
      <c r="BH1322" s="243">
        <f>IF(N1322="sníž. přenesená",J1322,0)</f>
        <v>0</v>
      </c>
      <c r="BI1322" s="243">
        <f>IF(N1322="nulová",J1322,0)</f>
        <v>0</v>
      </c>
      <c r="BJ1322" s="19" t="s">
        <v>91</v>
      </c>
      <c r="BK1322" s="243">
        <f>ROUND(I1322*H1322,2)</f>
        <v>0</v>
      </c>
      <c r="BL1322" s="19" t="s">
        <v>257</v>
      </c>
      <c r="BM1322" s="242" t="s">
        <v>1319</v>
      </c>
    </row>
    <row r="1323" s="15" customFormat="1">
      <c r="A1323" s="15"/>
      <c r="B1323" s="272"/>
      <c r="C1323" s="273"/>
      <c r="D1323" s="251" t="s">
        <v>260</v>
      </c>
      <c r="E1323" s="274" t="s">
        <v>1</v>
      </c>
      <c r="F1323" s="275" t="s">
        <v>726</v>
      </c>
      <c r="G1323" s="273"/>
      <c r="H1323" s="274" t="s">
        <v>1</v>
      </c>
      <c r="I1323" s="276"/>
      <c r="J1323" s="273"/>
      <c r="K1323" s="273"/>
      <c r="L1323" s="277"/>
      <c r="M1323" s="278"/>
      <c r="N1323" s="279"/>
      <c r="O1323" s="279"/>
      <c r="P1323" s="279"/>
      <c r="Q1323" s="279"/>
      <c r="R1323" s="279"/>
      <c r="S1323" s="279"/>
      <c r="T1323" s="280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81" t="s">
        <v>260</v>
      </c>
      <c r="AU1323" s="281" t="s">
        <v>93</v>
      </c>
      <c r="AV1323" s="15" t="s">
        <v>91</v>
      </c>
      <c r="AW1323" s="15" t="s">
        <v>40</v>
      </c>
      <c r="AX1323" s="15" t="s">
        <v>84</v>
      </c>
      <c r="AY1323" s="281" t="s">
        <v>251</v>
      </c>
    </row>
    <row r="1324" s="13" customFormat="1">
      <c r="A1324" s="13"/>
      <c r="B1324" s="249"/>
      <c r="C1324" s="250"/>
      <c r="D1324" s="251" t="s">
        <v>260</v>
      </c>
      <c r="E1324" s="252" t="s">
        <v>1</v>
      </c>
      <c r="F1324" s="253" t="s">
        <v>727</v>
      </c>
      <c r="G1324" s="250"/>
      <c r="H1324" s="254">
        <v>2</v>
      </c>
      <c r="I1324" s="255"/>
      <c r="J1324" s="250"/>
      <c r="K1324" s="250"/>
      <c r="L1324" s="256"/>
      <c r="M1324" s="257"/>
      <c r="N1324" s="258"/>
      <c r="O1324" s="258"/>
      <c r="P1324" s="258"/>
      <c r="Q1324" s="258"/>
      <c r="R1324" s="258"/>
      <c r="S1324" s="258"/>
      <c r="T1324" s="259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60" t="s">
        <v>260</v>
      </c>
      <c r="AU1324" s="260" t="s">
        <v>93</v>
      </c>
      <c r="AV1324" s="13" t="s">
        <v>93</v>
      </c>
      <c r="AW1324" s="13" t="s">
        <v>40</v>
      </c>
      <c r="AX1324" s="13" t="s">
        <v>84</v>
      </c>
      <c r="AY1324" s="260" t="s">
        <v>251</v>
      </c>
    </row>
    <row r="1325" s="13" customFormat="1">
      <c r="A1325" s="13"/>
      <c r="B1325" s="249"/>
      <c r="C1325" s="250"/>
      <c r="D1325" s="251" t="s">
        <v>260</v>
      </c>
      <c r="E1325" s="252" t="s">
        <v>1</v>
      </c>
      <c r="F1325" s="253" t="s">
        <v>728</v>
      </c>
      <c r="G1325" s="250"/>
      <c r="H1325" s="254">
        <v>2</v>
      </c>
      <c r="I1325" s="255"/>
      <c r="J1325" s="250"/>
      <c r="K1325" s="250"/>
      <c r="L1325" s="256"/>
      <c r="M1325" s="257"/>
      <c r="N1325" s="258"/>
      <c r="O1325" s="258"/>
      <c r="P1325" s="258"/>
      <c r="Q1325" s="258"/>
      <c r="R1325" s="258"/>
      <c r="S1325" s="258"/>
      <c r="T1325" s="259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60" t="s">
        <v>260</v>
      </c>
      <c r="AU1325" s="260" t="s">
        <v>93</v>
      </c>
      <c r="AV1325" s="13" t="s">
        <v>93</v>
      </c>
      <c r="AW1325" s="13" t="s">
        <v>40</v>
      </c>
      <c r="AX1325" s="13" t="s">
        <v>84</v>
      </c>
      <c r="AY1325" s="260" t="s">
        <v>251</v>
      </c>
    </row>
    <row r="1326" s="13" customFormat="1">
      <c r="A1326" s="13"/>
      <c r="B1326" s="249"/>
      <c r="C1326" s="250"/>
      <c r="D1326" s="251" t="s">
        <v>260</v>
      </c>
      <c r="E1326" s="252" t="s">
        <v>1</v>
      </c>
      <c r="F1326" s="253" t="s">
        <v>729</v>
      </c>
      <c r="G1326" s="250"/>
      <c r="H1326" s="254">
        <v>2</v>
      </c>
      <c r="I1326" s="255"/>
      <c r="J1326" s="250"/>
      <c r="K1326" s="250"/>
      <c r="L1326" s="256"/>
      <c r="M1326" s="257"/>
      <c r="N1326" s="258"/>
      <c r="O1326" s="258"/>
      <c r="P1326" s="258"/>
      <c r="Q1326" s="258"/>
      <c r="R1326" s="258"/>
      <c r="S1326" s="258"/>
      <c r="T1326" s="25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60" t="s">
        <v>260</v>
      </c>
      <c r="AU1326" s="260" t="s">
        <v>93</v>
      </c>
      <c r="AV1326" s="13" t="s">
        <v>93</v>
      </c>
      <c r="AW1326" s="13" t="s">
        <v>40</v>
      </c>
      <c r="AX1326" s="13" t="s">
        <v>84</v>
      </c>
      <c r="AY1326" s="260" t="s">
        <v>251</v>
      </c>
    </row>
    <row r="1327" s="13" customFormat="1">
      <c r="A1327" s="13"/>
      <c r="B1327" s="249"/>
      <c r="C1327" s="250"/>
      <c r="D1327" s="251" t="s">
        <v>260</v>
      </c>
      <c r="E1327" s="252" t="s">
        <v>1</v>
      </c>
      <c r="F1327" s="253" t="s">
        <v>730</v>
      </c>
      <c r="G1327" s="250"/>
      <c r="H1327" s="254">
        <v>2</v>
      </c>
      <c r="I1327" s="255"/>
      <c r="J1327" s="250"/>
      <c r="K1327" s="250"/>
      <c r="L1327" s="256"/>
      <c r="M1327" s="257"/>
      <c r="N1327" s="258"/>
      <c r="O1327" s="258"/>
      <c r="P1327" s="258"/>
      <c r="Q1327" s="258"/>
      <c r="R1327" s="258"/>
      <c r="S1327" s="258"/>
      <c r="T1327" s="259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60" t="s">
        <v>260</v>
      </c>
      <c r="AU1327" s="260" t="s">
        <v>93</v>
      </c>
      <c r="AV1327" s="13" t="s">
        <v>93</v>
      </c>
      <c r="AW1327" s="13" t="s">
        <v>40</v>
      </c>
      <c r="AX1327" s="13" t="s">
        <v>84</v>
      </c>
      <c r="AY1327" s="260" t="s">
        <v>251</v>
      </c>
    </row>
    <row r="1328" s="13" customFormat="1">
      <c r="A1328" s="13"/>
      <c r="B1328" s="249"/>
      <c r="C1328" s="250"/>
      <c r="D1328" s="251" t="s">
        <v>260</v>
      </c>
      <c r="E1328" s="252" t="s">
        <v>1</v>
      </c>
      <c r="F1328" s="253" t="s">
        <v>731</v>
      </c>
      <c r="G1328" s="250"/>
      <c r="H1328" s="254">
        <v>2</v>
      </c>
      <c r="I1328" s="255"/>
      <c r="J1328" s="250"/>
      <c r="K1328" s="250"/>
      <c r="L1328" s="256"/>
      <c r="M1328" s="257"/>
      <c r="N1328" s="258"/>
      <c r="O1328" s="258"/>
      <c r="P1328" s="258"/>
      <c r="Q1328" s="258"/>
      <c r="R1328" s="258"/>
      <c r="S1328" s="258"/>
      <c r="T1328" s="25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60" t="s">
        <v>260</v>
      </c>
      <c r="AU1328" s="260" t="s">
        <v>93</v>
      </c>
      <c r="AV1328" s="13" t="s">
        <v>93</v>
      </c>
      <c r="AW1328" s="13" t="s">
        <v>40</v>
      </c>
      <c r="AX1328" s="13" t="s">
        <v>84</v>
      </c>
      <c r="AY1328" s="260" t="s">
        <v>251</v>
      </c>
    </row>
    <row r="1329" s="13" customFormat="1">
      <c r="A1329" s="13"/>
      <c r="B1329" s="249"/>
      <c r="C1329" s="250"/>
      <c r="D1329" s="251" t="s">
        <v>260</v>
      </c>
      <c r="E1329" s="252" t="s">
        <v>1</v>
      </c>
      <c r="F1329" s="253" t="s">
        <v>732</v>
      </c>
      <c r="G1329" s="250"/>
      <c r="H1329" s="254">
        <v>2</v>
      </c>
      <c r="I1329" s="255"/>
      <c r="J1329" s="250"/>
      <c r="K1329" s="250"/>
      <c r="L1329" s="256"/>
      <c r="M1329" s="257"/>
      <c r="N1329" s="258"/>
      <c r="O1329" s="258"/>
      <c r="P1329" s="258"/>
      <c r="Q1329" s="258"/>
      <c r="R1329" s="258"/>
      <c r="S1329" s="258"/>
      <c r="T1329" s="259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60" t="s">
        <v>260</v>
      </c>
      <c r="AU1329" s="260" t="s">
        <v>93</v>
      </c>
      <c r="AV1329" s="13" t="s">
        <v>93</v>
      </c>
      <c r="AW1329" s="13" t="s">
        <v>40</v>
      </c>
      <c r="AX1329" s="13" t="s">
        <v>84</v>
      </c>
      <c r="AY1329" s="260" t="s">
        <v>251</v>
      </c>
    </row>
    <row r="1330" s="14" customFormat="1">
      <c r="A1330" s="14"/>
      <c r="B1330" s="261"/>
      <c r="C1330" s="262"/>
      <c r="D1330" s="251" t="s">
        <v>260</v>
      </c>
      <c r="E1330" s="263" t="s">
        <v>1</v>
      </c>
      <c r="F1330" s="264" t="s">
        <v>262</v>
      </c>
      <c r="G1330" s="262"/>
      <c r="H1330" s="265">
        <v>12</v>
      </c>
      <c r="I1330" s="266"/>
      <c r="J1330" s="262"/>
      <c r="K1330" s="262"/>
      <c r="L1330" s="267"/>
      <c r="M1330" s="268"/>
      <c r="N1330" s="269"/>
      <c r="O1330" s="269"/>
      <c r="P1330" s="269"/>
      <c r="Q1330" s="269"/>
      <c r="R1330" s="269"/>
      <c r="S1330" s="269"/>
      <c r="T1330" s="270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71" t="s">
        <v>260</v>
      </c>
      <c r="AU1330" s="271" t="s">
        <v>93</v>
      </c>
      <c r="AV1330" s="14" t="s">
        <v>257</v>
      </c>
      <c r="AW1330" s="14" t="s">
        <v>40</v>
      </c>
      <c r="AX1330" s="14" t="s">
        <v>91</v>
      </c>
      <c r="AY1330" s="271" t="s">
        <v>251</v>
      </c>
    </row>
    <row r="1331" s="2" customFormat="1" ht="24.15" customHeight="1">
      <c r="A1331" s="41"/>
      <c r="B1331" s="42"/>
      <c r="C1331" s="294" t="s">
        <v>1320</v>
      </c>
      <c r="D1331" s="294" t="s">
        <v>338</v>
      </c>
      <c r="E1331" s="295" t="s">
        <v>1321</v>
      </c>
      <c r="F1331" s="296" t="s">
        <v>1322</v>
      </c>
      <c r="G1331" s="297" t="s">
        <v>571</v>
      </c>
      <c r="H1331" s="298">
        <v>12</v>
      </c>
      <c r="I1331" s="299"/>
      <c r="J1331" s="300">
        <f>ROUND(I1331*H1331,2)</f>
        <v>0</v>
      </c>
      <c r="K1331" s="301"/>
      <c r="L1331" s="302"/>
      <c r="M1331" s="303" t="s">
        <v>1</v>
      </c>
      <c r="N1331" s="304" t="s">
        <v>49</v>
      </c>
      <c r="O1331" s="94"/>
      <c r="P1331" s="240">
        <f>O1331*H1331</f>
        <v>0</v>
      </c>
      <c r="Q1331" s="240">
        <v>0.0041999999999999997</v>
      </c>
      <c r="R1331" s="240">
        <f>Q1331*H1331</f>
        <v>0.0504</v>
      </c>
      <c r="S1331" s="240">
        <v>0</v>
      </c>
      <c r="T1331" s="241">
        <f>S1331*H1331</f>
        <v>0</v>
      </c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R1331" s="242" t="s">
        <v>281</v>
      </c>
      <c r="AT1331" s="242" t="s">
        <v>338</v>
      </c>
      <c r="AU1331" s="242" t="s">
        <v>93</v>
      </c>
      <c r="AY1331" s="19" t="s">
        <v>251</v>
      </c>
      <c r="BE1331" s="243">
        <f>IF(N1331="základní",J1331,0)</f>
        <v>0</v>
      </c>
      <c r="BF1331" s="243">
        <f>IF(N1331="snížená",J1331,0)</f>
        <v>0</v>
      </c>
      <c r="BG1331" s="243">
        <f>IF(N1331="zákl. přenesená",J1331,0)</f>
        <v>0</v>
      </c>
      <c r="BH1331" s="243">
        <f>IF(N1331="sníž. přenesená",J1331,0)</f>
        <v>0</v>
      </c>
      <c r="BI1331" s="243">
        <f>IF(N1331="nulová",J1331,0)</f>
        <v>0</v>
      </c>
      <c r="BJ1331" s="19" t="s">
        <v>91</v>
      </c>
      <c r="BK1331" s="243">
        <f>ROUND(I1331*H1331,2)</f>
        <v>0</v>
      </c>
      <c r="BL1331" s="19" t="s">
        <v>257</v>
      </c>
      <c r="BM1331" s="242" t="s">
        <v>1323</v>
      </c>
    </row>
    <row r="1332" s="2" customFormat="1">
      <c r="A1332" s="41"/>
      <c r="B1332" s="42"/>
      <c r="C1332" s="43"/>
      <c r="D1332" s="251" t="s">
        <v>289</v>
      </c>
      <c r="E1332" s="43"/>
      <c r="F1332" s="282" t="s">
        <v>1324</v>
      </c>
      <c r="G1332" s="43"/>
      <c r="H1332" s="43"/>
      <c r="I1332" s="246"/>
      <c r="J1332" s="43"/>
      <c r="K1332" s="43"/>
      <c r="L1332" s="47"/>
      <c r="M1332" s="247"/>
      <c r="N1332" s="248"/>
      <c r="O1332" s="94"/>
      <c r="P1332" s="94"/>
      <c r="Q1332" s="94"/>
      <c r="R1332" s="94"/>
      <c r="S1332" s="94"/>
      <c r="T1332" s="95"/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T1332" s="19" t="s">
        <v>289</v>
      </c>
      <c r="AU1332" s="19" t="s">
        <v>93</v>
      </c>
    </row>
    <row r="1333" s="15" customFormat="1">
      <c r="A1333" s="15"/>
      <c r="B1333" s="272"/>
      <c r="C1333" s="273"/>
      <c r="D1333" s="251" t="s">
        <v>260</v>
      </c>
      <c r="E1333" s="274" t="s">
        <v>1</v>
      </c>
      <c r="F1333" s="275" t="s">
        <v>726</v>
      </c>
      <c r="G1333" s="273"/>
      <c r="H1333" s="274" t="s">
        <v>1</v>
      </c>
      <c r="I1333" s="276"/>
      <c r="J1333" s="273"/>
      <c r="K1333" s="273"/>
      <c r="L1333" s="277"/>
      <c r="M1333" s="278"/>
      <c r="N1333" s="279"/>
      <c r="O1333" s="279"/>
      <c r="P1333" s="279"/>
      <c r="Q1333" s="279"/>
      <c r="R1333" s="279"/>
      <c r="S1333" s="279"/>
      <c r="T1333" s="280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81" t="s">
        <v>260</v>
      </c>
      <c r="AU1333" s="281" t="s">
        <v>93</v>
      </c>
      <c r="AV1333" s="15" t="s">
        <v>91</v>
      </c>
      <c r="AW1333" s="15" t="s">
        <v>40</v>
      </c>
      <c r="AX1333" s="15" t="s">
        <v>84</v>
      </c>
      <c r="AY1333" s="281" t="s">
        <v>251</v>
      </c>
    </row>
    <row r="1334" s="13" customFormat="1">
      <c r="A1334" s="13"/>
      <c r="B1334" s="249"/>
      <c r="C1334" s="250"/>
      <c r="D1334" s="251" t="s">
        <v>260</v>
      </c>
      <c r="E1334" s="252" t="s">
        <v>1</v>
      </c>
      <c r="F1334" s="253" t="s">
        <v>727</v>
      </c>
      <c r="G1334" s="250"/>
      <c r="H1334" s="254">
        <v>2</v>
      </c>
      <c r="I1334" s="255"/>
      <c r="J1334" s="250"/>
      <c r="K1334" s="250"/>
      <c r="L1334" s="256"/>
      <c r="M1334" s="257"/>
      <c r="N1334" s="258"/>
      <c r="O1334" s="258"/>
      <c r="P1334" s="258"/>
      <c r="Q1334" s="258"/>
      <c r="R1334" s="258"/>
      <c r="S1334" s="258"/>
      <c r="T1334" s="259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60" t="s">
        <v>260</v>
      </c>
      <c r="AU1334" s="260" t="s">
        <v>93</v>
      </c>
      <c r="AV1334" s="13" t="s">
        <v>93</v>
      </c>
      <c r="AW1334" s="13" t="s">
        <v>40</v>
      </c>
      <c r="AX1334" s="13" t="s">
        <v>84</v>
      </c>
      <c r="AY1334" s="260" t="s">
        <v>251</v>
      </c>
    </row>
    <row r="1335" s="13" customFormat="1">
      <c r="A1335" s="13"/>
      <c r="B1335" s="249"/>
      <c r="C1335" s="250"/>
      <c r="D1335" s="251" t="s">
        <v>260</v>
      </c>
      <c r="E1335" s="252" t="s">
        <v>1</v>
      </c>
      <c r="F1335" s="253" t="s">
        <v>728</v>
      </c>
      <c r="G1335" s="250"/>
      <c r="H1335" s="254">
        <v>2</v>
      </c>
      <c r="I1335" s="255"/>
      <c r="J1335" s="250"/>
      <c r="K1335" s="250"/>
      <c r="L1335" s="256"/>
      <c r="M1335" s="257"/>
      <c r="N1335" s="258"/>
      <c r="O1335" s="258"/>
      <c r="P1335" s="258"/>
      <c r="Q1335" s="258"/>
      <c r="R1335" s="258"/>
      <c r="S1335" s="258"/>
      <c r="T1335" s="259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60" t="s">
        <v>260</v>
      </c>
      <c r="AU1335" s="260" t="s">
        <v>93</v>
      </c>
      <c r="AV1335" s="13" t="s">
        <v>93</v>
      </c>
      <c r="AW1335" s="13" t="s">
        <v>40</v>
      </c>
      <c r="AX1335" s="13" t="s">
        <v>84</v>
      </c>
      <c r="AY1335" s="260" t="s">
        <v>251</v>
      </c>
    </row>
    <row r="1336" s="13" customFormat="1">
      <c r="A1336" s="13"/>
      <c r="B1336" s="249"/>
      <c r="C1336" s="250"/>
      <c r="D1336" s="251" t="s">
        <v>260</v>
      </c>
      <c r="E1336" s="252" t="s">
        <v>1</v>
      </c>
      <c r="F1336" s="253" t="s">
        <v>729</v>
      </c>
      <c r="G1336" s="250"/>
      <c r="H1336" s="254">
        <v>2</v>
      </c>
      <c r="I1336" s="255"/>
      <c r="J1336" s="250"/>
      <c r="K1336" s="250"/>
      <c r="L1336" s="256"/>
      <c r="M1336" s="257"/>
      <c r="N1336" s="258"/>
      <c r="O1336" s="258"/>
      <c r="P1336" s="258"/>
      <c r="Q1336" s="258"/>
      <c r="R1336" s="258"/>
      <c r="S1336" s="258"/>
      <c r="T1336" s="25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60" t="s">
        <v>260</v>
      </c>
      <c r="AU1336" s="260" t="s">
        <v>93</v>
      </c>
      <c r="AV1336" s="13" t="s">
        <v>93</v>
      </c>
      <c r="AW1336" s="13" t="s">
        <v>40</v>
      </c>
      <c r="AX1336" s="13" t="s">
        <v>84</v>
      </c>
      <c r="AY1336" s="260" t="s">
        <v>251</v>
      </c>
    </row>
    <row r="1337" s="13" customFormat="1">
      <c r="A1337" s="13"/>
      <c r="B1337" s="249"/>
      <c r="C1337" s="250"/>
      <c r="D1337" s="251" t="s">
        <v>260</v>
      </c>
      <c r="E1337" s="252" t="s">
        <v>1</v>
      </c>
      <c r="F1337" s="253" t="s">
        <v>730</v>
      </c>
      <c r="G1337" s="250"/>
      <c r="H1337" s="254">
        <v>2</v>
      </c>
      <c r="I1337" s="255"/>
      <c r="J1337" s="250"/>
      <c r="K1337" s="250"/>
      <c r="L1337" s="256"/>
      <c r="M1337" s="257"/>
      <c r="N1337" s="258"/>
      <c r="O1337" s="258"/>
      <c r="P1337" s="258"/>
      <c r="Q1337" s="258"/>
      <c r="R1337" s="258"/>
      <c r="S1337" s="258"/>
      <c r="T1337" s="259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60" t="s">
        <v>260</v>
      </c>
      <c r="AU1337" s="260" t="s">
        <v>93</v>
      </c>
      <c r="AV1337" s="13" t="s">
        <v>93</v>
      </c>
      <c r="AW1337" s="13" t="s">
        <v>40</v>
      </c>
      <c r="AX1337" s="13" t="s">
        <v>84</v>
      </c>
      <c r="AY1337" s="260" t="s">
        <v>251</v>
      </c>
    </row>
    <row r="1338" s="13" customFormat="1">
      <c r="A1338" s="13"/>
      <c r="B1338" s="249"/>
      <c r="C1338" s="250"/>
      <c r="D1338" s="251" t="s">
        <v>260</v>
      </c>
      <c r="E1338" s="252" t="s">
        <v>1</v>
      </c>
      <c r="F1338" s="253" t="s">
        <v>731</v>
      </c>
      <c r="G1338" s="250"/>
      <c r="H1338" s="254">
        <v>2</v>
      </c>
      <c r="I1338" s="255"/>
      <c r="J1338" s="250"/>
      <c r="K1338" s="250"/>
      <c r="L1338" s="256"/>
      <c r="M1338" s="257"/>
      <c r="N1338" s="258"/>
      <c r="O1338" s="258"/>
      <c r="P1338" s="258"/>
      <c r="Q1338" s="258"/>
      <c r="R1338" s="258"/>
      <c r="S1338" s="258"/>
      <c r="T1338" s="25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60" t="s">
        <v>260</v>
      </c>
      <c r="AU1338" s="260" t="s">
        <v>93</v>
      </c>
      <c r="AV1338" s="13" t="s">
        <v>93</v>
      </c>
      <c r="AW1338" s="13" t="s">
        <v>40</v>
      </c>
      <c r="AX1338" s="13" t="s">
        <v>84</v>
      </c>
      <c r="AY1338" s="260" t="s">
        <v>251</v>
      </c>
    </row>
    <row r="1339" s="13" customFormat="1">
      <c r="A1339" s="13"/>
      <c r="B1339" s="249"/>
      <c r="C1339" s="250"/>
      <c r="D1339" s="251" t="s">
        <v>260</v>
      </c>
      <c r="E1339" s="252" t="s">
        <v>1</v>
      </c>
      <c r="F1339" s="253" t="s">
        <v>732</v>
      </c>
      <c r="G1339" s="250"/>
      <c r="H1339" s="254">
        <v>2</v>
      </c>
      <c r="I1339" s="255"/>
      <c r="J1339" s="250"/>
      <c r="K1339" s="250"/>
      <c r="L1339" s="256"/>
      <c r="M1339" s="257"/>
      <c r="N1339" s="258"/>
      <c r="O1339" s="258"/>
      <c r="P1339" s="258"/>
      <c r="Q1339" s="258"/>
      <c r="R1339" s="258"/>
      <c r="S1339" s="258"/>
      <c r="T1339" s="259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60" t="s">
        <v>260</v>
      </c>
      <c r="AU1339" s="260" t="s">
        <v>93</v>
      </c>
      <c r="AV1339" s="13" t="s">
        <v>93</v>
      </c>
      <c r="AW1339" s="13" t="s">
        <v>40</v>
      </c>
      <c r="AX1339" s="13" t="s">
        <v>84</v>
      </c>
      <c r="AY1339" s="260" t="s">
        <v>251</v>
      </c>
    </row>
    <row r="1340" s="14" customFormat="1">
      <c r="A1340" s="14"/>
      <c r="B1340" s="261"/>
      <c r="C1340" s="262"/>
      <c r="D1340" s="251" t="s">
        <v>260</v>
      </c>
      <c r="E1340" s="263" t="s">
        <v>1</v>
      </c>
      <c r="F1340" s="264" t="s">
        <v>262</v>
      </c>
      <c r="G1340" s="262"/>
      <c r="H1340" s="265">
        <v>12</v>
      </c>
      <c r="I1340" s="266"/>
      <c r="J1340" s="262"/>
      <c r="K1340" s="262"/>
      <c r="L1340" s="267"/>
      <c r="M1340" s="268"/>
      <c r="N1340" s="269"/>
      <c r="O1340" s="269"/>
      <c r="P1340" s="269"/>
      <c r="Q1340" s="269"/>
      <c r="R1340" s="269"/>
      <c r="S1340" s="269"/>
      <c r="T1340" s="270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71" t="s">
        <v>260</v>
      </c>
      <c r="AU1340" s="271" t="s">
        <v>93</v>
      </c>
      <c r="AV1340" s="14" t="s">
        <v>257</v>
      </c>
      <c r="AW1340" s="14" t="s">
        <v>40</v>
      </c>
      <c r="AX1340" s="14" t="s">
        <v>91</v>
      </c>
      <c r="AY1340" s="271" t="s">
        <v>251</v>
      </c>
    </row>
    <row r="1341" s="2" customFormat="1" ht="24.15" customHeight="1">
      <c r="A1341" s="41"/>
      <c r="B1341" s="42"/>
      <c r="C1341" s="230" t="s">
        <v>1325</v>
      </c>
      <c r="D1341" s="230" t="s">
        <v>253</v>
      </c>
      <c r="E1341" s="231" t="s">
        <v>1326</v>
      </c>
      <c r="F1341" s="232" t="s">
        <v>1327</v>
      </c>
      <c r="G1341" s="233" t="s">
        <v>571</v>
      </c>
      <c r="H1341" s="234">
        <v>81</v>
      </c>
      <c r="I1341" s="235"/>
      <c r="J1341" s="236">
        <f>ROUND(I1341*H1341,2)</f>
        <v>0</v>
      </c>
      <c r="K1341" s="237"/>
      <c r="L1341" s="47"/>
      <c r="M1341" s="238" t="s">
        <v>1</v>
      </c>
      <c r="N1341" s="239" t="s">
        <v>49</v>
      </c>
      <c r="O1341" s="94"/>
      <c r="P1341" s="240">
        <f>O1341*H1341</f>
        <v>0</v>
      </c>
      <c r="Q1341" s="240">
        <v>0.0079000000000000008</v>
      </c>
      <c r="R1341" s="240">
        <f>Q1341*H1341</f>
        <v>0.63990000000000002</v>
      </c>
      <c r="S1341" s="240">
        <v>0</v>
      </c>
      <c r="T1341" s="241">
        <f>S1341*H1341</f>
        <v>0</v>
      </c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R1341" s="242" t="s">
        <v>257</v>
      </c>
      <c r="AT1341" s="242" t="s">
        <v>253</v>
      </c>
      <c r="AU1341" s="242" t="s">
        <v>93</v>
      </c>
      <c r="AY1341" s="19" t="s">
        <v>251</v>
      </c>
      <c r="BE1341" s="243">
        <f>IF(N1341="základní",J1341,0)</f>
        <v>0</v>
      </c>
      <c r="BF1341" s="243">
        <f>IF(N1341="snížená",J1341,0)</f>
        <v>0</v>
      </c>
      <c r="BG1341" s="243">
        <f>IF(N1341="zákl. přenesená",J1341,0)</f>
        <v>0</v>
      </c>
      <c r="BH1341" s="243">
        <f>IF(N1341="sníž. přenesená",J1341,0)</f>
        <v>0</v>
      </c>
      <c r="BI1341" s="243">
        <f>IF(N1341="nulová",J1341,0)</f>
        <v>0</v>
      </c>
      <c r="BJ1341" s="19" t="s">
        <v>91</v>
      </c>
      <c r="BK1341" s="243">
        <f>ROUND(I1341*H1341,2)</f>
        <v>0</v>
      </c>
      <c r="BL1341" s="19" t="s">
        <v>257</v>
      </c>
      <c r="BM1341" s="242" t="s">
        <v>1328</v>
      </c>
    </row>
    <row r="1342" s="2" customFormat="1">
      <c r="A1342" s="41"/>
      <c r="B1342" s="42"/>
      <c r="C1342" s="43"/>
      <c r="D1342" s="244" t="s">
        <v>258</v>
      </c>
      <c r="E1342" s="43"/>
      <c r="F1342" s="245" t="s">
        <v>1329</v>
      </c>
      <c r="G1342" s="43"/>
      <c r="H1342" s="43"/>
      <c r="I1342" s="246"/>
      <c r="J1342" s="43"/>
      <c r="K1342" s="43"/>
      <c r="L1342" s="47"/>
      <c r="M1342" s="247"/>
      <c r="N1342" s="248"/>
      <c r="O1342" s="94"/>
      <c r="P1342" s="94"/>
      <c r="Q1342" s="94"/>
      <c r="R1342" s="94"/>
      <c r="S1342" s="94"/>
      <c r="T1342" s="95"/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T1342" s="19" t="s">
        <v>258</v>
      </c>
      <c r="AU1342" s="19" t="s">
        <v>93</v>
      </c>
    </row>
    <row r="1343" s="2" customFormat="1">
      <c r="A1343" s="41"/>
      <c r="B1343" s="42"/>
      <c r="C1343" s="43"/>
      <c r="D1343" s="251" t="s">
        <v>289</v>
      </c>
      <c r="E1343" s="43"/>
      <c r="F1343" s="282" t="s">
        <v>1330</v>
      </c>
      <c r="G1343" s="43"/>
      <c r="H1343" s="43"/>
      <c r="I1343" s="246"/>
      <c r="J1343" s="43"/>
      <c r="K1343" s="43"/>
      <c r="L1343" s="47"/>
      <c r="M1343" s="247"/>
      <c r="N1343" s="248"/>
      <c r="O1343" s="94"/>
      <c r="P1343" s="94"/>
      <c r="Q1343" s="94"/>
      <c r="R1343" s="94"/>
      <c r="S1343" s="94"/>
      <c r="T1343" s="95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T1343" s="19" t="s">
        <v>289</v>
      </c>
      <c r="AU1343" s="19" t="s">
        <v>93</v>
      </c>
    </row>
    <row r="1344" s="15" customFormat="1">
      <c r="A1344" s="15"/>
      <c r="B1344" s="272"/>
      <c r="C1344" s="273"/>
      <c r="D1344" s="251" t="s">
        <v>260</v>
      </c>
      <c r="E1344" s="274" t="s">
        <v>1</v>
      </c>
      <c r="F1344" s="275" t="s">
        <v>1331</v>
      </c>
      <c r="G1344" s="273"/>
      <c r="H1344" s="274" t="s">
        <v>1</v>
      </c>
      <c r="I1344" s="276"/>
      <c r="J1344" s="273"/>
      <c r="K1344" s="273"/>
      <c r="L1344" s="277"/>
      <c r="M1344" s="278"/>
      <c r="N1344" s="279"/>
      <c r="O1344" s="279"/>
      <c r="P1344" s="279"/>
      <c r="Q1344" s="279"/>
      <c r="R1344" s="279"/>
      <c r="S1344" s="279"/>
      <c r="T1344" s="280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81" t="s">
        <v>260</v>
      </c>
      <c r="AU1344" s="281" t="s">
        <v>93</v>
      </c>
      <c r="AV1344" s="15" t="s">
        <v>91</v>
      </c>
      <c r="AW1344" s="15" t="s">
        <v>40</v>
      </c>
      <c r="AX1344" s="15" t="s">
        <v>84</v>
      </c>
      <c r="AY1344" s="281" t="s">
        <v>251</v>
      </c>
    </row>
    <row r="1345" s="13" customFormat="1">
      <c r="A1345" s="13"/>
      <c r="B1345" s="249"/>
      <c r="C1345" s="250"/>
      <c r="D1345" s="251" t="s">
        <v>260</v>
      </c>
      <c r="E1345" s="252" t="s">
        <v>1</v>
      </c>
      <c r="F1345" s="253" t="s">
        <v>1332</v>
      </c>
      <c r="G1345" s="250"/>
      <c r="H1345" s="254">
        <v>77</v>
      </c>
      <c r="I1345" s="255"/>
      <c r="J1345" s="250"/>
      <c r="K1345" s="250"/>
      <c r="L1345" s="256"/>
      <c r="M1345" s="257"/>
      <c r="N1345" s="258"/>
      <c r="O1345" s="258"/>
      <c r="P1345" s="258"/>
      <c r="Q1345" s="258"/>
      <c r="R1345" s="258"/>
      <c r="S1345" s="258"/>
      <c r="T1345" s="259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60" t="s">
        <v>260</v>
      </c>
      <c r="AU1345" s="260" t="s">
        <v>93</v>
      </c>
      <c r="AV1345" s="13" t="s">
        <v>93</v>
      </c>
      <c r="AW1345" s="13" t="s">
        <v>40</v>
      </c>
      <c r="AX1345" s="13" t="s">
        <v>84</v>
      </c>
      <c r="AY1345" s="260" t="s">
        <v>251</v>
      </c>
    </row>
    <row r="1346" s="13" customFormat="1">
      <c r="A1346" s="13"/>
      <c r="B1346" s="249"/>
      <c r="C1346" s="250"/>
      <c r="D1346" s="251" t="s">
        <v>260</v>
      </c>
      <c r="E1346" s="252" t="s">
        <v>1</v>
      </c>
      <c r="F1346" s="253" t="s">
        <v>1333</v>
      </c>
      <c r="G1346" s="250"/>
      <c r="H1346" s="254">
        <v>4</v>
      </c>
      <c r="I1346" s="255"/>
      <c r="J1346" s="250"/>
      <c r="K1346" s="250"/>
      <c r="L1346" s="256"/>
      <c r="M1346" s="257"/>
      <c r="N1346" s="258"/>
      <c r="O1346" s="258"/>
      <c r="P1346" s="258"/>
      <c r="Q1346" s="258"/>
      <c r="R1346" s="258"/>
      <c r="S1346" s="258"/>
      <c r="T1346" s="25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60" t="s">
        <v>260</v>
      </c>
      <c r="AU1346" s="260" t="s">
        <v>93</v>
      </c>
      <c r="AV1346" s="13" t="s">
        <v>93</v>
      </c>
      <c r="AW1346" s="13" t="s">
        <v>40</v>
      </c>
      <c r="AX1346" s="13" t="s">
        <v>84</v>
      </c>
      <c r="AY1346" s="260" t="s">
        <v>251</v>
      </c>
    </row>
    <row r="1347" s="14" customFormat="1">
      <c r="A1347" s="14"/>
      <c r="B1347" s="261"/>
      <c r="C1347" s="262"/>
      <c r="D1347" s="251" t="s">
        <v>260</v>
      </c>
      <c r="E1347" s="263" t="s">
        <v>1</v>
      </c>
      <c r="F1347" s="264" t="s">
        <v>262</v>
      </c>
      <c r="G1347" s="262"/>
      <c r="H1347" s="265">
        <v>81</v>
      </c>
      <c r="I1347" s="266"/>
      <c r="J1347" s="262"/>
      <c r="K1347" s="262"/>
      <c r="L1347" s="267"/>
      <c r="M1347" s="268"/>
      <c r="N1347" s="269"/>
      <c r="O1347" s="269"/>
      <c r="P1347" s="269"/>
      <c r="Q1347" s="269"/>
      <c r="R1347" s="269"/>
      <c r="S1347" s="269"/>
      <c r="T1347" s="270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71" t="s">
        <v>260</v>
      </c>
      <c r="AU1347" s="271" t="s">
        <v>93</v>
      </c>
      <c r="AV1347" s="14" t="s">
        <v>257</v>
      </c>
      <c r="AW1347" s="14" t="s">
        <v>40</v>
      </c>
      <c r="AX1347" s="14" t="s">
        <v>91</v>
      </c>
      <c r="AY1347" s="271" t="s">
        <v>251</v>
      </c>
    </row>
    <row r="1348" s="2" customFormat="1" ht="24.15" customHeight="1">
      <c r="A1348" s="41"/>
      <c r="B1348" s="42"/>
      <c r="C1348" s="230" t="s">
        <v>1334</v>
      </c>
      <c r="D1348" s="230" t="s">
        <v>253</v>
      </c>
      <c r="E1348" s="231" t="s">
        <v>1335</v>
      </c>
      <c r="F1348" s="232" t="s">
        <v>1336</v>
      </c>
      <c r="G1348" s="233" t="s">
        <v>571</v>
      </c>
      <c r="H1348" s="234">
        <v>83</v>
      </c>
      <c r="I1348" s="235"/>
      <c r="J1348" s="236">
        <f>ROUND(I1348*H1348,2)</f>
        <v>0</v>
      </c>
      <c r="K1348" s="237"/>
      <c r="L1348" s="47"/>
      <c r="M1348" s="238" t="s">
        <v>1</v>
      </c>
      <c r="N1348" s="239" t="s">
        <v>49</v>
      </c>
      <c r="O1348" s="94"/>
      <c r="P1348" s="240">
        <f>O1348*H1348</f>
        <v>0</v>
      </c>
      <c r="Q1348" s="240">
        <v>0.010500000000000001</v>
      </c>
      <c r="R1348" s="240">
        <f>Q1348*H1348</f>
        <v>0.87150000000000005</v>
      </c>
      <c r="S1348" s="240">
        <v>0</v>
      </c>
      <c r="T1348" s="241">
        <f>S1348*H1348</f>
        <v>0</v>
      </c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R1348" s="242" t="s">
        <v>257</v>
      </c>
      <c r="AT1348" s="242" t="s">
        <v>253</v>
      </c>
      <c r="AU1348" s="242" t="s">
        <v>93</v>
      </c>
      <c r="AY1348" s="19" t="s">
        <v>251</v>
      </c>
      <c r="BE1348" s="243">
        <f>IF(N1348="základní",J1348,0)</f>
        <v>0</v>
      </c>
      <c r="BF1348" s="243">
        <f>IF(N1348="snížená",J1348,0)</f>
        <v>0</v>
      </c>
      <c r="BG1348" s="243">
        <f>IF(N1348="zákl. přenesená",J1348,0)</f>
        <v>0</v>
      </c>
      <c r="BH1348" s="243">
        <f>IF(N1348="sníž. přenesená",J1348,0)</f>
        <v>0</v>
      </c>
      <c r="BI1348" s="243">
        <f>IF(N1348="nulová",J1348,0)</f>
        <v>0</v>
      </c>
      <c r="BJ1348" s="19" t="s">
        <v>91</v>
      </c>
      <c r="BK1348" s="243">
        <f>ROUND(I1348*H1348,2)</f>
        <v>0</v>
      </c>
      <c r="BL1348" s="19" t="s">
        <v>257</v>
      </c>
      <c r="BM1348" s="242" t="s">
        <v>1337</v>
      </c>
    </row>
    <row r="1349" s="2" customFormat="1">
      <c r="A1349" s="41"/>
      <c r="B1349" s="42"/>
      <c r="C1349" s="43"/>
      <c r="D1349" s="244" t="s">
        <v>258</v>
      </c>
      <c r="E1349" s="43"/>
      <c r="F1349" s="245" t="s">
        <v>1338</v>
      </c>
      <c r="G1349" s="43"/>
      <c r="H1349" s="43"/>
      <c r="I1349" s="246"/>
      <c r="J1349" s="43"/>
      <c r="K1349" s="43"/>
      <c r="L1349" s="47"/>
      <c r="M1349" s="247"/>
      <c r="N1349" s="248"/>
      <c r="O1349" s="94"/>
      <c r="P1349" s="94"/>
      <c r="Q1349" s="94"/>
      <c r="R1349" s="94"/>
      <c r="S1349" s="94"/>
      <c r="T1349" s="95"/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T1349" s="19" t="s">
        <v>258</v>
      </c>
      <c r="AU1349" s="19" t="s">
        <v>93</v>
      </c>
    </row>
    <row r="1350" s="2" customFormat="1">
      <c r="A1350" s="41"/>
      <c r="B1350" s="42"/>
      <c r="C1350" s="43"/>
      <c r="D1350" s="251" t="s">
        <v>289</v>
      </c>
      <c r="E1350" s="43"/>
      <c r="F1350" s="282" t="s">
        <v>1339</v>
      </c>
      <c r="G1350" s="43"/>
      <c r="H1350" s="43"/>
      <c r="I1350" s="246"/>
      <c r="J1350" s="43"/>
      <c r="K1350" s="43"/>
      <c r="L1350" s="47"/>
      <c r="M1350" s="247"/>
      <c r="N1350" s="248"/>
      <c r="O1350" s="94"/>
      <c r="P1350" s="94"/>
      <c r="Q1350" s="94"/>
      <c r="R1350" s="94"/>
      <c r="S1350" s="94"/>
      <c r="T1350" s="95"/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T1350" s="19" t="s">
        <v>289</v>
      </c>
      <c r="AU1350" s="19" t="s">
        <v>93</v>
      </c>
    </row>
    <row r="1351" s="15" customFormat="1">
      <c r="A1351" s="15"/>
      <c r="B1351" s="272"/>
      <c r="C1351" s="273"/>
      <c r="D1351" s="251" t="s">
        <v>260</v>
      </c>
      <c r="E1351" s="274" t="s">
        <v>1</v>
      </c>
      <c r="F1351" s="275" t="s">
        <v>1331</v>
      </c>
      <c r="G1351" s="273"/>
      <c r="H1351" s="274" t="s">
        <v>1</v>
      </c>
      <c r="I1351" s="276"/>
      <c r="J1351" s="273"/>
      <c r="K1351" s="273"/>
      <c r="L1351" s="277"/>
      <c r="M1351" s="278"/>
      <c r="N1351" s="279"/>
      <c r="O1351" s="279"/>
      <c r="P1351" s="279"/>
      <c r="Q1351" s="279"/>
      <c r="R1351" s="279"/>
      <c r="S1351" s="279"/>
      <c r="T1351" s="280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81" t="s">
        <v>260</v>
      </c>
      <c r="AU1351" s="281" t="s">
        <v>93</v>
      </c>
      <c r="AV1351" s="15" t="s">
        <v>91</v>
      </c>
      <c r="AW1351" s="15" t="s">
        <v>40</v>
      </c>
      <c r="AX1351" s="15" t="s">
        <v>84</v>
      </c>
      <c r="AY1351" s="281" t="s">
        <v>251</v>
      </c>
    </row>
    <row r="1352" s="13" customFormat="1">
      <c r="A1352" s="13"/>
      <c r="B1352" s="249"/>
      <c r="C1352" s="250"/>
      <c r="D1352" s="251" t="s">
        <v>260</v>
      </c>
      <c r="E1352" s="252" t="s">
        <v>1</v>
      </c>
      <c r="F1352" s="253" t="s">
        <v>1340</v>
      </c>
      <c r="G1352" s="250"/>
      <c r="H1352" s="254">
        <v>79</v>
      </c>
      <c r="I1352" s="255"/>
      <c r="J1352" s="250"/>
      <c r="K1352" s="250"/>
      <c r="L1352" s="256"/>
      <c r="M1352" s="257"/>
      <c r="N1352" s="258"/>
      <c r="O1352" s="258"/>
      <c r="P1352" s="258"/>
      <c r="Q1352" s="258"/>
      <c r="R1352" s="258"/>
      <c r="S1352" s="258"/>
      <c r="T1352" s="259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60" t="s">
        <v>260</v>
      </c>
      <c r="AU1352" s="260" t="s">
        <v>93</v>
      </c>
      <c r="AV1352" s="13" t="s">
        <v>93</v>
      </c>
      <c r="AW1352" s="13" t="s">
        <v>40</v>
      </c>
      <c r="AX1352" s="13" t="s">
        <v>84</v>
      </c>
      <c r="AY1352" s="260" t="s">
        <v>251</v>
      </c>
    </row>
    <row r="1353" s="13" customFormat="1">
      <c r="A1353" s="13"/>
      <c r="B1353" s="249"/>
      <c r="C1353" s="250"/>
      <c r="D1353" s="251" t="s">
        <v>260</v>
      </c>
      <c r="E1353" s="252" t="s">
        <v>1</v>
      </c>
      <c r="F1353" s="253" t="s">
        <v>1341</v>
      </c>
      <c r="G1353" s="250"/>
      <c r="H1353" s="254">
        <v>4</v>
      </c>
      <c r="I1353" s="255"/>
      <c r="J1353" s="250"/>
      <c r="K1353" s="250"/>
      <c r="L1353" s="256"/>
      <c r="M1353" s="257"/>
      <c r="N1353" s="258"/>
      <c r="O1353" s="258"/>
      <c r="P1353" s="258"/>
      <c r="Q1353" s="258"/>
      <c r="R1353" s="258"/>
      <c r="S1353" s="258"/>
      <c r="T1353" s="259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60" t="s">
        <v>260</v>
      </c>
      <c r="AU1353" s="260" t="s">
        <v>93</v>
      </c>
      <c r="AV1353" s="13" t="s">
        <v>93</v>
      </c>
      <c r="AW1353" s="13" t="s">
        <v>40</v>
      </c>
      <c r="AX1353" s="13" t="s">
        <v>84</v>
      </c>
      <c r="AY1353" s="260" t="s">
        <v>251</v>
      </c>
    </row>
    <row r="1354" s="14" customFormat="1">
      <c r="A1354" s="14"/>
      <c r="B1354" s="261"/>
      <c r="C1354" s="262"/>
      <c r="D1354" s="251" t="s">
        <v>260</v>
      </c>
      <c r="E1354" s="263" t="s">
        <v>1</v>
      </c>
      <c r="F1354" s="264" t="s">
        <v>262</v>
      </c>
      <c r="G1354" s="262"/>
      <c r="H1354" s="265">
        <v>83</v>
      </c>
      <c r="I1354" s="266"/>
      <c r="J1354" s="262"/>
      <c r="K1354" s="262"/>
      <c r="L1354" s="267"/>
      <c r="M1354" s="268"/>
      <c r="N1354" s="269"/>
      <c r="O1354" s="269"/>
      <c r="P1354" s="269"/>
      <c r="Q1354" s="269"/>
      <c r="R1354" s="269"/>
      <c r="S1354" s="269"/>
      <c r="T1354" s="270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71" t="s">
        <v>260</v>
      </c>
      <c r="AU1354" s="271" t="s">
        <v>93</v>
      </c>
      <c r="AV1354" s="14" t="s">
        <v>257</v>
      </c>
      <c r="AW1354" s="14" t="s">
        <v>40</v>
      </c>
      <c r="AX1354" s="14" t="s">
        <v>91</v>
      </c>
      <c r="AY1354" s="271" t="s">
        <v>251</v>
      </c>
    </row>
    <row r="1355" s="2" customFormat="1" ht="24.15" customHeight="1">
      <c r="A1355" s="41"/>
      <c r="B1355" s="42"/>
      <c r="C1355" s="230" t="s">
        <v>1342</v>
      </c>
      <c r="D1355" s="230" t="s">
        <v>253</v>
      </c>
      <c r="E1355" s="231" t="s">
        <v>1343</v>
      </c>
      <c r="F1355" s="232" t="s">
        <v>1344</v>
      </c>
      <c r="G1355" s="233" t="s">
        <v>571</v>
      </c>
      <c r="H1355" s="234">
        <v>401</v>
      </c>
      <c r="I1355" s="235"/>
      <c r="J1355" s="236">
        <f>ROUND(I1355*H1355,2)</f>
        <v>0</v>
      </c>
      <c r="K1355" s="237"/>
      <c r="L1355" s="47"/>
      <c r="M1355" s="238" t="s">
        <v>1</v>
      </c>
      <c r="N1355" s="239" t="s">
        <v>49</v>
      </c>
      <c r="O1355" s="94"/>
      <c r="P1355" s="240">
        <f>O1355*H1355</f>
        <v>0</v>
      </c>
      <c r="Q1355" s="240">
        <v>0.0118</v>
      </c>
      <c r="R1355" s="240">
        <f>Q1355*H1355</f>
        <v>4.7317999999999998</v>
      </c>
      <c r="S1355" s="240">
        <v>0</v>
      </c>
      <c r="T1355" s="241">
        <f>S1355*H1355</f>
        <v>0</v>
      </c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R1355" s="242" t="s">
        <v>257</v>
      </c>
      <c r="AT1355" s="242" t="s">
        <v>253</v>
      </c>
      <c r="AU1355" s="242" t="s">
        <v>93</v>
      </c>
      <c r="AY1355" s="19" t="s">
        <v>251</v>
      </c>
      <c r="BE1355" s="243">
        <f>IF(N1355="základní",J1355,0)</f>
        <v>0</v>
      </c>
      <c r="BF1355" s="243">
        <f>IF(N1355="snížená",J1355,0)</f>
        <v>0</v>
      </c>
      <c r="BG1355" s="243">
        <f>IF(N1355="zákl. přenesená",J1355,0)</f>
        <v>0</v>
      </c>
      <c r="BH1355" s="243">
        <f>IF(N1355="sníž. přenesená",J1355,0)</f>
        <v>0</v>
      </c>
      <c r="BI1355" s="243">
        <f>IF(N1355="nulová",J1355,0)</f>
        <v>0</v>
      </c>
      <c r="BJ1355" s="19" t="s">
        <v>91</v>
      </c>
      <c r="BK1355" s="243">
        <f>ROUND(I1355*H1355,2)</f>
        <v>0</v>
      </c>
      <c r="BL1355" s="19" t="s">
        <v>257</v>
      </c>
      <c r="BM1355" s="242" t="s">
        <v>1345</v>
      </c>
    </row>
    <row r="1356" s="2" customFormat="1">
      <c r="A1356" s="41"/>
      <c r="B1356" s="42"/>
      <c r="C1356" s="43"/>
      <c r="D1356" s="244" t="s">
        <v>258</v>
      </c>
      <c r="E1356" s="43"/>
      <c r="F1356" s="245" t="s">
        <v>1346</v>
      </c>
      <c r="G1356" s="43"/>
      <c r="H1356" s="43"/>
      <c r="I1356" s="246"/>
      <c r="J1356" s="43"/>
      <c r="K1356" s="43"/>
      <c r="L1356" s="47"/>
      <c r="M1356" s="247"/>
      <c r="N1356" s="248"/>
      <c r="O1356" s="94"/>
      <c r="P1356" s="94"/>
      <c r="Q1356" s="94"/>
      <c r="R1356" s="94"/>
      <c r="S1356" s="94"/>
      <c r="T1356" s="95"/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T1356" s="19" t="s">
        <v>258</v>
      </c>
      <c r="AU1356" s="19" t="s">
        <v>93</v>
      </c>
    </row>
    <row r="1357" s="2" customFormat="1">
      <c r="A1357" s="41"/>
      <c r="B1357" s="42"/>
      <c r="C1357" s="43"/>
      <c r="D1357" s="251" t="s">
        <v>289</v>
      </c>
      <c r="E1357" s="43"/>
      <c r="F1357" s="282" t="s">
        <v>1347</v>
      </c>
      <c r="G1357" s="43"/>
      <c r="H1357" s="43"/>
      <c r="I1357" s="246"/>
      <c r="J1357" s="43"/>
      <c r="K1357" s="43"/>
      <c r="L1357" s="47"/>
      <c r="M1357" s="247"/>
      <c r="N1357" s="248"/>
      <c r="O1357" s="94"/>
      <c r="P1357" s="94"/>
      <c r="Q1357" s="94"/>
      <c r="R1357" s="94"/>
      <c r="S1357" s="94"/>
      <c r="T1357" s="95"/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T1357" s="19" t="s">
        <v>289</v>
      </c>
      <c r="AU1357" s="19" t="s">
        <v>93</v>
      </c>
    </row>
    <row r="1358" s="15" customFormat="1">
      <c r="A1358" s="15"/>
      <c r="B1358" s="272"/>
      <c r="C1358" s="273"/>
      <c r="D1358" s="251" t="s">
        <v>260</v>
      </c>
      <c r="E1358" s="274" t="s">
        <v>1</v>
      </c>
      <c r="F1358" s="275" t="s">
        <v>1348</v>
      </c>
      <c r="G1358" s="273"/>
      <c r="H1358" s="274" t="s">
        <v>1</v>
      </c>
      <c r="I1358" s="276"/>
      <c r="J1358" s="273"/>
      <c r="K1358" s="273"/>
      <c r="L1358" s="277"/>
      <c r="M1358" s="278"/>
      <c r="N1358" s="279"/>
      <c r="O1358" s="279"/>
      <c r="P1358" s="279"/>
      <c r="Q1358" s="279"/>
      <c r="R1358" s="279"/>
      <c r="S1358" s="279"/>
      <c r="T1358" s="280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81" t="s">
        <v>260</v>
      </c>
      <c r="AU1358" s="281" t="s">
        <v>93</v>
      </c>
      <c r="AV1358" s="15" t="s">
        <v>91</v>
      </c>
      <c r="AW1358" s="15" t="s">
        <v>40</v>
      </c>
      <c r="AX1358" s="15" t="s">
        <v>84</v>
      </c>
      <c r="AY1358" s="281" t="s">
        <v>251</v>
      </c>
    </row>
    <row r="1359" s="15" customFormat="1">
      <c r="A1359" s="15"/>
      <c r="B1359" s="272"/>
      <c r="C1359" s="273"/>
      <c r="D1359" s="251" t="s">
        <v>260</v>
      </c>
      <c r="E1359" s="274" t="s">
        <v>1</v>
      </c>
      <c r="F1359" s="275" t="s">
        <v>1349</v>
      </c>
      <c r="G1359" s="273"/>
      <c r="H1359" s="274" t="s">
        <v>1</v>
      </c>
      <c r="I1359" s="276"/>
      <c r="J1359" s="273"/>
      <c r="K1359" s="273"/>
      <c r="L1359" s="277"/>
      <c r="M1359" s="278"/>
      <c r="N1359" s="279"/>
      <c r="O1359" s="279"/>
      <c r="P1359" s="279"/>
      <c r="Q1359" s="279"/>
      <c r="R1359" s="279"/>
      <c r="S1359" s="279"/>
      <c r="T1359" s="280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81" t="s">
        <v>260</v>
      </c>
      <c r="AU1359" s="281" t="s">
        <v>93</v>
      </c>
      <c r="AV1359" s="15" t="s">
        <v>91</v>
      </c>
      <c r="AW1359" s="15" t="s">
        <v>40</v>
      </c>
      <c r="AX1359" s="15" t="s">
        <v>84</v>
      </c>
      <c r="AY1359" s="281" t="s">
        <v>251</v>
      </c>
    </row>
    <row r="1360" s="13" customFormat="1">
      <c r="A1360" s="13"/>
      <c r="B1360" s="249"/>
      <c r="C1360" s="250"/>
      <c r="D1360" s="251" t="s">
        <v>260</v>
      </c>
      <c r="E1360" s="252" t="s">
        <v>1</v>
      </c>
      <c r="F1360" s="253" t="s">
        <v>1350</v>
      </c>
      <c r="G1360" s="250"/>
      <c r="H1360" s="254">
        <v>81</v>
      </c>
      <c r="I1360" s="255"/>
      <c r="J1360" s="250"/>
      <c r="K1360" s="250"/>
      <c r="L1360" s="256"/>
      <c r="M1360" s="257"/>
      <c r="N1360" s="258"/>
      <c r="O1360" s="258"/>
      <c r="P1360" s="258"/>
      <c r="Q1360" s="258"/>
      <c r="R1360" s="258"/>
      <c r="S1360" s="258"/>
      <c r="T1360" s="259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60" t="s">
        <v>260</v>
      </c>
      <c r="AU1360" s="260" t="s">
        <v>93</v>
      </c>
      <c r="AV1360" s="13" t="s">
        <v>93</v>
      </c>
      <c r="AW1360" s="13" t="s">
        <v>40</v>
      </c>
      <c r="AX1360" s="13" t="s">
        <v>84</v>
      </c>
      <c r="AY1360" s="260" t="s">
        <v>251</v>
      </c>
    </row>
    <row r="1361" s="16" customFormat="1">
      <c r="A1361" s="16"/>
      <c r="B1361" s="283"/>
      <c r="C1361" s="284"/>
      <c r="D1361" s="251" t="s">
        <v>260</v>
      </c>
      <c r="E1361" s="285" t="s">
        <v>1</v>
      </c>
      <c r="F1361" s="286" t="s">
        <v>329</v>
      </c>
      <c r="G1361" s="284"/>
      <c r="H1361" s="287">
        <v>81</v>
      </c>
      <c r="I1361" s="288"/>
      <c r="J1361" s="284"/>
      <c r="K1361" s="284"/>
      <c r="L1361" s="289"/>
      <c r="M1361" s="290"/>
      <c r="N1361" s="291"/>
      <c r="O1361" s="291"/>
      <c r="P1361" s="291"/>
      <c r="Q1361" s="291"/>
      <c r="R1361" s="291"/>
      <c r="S1361" s="291"/>
      <c r="T1361" s="292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T1361" s="293" t="s">
        <v>260</v>
      </c>
      <c r="AU1361" s="293" t="s">
        <v>93</v>
      </c>
      <c r="AV1361" s="16" t="s">
        <v>273</v>
      </c>
      <c r="AW1361" s="16" t="s">
        <v>40</v>
      </c>
      <c r="AX1361" s="16" t="s">
        <v>84</v>
      </c>
      <c r="AY1361" s="293" t="s">
        <v>251</v>
      </c>
    </row>
    <row r="1362" s="15" customFormat="1">
      <c r="A1362" s="15"/>
      <c r="B1362" s="272"/>
      <c r="C1362" s="273"/>
      <c r="D1362" s="251" t="s">
        <v>260</v>
      </c>
      <c r="E1362" s="274" t="s">
        <v>1</v>
      </c>
      <c r="F1362" s="275" t="s">
        <v>1351</v>
      </c>
      <c r="G1362" s="273"/>
      <c r="H1362" s="274" t="s">
        <v>1</v>
      </c>
      <c r="I1362" s="276"/>
      <c r="J1362" s="273"/>
      <c r="K1362" s="273"/>
      <c r="L1362" s="277"/>
      <c r="M1362" s="278"/>
      <c r="N1362" s="279"/>
      <c r="O1362" s="279"/>
      <c r="P1362" s="279"/>
      <c r="Q1362" s="279"/>
      <c r="R1362" s="279"/>
      <c r="S1362" s="279"/>
      <c r="T1362" s="280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81" t="s">
        <v>260</v>
      </c>
      <c r="AU1362" s="281" t="s">
        <v>93</v>
      </c>
      <c r="AV1362" s="15" t="s">
        <v>91</v>
      </c>
      <c r="AW1362" s="15" t="s">
        <v>40</v>
      </c>
      <c r="AX1362" s="15" t="s">
        <v>84</v>
      </c>
      <c r="AY1362" s="281" t="s">
        <v>251</v>
      </c>
    </row>
    <row r="1363" s="15" customFormat="1">
      <c r="A1363" s="15"/>
      <c r="B1363" s="272"/>
      <c r="C1363" s="273"/>
      <c r="D1363" s="251" t="s">
        <v>260</v>
      </c>
      <c r="E1363" s="274" t="s">
        <v>1</v>
      </c>
      <c r="F1363" s="275" t="s">
        <v>1349</v>
      </c>
      <c r="G1363" s="273"/>
      <c r="H1363" s="274" t="s">
        <v>1</v>
      </c>
      <c r="I1363" s="276"/>
      <c r="J1363" s="273"/>
      <c r="K1363" s="273"/>
      <c r="L1363" s="277"/>
      <c r="M1363" s="278"/>
      <c r="N1363" s="279"/>
      <c r="O1363" s="279"/>
      <c r="P1363" s="279"/>
      <c r="Q1363" s="279"/>
      <c r="R1363" s="279"/>
      <c r="S1363" s="279"/>
      <c r="T1363" s="280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81" t="s">
        <v>260</v>
      </c>
      <c r="AU1363" s="281" t="s">
        <v>93</v>
      </c>
      <c r="AV1363" s="15" t="s">
        <v>91</v>
      </c>
      <c r="AW1363" s="15" t="s">
        <v>40</v>
      </c>
      <c r="AX1363" s="15" t="s">
        <v>84</v>
      </c>
      <c r="AY1363" s="281" t="s">
        <v>251</v>
      </c>
    </row>
    <row r="1364" s="13" customFormat="1">
      <c r="A1364" s="13"/>
      <c r="B1364" s="249"/>
      <c r="C1364" s="250"/>
      <c r="D1364" s="251" t="s">
        <v>260</v>
      </c>
      <c r="E1364" s="252" t="s">
        <v>1</v>
      </c>
      <c r="F1364" s="253" t="s">
        <v>1352</v>
      </c>
      <c r="G1364" s="250"/>
      <c r="H1364" s="254">
        <v>81</v>
      </c>
      <c r="I1364" s="255"/>
      <c r="J1364" s="250"/>
      <c r="K1364" s="250"/>
      <c r="L1364" s="256"/>
      <c r="M1364" s="257"/>
      <c r="N1364" s="258"/>
      <c r="O1364" s="258"/>
      <c r="P1364" s="258"/>
      <c r="Q1364" s="258"/>
      <c r="R1364" s="258"/>
      <c r="S1364" s="258"/>
      <c r="T1364" s="259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60" t="s">
        <v>260</v>
      </c>
      <c r="AU1364" s="260" t="s">
        <v>93</v>
      </c>
      <c r="AV1364" s="13" t="s">
        <v>93</v>
      </c>
      <c r="AW1364" s="13" t="s">
        <v>40</v>
      </c>
      <c r="AX1364" s="13" t="s">
        <v>84</v>
      </c>
      <c r="AY1364" s="260" t="s">
        <v>251</v>
      </c>
    </row>
    <row r="1365" s="15" customFormat="1">
      <c r="A1365" s="15"/>
      <c r="B1365" s="272"/>
      <c r="C1365" s="273"/>
      <c r="D1365" s="251" t="s">
        <v>260</v>
      </c>
      <c r="E1365" s="274" t="s">
        <v>1</v>
      </c>
      <c r="F1365" s="275" t="s">
        <v>1353</v>
      </c>
      <c r="G1365" s="273"/>
      <c r="H1365" s="274" t="s">
        <v>1</v>
      </c>
      <c r="I1365" s="276"/>
      <c r="J1365" s="273"/>
      <c r="K1365" s="273"/>
      <c r="L1365" s="277"/>
      <c r="M1365" s="278"/>
      <c r="N1365" s="279"/>
      <c r="O1365" s="279"/>
      <c r="P1365" s="279"/>
      <c r="Q1365" s="279"/>
      <c r="R1365" s="279"/>
      <c r="S1365" s="279"/>
      <c r="T1365" s="280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81" t="s">
        <v>260</v>
      </c>
      <c r="AU1365" s="281" t="s">
        <v>93</v>
      </c>
      <c r="AV1365" s="15" t="s">
        <v>91</v>
      </c>
      <c r="AW1365" s="15" t="s">
        <v>40</v>
      </c>
      <c r="AX1365" s="15" t="s">
        <v>84</v>
      </c>
      <c r="AY1365" s="281" t="s">
        <v>251</v>
      </c>
    </row>
    <row r="1366" s="13" customFormat="1">
      <c r="A1366" s="13"/>
      <c r="B1366" s="249"/>
      <c r="C1366" s="250"/>
      <c r="D1366" s="251" t="s">
        <v>260</v>
      </c>
      <c r="E1366" s="252" t="s">
        <v>1</v>
      </c>
      <c r="F1366" s="253" t="s">
        <v>1354</v>
      </c>
      <c r="G1366" s="250"/>
      <c r="H1366" s="254">
        <v>2</v>
      </c>
      <c r="I1366" s="255"/>
      <c r="J1366" s="250"/>
      <c r="K1366" s="250"/>
      <c r="L1366" s="256"/>
      <c r="M1366" s="257"/>
      <c r="N1366" s="258"/>
      <c r="O1366" s="258"/>
      <c r="P1366" s="258"/>
      <c r="Q1366" s="258"/>
      <c r="R1366" s="258"/>
      <c r="S1366" s="258"/>
      <c r="T1366" s="259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60" t="s">
        <v>260</v>
      </c>
      <c r="AU1366" s="260" t="s">
        <v>93</v>
      </c>
      <c r="AV1366" s="13" t="s">
        <v>93</v>
      </c>
      <c r="AW1366" s="13" t="s">
        <v>40</v>
      </c>
      <c r="AX1366" s="13" t="s">
        <v>84</v>
      </c>
      <c r="AY1366" s="260" t="s">
        <v>251</v>
      </c>
    </row>
    <row r="1367" s="13" customFormat="1">
      <c r="A1367" s="13"/>
      <c r="B1367" s="249"/>
      <c r="C1367" s="250"/>
      <c r="D1367" s="251" t="s">
        <v>260</v>
      </c>
      <c r="E1367" s="252" t="s">
        <v>1</v>
      </c>
      <c r="F1367" s="253" t="s">
        <v>1352</v>
      </c>
      <c r="G1367" s="250"/>
      <c r="H1367" s="254">
        <v>81</v>
      </c>
      <c r="I1367" s="255"/>
      <c r="J1367" s="250"/>
      <c r="K1367" s="250"/>
      <c r="L1367" s="256"/>
      <c r="M1367" s="257"/>
      <c r="N1367" s="258"/>
      <c r="O1367" s="258"/>
      <c r="P1367" s="258"/>
      <c r="Q1367" s="258"/>
      <c r="R1367" s="258"/>
      <c r="S1367" s="258"/>
      <c r="T1367" s="25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60" t="s">
        <v>260</v>
      </c>
      <c r="AU1367" s="260" t="s">
        <v>93</v>
      </c>
      <c r="AV1367" s="13" t="s">
        <v>93</v>
      </c>
      <c r="AW1367" s="13" t="s">
        <v>40</v>
      </c>
      <c r="AX1367" s="13" t="s">
        <v>84</v>
      </c>
      <c r="AY1367" s="260" t="s">
        <v>251</v>
      </c>
    </row>
    <row r="1368" s="15" customFormat="1">
      <c r="A1368" s="15"/>
      <c r="B1368" s="272"/>
      <c r="C1368" s="273"/>
      <c r="D1368" s="251" t="s">
        <v>260</v>
      </c>
      <c r="E1368" s="274" t="s">
        <v>1</v>
      </c>
      <c r="F1368" s="275" t="s">
        <v>1355</v>
      </c>
      <c r="G1368" s="273"/>
      <c r="H1368" s="274" t="s">
        <v>1</v>
      </c>
      <c r="I1368" s="276"/>
      <c r="J1368" s="273"/>
      <c r="K1368" s="273"/>
      <c r="L1368" s="277"/>
      <c r="M1368" s="278"/>
      <c r="N1368" s="279"/>
      <c r="O1368" s="279"/>
      <c r="P1368" s="279"/>
      <c r="Q1368" s="279"/>
      <c r="R1368" s="279"/>
      <c r="S1368" s="279"/>
      <c r="T1368" s="280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81" t="s">
        <v>260</v>
      </c>
      <c r="AU1368" s="281" t="s">
        <v>93</v>
      </c>
      <c r="AV1368" s="15" t="s">
        <v>91</v>
      </c>
      <c r="AW1368" s="15" t="s">
        <v>40</v>
      </c>
      <c r="AX1368" s="15" t="s">
        <v>84</v>
      </c>
      <c r="AY1368" s="281" t="s">
        <v>251</v>
      </c>
    </row>
    <row r="1369" s="13" customFormat="1">
      <c r="A1369" s="13"/>
      <c r="B1369" s="249"/>
      <c r="C1369" s="250"/>
      <c r="D1369" s="251" t="s">
        <v>260</v>
      </c>
      <c r="E1369" s="252" t="s">
        <v>1</v>
      </c>
      <c r="F1369" s="253" t="s">
        <v>1356</v>
      </c>
      <c r="G1369" s="250"/>
      <c r="H1369" s="254">
        <v>78</v>
      </c>
      <c r="I1369" s="255"/>
      <c r="J1369" s="250"/>
      <c r="K1369" s="250"/>
      <c r="L1369" s="256"/>
      <c r="M1369" s="257"/>
      <c r="N1369" s="258"/>
      <c r="O1369" s="258"/>
      <c r="P1369" s="258"/>
      <c r="Q1369" s="258"/>
      <c r="R1369" s="258"/>
      <c r="S1369" s="258"/>
      <c r="T1369" s="259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60" t="s">
        <v>260</v>
      </c>
      <c r="AU1369" s="260" t="s">
        <v>93</v>
      </c>
      <c r="AV1369" s="13" t="s">
        <v>93</v>
      </c>
      <c r="AW1369" s="13" t="s">
        <v>40</v>
      </c>
      <c r="AX1369" s="13" t="s">
        <v>84</v>
      </c>
      <c r="AY1369" s="260" t="s">
        <v>251</v>
      </c>
    </row>
    <row r="1370" s="16" customFormat="1">
      <c r="A1370" s="16"/>
      <c r="B1370" s="283"/>
      <c r="C1370" s="284"/>
      <c r="D1370" s="251" t="s">
        <v>260</v>
      </c>
      <c r="E1370" s="285" t="s">
        <v>1</v>
      </c>
      <c r="F1370" s="286" t="s">
        <v>329</v>
      </c>
      <c r="G1370" s="284"/>
      <c r="H1370" s="287">
        <v>242</v>
      </c>
      <c r="I1370" s="288"/>
      <c r="J1370" s="284"/>
      <c r="K1370" s="284"/>
      <c r="L1370" s="289"/>
      <c r="M1370" s="290"/>
      <c r="N1370" s="291"/>
      <c r="O1370" s="291"/>
      <c r="P1370" s="291"/>
      <c r="Q1370" s="291"/>
      <c r="R1370" s="291"/>
      <c r="S1370" s="291"/>
      <c r="T1370" s="292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T1370" s="293" t="s">
        <v>260</v>
      </c>
      <c r="AU1370" s="293" t="s">
        <v>93</v>
      </c>
      <c r="AV1370" s="16" t="s">
        <v>273</v>
      </c>
      <c r="AW1370" s="16" t="s">
        <v>40</v>
      </c>
      <c r="AX1370" s="16" t="s">
        <v>84</v>
      </c>
      <c r="AY1370" s="293" t="s">
        <v>251</v>
      </c>
    </row>
    <row r="1371" s="15" customFormat="1">
      <c r="A1371" s="15"/>
      <c r="B1371" s="272"/>
      <c r="C1371" s="273"/>
      <c r="D1371" s="251" t="s">
        <v>260</v>
      </c>
      <c r="E1371" s="274" t="s">
        <v>1</v>
      </c>
      <c r="F1371" s="275" t="s">
        <v>1355</v>
      </c>
      <c r="G1371" s="273"/>
      <c r="H1371" s="274" t="s">
        <v>1</v>
      </c>
      <c r="I1371" s="276"/>
      <c r="J1371" s="273"/>
      <c r="K1371" s="273"/>
      <c r="L1371" s="277"/>
      <c r="M1371" s="278"/>
      <c r="N1371" s="279"/>
      <c r="O1371" s="279"/>
      <c r="P1371" s="279"/>
      <c r="Q1371" s="279"/>
      <c r="R1371" s="279"/>
      <c r="S1371" s="279"/>
      <c r="T1371" s="280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81" t="s">
        <v>260</v>
      </c>
      <c r="AU1371" s="281" t="s">
        <v>93</v>
      </c>
      <c r="AV1371" s="15" t="s">
        <v>91</v>
      </c>
      <c r="AW1371" s="15" t="s">
        <v>40</v>
      </c>
      <c r="AX1371" s="15" t="s">
        <v>84</v>
      </c>
      <c r="AY1371" s="281" t="s">
        <v>251</v>
      </c>
    </row>
    <row r="1372" s="13" customFormat="1">
      <c r="A1372" s="13"/>
      <c r="B1372" s="249"/>
      <c r="C1372" s="250"/>
      <c r="D1372" s="251" t="s">
        <v>260</v>
      </c>
      <c r="E1372" s="252" t="s">
        <v>1</v>
      </c>
      <c r="F1372" s="253" t="s">
        <v>1356</v>
      </c>
      <c r="G1372" s="250"/>
      <c r="H1372" s="254">
        <v>78</v>
      </c>
      <c r="I1372" s="255"/>
      <c r="J1372" s="250"/>
      <c r="K1372" s="250"/>
      <c r="L1372" s="256"/>
      <c r="M1372" s="257"/>
      <c r="N1372" s="258"/>
      <c r="O1372" s="258"/>
      <c r="P1372" s="258"/>
      <c r="Q1372" s="258"/>
      <c r="R1372" s="258"/>
      <c r="S1372" s="258"/>
      <c r="T1372" s="259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60" t="s">
        <v>260</v>
      </c>
      <c r="AU1372" s="260" t="s">
        <v>93</v>
      </c>
      <c r="AV1372" s="13" t="s">
        <v>93</v>
      </c>
      <c r="AW1372" s="13" t="s">
        <v>40</v>
      </c>
      <c r="AX1372" s="13" t="s">
        <v>84</v>
      </c>
      <c r="AY1372" s="260" t="s">
        <v>251</v>
      </c>
    </row>
    <row r="1373" s="16" customFormat="1">
      <c r="A1373" s="16"/>
      <c r="B1373" s="283"/>
      <c r="C1373" s="284"/>
      <c r="D1373" s="251" t="s">
        <v>260</v>
      </c>
      <c r="E1373" s="285" t="s">
        <v>1</v>
      </c>
      <c r="F1373" s="286" t="s">
        <v>329</v>
      </c>
      <c r="G1373" s="284"/>
      <c r="H1373" s="287">
        <v>78</v>
      </c>
      <c r="I1373" s="288"/>
      <c r="J1373" s="284"/>
      <c r="K1373" s="284"/>
      <c r="L1373" s="289"/>
      <c r="M1373" s="290"/>
      <c r="N1373" s="291"/>
      <c r="O1373" s="291"/>
      <c r="P1373" s="291"/>
      <c r="Q1373" s="291"/>
      <c r="R1373" s="291"/>
      <c r="S1373" s="291"/>
      <c r="T1373" s="292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T1373" s="293" t="s">
        <v>260</v>
      </c>
      <c r="AU1373" s="293" t="s">
        <v>93</v>
      </c>
      <c r="AV1373" s="16" t="s">
        <v>273</v>
      </c>
      <c r="AW1373" s="16" t="s">
        <v>40</v>
      </c>
      <c r="AX1373" s="16" t="s">
        <v>84</v>
      </c>
      <c r="AY1373" s="293" t="s">
        <v>251</v>
      </c>
    </row>
    <row r="1374" s="14" customFormat="1">
      <c r="A1374" s="14"/>
      <c r="B1374" s="261"/>
      <c r="C1374" s="262"/>
      <c r="D1374" s="251" t="s">
        <v>260</v>
      </c>
      <c r="E1374" s="263" t="s">
        <v>1</v>
      </c>
      <c r="F1374" s="264" t="s">
        <v>262</v>
      </c>
      <c r="G1374" s="262"/>
      <c r="H1374" s="265">
        <v>401</v>
      </c>
      <c r="I1374" s="266"/>
      <c r="J1374" s="262"/>
      <c r="K1374" s="262"/>
      <c r="L1374" s="267"/>
      <c r="M1374" s="268"/>
      <c r="N1374" s="269"/>
      <c r="O1374" s="269"/>
      <c r="P1374" s="269"/>
      <c r="Q1374" s="269"/>
      <c r="R1374" s="269"/>
      <c r="S1374" s="269"/>
      <c r="T1374" s="270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71" t="s">
        <v>260</v>
      </c>
      <c r="AU1374" s="271" t="s">
        <v>93</v>
      </c>
      <c r="AV1374" s="14" t="s">
        <v>257</v>
      </c>
      <c r="AW1374" s="14" t="s">
        <v>40</v>
      </c>
      <c r="AX1374" s="14" t="s">
        <v>91</v>
      </c>
      <c r="AY1374" s="271" t="s">
        <v>251</v>
      </c>
    </row>
    <row r="1375" s="2" customFormat="1" ht="24.15" customHeight="1">
      <c r="A1375" s="41"/>
      <c r="B1375" s="42"/>
      <c r="C1375" s="230" t="s">
        <v>1357</v>
      </c>
      <c r="D1375" s="230" t="s">
        <v>253</v>
      </c>
      <c r="E1375" s="231" t="s">
        <v>1358</v>
      </c>
      <c r="F1375" s="232" t="s">
        <v>1359</v>
      </c>
      <c r="G1375" s="233" t="s">
        <v>571</v>
      </c>
      <c r="H1375" s="234">
        <v>2</v>
      </c>
      <c r="I1375" s="235"/>
      <c r="J1375" s="236">
        <f>ROUND(I1375*H1375,2)</f>
        <v>0</v>
      </c>
      <c r="K1375" s="237"/>
      <c r="L1375" s="47"/>
      <c r="M1375" s="238" t="s">
        <v>1</v>
      </c>
      <c r="N1375" s="239" t="s">
        <v>49</v>
      </c>
      <c r="O1375" s="94"/>
      <c r="P1375" s="240">
        <f>O1375*H1375</f>
        <v>0</v>
      </c>
      <c r="Q1375" s="240">
        <v>0.025100000000000001</v>
      </c>
      <c r="R1375" s="240">
        <f>Q1375*H1375</f>
        <v>0.050200000000000002</v>
      </c>
      <c r="S1375" s="240">
        <v>0</v>
      </c>
      <c r="T1375" s="241">
        <f>S1375*H1375</f>
        <v>0</v>
      </c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R1375" s="242" t="s">
        <v>257</v>
      </c>
      <c r="AT1375" s="242" t="s">
        <v>253</v>
      </c>
      <c r="AU1375" s="242" t="s">
        <v>93</v>
      </c>
      <c r="AY1375" s="19" t="s">
        <v>251</v>
      </c>
      <c r="BE1375" s="243">
        <f>IF(N1375="základní",J1375,0)</f>
        <v>0</v>
      </c>
      <c r="BF1375" s="243">
        <f>IF(N1375="snížená",J1375,0)</f>
        <v>0</v>
      </c>
      <c r="BG1375" s="243">
        <f>IF(N1375="zákl. přenesená",J1375,0)</f>
        <v>0</v>
      </c>
      <c r="BH1375" s="243">
        <f>IF(N1375="sníž. přenesená",J1375,0)</f>
        <v>0</v>
      </c>
      <c r="BI1375" s="243">
        <f>IF(N1375="nulová",J1375,0)</f>
        <v>0</v>
      </c>
      <c r="BJ1375" s="19" t="s">
        <v>91</v>
      </c>
      <c r="BK1375" s="243">
        <f>ROUND(I1375*H1375,2)</f>
        <v>0</v>
      </c>
      <c r="BL1375" s="19" t="s">
        <v>257</v>
      </c>
      <c r="BM1375" s="242" t="s">
        <v>1360</v>
      </c>
    </row>
    <row r="1376" s="2" customFormat="1">
      <c r="A1376" s="41"/>
      <c r="B1376" s="42"/>
      <c r="C1376" s="43"/>
      <c r="D1376" s="244" t="s">
        <v>258</v>
      </c>
      <c r="E1376" s="43"/>
      <c r="F1376" s="245" t="s">
        <v>1361</v>
      </c>
      <c r="G1376" s="43"/>
      <c r="H1376" s="43"/>
      <c r="I1376" s="246"/>
      <c r="J1376" s="43"/>
      <c r="K1376" s="43"/>
      <c r="L1376" s="47"/>
      <c r="M1376" s="247"/>
      <c r="N1376" s="248"/>
      <c r="O1376" s="94"/>
      <c r="P1376" s="94"/>
      <c r="Q1376" s="94"/>
      <c r="R1376" s="94"/>
      <c r="S1376" s="94"/>
      <c r="T1376" s="95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T1376" s="19" t="s">
        <v>258</v>
      </c>
      <c r="AU1376" s="19" t="s">
        <v>93</v>
      </c>
    </row>
    <row r="1377" s="2" customFormat="1">
      <c r="A1377" s="41"/>
      <c r="B1377" s="42"/>
      <c r="C1377" s="43"/>
      <c r="D1377" s="251" t="s">
        <v>289</v>
      </c>
      <c r="E1377" s="43"/>
      <c r="F1377" s="282" t="s">
        <v>1362</v>
      </c>
      <c r="G1377" s="43"/>
      <c r="H1377" s="43"/>
      <c r="I1377" s="246"/>
      <c r="J1377" s="43"/>
      <c r="K1377" s="43"/>
      <c r="L1377" s="47"/>
      <c r="M1377" s="247"/>
      <c r="N1377" s="248"/>
      <c r="O1377" s="94"/>
      <c r="P1377" s="94"/>
      <c r="Q1377" s="94"/>
      <c r="R1377" s="94"/>
      <c r="S1377" s="94"/>
      <c r="T1377" s="95"/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T1377" s="19" t="s">
        <v>289</v>
      </c>
      <c r="AU1377" s="19" t="s">
        <v>93</v>
      </c>
    </row>
    <row r="1378" s="15" customFormat="1">
      <c r="A1378" s="15"/>
      <c r="B1378" s="272"/>
      <c r="C1378" s="273"/>
      <c r="D1378" s="251" t="s">
        <v>260</v>
      </c>
      <c r="E1378" s="274" t="s">
        <v>1</v>
      </c>
      <c r="F1378" s="275" t="s">
        <v>1363</v>
      </c>
      <c r="G1378" s="273"/>
      <c r="H1378" s="274" t="s">
        <v>1</v>
      </c>
      <c r="I1378" s="276"/>
      <c r="J1378" s="273"/>
      <c r="K1378" s="273"/>
      <c r="L1378" s="277"/>
      <c r="M1378" s="278"/>
      <c r="N1378" s="279"/>
      <c r="O1378" s="279"/>
      <c r="P1378" s="279"/>
      <c r="Q1378" s="279"/>
      <c r="R1378" s="279"/>
      <c r="S1378" s="279"/>
      <c r="T1378" s="280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81" t="s">
        <v>260</v>
      </c>
      <c r="AU1378" s="281" t="s">
        <v>93</v>
      </c>
      <c r="AV1378" s="15" t="s">
        <v>91</v>
      </c>
      <c r="AW1378" s="15" t="s">
        <v>40</v>
      </c>
      <c r="AX1378" s="15" t="s">
        <v>84</v>
      </c>
      <c r="AY1378" s="281" t="s">
        <v>251</v>
      </c>
    </row>
    <row r="1379" s="13" customFormat="1">
      <c r="A1379" s="13"/>
      <c r="B1379" s="249"/>
      <c r="C1379" s="250"/>
      <c r="D1379" s="251" t="s">
        <v>260</v>
      </c>
      <c r="E1379" s="252" t="s">
        <v>1</v>
      </c>
      <c r="F1379" s="253" t="s">
        <v>1364</v>
      </c>
      <c r="G1379" s="250"/>
      <c r="H1379" s="254">
        <v>2</v>
      </c>
      <c r="I1379" s="255"/>
      <c r="J1379" s="250"/>
      <c r="K1379" s="250"/>
      <c r="L1379" s="256"/>
      <c r="M1379" s="257"/>
      <c r="N1379" s="258"/>
      <c r="O1379" s="258"/>
      <c r="P1379" s="258"/>
      <c r="Q1379" s="258"/>
      <c r="R1379" s="258"/>
      <c r="S1379" s="258"/>
      <c r="T1379" s="259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60" t="s">
        <v>260</v>
      </c>
      <c r="AU1379" s="260" t="s">
        <v>93</v>
      </c>
      <c r="AV1379" s="13" t="s">
        <v>93</v>
      </c>
      <c r="AW1379" s="13" t="s">
        <v>40</v>
      </c>
      <c r="AX1379" s="13" t="s">
        <v>91</v>
      </c>
      <c r="AY1379" s="260" t="s">
        <v>251</v>
      </c>
    </row>
    <row r="1380" s="2" customFormat="1" ht="24.15" customHeight="1">
      <c r="A1380" s="41"/>
      <c r="B1380" s="42"/>
      <c r="C1380" s="230" t="s">
        <v>1365</v>
      </c>
      <c r="D1380" s="230" t="s">
        <v>253</v>
      </c>
      <c r="E1380" s="231" t="s">
        <v>1366</v>
      </c>
      <c r="F1380" s="232" t="s">
        <v>1367</v>
      </c>
      <c r="G1380" s="233" t="s">
        <v>571</v>
      </c>
      <c r="H1380" s="234">
        <v>2</v>
      </c>
      <c r="I1380" s="235"/>
      <c r="J1380" s="236">
        <f>ROUND(I1380*H1380,2)</f>
        <v>0</v>
      </c>
      <c r="K1380" s="237"/>
      <c r="L1380" s="47"/>
      <c r="M1380" s="238" t="s">
        <v>1</v>
      </c>
      <c r="N1380" s="239" t="s">
        <v>49</v>
      </c>
      <c r="O1380" s="94"/>
      <c r="P1380" s="240">
        <f>O1380*H1380</f>
        <v>0</v>
      </c>
      <c r="Q1380" s="240">
        <v>0.026800000000000001</v>
      </c>
      <c r="R1380" s="240">
        <f>Q1380*H1380</f>
        <v>0.053600000000000002</v>
      </c>
      <c r="S1380" s="240">
        <v>0</v>
      </c>
      <c r="T1380" s="241">
        <f>S1380*H1380</f>
        <v>0</v>
      </c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R1380" s="242" t="s">
        <v>257</v>
      </c>
      <c r="AT1380" s="242" t="s">
        <v>253</v>
      </c>
      <c r="AU1380" s="242" t="s">
        <v>93</v>
      </c>
      <c r="AY1380" s="19" t="s">
        <v>251</v>
      </c>
      <c r="BE1380" s="243">
        <f>IF(N1380="základní",J1380,0)</f>
        <v>0</v>
      </c>
      <c r="BF1380" s="243">
        <f>IF(N1380="snížená",J1380,0)</f>
        <v>0</v>
      </c>
      <c r="BG1380" s="243">
        <f>IF(N1380="zákl. přenesená",J1380,0)</f>
        <v>0</v>
      </c>
      <c r="BH1380" s="243">
        <f>IF(N1380="sníž. přenesená",J1380,0)</f>
        <v>0</v>
      </c>
      <c r="BI1380" s="243">
        <f>IF(N1380="nulová",J1380,0)</f>
        <v>0</v>
      </c>
      <c r="BJ1380" s="19" t="s">
        <v>91</v>
      </c>
      <c r="BK1380" s="243">
        <f>ROUND(I1380*H1380,2)</f>
        <v>0</v>
      </c>
      <c r="BL1380" s="19" t="s">
        <v>257</v>
      </c>
      <c r="BM1380" s="242" t="s">
        <v>1368</v>
      </c>
    </row>
    <row r="1381" s="2" customFormat="1">
      <c r="A1381" s="41"/>
      <c r="B1381" s="42"/>
      <c r="C1381" s="43"/>
      <c r="D1381" s="244" t="s">
        <v>258</v>
      </c>
      <c r="E1381" s="43"/>
      <c r="F1381" s="245" t="s">
        <v>1369</v>
      </c>
      <c r="G1381" s="43"/>
      <c r="H1381" s="43"/>
      <c r="I1381" s="246"/>
      <c r="J1381" s="43"/>
      <c r="K1381" s="43"/>
      <c r="L1381" s="47"/>
      <c r="M1381" s="247"/>
      <c r="N1381" s="248"/>
      <c r="O1381" s="94"/>
      <c r="P1381" s="94"/>
      <c r="Q1381" s="94"/>
      <c r="R1381" s="94"/>
      <c r="S1381" s="94"/>
      <c r="T1381" s="95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T1381" s="19" t="s">
        <v>258</v>
      </c>
      <c r="AU1381" s="19" t="s">
        <v>93</v>
      </c>
    </row>
    <row r="1382" s="2" customFormat="1">
      <c r="A1382" s="41"/>
      <c r="B1382" s="42"/>
      <c r="C1382" s="43"/>
      <c r="D1382" s="251" t="s">
        <v>289</v>
      </c>
      <c r="E1382" s="43"/>
      <c r="F1382" s="282" t="s">
        <v>1370</v>
      </c>
      <c r="G1382" s="43"/>
      <c r="H1382" s="43"/>
      <c r="I1382" s="246"/>
      <c r="J1382" s="43"/>
      <c r="K1382" s="43"/>
      <c r="L1382" s="47"/>
      <c r="M1382" s="247"/>
      <c r="N1382" s="248"/>
      <c r="O1382" s="94"/>
      <c r="P1382" s="94"/>
      <c r="Q1382" s="94"/>
      <c r="R1382" s="94"/>
      <c r="S1382" s="94"/>
      <c r="T1382" s="95"/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T1382" s="19" t="s">
        <v>289</v>
      </c>
      <c r="AU1382" s="19" t="s">
        <v>93</v>
      </c>
    </row>
    <row r="1383" s="15" customFormat="1">
      <c r="A1383" s="15"/>
      <c r="B1383" s="272"/>
      <c r="C1383" s="273"/>
      <c r="D1383" s="251" t="s">
        <v>260</v>
      </c>
      <c r="E1383" s="274" t="s">
        <v>1</v>
      </c>
      <c r="F1383" s="275" t="s">
        <v>1363</v>
      </c>
      <c r="G1383" s="273"/>
      <c r="H1383" s="274" t="s">
        <v>1</v>
      </c>
      <c r="I1383" s="276"/>
      <c r="J1383" s="273"/>
      <c r="K1383" s="273"/>
      <c r="L1383" s="277"/>
      <c r="M1383" s="278"/>
      <c r="N1383" s="279"/>
      <c r="O1383" s="279"/>
      <c r="P1383" s="279"/>
      <c r="Q1383" s="279"/>
      <c r="R1383" s="279"/>
      <c r="S1383" s="279"/>
      <c r="T1383" s="280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81" t="s">
        <v>260</v>
      </c>
      <c r="AU1383" s="281" t="s">
        <v>93</v>
      </c>
      <c r="AV1383" s="15" t="s">
        <v>91</v>
      </c>
      <c r="AW1383" s="15" t="s">
        <v>40</v>
      </c>
      <c r="AX1383" s="15" t="s">
        <v>84</v>
      </c>
      <c r="AY1383" s="281" t="s">
        <v>251</v>
      </c>
    </row>
    <row r="1384" s="13" customFormat="1">
      <c r="A1384" s="13"/>
      <c r="B1384" s="249"/>
      <c r="C1384" s="250"/>
      <c r="D1384" s="251" t="s">
        <v>260</v>
      </c>
      <c r="E1384" s="252" t="s">
        <v>1</v>
      </c>
      <c r="F1384" s="253" t="s">
        <v>1371</v>
      </c>
      <c r="G1384" s="250"/>
      <c r="H1384" s="254">
        <v>2</v>
      </c>
      <c r="I1384" s="255"/>
      <c r="J1384" s="250"/>
      <c r="K1384" s="250"/>
      <c r="L1384" s="256"/>
      <c r="M1384" s="257"/>
      <c r="N1384" s="258"/>
      <c r="O1384" s="258"/>
      <c r="P1384" s="258"/>
      <c r="Q1384" s="258"/>
      <c r="R1384" s="258"/>
      <c r="S1384" s="258"/>
      <c r="T1384" s="25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60" t="s">
        <v>260</v>
      </c>
      <c r="AU1384" s="260" t="s">
        <v>93</v>
      </c>
      <c r="AV1384" s="13" t="s">
        <v>93</v>
      </c>
      <c r="AW1384" s="13" t="s">
        <v>40</v>
      </c>
      <c r="AX1384" s="13" t="s">
        <v>91</v>
      </c>
      <c r="AY1384" s="260" t="s">
        <v>251</v>
      </c>
    </row>
    <row r="1385" s="2" customFormat="1" ht="24.15" customHeight="1">
      <c r="A1385" s="41"/>
      <c r="B1385" s="42"/>
      <c r="C1385" s="230" t="s">
        <v>1372</v>
      </c>
      <c r="D1385" s="230" t="s">
        <v>253</v>
      </c>
      <c r="E1385" s="231" t="s">
        <v>1373</v>
      </c>
      <c r="F1385" s="232" t="s">
        <v>1374</v>
      </c>
      <c r="G1385" s="233" t="s">
        <v>571</v>
      </c>
      <c r="H1385" s="234">
        <v>77</v>
      </c>
      <c r="I1385" s="235"/>
      <c r="J1385" s="236">
        <f>ROUND(I1385*H1385,2)</f>
        <v>0</v>
      </c>
      <c r="K1385" s="237"/>
      <c r="L1385" s="47"/>
      <c r="M1385" s="238" t="s">
        <v>1</v>
      </c>
      <c r="N1385" s="239" t="s">
        <v>49</v>
      </c>
      <c r="O1385" s="94"/>
      <c r="P1385" s="240">
        <f>O1385*H1385</f>
        <v>0</v>
      </c>
      <c r="Q1385" s="240">
        <v>0.0079000000000000008</v>
      </c>
      <c r="R1385" s="240">
        <f>Q1385*H1385</f>
        <v>0.60830000000000006</v>
      </c>
      <c r="S1385" s="240">
        <v>0</v>
      </c>
      <c r="T1385" s="241">
        <f>S1385*H1385</f>
        <v>0</v>
      </c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R1385" s="242" t="s">
        <v>257</v>
      </c>
      <c r="AT1385" s="242" t="s">
        <v>253</v>
      </c>
      <c r="AU1385" s="242" t="s">
        <v>93</v>
      </c>
      <c r="AY1385" s="19" t="s">
        <v>251</v>
      </c>
      <c r="BE1385" s="243">
        <f>IF(N1385="základní",J1385,0)</f>
        <v>0</v>
      </c>
      <c r="BF1385" s="243">
        <f>IF(N1385="snížená",J1385,0)</f>
        <v>0</v>
      </c>
      <c r="BG1385" s="243">
        <f>IF(N1385="zákl. přenesená",J1385,0)</f>
        <v>0</v>
      </c>
      <c r="BH1385" s="243">
        <f>IF(N1385="sníž. přenesená",J1385,0)</f>
        <v>0</v>
      </c>
      <c r="BI1385" s="243">
        <f>IF(N1385="nulová",J1385,0)</f>
        <v>0</v>
      </c>
      <c r="BJ1385" s="19" t="s">
        <v>91</v>
      </c>
      <c r="BK1385" s="243">
        <f>ROUND(I1385*H1385,2)</f>
        <v>0</v>
      </c>
      <c r="BL1385" s="19" t="s">
        <v>257</v>
      </c>
      <c r="BM1385" s="242" t="s">
        <v>1375</v>
      </c>
    </row>
    <row r="1386" s="2" customFormat="1">
      <c r="A1386" s="41"/>
      <c r="B1386" s="42"/>
      <c r="C1386" s="43"/>
      <c r="D1386" s="251" t="s">
        <v>289</v>
      </c>
      <c r="E1386" s="43"/>
      <c r="F1386" s="282" t="s">
        <v>1376</v>
      </c>
      <c r="G1386" s="43"/>
      <c r="H1386" s="43"/>
      <c r="I1386" s="246"/>
      <c r="J1386" s="43"/>
      <c r="K1386" s="43"/>
      <c r="L1386" s="47"/>
      <c r="M1386" s="247"/>
      <c r="N1386" s="248"/>
      <c r="O1386" s="94"/>
      <c r="P1386" s="94"/>
      <c r="Q1386" s="94"/>
      <c r="R1386" s="94"/>
      <c r="S1386" s="94"/>
      <c r="T1386" s="95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T1386" s="19" t="s">
        <v>289</v>
      </c>
      <c r="AU1386" s="19" t="s">
        <v>93</v>
      </c>
    </row>
    <row r="1387" s="15" customFormat="1">
      <c r="A1387" s="15"/>
      <c r="B1387" s="272"/>
      <c r="C1387" s="273"/>
      <c r="D1387" s="251" t="s">
        <v>260</v>
      </c>
      <c r="E1387" s="274" t="s">
        <v>1</v>
      </c>
      <c r="F1387" s="275" t="s">
        <v>1331</v>
      </c>
      <c r="G1387" s="273"/>
      <c r="H1387" s="274" t="s">
        <v>1</v>
      </c>
      <c r="I1387" s="276"/>
      <c r="J1387" s="273"/>
      <c r="K1387" s="273"/>
      <c r="L1387" s="277"/>
      <c r="M1387" s="278"/>
      <c r="N1387" s="279"/>
      <c r="O1387" s="279"/>
      <c r="P1387" s="279"/>
      <c r="Q1387" s="279"/>
      <c r="R1387" s="279"/>
      <c r="S1387" s="279"/>
      <c r="T1387" s="280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81" t="s">
        <v>260</v>
      </c>
      <c r="AU1387" s="281" t="s">
        <v>93</v>
      </c>
      <c r="AV1387" s="15" t="s">
        <v>91</v>
      </c>
      <c r="AW1387" s="15" t="s">
        <v>40</v>
      </c>
      <c r="AX1387" s="15" t="s">
        <v>84</v>
      </c>
      <c r="AY1387" s="281" t="s">
        <v>251</v>
      </c>
    </row>
    <row r="1388" s="13" customFormat="1">
      <c r="A1388" s="13"/>
      <c r="B1388" s="249"/>
      <c r="C1388" s="250"/>
      <c r="D1388" s="251" t="s">
        <v>260</v>
      </c>
      <c r="E1388" s="252" t="s">
        <v>1</v>
      </c>
      <c r="F1388" s="253" t="s">
        <v>1377</v>
      </c>
      <c r="G1388" s="250"/>
      <c r="H1388" s="254">
        <v>77</v>
      </c>
      <c r="I1388" s="255"/>
      <c r="J1388" s="250"/>
      <c r="K1388" s="250"/>
      <c r="L1388" s="256"/>
      <c r="M1388" s="257"/>
      <c r="N1388" s="258"/>
      <c r="O1388" s="258"/>
      <c r="P1388" s="258"/>
      <c r="Q1388" s="258"/>
      <c r="R1388" s="258"/>
      <c r="S1388" s="258"/>
      <c r="T1388" s="259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60" t="s">
        <v>260</v>
      </c>
      <c r="AU1388" s="260" t="s">
        <v>93</v>
      </c>
      <c r="AV1388" s="13" t="s">
        <v>93</v>
      </c>
      <c r="AW1388" s="13" t="s">
        <v>40</v>
      </c>
      <c r="AX1388" s="13" t="s">
        <v>91</v>
      </c>
      <c r="AY1388" s="260" t="s">
        <v>251</v>
      </c>
    </row>
    <row r="1389" s="2" customFormat="1" ht="24.15" customHeight="1">
      <c r="A1389" s="41"/>
      <c r="B1389" s="42"/>
      <c r="C1389" s="230" t="s">
        <v>1378</v>
      </c>
      <c r="D1389" s="230" t="s">
        <v>253</v>
      </c>
      <c r="E1389" s="231" t="s">
        <v>1379</v>
      </c>
      <c r="F1389" s="232" t="s">
        <v>1380</v>
      </c>
      <c r="G1389" s="233" t="s">
        <v>571</v>
      </c>
      <c r="H1389" s="234">
        <v>19</v>
      </c>
      <c r="I1389" s="235"/>
      <c r="J1389" s="236">
        <f>ROUND(I1389*H1389,2)</f>
        <v>0</v>
      </c>
      <c r="K1389" s="237"/>
      <c r="L1389" s="47"/>
      <c r="M1389" s="238" t="s">
        <v>1</v>
      </c>
      <c r="N1389" s="239" t="s">
        <v>49</v>
      </c>
      <c r="O1389" s="94"/>
      <c r="P1389" s="240">
        <f>O1389*H1389</f>
        <v>0</v>
      </c>
      <c r="Q1389" s="240">
        <v>0.0038</v>
      </c>
      <c r="R1389" s="240">
        <f>Q1389*H1389</f>
        <v>0.0722</v>
      </c>
      <c r="S1389" s="240">
        <v>0</v>
      </c>
      <c r="T1389" s="241">
        <f>S1389*H1389</f>
        <v>0</v>
      </c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R1389" s="242" t="s">
        <v>257</v>
      </c>
      <c r="AT1389" s="242" t="s">
        <v>253</v>
      </c>
      <c r="AU1389" s="242" t="s">
        <v>93</v>
      </c>
      <c r="AY1389" s="19" t="s">
        <v>251</v>
      </c>
      <c r="BE1389" s="243">
        <f>IF(N1389="základní",J1389,0)</f>
        <v>0</v>
      </c>
      <c r="BF1389" s="243">
        <f>IF(N1389="snížená",J1389,0)</f>
        <v>0</v>
      </c>
      <c r="BG1389" s="243">
        <f>IF(N1389="zákl. přenesená",J1389,0)</f>
        <v>0</v>
      </c>
      <c r="BH1389" s="243">
        <f>IF(N1389="sníž. přenesená",J1389,0)</f>
        <v>0</v>
      </c>
      <c r="BI1389" s="243">
        <f>IF(N1389="nulová",J1389,0)</f>
        <v>0</v>
      </c>
      <c r="BJ1389" s="19" t="s">
        <v>91</v>
      </c>
      <c r="BK1389" s="243">
        <f>ROUND(I1389*H1389,2)</f>
        <v>0</v>
      </c>
      <c r="BL1389" s="19" t="s">
        <v>257</v>
      </c>
      <c r="BM1389" s="242" t="s">
        <v>1381</v>
      </c>
    </row>
    <row r="1390" s="2" customFormat="1">
      <c r="A1390" s="41"/>
      <c r="B1390" s="42"/>
      <c r="C1390" s="43"/>
      <c r="D1390" s="244" t="s">
        <v>258</v>
      </c>
      <c r="E1390" s="43"/>
      <c r="F1390" s="245" t="s">
        <v>1382</v>
      </c>
      <c r="G1390" s="43"/>
      <c r="H1390" s="43"/>
      <c r="I1390" s="246"/>
      <c r="J1390" s="43"/>
      <c r="K1390" s="43"/>
      <c r="L1390" s="47"/>
      <c r="M1390" s="247"/>
      <c r="N1390" s="248"/>
      <c r="O1390" s="94"/>
      <c r="P1390" s="94"/>
      <c r="Q1390" s="94"/>
      <c r="R1390" s="94"/>
      <c r="S1390" s="94"/>
      <c r="T1390" s="95"/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T1390" s="19" t="s">
        <v>258</v>
      </c>
      <c r="AU1390" s="19" t="s">
        <v>93</v>
      </c>
    </row>
    <row r="1391" s="2" customFormat="1">
      <c r="A1391" s="41"/>
      <c r="B1391" s="42"/>
      <c r="C1391" s="43"/>
      <c r="D1391" s="251" t="s">
        <v>289</v>
      </c>
      <c r="E1391" s="43"/>
      <c r="F1391" s="282" t="s">
        <v>1383</v>
      </c>
      <c r="G1391" s="43"/>
      <c r="H1391" s="43"/>
      <c r="I1391" s="246"/>
      <c r="J1391" s="43"/>
      <c r="K1391" s="43"/>
      <c r="L1391" s="47"/>
      <c r="M1391" s="247"/>
      <c r="N1391" s="248"/>
      <c r="O1391" s="94"/>
      <c r="P1391" s="94"/>
      <c r="Q1391" s="94"/>
      <c r="R1391" s="94"/>
      <c r="S1391" s="94"/>
      <c r="T1391" s="95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T1391" s="19" t="s">
        <v>289</v>
      </c>
      <c r="AU1391" s="19" t="s">
        <v>93</v>
      </c>
    </row>
    <row r="1392" s="13" customFormat="1">
      <c r="A1392" s="13"/>
      <c r="B1392" s="249"/>
      <c r="C1392" s="250"/>
      <c r="D1392" s="251" t="s">
        <v>260</v>
      </c>
      <c r="E1392" s="252" t="s">
        <v>1</v>
      </c>
      <c r="F1392" s="253" t="s">
        <v>1384</v>
      </c>
      <c r="G1392" s="250"/>
      <c r="H1392" s="254">
        <v>9.5</v>
      </c>
      <c r="I1392" s="255"/>
      <c r="J1392" s="250"/>
      <c r="K1392" s="250"/>
      <c r="L1392" s="256"/>
      <c r="M1392" s="257"/>
      <c r="N1392" s="258"/>
      <c r="O1392" s="258"/>
      <c r="P1392" s="258"/>
      <c r="Q1392" s="258"/>
      <c r="R1392" s="258"/>
      <c r="S1392" s="258"/>
      <c r="T1392" s="259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60" t="s">
        <v>260</v>
      </c>
      <c r="AU1392" s="260" t="s">
        <v>93</v>
      </c>
      <c r="AV1392" s="13" t="s">
        <v>93</v>
      </c>
      <c r="AW1392" s="13" t="s">
        <v>40</v>
      </c>
      <c r="AX1392" s="13" t="s">
        <v>84</v>
      </c>
      <c r="AY1392" s="260" t="s">
        <v>251</v>
      </c>
    </row>
    <row r="1393" s="13" customFormat="1">
      <c r="A1393" s="13"/>
      <c r="B1393" s="249"/>
      <c r="C1393" s="250"/>
      <c r="D1393" s="251" t="s">
        <v>260</v>
      </c>
      <c r="E1393" s="252" t="s">
        <v>1</v>
      </c>
      <c r="F1393" s="253" t="s">
        <v>1385</v>
      </c>
      <c r="G1393" s="250"/>
      <c r="H1393" s="254">
        <v>9.5</v>
      </c>
      <c r="I1393" s="255"/>
      <c r="J1393" s="250"/>
      <c r="K1393" s="250"/>
      <c r="L1393" s="256"/>
      <c r="M1393" s="257"/>
      <c r="N1393" s="258"/>
      <c r="O1393" s="258"/>
      <c r="P1393" s="258"/>
      <c r="Q1393" s="258"/>
      <c r="R1393" s="258"/>
      <c r="S1393" s="258"/>
      <c r="T1393" s="259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60" t="s">
        <v>260</v>
      </c>
      <c r="AU1393" s="260" t="s">
        <v>93</v>
      </c>
      <c r="AV1393" s="13" t="s">
        <v>93</v>
      </c>
      <c r="AW1393" s="13" t="s">
        <v>40</v>
      </c>
      <c r="AX1393" s="13" t="s">
        <v>84</v>
      </c>
      <c r="AY1393" s="260" t="s">
        <v>251</v>
      </c>
    </row>
    <row r="1394" s="14" customFormat="1">
      <c r="A1394" s="14"/>
      <c r="B1394" s="261"/>
      <c r="C1394" s="262"/>
      <c r="D1394" s="251" t="s">
        <v>260</v>
      </c>
      <c r="E1394" s="263" t="s">
        <v>1</v>
      </c>
      <c r="F1394" s="264" t="s">
        <v>262</v>
      </c>
      <c r="G1394" s="262"/>
      <c r="H1394" s="265">
        <v>19</v>
      </c>
      <c r="I1394" s="266"/>
      <c r="J1394" s="262"/>
      <c r="K1394" s="262"/>
      <c r="L1394" s="267"/>
      <c r="M1394" s="268"/>
      <c r="N1394" s="269"/>
      <c r="O1394" s="269"/>
      <c r="P1394" s="269"/>
      <c r="Q1394" s="269"/>
      <c r="R1394" s="269"/>
      <c r="S1394" s="269"/>
      <c r="T1394" s="270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71" t="s">
        <v>260</v>
      </c>
      <c r="AU1394" s="271" t="s">
        <v>93</v>
      </c>
      <c r="AV1394" s="14" t="s">
        <v>257</v>
      </c>
      <c r="AW1394" s="14" t="s">
        <v>40</v>
      </c>
      <c r="AX1394" s="14" t="s">
        <v>91</v>
      </c>
      <c r="AY1394" s="271" t="s">
        <v>251</v>
      </c>
    </row>
    <row r="1395" s="2" customFormat="1" ht="24.15" customHeight="1">
      <c r="A1395" s="41"/>
      <c r="B1395" s="42"/>
      <c r="C1395" s="230" t="s">
        <v>1386</v>
      </c>
      <c r="D1395" s="230" t="s">
        <v>253</v>
      </c>
      <c r="E1395" s="231" t="s">
        <v>1387</v>
      </c>
      <c r="F1395" s="232" t="s">
        <v>1388</v>
      </c>
      <c r="G1395" s="233" t="s">
        <v>571</v>
      </c>
      <c r="H1395" s="234">
        <v>6</v>
      </c>
      <c r="I1395" s="235"/>
      <c r="J1395" s="236">
        <f>ROUND(I1395*H1395,2)</f>
        <v>0</v>
      </c>
      <c r="K1395" s="237"/>
      <c r="L1395" s="47"/>
      <c r="M1395" s="238" t="s">
        <v>1</v>
      </c>
      <c r="N1395" s="239" t="s">
        <v>49</v>
      </c>
      <c r="O1395" s="94"/>
      <c r="P1395" s="240">
        <f>O1395*H1395</f>
        <v>0</v>
      </c>
      <c r="Q1395" s="240">
        <v>0</v>
      </c>
      <c r="R1395" s="240">
        <f>Q1395*H1395</f>
        <v>0</v>
      </c>
      <c r="S1395" s="240">
        <v>0</v>
      </c>
      <c r="T1395" s="241">
        <f>S1395*H1395</f>
        <v>0</v>
      </c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R1395" s="242" t="s">
        <v>257</v>
      </c>
      <c r="AT1395" s="242" t="s">
        <v>253</v>
      </c>
      <c r="AU1395" s="242" t="s">
        <v>93</v>
      </c>
      <c r="AY1395" s="19" t="s">
        <v>251</v>
      </c>
      <c r="BE1395" s="243">
        <f>IF(N1395="základní",J1395,0)</f>
        <v>0</v>
      </c>
      <c r="BF1395" s="243">
        <f>IF(N1395="snížená",J1395,0)</f>
        <v>0</v>
      </c>
      <c r="BG1395" s="243">
        <f>IF(N1395="zákl. přenesená",J1395,0)</f>
        <v>0</v>
      </c>
      <c r="BH1395" s="243">
        <f>IF(N1395="sníž. přenesená",J1395,0)</f>
        <v>0</v>
      </c>
      <c r="BI1395" s="243">
        <f>IF(N1395="nulová",J1395,0)</f>
        <v>0</v>
      </c>
      <c r="BJ1395" s="19" t="s">
        <v>91</v>
      </c>
      <c r="BK1395" s="243">
        <f>ROUND(I1395*H1395,2)</f>
        <v>0</v>
      </c>
      <c r="BL1395" s="19" t="s">
        <v>257</v>
      </c>
      <c r="BM1395" s="242" t="s">
        <v>1389</v>
      </c>
    </row>
    <row r="1396" s="2" customFormat="1">
      <c r="A1396" s="41"/>
      <c r="B1396" s="42"/>
      <c r="C1396" s="43"/>
      <c r="D1396" s="251" t="s">
        <v>289</v>
      </c>
      <c r="E1396" s="43"/>
      <c r="F1396" s="282" t="s">
        <v>1390</v>
      </c>
      <c r="G1396" s="43"/>
      <c r="H1396" s="43"/>
      <c r="I1396" s="246"/>
      <c r="J1396" s="43"/>
      <c r="K1396" s="43"/>
      <c r="L1396" s="47"/>
      <c r="M1396" s="247"/>
      <c r="N1396" s="248"/>
      <c r="O1396" s="94"/>
      <c r="P1396" s="94"/>
      <c r="Q1396" s="94"/>
      <c r="R1396" s="94"/>
      <c r="S1396" s="94"/>
      <c r="T1396" s="95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T1396" s="19" t="s">
        <v>289</v>
      </c>
      <c r="AU1396" s="19" t="s">
        <v>93</v>
      </c>
    </row>
    <row r="1397" s="15" customFormat="1">
      <c r="A1397" s="15"/>
      <c r="B1397" s="272"/>
      <c r="C1397" s="273"/>
      <c r="D1397" s="251" t="s">
        <v>260</v>
      </c>
      <c r="E1397" s="274" t="s">
        <v>1</v>
      </c>
      <c r="F1397" s="275" t="s">
        <v>1391</v>
      </c>
      <c r="G1397" s="273"/>
      <c r="H1397" s="274" t="s">
        <v>1</v>
      </c>
      <c r="I1397" s="276"/>
      <c r="J1397" s="273"/>
      <c r="K1397" s="273"/>
      <c r="L1397" s="277"/>
      <c r="M1397" s="278"/>
      <c r="N1397" s="279"/>
      <c r="O1397" s="279"/>
      <c r="P1397" s="279"/>
      <c r="Q1397" s="279"/>
      <c r="R1397" s="279"/>
      <c r="S1397" s="279"/>
      <c r="T1397" s="280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81" t="s">
        <v>260</v>
      </c>
      <c r="AU1397" s="281" t="s">
        <v>93</v>
      </c>
      <c r="AV1397" s="15" t="s">
        <v>91</v>
      </c>
      <c r="AW1397" s="15" t="s">
        <v>40</v>
      </c>
      <c r="AX1397" s="15" t="s">
        <v>84</v>
      </c>
      <c r="AY1397" s="281" t="s">
        <v>251</v>
      </c>
    </row>
    <row r="1398" s="15" customFormat="1">
      <c r="A1398" s="15"/>
      <c r="B1398" s="272"/>
      <c r="C1398" s="273"/>
      <c r="D1398" s="251" t="s">
        <v>260</v>
      </c>
      <c r="E1398" s="274" t="s">
        <v>1</v>
      </c>
      <c r="F1398" s="275" t="s">
        <v>1349</v>
      </c>
      <c r="G1398" s="273"/>
      <c r="H1398" s="274" t="s">
        <v>1</v>
      </c>
      <c r="I1398" s="276"/>
      <c r="J1398" s="273"/>
      <c r="K1398" s="273"/>
      <c r="L1398" s="277"/>
      <c r="M1398" s="278"/>
      <c r="N1398" s="279"/>
      <c r="O1398" s="279"/>
      <c r="P1398" s="279"/>
      <c r="Q1398" s="279"/>
      <c r="R1398" s="279"/>
      <c r="S1398" s="279"/>
      <c r="T1398" s="280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81" t="s">
        <v>260</v>
      </c>
      <c r="AU1398" s="281" t="s">
        <v>93</v>
      </c>
      <c r="AV1398" s="15" t="s">
        <v>91</v>
      </c>
      <c r="AW1398" s="15" t="s">
        <v>40</v>
      </c>
      <c r="AX1398" s="15" t="s">
        <v>84</v>
      </c>
      <c r="AY1398" s="281" t="s">
        <v>251</v>
      </c>
    </row>
    <row r="1399" s="13" customFormat="1">
      <c r="A1399" s="13"/>
      <c r="B1399" s="249"/>
      <c r="C1399" s="250"/>
      <c r="D1399" s="251" t="s">
        <v>260</v>
      </c>
      <c r="E1399" s="252" t="s">
        <v>1</v>
      </c>
      <c r="F1399" s="253" t="s">
        <v>1392</v>
      </c>
      <c r="G1399" s="250"/>
      <c r="H1399" s="254">
        <v>2</v>
      </c>
      <c r="I1399" s="255"/>
      <c r="J1399" s="250"/>
      <c r="K1399" s="250"/>
      <c r="L1399" s="256"/>
      <c r="M1399" s="257"/>
      <c r="N1399" s="258"/>
      <c r="O1399" s="258"/>
      <c r="P1399" s="258"/>
      <c r="Q1399" s="258"/>
      <c r="R1399" s="258"/>
      <c r="S1399" s="258"/>
      <c r="T1399" s="25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60" t="s">
        <v>260</v>
      </c>
      <c r="AU1399" s="260" t="s">
        <v>93</v>
      </c>
      <c r="AV1399" s="13" t="s">
        <v>93</v>
      </c>
      <c r="AW1399" s="13" t="s">
        <v>40</v>
      </c>
      <c r="AX1399" s="13" t="s">
        <v>84</v>
      </c>
      <c r="AY1399" s="260" t="s">
        <v>251</v>
      </c>
    </row>
    <row r="1400" s="15" customFormat="1">
      <c r="A1400" s="15"/>
      <c r="B1400" s="272"/>
      <c r="C1400" s="273"/>
      <c r="D1400" s="251" t="s">
        <v>260</v>
      </c>
      <c r="E1400" s="274" t="s">
        <v>1</v>
      </c>
      <c r="F1400" s="275" t="s">
        <v>1353</v>
      </c>
      <c r="G1400" s="273"/>
      <c r="H1400" s="274" t="s">
        <v>1</v>
      </c>
      <c r="I1400" s="276"/>
      <c r="J1400" s="273"/>
      <c r="K1400" s="273"/>
      <c r="L1400" s="277"/>
      <c r="M1400" s="278"/>
      <c r="N1400" s="279"/>
      <c r="O1400" s="279"/>
      <c r="P1400" s="279"/>
      <c r="Q1400" s="279"/>
      <c r="R1400" s="279"/>
      <c r="S1400" s="279"/>
      <c r="T1400" s="280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81" t="s">
        <v>260</v>
      </c>
      <c r="AU1400" s="281" t="s">
        <v>93</v>
      </c>
      <c r="AV1400" s="15" t="s">
        <v>91</v>
      </c>
      <c r="AW1400" s="15" t="s">
        <v>40</v>
      </c>
      <c r="AX1400" s="15" t="s">
        <v>84</v>
      </c>
      <c r="AY1400" s="281" t="s">
        <v>251</v>
      </c>
    </row>
    <row r="1401" s="13" customFormat="1">
      <c r="A1401" s="13"/>
      <c r="B1401" s="249"/>
      <c r="C1401" s="250"/>
      <c r="D1401" s="251" t="s">
        <v>260</v>
      </c>
      <c r="E1401" s="252" t="s">
        <v>1</v>
      </c>
      <c r="F1401" s="253" t="s">
        <v>1392</v>
      </c>
      <c r="G1401" s="250"/>
      <c r="H1401" s="254">
        <v>2</v>
      </c>
      <c r="I1401" s="255"/>
      <c r="J1401" s="250"/>
      <c r="K1401" s="250"/>
      <c r="L1401" s="256"/>
      <c r="M1401" s="257"/>
      <c r="N1401" s="258"/>
      <c r="O1401" s="258"/>
      <c r="P1401" s="258"/>
      <c r="Q1401" s="258"/>
      <c r="R1401" s="258"/>
      <c r="S1401" s="258"/>
      <c r="T1401" s="259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60" t="s">
        <v>260</v>
      </c>
      <c r="AU1401" s="260" t="s">
        <v>93</v>
      </c>
      <c r="AV1401" s="13" t="s">
        <v>93</v>
      </c>
      <c r="AW1401" s="13" t="s">
        <v>40</v>
      </c>
      <c r="AX1401" s="13" t="s">
        <v>84</v>
      </c>
      <c r="AY1401" s="260" t="s">
        <v>251</v>
      </c>
    </row>
    <row r="1402" s="15" customFormat="1">
      <c r="A1402" s="15"/>
      <c r="B1402" s="272"/>
      <c r="C1402" s="273"/>
      <c r="D1402" s="251" t="s">
        <v>260</v>
      </c>
      <c r="E1402" s="274" t="s">
        <v>1</v>
      </c>
      <c r="F1402" s="275" t="s">
        <v>1355</v>
      </c>
      <c r="G1402" s="273"/>
      <c r="H1402" s="274" t="s">
        <v>1</v>
      </c>
      <c r="I1402" s="276"/>
      <c r="J1402" s="273"/>
      <c r="K1402" s="273"/>
      <c r="L1402" s="277"/>
      <c r="M1402" s="278"/>
      <c r="N1402" s="279"/>
      <c r="O1402" s="279"/>
      <c r="P1402" s="279"/>
      <c r="Q1402" s="279"/>
      <c r="R1402" s="279"/>
      <c r="S1402" s="279"/>
      <c r="T1402" s="280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81" t="s">
        <v>260</v>
      </c>
      <c r="AU1402" s="281" t="s">
        <v>93</v>
      </c>
      <c r="AV1402" s="15" t="s">
        <v>91</v>
      </c>
      <c r="AW1402" s="15" t="s">
        <v>40</v>
      </c>
      <c r="AX1402" s="15" t="s">
        <v>84</v>
      </c>
      <c r="AY1402" s="281" t="s">
        <v>251</v>
      </c>
    </row>
    <row r="1403" s="13" customFormat="1">
      <c r="A1403" s="13"/>
      <c r="B1403" s="249"/>
      <c r="C1403" s="250"/>
      <c r="D1403" s="251" t="s">
        <v>260</v>
      </c>
      <c r="E1403" s="252" t="s">
        <v>1</v>
      </c>
      <c r="F1403" s="253" t="s">
        <v>1393</v>
      </c>
      <c r="G1403" s="250"/>
      <c r="H1403" s="254">
        <v>1</v>
      </c>
      <c r="I1403" s="255"/>
      <c r="J1403" s="250"/>
      <c r="K1403" s="250"/>
      <c r="L1403" s="256"/>
      <c r="M1403" s="257"/>
      <c r="N1403" s="258"/>
      <c r="O1403" s="258"/>
      <c r="P1403" s="258"/>
      <c r="Q1403" s="258"/>
      <c r="R1403" s="258"/>
      <c r="S1403" s="258"/>
      <c r="T1403" s="259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60" t="s">
        <v>260</v>
      </c>
      <c r="AU1403" s="260" t="s">
        <v>93</v>
      </c>
      <c r="AV1403" s="13" t="s">
        <v>93</v>
      </c>
      <c r="AW1403" s="13" t="s">
        <v>40</v>
      </c>
      <c r="AX1403" s="13" t="s">
        <v>84</v>
      </c>
      <c r="AY1403" s="260" t="s">
        <v>251</v>
      </c>
    </row>
    <row r="1404" s="15" customFormat="1">
      <c r="A1404" s="15"/>
      <c r="B1404" s="272"/>
      <c r="C1404" s="273"/>
      <c r="D1404" s="251" t="s">
        <v>260</v>
      </c>
      <c r="E1404" s="274" t="s">
        <v>1</v>
      </c>
      <c r="F1404" s="275" t="s">
        <v>1394</v>
      </c>
      <c r="G1404" s="273"/>
      <c r="H1404" s="274" t="s">
        <v>1</v>
      </c>
      <c r="I1404" s="276"/>
      <c r="J1404" s="273"/>
      <c r="K1404" s="273"/>
      <c r="L1404" s="277"/>
      <c r="M1404" s="278"/>
      <c r="N1404" s="279"/>
      <c r="O1404" s="279"/>
      <c r="P1404" s="279"/>
      <c r="Q1404" s="279"/>
      <c r="R1404" s="279"/>
      <c r="S1404" s="279"/>
      <c r="T1404" s="280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81" t="s">
        <v>260</v>
      </c>
      <c r="AU1404" s="281" t="s">
        <v>93</v>
      </c>
      <c r="AV1404" s="15" t="s">
        <v>91</v>
      </c>
      <c r="AW1404" s="15" t="s">
        <v>40</v>
      </c>
      <c r="AX1404" s="15" t="s">
        <v>84</v>
      </c>
      <c r="AY1404" s="281" t="s">
        <v>251</v>
      </c>
    </row>
    <row r="1405" s="13" customFormat="1">
      <c r="A1405" s="13"/>
      <c r="B1405" s="249"/>
      <c r="C1405" s="250"/>
      <c r="D1405" s="251" t="s">
        <v>260</v>
      </c>
      <c r="E1405" s="252" t="s">
        <v>1</v>
      </c>
      <c r="F1405" s="253" t="s">
        <v>1393</v>
      </c>
      <c r="G1405" s="250"/>
      <c r="H1405" s="254">
        <v>1</v>
      </c>
      <c r="I1405" s="255"/>
      <c r="J1405" s="250"/>
      <c r="K1405" s="250"/>
      <c r="L1405" s="256"/>
      <c r="M1405" s="257"/>
      <c r="N1405" s="258"/>
      <c r="O1405" s="258"/>
      <c r="P1405" s="258"/>
      <c r="Q1405" s="258"/>
      <c r="R1405" s="258"/>
      <c r="S1405" s="258"/>
      <c r="T1405" s="259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60" t="s">
        <v>260</v>
      </c>
      <c r="AU1405" s="260" t="s">
        <v>93</v>
      </c>
      <c r="AV1405" s="13" t="s">
        <v>93</v>
      </c>
      <c r="AW1405" s="13" t="s">
        <v>40</v>
      </c>
      <c r="AX1405" s="13" t="s">
        <v>84</v>
      </c>
      <c r="AY1405" s="260" t="s">
        <v>251</v>
      </c>
    </row>
    <row r="1406" s="14" customFormat="1">
      <c r="A1406" s="14"/>
      <c r="B1406" s="261"/>
      <c r="C1406" s="262"/>
      <c r="D1406" s="251" t="s">
        <v>260</v>
      </c>
      <c r="E1406" s="263" t="s">
        <v>1</v>
      </c>
      <c r="F1406" s="264" t="s">
        <v>262</v>
      </c>
      <c r="G1406" s="262"/>
      <c r="H1406" s="265">
        <v>6</v>
      </c>
      <c r="I1406" s="266"/>
      <c r="J1406" s="262"/>
      <c r="K1406" s="262"/>
      <c r="L1406" s="267"/>
      <c r="M1406" s="268"/>
      <c r="N1406" s="269"/>
      <c r="O1406" s="269"/>
      <c r="P1406" s="269"/>
      <c r="Q1406" s="269"/>
      <c r="R1406" s="269"/>
      <c r="S1406" s="269"/>
      <c r="T1406" s="270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71" t="s">
        <v>260</v>
      </c>
      <c r="AU1406" s="271" t="s">
        <v>93</v>
      </c>
      <c r="AV1406" s="14" t="s">
        <v>257</v>
      </c>
      <c r="AW1406" s="14" t="s">
        <v>40</v>
      </c>
      <c r="AX1406" s="14" t="s">
        <v>91</v>
      </c>
      <c r="AY1406" s="271" t="s">
        <v>251</v>
      </c>
    </row>
    <row r="1407" s="2" customFormat="1" ht="24.15" customHeight="1">
      <c r="A1407" s="41"/>
      <c r="B1407" s="42"/>
      <c r="C1407" s="230" t="s">
        <v>1395</v>
      </c>
      <c r="D1407" s="230" t="s">
        <v>253</v>
      </c>
      <c r="E1407" s="231" t="s">
        <v>1396</v>
      </c>
      <c r="F1407" s="232" t="s">
        <v>1397</v>
      </c>
      <c r="G1407" s="233" t="s">
        <v>571</v>
      </c>
      <c r="H1407" s="234">
        <v>24</v>
      </c>
      <c r="I1407" s="235"/>
      <c r="J1407" s="236">
        <f>ROUND(I1407*H1407,2)</f>
        <v>0</v>
      </c>
      <c r="K1407" s="237"/>
      <c r="L1407" s="47"/>
      <c r="M1407" s="238" t="s">
        <v>1</v>
      </c>
      <c r="N1407" s="239" t="s">
        <v>49</v>
      </c>
      <c r="O1407" s="94"/>
      <c r="P1407" s="240">
        <f>O1407*H1407</f>
        <v>0</v>
      </c>
      <c r="Q1407" s="240">
        <v>0.0041000000000000003</v>
      </c>
      <c r="R1407" s="240">
        <f>Q1407*H1407</f>
        <v>0.098400000000000015</v>
      </c>
      <c r="S1407" s="240">
        <v>0</v>
      </c>
      <c r="T1407" s="241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42" t="s">
        <v>257</v>
      </c>
      <c r="AT1407" s="242" t="s">
        <v>253</v>
      </c>
      <c r="AU1407" s="242" t="s">
        <v>93</v>
      </c>
      <c r="AY1407" s="19" t="s">
        <v>251</v>
      </c>
      <c r="BE1407" s="243">
        <f>IF(N1407="základní",J1407,0)</f>
        <v>0</v>
      </c>
      <c r="BF1407" s="243">
        <f>IF(N1407="snížená",J1407,0)</f>
        <v>0</v>
      </c>
      <c r="BG1407" s="243">
        <f>IF(N1407="zákl. přenesená",J1407,0)</f>
        <v>0</v>
      </c>
      <c r="BH1407" s="243">
        <f>IF(N1407="sníž. přenesená",J1407,0)</f>
        <v>0</v>
      </c>
      <c r="BI1407" s="243">
        <f>IF(N1407="nulová",J1407,0)</f>
        <v>0</v>
      </c>
      <c r="BJ1407" s="19" t="s">
        <v>91</v>
      </c>
      <c r="BK1407" s="243">
        <f>ROUND(I1407*H1407,2)</f>
        <v>0</v>
      </c>
      <c r="BL1407" s="19" t="s">
        <v>257</v>
      </c>
      <c r="BM1407" s="242" t="s">
        <v>1398</v>
      </c>
    </row>
    <row r="1408" s="2" customFormat="1">
      <c r="A1408" s="41"/>
      <c r="B1408" s="42"/>
      <c r="C1408" s="43"/>
      <c r="D1408" s="244" t="s">
        <v>258</v>
      </c>
      <c r="E1408" s="43"/>
      <c r="F1408" s="245" t="s">
        <v>1399</v>
      </c>
      <c r="G1408" s="43"/>
      <c r="H1408" s="43"/>
      <c r="I1408" s="246"/>
      <c r="J1408" s="43"/>
      <c r="K1408" s="43"/>
      <c r="L1408" s="47"/>
      <c r="M1408" s="247"/>
      <c r="N1408" s="248"/>
      <c r="O1408" s="94"/>
      <c r="P1408" s="94"/>
      <c r="Q1408" s="94"/>
      <c r="R1408" s="94"/>
      <c r="S1408" s="94"/>
      <c r="T1408" s="95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19" t="s">
        <v>258</v>
      </c>
      <c r="AU1408" s="19" t="s">
        <v>93</v>
      </c>
    </row>
    <row r="1409" s="2" customFormat="1">
      <c r="A1409" s="41"/>
      <c r="B1409" s="42"/>
      <c r="C1409" s="43"/>
      <c r="D1409" s="251" t="s">
        <v>289</v>
      </c>
      <c r="E1409" s="43"/>
      <c r="F1409" s="282" t="s">
        <v>1400</v>
      </c>
      <c r="G1409" s="43"/>
      <c r="H1409" s="43"/>
      <c r="I1409" s="246"/>
      <c r="J1409" s="43"/>
      <c r="K1409" s="43"/>
      <c r="L1409" s="47"/>
      <c r="M1409" s="247"/>
      <c r="N1409" s="248"/>
      <c r="O1409" s="94"/>
      <c r="P1409" s="94"/>
      <c r="Q1409" s="94"/>
      <c r="R1409" s="94"/>
      <c r="S1409" s="94"/>
      <c r="T1409" s="95"/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T1409" s="19" t="s">
        <v>289</v>
      </c>
      <c r="AU1409" s="19" t="s">
        <v>93</v>
      </c>
    </row>
    <row r="1410" s="13" customFormat="1">
      <c r="A1410" s="13"/>
      <c r="B1410" s="249"/>
      <c r="C1410" s="250"/>
      <c r="D1410" s="251" t="s">
        <v>260</v>
      </c>
      <c r="E1410" s="252" t="s">
        <v>1</v>
      </c>
      <c r="F1410" s="253" t="s">
        <v>1401</v>
      </c>
      <c r="G1410" s="250"/>
      <c r="H1410" s="254">
        <v>4</v>
      </c>
      <c r="I1410" s="255"/>
      <c r="J1410" s="250"/>
      <c r="K1410" s="250"/>
      <c r="L1410" s="256"/>
      <c r="M1410" s="257"/>
      <c r="N1410" s="258"/>
      <c r="O1410" s="258"/>
      <c r="P1410" s="258"/>
      <c r="Q1410" s="258"/>
      <c r="R1410" s="258"/>
      <c r="S1410" s="258"/>
      <c r="T1410" s="259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60" t="s">
        <v>260</v>
      </c>
      <c r="AU1410" s="260" t="s">
        <v>93</v>
      </c>
      <c r="AV1410" s="13" t="s">
        <v>93</v>
      </c>
      <c r="AW1410" s="13" t="s">
        <v>40</v>
      </c>
      <c r="AX1410" s="13" t="s">
        <v>84</v>
      </c>
      <c r="AY1410" s="260" t="s">
        <v>251</v>
      </c>
    </row>
    <row r="1411" s="13" customFormat="1">
      <c r="A1411" s="13"/>
      <c r="B1411" s="249"/>
      <c r="C1411" s="250"/>
      <c r="D1411" s="251" t="s">
        <v>260</v>
      </c>
      <c r="E1411" s="252" t="s">
        <v>1</v>
      </c>
      <c r="F1411" s="253" t="s">
        <v>1402</v>
      </c>
      <c r="G1411" s="250"/>
      <c r="H1411" s="254">
        <v>4</v>
      </c>
      <c r="I1411" s="255"/>
      <c r="J1411" s="250"/>
      <c r="K1411" s="250"/>
      <c r="L1411" s="256"/>
      <c r="M1411" s="257"/>
      <c r="N1411" s="258"/>
      <c r="O1411" s="258"/>
      <c r="P1411" s="258"/>
      <c r="Q1411" s="258"/>
      <c r="R1411" s="258"/>
      <c r="S1411" s="258"/>
      <c r="T1411" s="259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60" t="s">
        <v>260</v>
      </c>
      <c r="AU1411" s="260" t="s">
        <v>93</v>
      </c>
      <c r="AV1411" s="13" t="s">
        <v>93</v>
      </c>
      <c r="AW1411" s="13" t="s">
        <v>40</v>
      </c>
      <c r="AX1411" s="13" t="s">
        <v>84</v>
      </c>
      <c r="AY1411" s="260" t="s">
        <v>251</v>
      </c>
    </row>
    <row r="1412" s="13" customFormat="1">
      <c r="A1412" s="13"/>
      <c r="B1412" s="249"/>
      <c r="C1412" s="250"/>
      <c r="D1412" s="251" t="s">
        <v>260</v>
      </c>
      <c r="E1412" s="252" t="s">
        <v>1</v>
      </c>
      <c r="F1412" s="253" t="s">
        <v>1403</v>
      </c>
      <c r="G1412" s="250"/>
      <c r="H1412" s="254">
        <v>4</v>
      </c>
      <c r="I1412" s="255"/>
      <c r="J1412" s="250"/>
      <c r="K1412" s="250"/>
      <c r="L1412" s="256"/>
      <c r="M1412" s="257"/>
      <c r="N1412" s="258"/>
      <c r="O1412" s="258"/>
      <c r="P1412" s="258"/>
      <c r="Q1412" s="258"/>
      <c r="R1412" s="258"/>
      <c r="S1412" s="258"/>
      <c r="T1412" s="259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60" t="s">
        <v>260</v>
      </c>
      <c r="AU1412" s="260" t="s">
        <v>93</v>
      </c>
      <c r="AV1412" s="13" t="s">
        <v>93</v>
      </c>
      <c r="AW1412" s="13" t="s">
        <v>40</v>
      </c>
      <c r="AX1412" s="13" t="s">
        <v>84</v>
      </c>
      <c r="AY1412" s="260" t="s">
        <v>251</v>
      </c>
    </row>
    <row r="1413" s="13" customFormat="1">
      <c r="A1413" s="13"/>
      <c r="B1413" s="249"/>
      <c r="C1413" s="250"/>
      <c r="D1413" s="251" t="s">
        <v>260</v>
      </c>
      <c r="E1413" s="252" t="s">
        <v>1</v>
      </c>
      <c r="F1413" s="253" t="s">
        <v>1404</v>
      </c>
      <c r="G1413" s="250"/>
      <c r="H1413" s="254">
        <v>4</v>
      </c>
      <c r="I1413" s="255"/>
      <c r="J1413" s="250"/>
      <c r="K1413" s="250"/>
      <c r="L1413" s="256"/>
      <c r="M1413" s="257"/>
      <c r="N1413" s="258"/>
      <c r="O1413" s="258"/>
      <c r="P1413" s="258"/>
      <c r="Q1413" s="258"/>
      <c r="R1413" s="258"/>
      <c r="S1413" s="258"/>
      <c r="T1413" s="259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60" t="s">
        <v>260</v>
      </c>
      <c r="AU1413" s="260" t="s">
        <v>93</v>
      </c>
      <c r="AV1413" s="13" t="s">
        <v>93</v>
      </c>
      <c r="AW1413" s="13" t="s">
        <v>40</v>
      </c>
      <c r="AX1413" s="13" t="s">
        <v>84</v>
      </c>
      <c r="AY1413" s="260" t="s">
        <v>251</v>
      </c>
    </row>
    <row r="1414" s="13" customFormat="1">
      <c r="A1414" s="13"/>
      <c r="B1414" s="249"/>
      <c r="C1414" s="250"/>
      <c r="D1414" s="251" t="s">
        <v>260</v>
      </c>
      <c r="E1414" s="252" t="s">
        <v>1</v>
      </c>
      <c r="F1414" s="253" t="s">
        <v>1405</v>
      </c>
      <c r="G1414" s="250"/>
      <c r="H1414" s="254">
        <v>4</v>
      </c>
      <c r="I1414" s="255"/>
      <c r="J1414" s="250"/>
      <c r="K1414" s="250"/>
      <c r="L1414" s="256"/>
      <c r="M1414" s="257"/>
      <c r="N1414" s="258"/>
      <c r="O1414" s="258"/>
      <c r="P1414" s="258"/>
      <c r="Q1414" s="258"/>
      <c r="R1414" s="258"/>
      <c r="S1414" s="258"/>
      <c r="T1414" s="259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60" t="s">
        <v>260</v>
      </c>
      <c r="AU1414" s="260" t="s">
        <v>93</v>
      </c>
      <c r="AV1414" s="13" t="s">
        <v>93</v>
      </c>
      <c r="AW1414" s="13" t="s">
        <v>40</v>
      </c>
      <c r="AX1414" s="13" t="s">
        <v>84</v>
      </c>
      <c r="AY1414" s="260" t="s">
        <v>251</v>
      </c>
    </row>
    <row r="1415" s="13" customFormat="1">
      <c r="A1415" s="13"/>
      <c r="B1415" s="249"/>
      <c r="C1415" s="250"/>
      <c r="D1415" s="251" t="s">
        <v>260</v>
      </c>
      <c r="E1415" s="252" t="s">
        <v>1</v>
      </c>
      <c r="F1415" s="253" t="s">
        <v>1406</v>
      </c>
      <c r="G1415" s="250"/>
      <c r="H1415" s="254">
        <v>4</v>
      </c>
      <c r="I1415" s="255"/>
      <c r="J1415" s="250"/>
      <c r="K1415" s="250"/>
      <c r="L1415" s="256"/>
      <c r="M1415" s="257"/>
      <c r="N1415" s="258"/>
      <c r="O1415" s="258"/>
      <c r="P1415" s="258"/>
      <c r="Q1415" s="258"/>
      <c r="R1415" s="258"/>
      <c r="S1415" s="258"/>
      <c r="T1415" s="25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60" t="s">
        <v>260</v>
      </c>
      <c r="AU1415" s="260" t="s">
        <v>93</v>
      </c>
      <c r="AV1415" s="13" t="s">
        <v>93</v>
      </c>
      <c r="AW1415" s="13" t="s">
        <v>40</v>
      </c>
      <c r="AX1415" s="13" t="s">
        <v>84</v>
      </c>
      <c r="AY1415" s="260" t="s">
        <v>251</v>
      </c>
    </row>
    <row r="1416" s="14" customFormat="1">
      <c r="A1416" s="14"/>
      <c r="B1416" s="261"/>
      <c r="C1416" s="262"/>
      <c r="D1416" s="251" t="s">
        <v>260</v>
      </c>
      <c r="E1416" s="263" t="s">
        <v>1</v>
      </c>
      <c r="F1416" s="264" t="s">
        <v>262</v>
      </c>
      <c r="G1416" s="262"/>
      <c r="H1416" s="265">
        <v>24</v>
      </c>
      <c r="I1416" s="266"/>
      <c r="J1416" s="262"/>
      <c r="K1416" s="262"/>
      <c r="L1416" s="267"/>
      <c r="M1416" s="268"/>
      <c r="N1416" s="269"/>
      <c r="O1416" s="269"/>
      <c r="P1416" s="269"/>
      <c r="Q1416" s="269"/>
      <c r="R1416" s="269"/>
      <c r="S1416" s="269"/>
      <c r="T1416" s="270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71" t="s">
        <v>260</v>
      </c>
      <c r="AU1416" s="271" t="s">
        <v>93</v>
      </c>
      <c r="AV1416" s="14" t="s">
        <v>257</v>
      </c>
      <c r="AW1416" s="14" t="s">
        <v>40</v>
      </c>
      <c r="AX1416" s="14" t="s">
        <v>91</v>
      </c>
      <c r="AY1416" s="271" t="s">
        <v>251</v>
      </c>
    </row>
    <row r="1417" s="2" customFormat="1" ht="33" customHeight="1">
      <c r="A1417" s="41"/>
      <c r="B1417" s="42"/>
      <c r="C1417" s="230" t="s">
        <v>1407</v>
      </c>
      <c r="D1417" s="230" t="s">
        <v>253</v>
      </c>
      <c r="E1417" s="231" t="s">
        <v>1408</v>
      </c>
      <c r="F1417" s="232" t="s">
        <v>1409</v>
      </c>
      <c r="G1417" s="233" t="s">
        <v>571</v>
      </c>
      <c r="H1417" s="234">
        <v>3</v>
      </c>
      <c r="I1417" s="235"/>
      <c r="J1417" s="236">
        <f>ROUND(I1417*H1417,2)</f>
        <v>0</v>
      </c>
      <c r="K1417" s="237"/>
      <c r="L1417" s="47"/>
      <c r="M1417" s="238" t="s">
        <v>1</v>
      </c>
      <c r="N1417" s="239" t="s">
        <v>49</v>
      </c>
      <c r="O1417" s="94"/>
      <c r="P1417" s="240">
        <f>O1417*H1417</f>
        <v>0</v>
      </c>
      <c r="Q1417" s="240">
        <v>0.016500000000000001</v>
      </c>
      <c r="R1417" s="240">
        <f>Q1417*H1417</f>
        <v>0.049500000000000002</v>
      </c>
      <c r="S1417" s="240">
        <v>0</v>
      </c>
      <c r="T1417" s="241">
        <f>S1417*H1417</f>
        <v>0</v>
      </c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R1417" s="242" t="s">
        <v>257</v>
      </c>
      <c r="AT1417" s="242" t="s">
        <v>253</v>
      </c>
      <c r="AU1417" s="242" t="s">
        <v>93</v>
      </c>
      <c r="AY1417" s="19" t="s">
        <v>251</v>
      </c>
      <c r="BE1417" s="243">
        <f>IF(N1417="základní",J1417,0)</f>
        <v>0</v>
      </c>
      <c r="BF1417" s="243">
        <f>IF(N1417="snížená",J1417,0)</f>
        <v>0</v>
      </c>
      <c r="BG1417" s="243">
        <f>IF(N1417="zákl. přenesená",J1417,0)</f>
        <v>0</v>
      </c>
      <c r="BH1417" s="243">
        <f>IF(N1417="sníž. přenesená",J1417,0)</f>
        <v>0</v>
      </c>
      <c r="BI1417" s="243">
        <f>IF(N1417="nulová",J1417,0)</f>
        <v>0</v>
      </c>
      <c r="BJ1417" s="19" t="s">
        <v>91</v>
      </c>
      <c r="BK1417" s="243">
        <f>ROUND(I1417*H1417,2)</f>
        <v>0</v>
      </c>
      <c r="BL1417" s="19" t="s">
        <v>257</v>
      </c>
      <c r="BM1417" s="242" t="s">
        <v>1410</v>
      </c>
    </row>
    <row r="1418" s="2" customFormat="1">
      <c r="A1418" s="41"/>
      <c r="B1418" s="42"/>
      <c r="C1418" s="43"/>
      <c r="D1418" s="251" t="s">
        <v>289</v>
      </c>
      <c r="E1418" s="43"/>
      <c r="F1418" s="282" t="s">
        <v>1411</v>
      </c>
      <c r="G1418" s="43"/>
      <c r="H1418" s="43"/>
      <c r="I1418" s="246"/>
      <c r="J1418" s="43"/>
      <c r="K1418" s="43"/>
      <c r="L1418" s="47"/>
      <c r="M1418" s="247"/>
      <c r="N1418" s="248"/>
      <c r="O1418" s="94"/>
      <c r="P1418" s="94"/>
      <c r="Q1418" s="94"/>
      <c r="R1418" s="94"/>
      <c r="S1418" s="94"/>
      <c r="T1418" s="95"/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T1418" s="19" t="s">
        <v>289</v>
      </c>
      <c r="AU1418" s="19" t="s">
        <v>93</v>
      </c>
    </row>
    <row r="1419" s="15" customFormat="1">
      <c r="A1419" s="15"/>
      <c r="B1419" s="272"/>
      <c r="C1419" s="273"/>
      <c r="D1419" s="251" t="s">
        <v>260</v>
      </c>
      <c r="E1419" s="274" t="s">
        <v>1</v>
      </c>
      <c r="F1419" s="275" t="s">
        <v>1412</v>
      </c>
      <c r="G1419" s="273"/>
      <c r="H1419" s="274" t="s">
        <v>1</v>
      </c>
      <c r="I1419" s="276"/>
      <c r="J1419" s="273"/>
      <c r="K1419" s="273"/>
      <c r="L1419" s="277"/>
      <c r="M1419" s="278"/>
      <c r="N1419" s="279"/>
      <c r="O1419" s="279"/>
      <c r="P1419" s="279"/>
      <c r="Q1419" s="279"/>
      <c r="R1419" s="279"/>
      <c r="S1419" s="279"/>
      <c r="T1419" s="280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T1419" s="281" t="s">
        <v>260</v>
      </c>
      <c r="AU1419" s="281" t="s">
        <v>93</v>
      </c>
      <c r="AV1419" s="15" t="s">
        <v>91</v>
      </c>
      <c r="AW1419" s="15" t="s">
        <v>40</v>
      </c>
      <c r="AX1419" s="15" t="s">
        <v>84</v>
      </c>
      <c r="AY1419" s="281" t="s">
        <v>251</v>
      </c>
    </row>
    <row r="1420" s="13" customFormat="1">
      <c r="A1420" s="13"/>
      <c r="B1420" s="249"/>
      <c r="C1420" s="250"/>
      <c r="D1420" s="251" t="s">
        <v>260</v>
      </c>
      <c r="E1420" s="252" t="s">
        <v>1</v>
      </c>
      <c r="F1420" s="253" t="s">
        <v>1413</v>
      </c>
      <c r="G1420" s="250"/>
      <c r="H1420" s="254">
        <v>1</v>
      </c>
      <c r="I1420" s="255"/>
      <c r="J1420" s="250"/>
      <c r="K1420" s="250"/>
      <c r="L1420" s="256"/>
      <c r="M1420" s="257"/>
      <c r="N1420" s="258"/>
      <c r="O1420" s="258"/>
      <c r="P1420" s="258"/>
      <c r="Q1420" s="258"/>
      <c r="R1420" s="258"/>
      <c r="S1420" s="258"/>
      <c r="T1420" s="259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60" t="s">
        <v>260</v>
      </c>
      <c r="AU1420" s="260" t="s">
        <v>93</v>
      </c>
      <c r="AV1420" s="13" t="s">
        <v>93</v>
      </c>
      <c r="AW1420" s="13" t="s">
        <v>40</v>
      </c>
      <c r="AX1420" s="13" t="s">
        <v>84</v>
      </c>
      <c r="AY1420" s="260" t="s">
        <v>251</v>
      </c>
    </row>
    <row r="1421" s="13" customFormat="1">
      <c r="A1421" s="13"/>
      <c r="B1421" s="249"/>
      <c r="C1421" s="250"/>
      <c r="D1421" s="251" t="s">
        <v>260</v>
      </c>
      <c r="E1421" s="252" t="s">
        <v>1</v>
      </c>
      <c r="F1421" s="253" t="s">
        <v>1414</v>
      </c>
      <c r="G1421" s="250"/>
      <c r="H1421" s="254">
        <v>1</v>
      </c>
      <c r="I1421" s="255"/>
      <c r="J1421" s="250"/>
      <c r="K1421" s="250"/>
      <c r="L1421" s="256"/>
      <c r="M1421" s="257"/>
      <c r="N1421" s="258"/>
      <c r="O1421" s="258"/>
      <c r="P1421" s="258"/>
      <c r="Q1421" s="258"/>
      <c r="R1421" s="258"/>
      <c r="S1421" s="258"/>
      <c r="T1421" s="259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60" t="s">
        <v>260</v>
      </c>
      <c r="AU1421" s="260" t="s">
        <v>93</v>
      </c>
      <c r="AV1421" s="13" t="s">
        <v>93</v>
      </c>
      <c r="AW1421" s="13" t="s">
        <v>40</v>
      </c>
      <c r="AX1421" s="13" t="s">
        <v>84</v>
      </c>
      <c r="AY1421" s="260" t="s">
        <v>251</v>
      </c>
    </row>
    <row r="1422" s="13" customFormat="1">
      <c r="A1422" s="13"/>
      <c r="B1422" s="249"/>
      <c r="C1422" s="250"/>
      <c r="D1422" s="251" t="s">
        <v>260</v>
      </c>
      <c r="E1422" s="252" t="s">
        <v>1</v>
      </c>
      <c r="F1422" s="253" t="s">
        <v>1415</v>
      </c>
      <c r="G1422" s="250"/>
      <c r="H1422" s="254">
        <v>1</v>
      </c>
      <c r="I1422" s="255"/>
      <c r="J1422" s="250"/>
      <c r="K1422" s="250"/>
      <c r="L1422" s="256"/>
      <c r="M1422" s="257"/>
      <c r="N1422" s="258"/>
      <c r="O1422" s="258"/>
      <c r="P1422" s="258"/>
      <c r="Q1422" s="258"/>
      <c r="R1422" s="258"/>
      <c r="S1422" s="258"/>
      <c r="T1422" s="259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60" t="s">
        <v>260</v>
      </c>
      <c r="AU1422" s="260" t="s">
        <v>93</v>
      </c>
      <c r="AV1422" s="13" t="s">
        <v>93</v>
      </c>
      <c r="AW1422" s="13" t="s">
        <v>40</v>
      </c>
      <c r="AX1422" s="13" t="s">
        <v>84</v>
      </c>
      <c r="AY1422" s="260" t="s">
        <v>251</v>
      </c>
    </row>
    <row r="1423" s="14" customFormat="1">
      <c r="A1423" s="14"/>
      <c r="B1423" s="261"/>
      <c r="C1423" s="262"/>
      <c r="D1423" s="251" t="s">
        <v>260</v>
      </c>
      <c r="E1423" s="263" t="s">
        <v>1</v>
      </c>
      <c r="F1423" s="264" t="s">
        <v>262</v>
      </c>
      <c r="G1423" s="262"/>
      <c r="H1423" s="265">
        <v>3</v>
      </c>
      <c r="I1423" s="266"/>
      <c r="J1423" s="262"/>
      <c r="K1423" s="262"/>
      <c r="L1423" s="267"/>
      <c r="M1423" s="268"/>
      <c r="N1423" s="269"/>
      <c r="O1423" s="269"/>
      <c r="P1423" s="269"/>
      <c r="Q1423" s="269"/>
      <c r="R1423" s="269"/>
      <c r="S1423" s="269"/>
      <c r="T1423" s="270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71" t="s">
        <v>260</v>
      </c>
      <c r="AU1423" s="271" t="s">
        <v>93</v>
      </c>
      <c r="AV1423" s="14" t="s">
        <v>257</v>
      </c>
      <c r="AW1423" s="14" t="s">
        <v>40</v>
      </c>
      <c r="AX1423" s="14" t="s">
        <v>91</v>
      </c>
      <c r="AY1423" s="271" t="s">
        <v>251</v>
      </c>
    </row>
    <row r="1424" s="2" customFormat="1" ht="24.15" customHeight="1">
      <c r="A1424" s="41"/>
      <c r="B1424" s="42"/>
      <c r="C1424" s="230" t="s">
        <v>1416</v>
      </c>
      <c r="D1424" s="230" t="s">
        <v>253</v>
      </c>
      <c r="E1424" s="231" t="s">
        <v>1417</v>
      </c>
      <c r="F1424" s="232" t="s">
        <v>1418</v>
      </c>
      <c r="G1424" s="233" t="s">
        <v>571</v>
      </c>
      <c r="H1424" s="234">
        <v>43.350000000000001</v>
      </c>
      <c r="I1424" s="235"/>
      <c r="J1424" s="236">
        <f>ROUND(I1424*H1424,2)</f>
        <v>0</v>
      </c>
      <c r="K1424" s="237"/>
      <c r="L1424" s="47"/>
      <c r="M1424" s="238" t="s">
        <v>1</v>
      </c>
      <c r="N1424" s="239" t="s">
        <v>49</v>
      </c>
      <c r="O1424" s="94"/>
      <c r="P1424" s="240">
        <f>O1424*H1424</f>
        <v>0</v>
      </c>
      <c r="Q1424" s="240">
        <v>0.00014999999999999999</v>
      </c>
      <c r="R1424" s="240">
        <f>Q1424*H1424</f>
        <v>0.0065024999999999996</v>
      </c>
      <c r="S1424" s="240">
        <v>0</v>
      </c>
      <c r="T1424" s="241">
        <f>S1424*H1424</f>
        <v>0</v>
      </c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R1424" s="242" t="s">
        <v>257</v>
      </c>
      <c r="AT1424" s="242" t="s">
        <v>253</v>
      </c>
      <c r="AU1424" s="242" t="s">
        <v>93</v>
      </c>
      <c r="AY1424" s="19" t="s">
        <v>251</v>
      </c>
      <c r="BE1424" s="243">
        <f>IF(N1424="základní",J1424,0)</f>
        <v>0</v>
      </c>
      <c r="BF1424" s="243">
        <f>IF(N1424="snížená",J1424,0)</f>
        <v>0</v>
      </c>
      <c r="BG1424" s="243">
        <f>IF(N1424="zákl. přenesená",J1424,0)</f>
        <v>0</v>
      </c>
      <c r="BH1424" s="243">
        <f>IF(N1424="sníž. přenesená",J1424,0)</f>
        <v>0</v>
      </c>
      <c r="BI1424" s="243">
        <f>IF(N1424="nulová",J1424,0)</f>
        <v>0</v>
      </c>
      <c r="BJ1424" s="19" t="s">
        <v>91</v>
      </c>
      <c r="BK1424" s="243">
        <f>ROUND(I1424*H1424,2)</f>
        <v>0</v>
      </c>
      <c r="BL1424" s="19" t="s">
        <v>257</v>
      </c>
      <c r="BM1424" s="242" t="s">
        <v>1419</v>
      </c>
    </row>
    <row r="1425" s="2" customFormat="1">
      <c r="A1425" s="41"/>
      <c r="B1425" s="42"/>
      <c r="C1425" s="43"/>
      <c r="D1425" s="244" t="s">
        <v>258</v>
      </c>
      <c r="E1425" s="43"/>
      <c r="F1425" s="245" t="s">
        <v>1420</v>
      </c>
      <c r="G1425" s="43"/>
      <c r="H1425" s="43"/>
      <c r="I1425" s="246"/>
      <c r="J1425" s="43"/>
      <c r="K1425" s="43"/>
      <c r="L1425" s="47"/>
      <c r="M1425" s="247"/>
      <c r="N1425" s="248"/>
      <c r="O1425" s="94"/>
      <c r="P1425" s="94"/>
      <c r="Q1425" s="94"/>
      <c r="R1425" s="94"/>
      <c r="S1425" s="94"/>
      <c r="T1425" s="95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T1425" s="19" t="s">
        <v>258</v>
      </c>
      <c r="AU1425" s="19" t="s">
        <v>93</v>
      </c>
    </row>
    <row r="1426" s="2" customFormat="1">
      <c r="A1426" s="41"/>
      <c r="B1426" s="42"/>
      <c r="C1426" s="43"/>
      <c r="D1426" s="251" t="s">
        <v>289</v>
      </c>
      <c r="E1426" s="43"/>
      <c r="F1426" s="282" t="s">
        <v>1421</v>
      </c>
      <c r="G1426" s="43"/>
      <c r="H1426" s="43"/>
      <c r="I1426" s="246"/>
      <c r="J1426" s="43"/>
      <c r="K1426" s="43"/>
      <c r="L1426" s="47"/>
      <c r="M1426" s="247"/>
      <c r="N1426" s="248"/>
      <c r="O1426" s="94"/>
      <c r="P1426" s="94"/>
      <c r="Q1426" s="94"/>
      <c r="R1426" s="94"/>
      <c r="S1426" s="94"/>
      <c r="T1426" s="95"/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T1426" s="19" t="s">
        <v>289</v>
      </c>
      <c r="AU1426" s="19" t="s">
        <v>93</v>
      </c>
    </row>
    <row r="1427" s="13" customFormat="1">
      <c r="A1427" s="13"/>
      <c r="B1427" s="249"/>
      <c r="C1427" s="250"/>
      <c r="D1427" s="251" t="s">
        <v>260</v>
      </c>
      <c r="E1427" s="252" t="s">
        <v>1</v>
      </c>
      <c r="F1427" s="253" t="s">
        <v>1422</v>
      </c>
      <c r="G1427" s="250"/>
      <c r="H1427" s="254">
        <v>12.1</v>
      </c>
      <c r="I1427" s="255"/>
      <c r="J1427" s="250"/>
      <c r="K1427" s="250"/>
      <c r="L1427" s="256"/>
      <c r="M1427" s="257"/>
      <c r="N1427" s="258"/>
      <c r="O1427" s="258"/>
      <c r="P1427" s="258"/>
      <c r="Q1427" s="258"/>
      <c r="R1427" s="258"/>
      <c r="S1427" s="258"/>
      <c r="T1427" s="259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60" t="s">
        <v>260</v>
      </c>
      <c r="AU1427" s="260" t="s">
        <v>93</v>
      </c>
      <c r="AV1427" s="13" t="s">
        <v>93</v>
      </c>
      <c r="AW1427" s="13" t="s">
        <v>40</v>
      </c>
      <c r="AX1427" s="13" t="s">
        <v>84</v>
      </c>
      <c r="AY1427" s="260" t="s">
        <v>251</v>
      </c>
    </row>
    <row r="1428" s="13" customFormat="1">
      <c r="A1428" s="13"/>
      <c r="B1428" s="249"/>
      <c r="C1428" s="250"/>
      <c r="D1428" s="251" t="s">
        <v>260</v>
      </c>
      <c r="E1428" s="252" t="s">
        <v>1</v>
      </c>
      <c r="F1428" s="253" t="s">
        <v>1423</v>
      </c>
      <c r="G1428" s="250"/>
      <c r="H1428" s="254">
        <v>6.25</v>
      </c>
      <c r="I1428" s="255"/>
      <c r="J1428" s="250"/>
      <c r="K1428" s="250"/>
      <c r="L1428" s="256"/>
      <c r="M1428" s="257"/>
      <c r="N1428" s="258"/>
      <c r="O1428" s="258"/>
      <c r="P1428" s="258"/>
      <c r="Q1428" s="258"/>
      <c r="R1428" s="258"/>
      <c r="S1428" s="258"/>
      <c r="T1428" s="259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60" t="s">
        <v>260</v>
      </c>
      <c r="AU1428" s="260" t="s">
        <v>93</v>
      </c>
      <c r="AV1428" s="13" t="s">
        <v>93</v>
      </c>
      <c r="AW1428" s="13" t="s">
        <v>40</v>
      </c>
      <c r="AX1428" s="13" t="s">
        <v>84</v>
      </c>
      <c r="AY1428" s="260" t="s">
        <v>251</v>
      </c>
    </row>
    <row r="1429" s="13" customFormat="1">
      <c r="A1429" s="13"/>
      <c r="B1429" s="249"/>
      <c r="C1429" s="250"/>
      <c r="D1429" s="251" t="s">
        <v>260</v>
      </c>
      <c r="E1429" s="252" t="s">
        <v>1</v>
      </c>
      <c r="F1429" s="253" t="s">
        <v>1424</v>
      </c>
      <c r="G1429" s="250"/>
      <c r="H1429" s="254">
        <v>6.25</v>
      </c>
      <c r="I1429" s="255"/>
      <c r="J1429" s="250"/>
      <c r="K1429" s="250"/>
      <c r="L1429" s="256"/>
      <c r="M1429" s="257"/>
      <c r="N1429" s="258"/>
      <c r="O1429" s="258"/>
      <c r="P1429" s="258"/>
      <c r="Q1429" s="258"/>
      <c r="R1429" s="258"/>
      <c r="S1429" s="258"/>
      <c r="T1429" s="259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60" t="s">
        <v>260</v>
      </c>
      <c r="AU1429" s="260" t="s">
        <v>93</v>
      </c>
      <c r="AV1429" s="13" t="s">
        <v>93</v>
      </c>
      <c r="AW1429" s="13" t="s">
        <v>40</v>
      </c>
      <c r="AX1429" s="13" t="s">
        <v>84</v>
      </c>
      <c r="AY1429" s="260" t="s">
        <v>251</v>
      </c>
    </row>
    <row r="1430" s="13" customFormat="1">
      <c r="A1430" s="13"/>
      <c r="B1430" s="249"/>
      <c r="C1430" s="250"/>
      <c r="D1430" s="251" t="s">
        <v>260</v>
      </c>
      <c r="E1430" s="252" t="s">
        <v>1</v>
      </c>
      <c r="F1430" s="253" t="s">
        <v>1425</v>
      </c>
      <c r="G1430" s="250"/>
      <c r="H1430" s="254">
        <v>6.25</v>
      </c>
      <c r="I1430" s="255"/>
      <c r="J1430" s="250"/>
      <c r="K1430" s="250"/>
      <c r="L1430" s="256"/>
      <c r="M1430" s="257"/>
      <c r="N1430" s="258"/>
      <c r="O1430" s="258"/>
      <c r="P1430" s="258"/>
      <c r="Q1430" s="258"/>
      <c r="R1430" s="258"/>
      <c r="S1430" s="258"/>
      <c r="T1430" s="259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60" t="s">
        <v>260</v>
      </c>
      <c r="AU1430" s="260" t="s">
        <v>93</v>
      </c>
      <c r="AV1430" s="13" t="s">
        <v>93</v>
      </c>
      <c r="AW1430" s="13" t="s">
        <v>40</v>
      </c>
      <c r="AX1430" s="13" t="s">
        <v>84</v>
      </c>
      <c r="AY1430" s="260" t="s">
        <v>251</v>
      </c>
    </row>
    <row r="1431" s="13" customFormat="1">
      <c r="A1431" s="13"/>
      <c r="B1431" s="249"/>
      <c r="C1431" s="250"/>
      <c r="D1431" s="251" t="s">
        <v>260</v>
      </c>
      <c r="E1431" s="252" t="s">
        <v>1</v>
      </c>
      <c r="F1431" s="253" t="s">
        <v>1426</v>
      </c>
      <c r="G1431" s="250"/>
      <c r="H1431" s="254">
        <v>6.25</v>
      </c>
      <c r="I1431" s="255"/>
      <c r="J1431" s="250"/>
      <c r="K1431" s="250"/>
      <c r="L1431" s="256"/>
      <c r="M1431" s="257"/>
      <c r="N1431" s="258"/>
      <c r="O1431" s="258"/>
      <c r="P1431" s="258"/>
      <c r="Q1431" s="258"/>
      <c r="R1431" s="258"/>
      <c r="S1431" s="258"/>
      <c r="T1431" s="259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60" t="s">
        <v>260</v>
      </c>
      <c r="AU1431" s="260" t="s">
        <v>93</v>
      </c>
      <c r="AV1431" s="13" t="s">
        <v>93</v>
      </c>
      <c r="AW1431" s="13" t="s">
        <v>40</v>
      </c>
      <c r="AX1431" s="13" t="s">
        <v>84</v>
      </c>
      <c r="AY1431" s="260" t="s">
        <v>251</v>
      </c>
    </row>
    <row r="1432" s="13" customFormat="1">
      <c r="A1432" s="13"/>
      <c r="B1432" s="249"/>
      <c r="C1432" s="250"/>
      <c r="D1432" s="251" t="s">
        <v>260</v>
      </c>
      <c r="E1432" s="252" t="s">
        <v>1</v>
      </c>
      <c r="F1432" s="253" t="s">
        <v>1427</v>
      </c>
      <c r="G1432" s="250"/>
      <c r="H1432" s="254">
        <v>6.25</v>
      </c>
      <c r="I1432" s="255"/>
      <c r="J1432" s="250"/>
      <c r="K1432" s="250"/>
      <c r="L1432" s="256"/>
      <c r="M1432" s="257"/>
      <c r="N1432" s="258"/>
      <c r="O1432" s="258"/>
      <c r="P1432" s="258"/>
      <c r="Q1432" s="258"/>
      <c r="R1432" s="258"/>
      <c r="S1432" s="258"/>
      <c r="T1432" s="25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60" t="s">
        <v>260</v>
      </c>
      <c r="AU1432" s="260" t="s">
        <v>93</v>
      </c>
      <c r="AV1432" s="13" t="s">
        <v>93</v>
      </c>
      <c r="AW1432" s="13" t="s">
        <v>40</v>
      </c>
      <c r="AX1432" s="13" t="s">
        <v>84</v>
      </c>
      <c r="AY1432" s="260" t="s">
        <v>251</v>
      </c>
    </row>
    <row r="1433" s="14" customFormat="1">
      <c r="A1433" s="14"/>
      <c r="B1433" s="261"/>
      <c r="C1433" s="262"/>
      <c r="D1433" s="251" t="s">
        <v>260</v>
      </c>
      <c r="E1433" s="263" t="s">
        <v>1</v>
      </c>
      <c r="F1433" s="264" t="s">
        <v>262</v>
      </c>
      <c r="G1433" s="262"/>
      <c r="H1433" s="265">
        <v>43.350000000000001</v>
      </c>
      <c r="I1433" s="266"/>
      <c r="J1433" s="262"/>
      <c r="K1433" s="262"/>
      <c r="L1433" s="267"/>
      <c r="M1433" s="268"/>
      <c r="N1433" s="269"/>
      <c r="O1433" s="269"/>
      <c r="P1433" s="269"/>
      <c r="Q1433" s="269"/>
      <c r="R1433" s="269"/>
      <c r="S1433" s="269"/>
      <c r="T1433" s="270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71" t="s">
        <v>260</v>
      </c>
      <c r="AU1433" s="271" t="s">
        <v>93</v>
      </c>
      <c r="AV1433" s="14" t="s">
        <v>257</v>
      </c>
      <c r="AW1433" s="14" t="s">
        <v>40</v>
      </c>
      <c r="AX1433" s="14" t="s">
        <v>91</v>
      </c>
      <c r="AY1433" s="271" t="s">
        <v>251</v>
      </c>
    </row>
    <row r="1434" s="2" customFormat="1" ht="16.5" customHeight="1">
      <c r="A1434" s="41"/>
      <c r="B1434" s="42"/>
      <c r="C1434" s="230" t="s">
        <v>1428</v>
      </c>
      <c r="D1434" s="230" t="s">
        <v>253</v>
      </c>
      <c r="E1434" s="231" t="s">
        <v>1429</v>
      </c>
      <c r="F1434" s="232" t="s">
        <v>1430</v>
      </c>
      <c r="G1434" s="233" t="s">
        <v>1431</v>
      </c>
      <c r="H1434" s="234">
        <v>1</v>
      </c>
      <c r="I1434" s="235"/>
      <c r="J1434" s="236">
        <f>ROUND(I1434*H1434,2)</f>
        <v>0</v>
      </c>
      <c r="K1434" s="237"/>
      <c r="L1434" s="47"/>
      <c r="M1434" s="238" t="s">
        <v>1</v>
      </c>
      <c r="N1434" s="239" t="s">
        <v>49</v>
      </c>
      <c r="O1434" s="94"/>
      <c r="P1434" s="240">
        <f>O1434*H1434</f>
        <v>0</v>
      </c>
      <c r="Q1434" s="240">
        <v>0</v>
      </c>
      <c r="R1434" s="240">
        <f>Q1434*H1434</f>
        <v>0</v>
      </c>
      <c r="S1434" s="240">
        <v>0</v>
      </c>
      <c r="T1434" s="241">
        <f>S1434*H1434</f>
        <v>0</v>
      </c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R1434" s="242" t="s">
        <v>257</v>
      </c>
      <c r="AT1434" s="242" t="s">
        <v>253</v>
      </c>
      <c r="AU1434" s="242" t="s">
        <v>93</v>
      </c>
      <c r="AY1434" s="19" t="s">
        <v>251</v>
      </c>
      <c r="BE1434" s="243">
        <f>IF(N1434="základní",J1434,0)</f>
        <v>0</v>
      </c>
      <c r="BF1434" s="243">
        <f>IF(N1434="snížená",J1434,0)</f>
        <v>0</v>
      </c>
      <c r="BG1434" s="243">
        <f>IF(N1434="zákl. přenesená",J1434,0)</f>
        <v>0</v>
      </c>
      <c r="BH1434" s="243">
        <f>IF(N1434="sníž. přenesená",J1434,0)</f>
        <v>0</v>
      </c>
      <c r="BI1434" s="243">
        <f>IF(N1434="nulová",J1434,0)</f>
        <v>0</v>
      </c>
      <c r="BJ1434" s="19" t="s">
        <v>91</v>
      </c>
      <c r="BK1434" s="243">
        <f>ROUND(I1434*H1434,2)</f>
        <v>0</v>
      </c>
      <c r="BL1434" s="19" t="s">
        <v>257</v>
      </c>
      <c r="BM1434" s="242" t="s">
        <v>1432</v>
      </c>
    </row>
    <row r="1435" s="2" customFormat="1">
      <c r="A1435" s="41"/>
      <c r="B1435" s="42"/>
      <c r="C1435" s="43"/>
      <c r="D1435" s="251" t="s">
        <v>289</v>
      </c>
      <c r="E1435" s="43"/>
      <c r="F1435" s="282" t="s">
        <v>1433</v>
      </c>
      <c r="G1435" s="43"/>
      <c r="H1435" s="43"/>
      <c r="I1435" s="246"/>
      <c r="J1435" s="43"/>
      <c r="K1435" s="43"/>
      <c r="L1435" s="47"/>
      <c r="M1435" s="247"/>
      <c r="N1435" s="248"/>
      <c r="O1435" s="94"/>
      <c r="P1435" s="94"/>
      <c r="Q1435" s="94"/>
      <c r="R1435" s="94"/>
      <c r="S1435" s="94"/>
      <c r="T1435" s="95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T1435" s="19" t="s">
        <v>289</v>
      </c>
      <c r="AU1435" s="19" t="s">
        <v>93</v>
      </c>
    </row>
    <row r="1436" s="15" customFormat="1">
      <c r="A1436" s="15"/>
      <c r="B1436" s="272"/>
      <c r="C1436" s="273"/>
      <c r="D1436" s="251" t="s">
        <v>260</v>
      </c>
      <c r="E1436" s="274" t="s">
        <v>1</v>
      </c>
      <c r="F1436" s="275" t="s">
        <v>1246</v>
      </c>
      <c r="G1436" s="273"/>
      <c r="H1436" s="274" t="s">
        <v>1</v>
      </c>
      <c r="I1436" s="276"/>
      <c r="J1436" s="273"/>
      <c r="K1436" s="273"/>
      <c r="L1436" s="277"/>
      <c r="M1436" s="278"/>
      <c r="N1436" s="279"/>
      <c r="O1436" s="279"/>
      <c r="P1436" s="279"/>
      <c r="Q1436" s="279"/>
      <c r="R1436" s="279"/>
      <c r="S1436" s="279"/>
      <c r="T1436" s="280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81" t="s">
        <v>260</v>
      </c>
      <c r="AU1436" s="281" t="s">
        <v>93</v>
      </c>
      <c r="AV1436" s="15" t="s">
        <v>91</v>
      </c>
      <c r="AW1436" s="15" t="s">
        <v>40</v>
      </c>
      <c r="AX1436" s="15" t="s">
        <v>84</v>
      </c>
      <c r="AY1436" s="281" t="s">
        <v>251</v>
      </c>
    </row>
    <row r="1437" s="13" customFormat="1">
      <c r="A1437" s="13"/>
      <c r="B1437" s="249"/>
      <c r="C1437" s="250"/>
      <c r="D1437" s="251" t="s">
        <v>260</v>
      </c>
      <c r="E1437" s="252" t="s">
        <v>1</v>
      </c>
      <c r="F1437" s="253" t="s">
        <v>1434</v>
      </c>
      <c r="G1437" s="250"/>
      <c r="H1437" s="254">
        <v>1</v>
      </c>
      <c r="I1437" s="255"/>
      <c r="J1437" s="250"/>
      <c r="K1437" s="250"/>
      <c r="L1437" s="256"/>
      <c r="M1437" s="257"/>
      <c r="N1437" s="258"/>
      <c r="O1437" s="258"/>
      <c r="P1437" s="258"/>
      <c r="Q1437" s="258"/>
      <c r="R1437" s="258"/>
      <c r="S1437" s="258"/>
      <c r="T1437" s="259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60" t="s">
        <v>260</v>
      </c>
      <c r="AU1437" s="260" t="s">
        <v>93</v>
      </c>
      <c r="AV1437" s="13" t="s">
        <v>93</v>
      </c>
      <c r="AW1437" s="13" t="s">
        <v>40</v>
      </c>
      <c r="AX1437" s="13" t="s">
        <v>91</v>
      </c>
      <c r="AY1437" s="260" t="s">
        <v>251</v>
      </c>
    </row>
    <row r="1438" s="2" customFormat="1" ht="24.15" customHeight="1">
      <c r="A1438" s="41"/>
      <c r="B1438" s="42"/>
      <c r="C1438" s="230" t="s">
        <v>1435</v>
      </c>
      <c r="D1438" s="230" t="s">
        <v>253</v>
      </c>
      <c r="E1438" s="231" t="s">
        <v>1436</v>
      </c>
      <c r="F1438" s="232" t="s">
        <v>1437</v>
      </c>
      <c r="G1438" s="233" t="s">
        <v>571</v>
      </c>
      <c r="H1438" s="234">
        <v>200</v>
      </c>
      <c r="I1438" s="235"/>
      <c r="J1438" s="236">
        <f>ROUND(I1438*H1438,2)</f>
        <v>0</v>
      </c>
      <c r="K1438" s="237"/>
      <c r="L1438" s="47"/>
      <c r="M1438" s="238" t="s">
        <v>1</v>
      </c>
      <c r="N1438" s="239" t="s">
        <v>49</v>
      </c>
      <c r="O1438" s="94"/>
      <c r="P1438" s="240">
        <f>O1438*H1438</f>
        <v>0</v>
      </c>
      <c r="Q1438" s="240">
        <v>0.0044900000000000001</v>
      </c>
      <c r="R1438" s="240">
        <f>Q1438*H1438</f>
        <v>0.89800000000000002</v>
      </c>
      <c r="S1438" s="240">
        <v>0</v>
      </c>
      <c r="T1438" s="241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42" t="s">
        <v>257</v>
      </c>
      <c r="AT1438" s="242" t="s">
        <v>253</v>
      </c>
      <c r="AU1438" s="242" t="s">
        <v>93</v>
      </c>
      <c r="AY1438" s="19" t="s">
        <v>251</v>
      </c>
      <c r="BE1438" s="243">
        <f>IF(N1438="základní",J1438,0)</f>
        <v>0</v>
      </c>
      <c r="BF1438" s="243">
        <f>IF(N1438="snížená",J1438,0)</f>
        <v>0</v>
      </c>
      <c r="BG1438" s="243">
        <f>IF(N1438="zákl. přenesená",J1438,0)</f>
        <v>0</v>
      </c>
      <c r="BH1438" s="243">
        <f>IF(N1438="sníž. přenesená",J1438,0)</f>
        <v>0</v>
      </c>
      <c r="BI1438" s="243">
        <f>IF(N1438="nulová",J1438,0)</f>
        <v>0</v>
      </c>
      <c r="BJ1438" s="19" t="s">
        <v>91</v>
      </c>
      <c r="BK1438" s="243">
        <f>ROUND(I1438*H1438,2)</f>
        <v>0</v>
      </c>
      <c r="BL1438" s="19" t="s">
        <v>257</v>
      </c>
      <c r="BM1438" s="242" t="s">
        <v>1438</v>
      </c>
    </row>
    <row r="1439" s="2" customFormat="1">
      <c r="A1439" s="41"/>
      <c r="B1439" s="42"/>
      <c r="C1439" s="43"/>
      <c r="D1439" s="244" t="s">
        <v>258</v>
      </c>
      <c r="E1439" s="43"/>
      <c r="F1439" s="245" t="s">
        <v>1439</v>
      </c>
      <c r="G1439" s="43"/>
      <c r="H1439" s="43"/>
      <c r="I1439" s="246"/>
      <c r="J1439" s="43"/>
      <c r="K1439" s="43"/>
      <c r="L1439" s="47"/>
      <c r="M1439" s="247"/>
      <c r="N1439" s="248"/>
      <c r="O1439" s="94"/>
      <c r="P1439" s="94"/>
      <c r="Q1439" s="94"/>
      <c r="R1439" s="94"/>
      <c r="S1439" s="94"/>
      <c r="T1439" s="95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T1439" s="19" t="s">
        <v>258</v>
      </c>
      <c r="AU1439" s="19" t="s">
        <v>93</v>
      </c>
    </row>
    <row r="1440" s="15" customFormat="1">
      <c r="A1440" s="15"/>
      <c r="B1440" s="272"/>
      <c r="C1440" s="273"/>
      <c r="D1440" s="251" t="s">
        <v>260</v>
      </c>
      <c r="E1440" s="274" t="s">
        <v>1</v>
      </c>
      <c r="F1440" s="275" t="s">
        <v>1440</v>
      </c>
      <c r="G1440" s="273"/>
      <c r="H1440" s="274" t="s">
        <v>1</v>
      </c>
      <c r="I1440" s="276"/>
      <c r="J1440" s="273"/>
      <c r="K1440" s="273"/>
      <c r="L1440" s="277"/>
      <c r="M1440" s="278"/>
      <c r="N1440" s="279"/>
      <c r="O1440" s="279"/>
      <c r="P1440" s="279"/>
      <c r="Q1440" s="279"/>
      <c r="R1440" s="279"/>
      <c r="S1440" s="279"/>
      <c r="T1440" s="280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81" t="s">
        <v>260</v>
      </c>
      <c r="AU1440" s="281" t="s">
        <v>93</v>
      </c>
      <c r="AV1440" s="15" t="s">
        <v>91</v>
      </c>
      <c r="AW1440" s="15" t="s">
        <v>40</v>
      </c>
      <c r="AX1440" s="15" t="s">
        <v>84</v>
      </c>
      <c r="AY1440" s="281" t="s">
        <v>251</v>
      </c>
    </row>
    <row r="1441" s="15" customFormat="1">
      <c r="A1441" s="15"/>
      <c r="B1441" s="272"/>
      <c r="C1441" s="273"/>
      <c r="D1441" s="251" t="s">
        <v>260</v>
      </c>
      <c r="E1441" s="274" t="s">
        <v>1</v>
      </c>
      <c r="F1441" s="275" t="s">
        <v>1441</v>
      </c>
      <c r="G1441" s="273"/>
      <c r="H1441" s="274" t="s">
        <v>1</v>
      </c>
      <c r="I1441" s="276"/>
      <c r="J1441" s="273"/>
      <c r="K1441" s="273"/>
      <c r="L1441" s="277"/>
      <c r="M1441" s="278"/>
      <c r="N1441" s="279"/>
      <c r="O1441" s="279"/>
      <c r="P1441" s="279"/>
      <c r="Q1441" s="279"/>
      <c r="R1441" s="279"/>
      <c r="S1441" s="279"/>
      <c r="T1441" s="280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81" t="s">
        <v>260</v>
      </c>
      <c r="AU1441" s="281" t="s">
        <v>93</v>
      </c>
      <c r="AV1441" s="15" t="s">
        <v>91</v>
      </c>
      <c r="AW1441" s="15" t="s">
        <v>40</v>
      </c>
      <c r="AX1441" s="15" t="s">
        <v>84</v>
      </c>
      <c r="AY1441" s="281" t="s">
        <v>251</v>
      </c>
    </row>
    <row r="1442" s="13" customFormat="1">
      <c r="A1442" s="13"/>
      <c r="B1442" s="249"/>
      <c r="C1442" s="250"/>
      <c r="D1442" s="251" t="s">
        <v>260</v>
      </c>
      <c r="E1442" s="252" t="s">
        <v>1</v>
      </c>
      <c r="F1442" s="253" t="s">
        <v>1442</v>
      </c>
      <c r="G1442" s="250"/>
      <c r="H1442" s="254">
        <v>40</v>
      </c>
      <c r="I1442" s="255"/>
      <c r="J1442" s="250"/>
      <c r="K1442" s="250"/>
      <c r="L1442" s="256"/>
      <c r="M1442" s="257"/>
      <c r="N1442" s="258"/>
      <c r="O1442" s="258"/>
      <c r="P1442" s="258"/>
      <c r="Q1442" s="258"/>
      <c r="R1442" s="258"/>
      <c r="S1442" s="258"/>
      <c r="T1442" s="259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60" t="s">
        <v>260</v>
      </c>
      <c r="AU1442" s="260" t="s">
        <v>93</v>
      </c>
      <c r="AV1442" s="13" t="s">
        <v>93</v>
      </c>
      <c r="AW1442" s="13" t="s">
        <v>40</v>
      </c>
      <c r="AX1442" s="13" t="s">
        <v>84</v>
      </c>
      <c r="AY1442" s="260" t="s">
        <v>251</v>
      </c>
    </row>
    <row r="1443" s="13" customFormat="1">
      <c r="A1443" s="13"/>
      <c r="B1443" s="249"/>
      <c r="C1443" s="250"/>
      <c r="D1443" s="251" t="s">
        <v>260</v>
      </c>
      <c r="E1443" s="252" t="s">
        <v>1</v>
      </c>
      <c r="F1443" s="253" t="s">
        <v>1443</v>
      </c>
      <c r="G1443" s="250"/>
      <c r="H1443" s="254">
        <v>40</v>
      </c>
      <c r="I1443" s="255"/>
      <c r="J1443" s="250"/>
      <c r="K1443" s="250"/>
      <c r="L1443" s="256"/>
      <c r="M1443" s="257"/>
      <c r="N1443" s="258"/>
      <c r="O1443" s="258"/>
      <c r="P1443" s="258"/>
      <c r="Q1443" s="258"/>
      <c r="R1443" s="258"/>
      <c r="S1443" s="258"/>
      <c r="T1443" s="259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60" t="s">
        <v>260</v>
      </c>
      <c r="AU1443" s="260" t="s">
        <v>93</v>
      </c>
      <c r="AV1443" s="13" t="s">
        <v>93</v>
      </c>
      <c r="AW1443" s="13" t="s">
        <v>40</v>
      </c>
      <c r="AX1443" s="13" t="s">
        <v>84</v>
      </c>
      <c r="AY1443" s="260" t="s">
        <v>251</v>
      </c>
    </row>
    <row r="1444" s="13" customFormat="1">
      <c r="A1444" s="13"/>
      <c r="B1444" s="249"/>
      <c r="C1444" s="250"/>
      <c r="D1444" s="251" t="s">
        <v>260</v>
      </c>
      <c r="E1444" s="252" t="s">
        <v>1</v>
      </c>
      <c r="F1444" s="253" t="s">
        <v>1444</v>
      </c>
      <c r="G1444" s="250"/>
      <c r="H1444" s="254">
        <v>40</v>
      </c>
      <c r="I1444" s="255"/>
      <c r="J1444" s="250"/>
      <c r="K1444" s="250"/>
      <c r="L1444" s="256"/>
      <c r="M1444" s="257"/>
      <c r="N1444" s="258"/>
      <c r="O1444" s="258"/>
      <c r="P1444" s="258"/>
      <c r="Q1444" s="258"/>
      <c r="R1444" s="258"/>
      <c r="S1444" s="258"/>
      <c r="T1444" s="259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60" t="s">
        <v>260</v>
      </c>
      <c r="AU1444" s="260" t="s">
        <v>93</v>
      </c>
      <c r="AV1444" s="13" t="s">
        <v>93</v>
      </c>
      <c r="AW1444" s="13" t="s">
        <v>40</v>
      </c>
      <c r="AX1444" s="13" t="s">
        <v>84</v>
      </c>
      <c r="AY1444" s="260" t="s">
        <v>251</v>
      </c>
    </row>
    <row r="1445" s="13" customFormat="1">
      <c r="A1445" s="13"/>
      <c r="B1445" s="249"/>
      <c r="C1445" s="250"/>
      <c r="D1445" s="251" t="s">
        <v>260</v>
      </c>
      <c r="E1445" s="252" t="s">
        <v>1</v>
      </c>
      <c r="F1445" s="253" t="s">
        <v>1445</v>
      </c>
      <c r="G1445" s="250"/>
      <c r="H1445" s="254">
        <v>40</v>
      </c>
      <c r="I1445" s="255"/>
      <c r="J1445" s="250"/>
      <c r="K1445" s="250"/>
      <c r="L1445" s="256"/>
      <c r="M1445" s="257"/>
      <c r="N1445" s="258"/>
      <c r="O1445" s="258"/>
      <c r="P1445" s="258"/>
      <c r="Q1445" s="258"/>
      <c r="R1445" s="258"/>
      <c r="S1445" s="258"/>
      <c r="T1445" s="259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60" t="s">
        <v>260</v>
      </c>
      <c r="AU1445" s="260" t="s">
        <v>93</v>
      </c>
      <c r="AV1445" s="13" t="s">
        <v>93</v>
      </c>
      <c r="AW1445" s="13" t="s">
        <v>40</v>
      </c>
      <c r="AX1445" s="13" t="s">
        <v>84</v>
      </c>
      <c r="AY1445" s="260" t="s">
        <v>251</v>
      </c>
    </row>
    <row r="1446" s="13" customFormat="1">
      <c r="A1446" s="13"/>
      <c r="B1446" s="249"/>
      <c r="C1446" s="250"/>
      <c r="D1446" s="251" t="s">
        <v>260</v>
      </c>
      <c r="E1446" s="252" t="s">
        <v>1</v>
      </c>
      <c r="F1446" s="253" t="s">
        <v>1446</v>
      </c>
      <c r="G1446" s="250"/>
      <c r="H1446" s="254">
        <v>40</v>
      </c>
      <c r="I1446" s="255"/>
      <c r="J1446" s="250"/>
      <c r="K1446" s="250"/>
      <c r="L1446" s="256"/>
      <c r="M1446" s="257"/>
      <c r="N1446" s="258"/>
      <c r="O1446" s="258"/>
      <c r="P1446" s="258"/>
      <c r="Q1446" s="258"/>
      <c r="R1446" s="258"/>
      <c r="S1446" s="258"/>
      <c r="T1446" s="259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60" t="s">
        <v>260</v>
      </c>
      <c r="AU1446" s="260" t="s">
        <v>93</v>
      </c>
      <c r="AV1446" s="13" t="s">
        <v>93</v>
      </c>
      <c r="AW1446" s="13" t="s">
        <v>40</v>
      </c>
      <c r="AX1446" s="13" t="s">
        <v>84</v>
      </c>
      <c r="AY1446" s="260" t="s">
        <v>251</v>
      </c>
    </row>
    <row r="1447" s="14" customFormat="1">
      <c r="A1447" s="14"/>
      <c r="B1447" s="261"/>
      <c r="C1447" s="262"/>
      <c r="D1447" s="251" t="s">
        <v>260</v>
      </c>
      <c r="E1447" s="263" t="s">
        <v>1</v>
      </c>
      <c r="F1447" s="264" t="s">
        <v>262</v>
      </c>
      <c r="G1447" s="262"/>
      <c r="H1447" s="265">
        <v>200</v>
      </c>
      <c r="I1447" s="266"/>
      <c r="J1447" s="262"/>
      <c r="K1447" s="262"/>
      <c r="L1447" s="267"/>
      <c r="M1447" s="268"/>
      <c r="N1447" s="269"/>
      <c r="O1447" s="269"/>
      <c r="P1447" s="269"/>
      <c r="Q1447" s="269"/>
      <c r="R1447" s="269"/>
      <c r="S1447" s="269"/>
      <c r="T1447" s="270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71" t="s">
        <v>260</v>
      </c>
      <c r="AU1447" s="271" t="s">
        <v>93</v>
      </c>
      <c r="AV1447" s="14" t="s">
        <v>257</v>
      </c>
      <c r="AW1447" s="14" t="s">
        <v>40</v>
      </c>
      <c r="AX1447" s="14" t="s">
        <v>91</v>
      </c>
      <c r="AY1447" s="271" t="s">
        <v>251</v>
      </c>
    </row>
    <row r="1448" s="2" customFormat="1" ht="16.5" customHeight="1">
      <c r="A1448" s="41"/>
      <c r="B1448" s="42"/>
      <c r="C1448" s="294" t="s">
        <v>1447</v>
      </c>
      <c r="D1448" s="294" t="s">
        <v>338</v>
      </c>
      <c r="E1448" s="295" t="s">
        <v>1448</v>
      </c>
      <c r="F1448" s="296" t="s">
        <v>1449</v>
      </c>
      <c r="G1448" s="297" t="s">
        <v>321</v>
      </c>
      <c r="H1448" s="298">
        <v>306</v>
      </c>
      <c r="I1448" s="299"/>
      <c r="J1448" s="300">
        <f>ROUND(I1448*H1448,2)</f>
        <v>0</v>
      </c>
      <c r="K1448" s="301"/>
      <c r="L1448" s="302"/>
      <c r="M1448" s="303" t="s">
        <v>1</v>
      </c>
      <c r="N1448" s="304" t="s">
        <v>49</v>
      </c>
      <c r="O1448" s="94"/>
      <c r="P1448" s="240">
        <f>O1448*H1448</f>
        <v>0</v>
      </c>
      <c r="Q1448" s="240">
        <v>0.001</v>
      </c>
      <c r="R1448" s="240">
        <f>Q1448*H1448</f>
        <v>0.30599999999999999</v>
      </c>
      <c r="S1448" s="240">
        <v>0</v>
      </c>
      <c r="T1448" s="241">
        <f>S1448*H1448</f>
        <v>0</v>
      </c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R1448" s="242" t="s">
        <v>281</v>
      </c>
      <c r="AT1448" s="242" t="s">
        <v>338</v>
      </c>
      <c r="AU1448" s="242" t="s">
        <v>93</v>
      </c>
      <c r="AY1448" s="19" t="s">
        <v>251</v>
      </c>
      <c r="BE1448" s="243">
        <f>IF(N1448="základní",J1448,0)</f>
        <v>0</v>
      </c>
      <c r="BF1448" s="243">
        <f>IF(N1448="snížená",J1448,0)</f>
        <v>0</v>
      </c>
      <c r="BG1448" s="243">
        <f>IF(N1448="zákl. přenesená",J1448,0)</f>
        <v>0</v>
      </c>
      <c r="BH1448" s="243">
        <f>IF(N1448="sníž. přenesená",J1448,0)</f>
        <v>0</v>
      </c>
      <c r="BI1448" s="243">
        <f>IF(N1448="nulová",J1448,0)</f>
        <v>0</v>
      </c>
      <c r="BJ1448" s="19" t="s">
        <v>91</v>
      </c>
      <c r="BK1448" s="243">
        <f>ROUND(I1448*H1448,2)</f>
        <v>0</v>
      </c>
      <c r="BL1448" s="19" t="s">
        <v>257</v>
      </c>
      <c r="BM1448" s="242" t="s">
        <v>1450</v>
      </c>
    </row>
    <row r="1449" s="15" customFormat="1">
      <c r="A1449" s="15"/>
      <c r="B1449" s="272"/>
      <c r="C1449" s="273"/>
      <c r="D1449" s="251" t="s">
        <v>260</v>
      </c>
      <c r="E1449" s="274" t="s">
        <v>1</v>
      </c>
      <c r="F1449" s="275" t="s">
        <v>1440</v>
      </c>
      <c r="G1449" s="273"/>
      <c r="H1449" s="274" t="s">
        <v>1</v>
      </c>
      <c r="I1449" s="276"/>
      <c r="J1449" s="273"/>
      <c r="K1449" s="273"/>
      <c r="L1449" s="277"/>
      <c r="M1449" s="278"/>
      <c r="N1449" s="279"/>
      <c r="O1449" s="279"/>
      <c r="P1449" s="279"/>
      <c r="Q1449" s="279"/>
      <c r="R1449" s="279"/>
      <c r="S1449" s="279"/>
      <c r="T1449" s="280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81" t="s">
        <v>260</v>
      </c>
      <c r="AU1449" s="281" t="s">
        <v>93</v>
      </c>
      <c r="AV1449" s="15" t="s">
        <v>91</v>
      </c>
      <c r="AW1449" s="15" t="s">
        <v>40</v>
      </c>
      <c r="AX1449" s="15" t="s">
        <v>84</v>
      </c>
      <c r="AY1449" s="281" t="s">
        <v>251</v>
      </c>
    </row>
    <row r="1450" s="15" customFormat="1">
      <c r="A1450" s="15"/>
      <c r="B1450" s="272"/>
      <c r="C1450" s="273"/>
      <c r="D1450" s="251" t="s">
        <v>260</v>
      </c>
      <c r="E1450" s="274" t="s">
        <v>1</v>
      </c>
      <c r="F1450" s="275" t="s">
        <v>1441</v>
      </c>
      <c r="G1450" s="273"/>
      <c r="H1450" s="274" t="s">
        <v>1</v>
      </c>
      <c r="I1450" s="276"/>
      <c r="J1450" s="273"/>
      <c r="K1450" s="273"/>
      <c r="L1450" s="277"/>
      <c r="M1450" s="278"/>
      <c r="N1450" s="279"/>
      <c r="O1450" s="279"/>
      <c r="P1450" s="279"/>
      <c r="Q1450" s="279"/>
      <c r="R1450" s="279"/>
      <c r="S1450" s="279"/>
      <c r="T1450" s="280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81" t="s">
        <v>260</v>
      </c>
      <c r="AU1450" s="281" t="s">
        <v>93</v>
      </c>
      <c r="AV1450" s="15" t="s">
        <v>91</v>
      </c>
      <c r="AW1450" s="15" t="s">
        <v>40</v>
      </c>
      <c r="AX1450" s="15" t="s">
        <v>84</v>
      </c>
      <c r="AY1450" s="281" t="s">
        <v>251</v>
      </c>
    </row>
    <row r="1451" s="13" customFormat="1">
      <c r="A1451" s="13"/>
      <c r="B1451" s="249"/>
      <c r="C1451" s="250"/>
      <c r="D1451" s="251" t="s">
        <v>260</v>
      </c>
      <c r="E1451" s="252" t="s">
        <v>1</v>
      </c>
      <c r="F1451" s="253" t="s">
        <v>1451</v>
      </c>
      <c r="G1451" s="250"/>
      <c r="H1451" s="254">
        <v>61.200000000000003</v>
      </c>
      <c r="I1451" s="255"/>
      <c r="J1451" s="250"/>
      <c r="K1451" s="250"/>
      <c r="L1451" s="256"/>
      <c r="M1451" s="257"/>
      <c r="N1451" s="258"/>
      <c r="O1451" s="258"/>
      <c r="P1451" s="258"/>
      <c r="Q1451" s="258"/>
      <c r="R1451" s="258"/>
      <c r="S1451" s="258"/>
      <c r="T1451" s="25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60" t="s">
        <v>260</v>
      </c>
      <c r="AU1451" s="260" t="s">
        <v>93</v>
      </c>
      <c r="AV1451" s="13" t="s">
        <v>93</v>
      </c>
      <c r="AW1451" s="13" t="s">
        <v>40</v>
      </c>
      <c r="AX1451" s="13" t="s">
        <v>84</v>
      </c>
      <c r="AY1451" s="260" t="s">
        <v>251</v>
      </c>
    </row>
    <row r="1452" s="13" customFormat="1">
      <c r="A1452" s="13"/>
      <c r="B1452" s="249"/>
      <c r="C1452" s="250"/>
      <c r="D1452" s="251" t="s">
        <v>260</v>
      </c>
      <c r="E1452" s="252" t="s">
        <v>1</v>
      </c>
      <c r="F1452" s="253" t="s">
        <v>1452</v>
      </c>
      <c r="G1452" s="250"/>
      <c r="H1452" s="254">
        <v>61.200000000000003</v>
      </c>
      <c r="I1452" s="255"/>
      <c r="J1452" s="250"/>
      <c r="K1452" s="250"/>
      <c r="L1452" s="256"/>
      <c r="M1452" s="257"/>
      <c r="N1452" s="258"/>
      <c r="O1452" s="258"/>
      <c r="P1452" s="258"/>
      <c r="Q1452" s="258"/>
      <c r="R1452" s="258"/>
      <c r="S1452" s="258"/>
      <c r="T1452" s="259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60" t="s">
        <v>260</v>
      </c>
      <c r="AU1452" s="260" t="s">
        <v>93</v>
      </c>
      <c r="AV1452" s="13" t="s">
        <v>93</v>
      </c>
      <c r="AW1452" s="13" t="s">
        <v>40</v>
      </c>
      <c r="AX1452" s="13" t="s">
        <v>84</v>
      </c>
      <c r="AY1452" s="260" t="s">
        <v>251</v>
      </c>
    </row>
    <row r="1453" s="13" customFormat="1">
      <c r="A1453" s="13"/>
      <c r="B1453" s="249"/>
      <c r="C1453" s="250"/>
      <c r="D1453" s="251" t="s">
        <v>260</v>
      </c>
      <c r="E1453" s="252" t="s">
        <v>1</v>
      </c>
      <c r="F1453" s="253" t="s">
        <v>1453</v>
      </c>
      <c r="G1453" s="250"/>
      <c r="H1453" s="254">
        <v>61.200000000000003</v>
      </c>
      <c r="I1453" s="255"/>
      <c r="J1453" s="250"/>
      <c r="K1453" s="250"/>
      <c r="L1453" s="256"/>
      <c r="M1453" s="257"/>
      <c r="N1453" s="258"/>
      <c r="O1453" s="258"/>
      <c r="P1453" s="258"/>
      <c r="Q1453" s="258"/>
      <c r="R1453" s="258"/>
      <c r="S1453" s="258"/>
      <c r="T1453" s="259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60" t="s">
        <v>260</v>
      </c>
      <c r="AU1453" s="260" t="s">
        <v>93</v>
      </c>
      <c r="AV1453" s="13" t="s">
        <v>93</v>
      </c>
      <c r="AW1453" s="13" t="s">
        <v>40</v>
      </c>
      <c r="AX1453" s="13" t="s">
        <v>84</v>
      </c>
      <c r="AY1453" s="260" t="s">
        <v>251</v>
      </c>
    </row>
    <row r="1454" s="13" customFormat="1">
      <c r="A1454" s="13"/>
      <c r="B1454" s="249"/>
      <c r="C1454" s="250"/>
      <c r="D1454" s="251" t="s">
        <v>260</v>
      </c>
      <c r="E1454" s="252" t="s">
        <v>1</v>
      </c>
      <c r="F1454" s="253" t="s">
        <v>1454</v>
      </c>
      <c r="G1454" s="250"/>
      <c r="H1454" s="254">
        <v>61.200000000000003</v>
      </c>
      <c r="I1454" s="255"/>
      <c r="J1454" s="250"/>
      <c r="K1454" s="250"/>
      <c r="L1454" s="256"/>
      <c r="M1454" s="257"/>
      <c r="N1454" s="258"/>
      <c r="O1454" s="258"/>
      <c r="P1454" s="258"/>
      <c r="Q1454" s="258"/>
      <c r="R1454" s="258"/>
      <c r="S1454" s="258"/>
      <c r="T1454" s="259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60" t="s">
        <v>260</v>
      </c>
      <c r="AU1454" s="260" t="s">
        <v>93</v>
      </c>
      <c r="AV1454" s="13" t="s">
        <v>93</v>
      </c>
      <c r="AW1454" s="13" t="s">
        <v>40</v>
      </c>
      <c r="AX1454" s="13" t="s">
        <v>84</v>
      </c>
      <c r="AY1454" s="260" t="s">
        <v>251</v>
      </c>
    </row>
    <row r="1455" s="13" customFormat="1">
      <c r="A1455" s="13"/>
      <c r="B1455" s="249"/>
      <c r="C1455" s="250"/>
      <c r="D1455" s="251" t="s">
        <v>260</v>
      </c>
      <c r="E1455" s="252" t="s">
        <v>1</v>
      </c>
      <c r="F1455" s="253" t="s">
        <v>1455</v>
      </c>
      <c r="G1455" s="250"/>
      <c r="H1455" s="254">
        <v>61.200000000000003</v>
      </c>
      <c r="I1455" s="255"/>
      <c r="J1455" s="250"/>
      <c r="K1455" s="250"/>
      <c r="L1455" s="256"/>
      <c r="M1455" s="257"/>
      <c r="N1455" s="258"/>
      <c r="O1455" s="258"/>
      <c r="P1455" s="258"/>
      <c r="Q1455" s="258"/>
      <c r="R1455" s="258"/>
      <c r="S1455" s="258"/>
      <c r="T1455" s="259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60" t="s">
        <v>260</v>
      </c>
      <c r="AU1455" s="260" t="s">
        <v>93</v>
      </c>
      <c r="AV1455" s="13" t="s">
        <v>93</v>
      </c>
      <c r="AW1455" s="13" t="s">
        <v>40</v>
      </c>
      <c r="AX1455" s="13" t="s">
        <v>84</v>
      </c>
      <c r="AY1455" s="260" t="s">
        <v>251</v>
      </c>
    </row>
    <row r="1456" s="14" customFormat="1">
      <c r="A1456" s="14"/>
      <c r="B1456" s="261"/>
      <c r="C1456" s="262"/>
      <c r="D1456" s="251" t="s">
        <v>260</v>
      </c>
      <c r="E1456" s="263" t="s">
        <v>1</v>
      </c>
      <c r="F1456" s="264" t="s">
        <v>262</v>
      </c>
      <c r="G1456" s="262"/>
      <c r="H1456" s="265">
        <v>306</v>
      </c>
      <c r="I1456" s="266"/>
      <c r="J1456" s="262"/>
      <c r="K1456" s="262"/>
      <c r="L1456" s="267"/>
      <c r="M1456" s="268"/>
      <c r="N1456" s="269"/>
      <c r="O1456" s="269"/>
      <c r="P1456" s="269"/>
      <c r="Q1456" s="269"/>
      <c r="R1456" s="269"/>
      <c r="S1456" s="269"/>
      <c r="T1456" s="270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71" t="s">
        <v>260</v>
      </c>
      <c r="AU1456" s="271" t="s">
        <v>93</v>
      </c>
      <c r="AV1456" s="14" t="s">
        <v>257</v>
      </c>
      <c r="AW1456" s="14" t="s">
        <v>40</v>
      </c>
      <c r="AX1456" s="14" t="s">
        <v>91</v>
      </c>
      <c r="AY1456" s="271" t="s">
        <v>251</v>
      </c>
    </row>
    <row r="1457" s="2" customFormat="1" ht="16.5" customHeight="1">
      <c r="A1457" s="41"/>
      <c r="B1457" s="42"/>
      <c r="C1457" s="230" t="s">
        <v>796</v>
      </c>
      <c r="D1457" s="230" t="s">
        <v>253</v>
      </c>
      <c r="E1457" s="231" t="s">
        <v>1456</v>
      </c>
      <c r="F1457" s="232" t="s">
        <v>1457</v>
      </c>
      <c r="G1457" s="233" t="s">
        <v>571</v>
      </c>
      <c r="H1457" s="234">
        <v>62</v>
      </c>
      <c r="I1457" s="235"/>
      <c r="J1457" s="236">
        <f>ROUND(I1457*H1457,2)</f>
        <v>0</v>
      </c>
      <c r="K1457" s="237"/>
      <c r="L1457" s="47"/>
      <c r="M1457" s="238" t="s">
        <v>1</v>
      </c>
      <c r="N1457" s="239" t="s">
        <v>49</v>
      </c>
      <c r="O1457" s="94"/>
      <c r="P1457" s="240">
        <f>O1457*H1457</f>
        <v>0</v>
      </c>
      <c r="Q1457" s="240">
        <v>0.00018000000000000001</v>
      </c>
      <c r="R1457" s="240">
        <f>Q1457*H1457</f>
        <v>0.011160000000000002</v>
      </c>
      <c r="S1457" s="240">
        <v>0</v>
      </c>
      <c r="T1457" s="241">
        <f>S1457*H1457</f>
        <v>0</v>
      </c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R1457" s="242" t="s">
        <v>257</v>
      </c>
      <c r="AT1457" s="242" t="s">
        <v>253</v>
      </c>
      <c r="AU1457" s="242" t="s">
        <v>93</v>
      </c>
      <c r="AY1457" s="19" t="s">
        <v>251</v>
      </c>
      <c r="BE1457" s="243">
        <f>IF(N1457="základní",J1457,0)</f>
        <v>0</v>
      </c>
      <c r="BF1457" s="243">
        <f>IF(N1457="snížená",J1457,0)</f>
        <v>0</v>
      </c>
      <c r="BG1457" s="243">
        <f>IF(N1457="zákl. přenesená",J1457,0)</f>
        <v>0</v>
      </c>
      <c r="BH1457" s="243">
        <f>IF(N1457="sníž. přenesená",J1457,0)</f>
        <v>0</v>
      </c>
      <c r="BI1457" s="243">
        <f>IF(N1457="nulová",J1457,0)</f>
        <v>0</v>
      </c>
      <c r="BJ1457" s="19" t="s">
        <v>91</v>
      </c>
      <c r="BK1457" s="243">
        <f>ROUND(I1457*H1457,2)</f>
        <v>0</v>
      </c>
      <c r="BL1457" s="19" t="s">
        <v>257</v>
      </c>
      <c r="BM1457" s="242" t="s">
        <v>1458</v>
      </c>
    </row>
    <row r="1458" s="2" customFormat="1">
      <c r="A1458" s="41"/>
      <c r="B1458" s="42"/>
      <c r="C1458" s="43"/>
      <c r="D1458" s="244" t="s">
        <v>258</v>
      </c>
      <c r="E1458" s="43"/>
      <c r="F1458" s="245" t="s">
        <v>1459</v>
      </c>
      <c r="G1458" s="43"/>
      <c r="H1458" s="43"/>
      <c r="I1458" s="246"/>
      <c r="J1458" s="43"/>
      <c r="K1458" s="43"/>
      <c r="L1458" s="47"/>
      <c r="M1458" s="247"/>
      <c r="N1458" s="248"/>
      <c r="O1458" s="94"/>
      <c r="P1458" s="94"/>
      <c r="Q1458" s="94"/>
      <c r="R1458" s="94"/>
      <c r="S1458" s="94"/>
      <c r="T1458" s="95"/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T1458" s="19" t="s">
        <v>258</v>
      </c>
      <c r="AU1458" s="19" t="s">
        <v>93</v>
      </c>
    </row>
    <row r="1459" s="15" customFormat="1">
      <c r="A1459" s="15"/>
      <c r="B1459" s="272"/>
      <c r="C1459" s="273"/>
      <c r="D1459" s="251" t="s">
        <v>260</v>
      </c>
      <c r="E1459" s="274" t="s">
        <v>1</v>
      </c>
      <c r="F1459" s="275" t="s">
        <v>1246</v>
      </c>
      <c r="G1459" s="273"/>
      <c r="H1459" s="274" t="s">
        <v>1</v>
      </c>
      <c r="I1459" s="276"/>
      <c r="J1459" s="273"/>
      <c r="K1459" s="273"/>
      <c r="L1459" s="277"/>
      <c r="M1459" s="278"/>
      <c r="N1459" s="279"/>
      <c r="O1459" s="279"/>
      <c r="P1459" s="279"/>
      <c r="Q1459" s="279"/>
      <c r="R1459" s="279"/>
      <c r="S1459" s="279"/>
      <c r="T1459" s="280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81" t="s">
        <v>260</v>
      </c>
      <c r="AU1459" s="281" t="s">
        <v>93</v>
      </c>
      <c r="AV1459" s="15" t="s">
        <v>91</v>
      </c>
      <c r="AW1459" s="15" t="s">
        <v>40</v>
      </c>
      <c r="AX1459" s="15" t="s">
        <v>84</v>
      </c>
      <c r="AY1459" s="281" t="s">
        <v>251</v>
      </c>
    </row>
    <row r="1460" s="13" customFormat="1">
      <c r="A1460" s="13"/>
      <c r="B1460" s="249"/>
      <c r="C1460" s="250"/>
      <c r="D1460" s="251" t="s">
        <v>260</v>
      </c>
      <c r="E1460" s="252" t="s">
        <v>1</v>
      </c>
      <c r="F1460" s="253" t="s">
        <v>1460</v>
      </c>
      <c r="G1460" s="250"/>
      <c r="H1460" s="254">
        <v>6</v>
      </c>
      <c r="I1460" s="255"/>
      <c r="J1460" s="250"/>
      <c r="K1460" s="250"/>
      <c r="L1460" s="256"/>
      <c r="M1460" s="257"/>
      <c r="N1460" s="258"/>
      <c r="O1460" s="258"/>
      <c r="P1460" s="258"/>
      <c r="Q1460" s="258"/>
      <c r="R1460" s="258"/>
      <c r="S1460" s="258"/>
      <c r="T1460" s="259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60" t="s">
        <v>260</v>
      </c>
      <c r="AU1460" s="260" t="s">
        <v>93</v>
      </c>
      <c r="AV1460" s="13" t="s">
        <v>93</v>
      </c>
      <c r="AW1460" s="13" t="s">
        <v>40</v>
      </c>
      <c r="AX1460" s="13" t="s">
        <v>84</v>
      </c>
      <c r="AY1460" s="260" t="s">
        <v>251</v>
      </c>
    </row>
    <row r="1461" s="13" customFormat="1">
      <c r="A1461" s="13"/>
      <c r="B1461" s="249"/>
      <c r="C1461" s="250"/>
      <c r="D1461" s="251" t="s">
        <v>260</v>
      </c>
      <c r="E1461" s="252" t="s">
        <v>1</v>
      </c>
      <c r="F1461" s="253" t="s">
        <v>1461</v>
      </c>
      <c r="G1461" s="250"/>
      <c r="H1461" s="254">
        <v>53</v>
      </c>
      <c r="I1461" s="255"/>
      <c r="J1461" s="250"/>
      <c r="K1461" s="250"/>
      <c r="L1461" s="256"/>
      <c r="M1461" s="257"/>
      <c r="N1461" s="258"/>
      <c r="O1461" s="258"/>
      <c r="P1461" s="258"/>
      <c r="Q1461" s="258"/>
      <c r="R1461" s="258"/>
      <c r="S1461" s="258"/>
      <c r="T1461" s="259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60" t="s">
        <v>260</v>
      </c>
      <c r="AU1461" s="260" t="s">
        <v>93</v>
      </c>
      <c r="AV1461" s="13" t="s">
        <v>93</v>
      </c>
      <c r="AW1461" s="13" t="s">
        <v>40</v>
      </c>
      <c r="AX1461" s="13" t="s">
        <v>84</v>
      </c>
      <c r="AY1461" s="260" t="s">
        <v>251</v>
      </c>
    </row>
    <row r="1462" s="13" customFormat="1">
      <c r="A1462" s="13"/>
      <c r="B1462" s="249"/>
      <c r="C1462" s="250"/>
      <c r="D1462" s="251" t="s">
        <v>260</v>
      </c>
      <c r="E1462" s="252" t="s">
        <v>1</v>
      </c>
      <c r="F1462" s="253" t="s">
        <v>1462</v>
      </c>
      <c r="G1462" s="250"/>
      <c r="H1462" s="254">
        <v>1</v>
      </c>
      <c r="I1462" s="255"/>
      <c r="J1462" s="250"/>
      <c r="K1462" s="250"/>
      <c r="L1462" s="256"/>
      <c r="M1462" s="257"/>
      <c r="N1462" s="258"/>
      <c r="O1462" s="258"/>
      <c r="P1462" s="258"/>
      <c r="Q1462" s="258"/>
      <c r="R1462" s="258"/>
      <c r="S1462" s="258"/>
      <c r="T1462" s="259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60" t="s">
        <v>260</v>
      </c>
      <c r="AU1462" s="260" t="s">
        <v>93</v>
      </c>
      <c r="AV1462" s="13" t="s">
        <v>93</v>
      </c>
      <c r="AW1462" s="13" t="s">
        <v>40</v>
      </c>
      <c r="AX1462" s="13" t="s">
        <v>84</v>
      </c>
      <c r="AY1462" s="260" t="s">
        <v>251</v>
      </c>
    </row>
    <row r="1463" s="13" customFormat="1">
      <c r="A1463" s="13"/>
      <c r="B1463" s="249"/>
      <c r="C1463" s="250"/>
      <c r="D1463" s="251" t="s">
        <v>260</v>
      </c>
      <c r="E1463" s="252" t="s">
        <v>1</v>
      </c>
      <c r="F1463" s="253" t="s">
        <v>1463</v>
      </c>
      <c r="G1463" s="250"/>
      <c r="H1463" s="254">
        <v>2</v>
      </c>
      <c r="I1463" s="255"/>
      <c r="J1463" s="250"/>
      <c r="K1463" s="250"/>
      <c r="L1463" s="256"/>
      <c r="M1463" s="257"/>
      <c r="N1463" s="258"/>
      <c r="O1463" s="258"/>
      <c r="P1463" s="258"/>
      <c r="Q1463" s="258"/>
      <c r="R1463" s="258"/>
      <c r="S1463" s="258"/>
      <c r="T1463" s="259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60" t="s">
        <v>260</v>
      </c>
      <c r="AU1463" s="260" t="s">
        <v>93</v>
      </c>
      <c r="AV1463" s="13" t="s">
        <v>93</v>
      </c>
      <c r="AW1463" s="13" t="s">
        <v>40</v>
      </c>
      <c r="AX1463" s="13" t="s">
        <v>84</v>
      </c>
      <c r="AY1463" s="260" t="s">
        <v>251</v>
      </c>
    </row>
    <row r="1464" s="14" customFormat="1">
      <c r="A1464" s="14"/>
      <c r="B1464" s="261"/>
      <c r="C1464" s="262"/>
      <c r="D1464" s="251" t="s">
        <v>260</v>
      </c>
      <c r="E1464" s="263" t="s">
        <v>1</v>
      </c>
      <c r="F1464" s="264" t="s">
        <v>262</v>
      </c>
      <c r="G1464" s="262"/>
      <c r="H1464" s="265">
        <v>62</v>
      </c>
      <c r="I1464" s="266"/>
      <c r="J1464" s="262"/>
      <c r="K1464" s="262"/>
      <c r="L1464" s="267"/>
      <c r="M1464" s="268"/>
      <c r="N1464" s="269"/>
      <c r="O1464" s="269"/>
      <c r="P1464" s="269"/>
      <c r="Q1464" s="269"/>
      <c r="R1464" s="269"/>
      <c r="S1464" s="269"/>
      <c r="T1464" s="270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71" t="s">
        <v>260</v>
      </c>
      <c r="AU1464" s="271" t="s">
        <v>93</v>
      </c>
      <c r="AV1464" s="14" t="s">
        <v>257</v>
      </c>
      <c r="AW1464" s="14" t="s">
        <v>40</v>
      </c>
      <c r="AX1464" s="14" t="s">
        <v>91</v>
      </c>
      <c r="AY1464" s="271" t="s">
        <v>251</v>
      </c>
    </row>
    <row r="1465" s="2" customFormat="1" ht="24.15" customHeight="1">
      <c r="A1465" s="41"/>
      <c r="B1465" s="42"/>
      <c r="C1465" s="294" t="s">
        <v>1464</v>
      </c>
      <c r="D1465" s="294" t="s">
        <v>338</v>
      </c>
      <c r="E1465" s="295" t="s">
        <v>1465</v>
      </c>
      <c r="F1465" s="296" t="s">
        <v>1466</v>
      </c>
      <c r="G1465" s="297" t="s">
        <v>571</v>
      </c>
      <c r="H1465" s="298">
        <v>6</v>
      </c>
      <c r="I1465" s="299"/>
      <c r="J1465" s="300">
        <f>ROUND(I1465*H1465,2)</f>
        <v>0</v>
      </c>
      <c r="K1465" s="301"/>
      <c r="L1465" s="302"/>
      <c r="M1465" s="303" t="s">
        <v>1</v>
      </c>
      <c r="N1465" s="304" t="s">
        <v>49</v>
      </c>
      <c r="O1465" s="94"/>
      <c r="P1465" s="240">
        <f>O1465*H1465</f>
        <v>0</v>
      </c>
      <c r="Q1465" s="240">
        <v>0.0060000000000000001</v>
      </c>
      <c r="R1465" s="240">
        <f>Q1465*H1465</f>
        <v>0.036000000000000004</v>
      </c>
      <c r="S1465" s="240">
        <v>0</v>
      </c>
      <c r="T1465" s="241">
        <f>S1465*H1465</f>
        <v>0</v>
      </c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R1465" s="242" t="s">
        <v>281</v>
      </c>
      <c r="AT1465" s="242" t="s">
        <v>338</v>
      </c>
      <c r="AU1465" s="242" t="s">
        <v>93</v>
      </c>
      <c r="AY1465" s="19" t="s">
        <v>251</v>
      </c>
      <c r="BE1465" s="243">
        <f>IF(N1465="základní",J1465,0)</f>
        <v>0</v>
      </c>
      <c r="BF1465" s="243">
        <f>IF(N1465="snížená",J1465,0)</f>
        <v>0</v>
      </c>
      <c r="BG1465" s="243">
        <f>IF(N1465="zákl. přenesená",J1465,0)</f>
        <v>0</v>
      </c>
      <c r="BH1465" s="243">
        <f>IF(N1465="sníž. přenesená",J1465,0)</f>
        <v>0</v>
      </c>
      <c r="BI1465" s="243">
        <f>IF(N1465="nulová",J1465,0)</f>
        <v>0</v>
      </c>
      <c r="BJ1465" s="19" t="s">
        <v>91</v>
      </c>
      <c r="BK1465" s="243">
        <f>ROUND(I1465*H1465,2)</f>
        <v>0</v>
      </c>
      <c r="BL1465" s="19" t="s">
        <v>257</v>
      </c>
      <c r="BM1465" s="242" t="s">
        <v>1467</v>
      </c>
    </row>
    <row r="1466" s="15" customFormat="1">
      <c r="A1466" s="15"/>
      <c r="B1466" s="272"/>
      <c r="C1466" s="273"/>
      <c r="D1466" s="251" t="s">
        <v>260</v>
      </c>
      <c r="E1466" s="274" t="s">
        <v>1</v>
      </c>
      <c r="F1466" s="275" t="s">
        <v>1246</v>
      </c>
      <c r="G1466" s="273"/>
      <c r="H1466" s="274" t="s">
        <v>1</v>
      </c>
      <c r="I1466" s="276"/>
      <c r="J1466" s="273"/>
      <c r="K1466" s="273"/>
      <c r="L1466" s="277"/>
      <c r="M1466" s="278"/>
      <c r="N1466" s="279"/>
      <c r="O1466" s="279"/>
      <c r="P1466" s="279"/>
      <c r="Q1466" s="279"/>
      <c r="R1466" s="279"/>
      <c r="S1466" s="279"/>
      <c r="T1466" s="280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81" t="s">
        <v>260</v>
      </c>
      <c r="AU1466" s="281" t="s">
        <v>93</v>
      </c>
      <c r="AV1466" s="15" t="s">
        <v>91</v>
      </c>
      <c r="AW1466" s="15" t="s">
        <v>40</v>
      </c>
      <c r="AX1466" s="15" t="s">
        <v>84</v>
      </c>
      <c r="AY1466" s="281" t="s">
        <v>251</v>
      </c>
    </row>
    <row r="1467" s="13" customFormat="1">
      <c r="A1467" s="13"/>
      <c r="B1467" s="249"/>
      <c r="C1467" s="250"/>
      <c r="D1467" s="251" t="s">
        <v>260</v>
      </c>
      <c r="E1467" s="252" t="s">
        <v>1</v>
      </c>
      <c r="F1467" s="253" t="s">
        <v>1468</v>
      </c>
      <c r="G1467" s="250"/>
      <c r="H1467" s="254">
        <v>6</v>
      </c>
      <c r="I1467" s="255"/>
      <c r="J1467" s="250"/>
      <c r="K1467" s="250"/>
      <c r="L1467" s="256"/>
      <c r="M1467" s="257"/>
      <c r="N1467" s="258"/>
      <c r="O1467" s="258"/>
      <c r="P1467" s="258"/>
      <c r="Q1467" s="258"/>
      <c r="R1467" s="258"/>
      <c r="S1467" s="258"/>
      <c r="T1467" s="259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60" t="s">
        <v>260</v>
      </c>
      <c r="AU1467" s="260" t="s">
        <v>93</v>
      </c>
      <c r="AV1467" s="13" t="s">
        <v>93</v>
      </c>
      <c r="AW1467" s="13" t="s">
        <v>40</v>
      </c>
      <c r="AX1467" s="13" t="s">
        <v>91</v>
      </c>
      <c r="AY1467" s="260" t="s">
        <v>251</v>
      </c>
    </row>
    <row r="1468" s="2" customFormat="1" ht="24.15" customHeight="1">
      <c r="A1468" s="41"/>
      <c r="B1468" s="42"/>
      <c r="C1468" s="294" t="s">
        <v>1469</v>
      </c>
      <c r="D1468" s="294" t="s">
        <v>338</v>
      </c>
      <c r="E1468" s="295" t="s">
        <v>1470</v>
      </c>
      <c r="F1468" s="296" t="s">
        <v>1471</v>
      </c>
      <c r="G1468" s="297" t="s">
        <v>571</v>
      </c>
      <c r="H1468" s="298">
        <v>53</v>
      </c>
      <c r="I1468" s="299"/>
      <c r="J1468" s="300">
        <f>ROUND(I1468*H1468,2)</f>
        <v>0</v>
      </c>
      <c r="K1468" s="301"/>
      <c r="L1468" s="302"/>
      <c r="M1468" s="303" t="s">
        <v>1</v>
      </c>
      <c r="N1468" s="304" t="s">
        <v>49</v>
      </c>
      <c r="O1468" s="94"/>
      <c r="P1468" s="240">
        <f>O1468*H1468</f>
        <v>0</v>
      </c>
      <c r="Q1468" s="240">
        <v>0.0060000000000000001</v>
      </c>
      <c r="R1468" s="240">
        <f>Q1468*H1468</f>
        <v>0.318</v>
      </c>
      <c r="S1468" s="240">
        <v>0</v>
      </c>
      <c r="T1468" s="241">
        <f>S1468*H1468</f>
        <v>0</v>
      </c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R1468" s="242" t="s">
        <v>281</v>
      </c>
      <c r="AT1468" s="242" t="s">
        <v>338</v>
      </c>
      <c r="AU1468" s="242" t="s">
        <v>93</v>
      </c>
      <c r="AY1468" s="19" t="s">
        <v>251</v>
      </c>
      <c r="BE1468" s="243">
        <f>IF(N1468="základní",J1468,0)</f>
        <v>0</v>
      </c>
      <c r="BF1468" s="243">
        <f>IF(N1468="snížená",J1468,0)</f>
        <v>0</v>
      </c>
      <c r="BG1468" s="243">
        <f>IF(N1468="zákl. přenesená",J1468,0)</f>
        <v>0</v>
      </c>
      <c r="BH1468" s="243">
        <f>IF(N1468="sníž. přenesená",J1468,0)</f>
        <v>0</v>
      </c>
      <c r="BI1468" s="243">
        <f>IF(N1468="nulová",J1468,0)</f>
        <v>0</v>
      </c>
      <c r="BJ1468" s="19" t="s">
        <v>91</v>
      </c>
      <c r="BK1468" s="243">
        <f>ROUND(I1468*H1468,2)</f>
        <v>0</v>
      </c>
      <c r="BL1468" s="19" t="s">
        <v>257</v>
      </c>
      <c r="BM1468" s="242" t="s">
        <v>1472</v>
      </c>
    </row>
    <row r="1469" s="15" customFormat="1">
      <c r="A1469" s="15"/>
      <c r="B1469" s="272"/>
      <c r="C1469" s="273"/>
      <c r="D1469" s="251" t="s">
        <v>260</v>
      </c>
      <c r="E1469" s="274" t="s">
        <v>1</v>
      </c>
      <c r="F1469" s="275" t="s">
        <v>1246</v>
      </c>
      <c r="G1469" s="273"/>
      <c r="H1469" s="274" t="s">
        <v>1</v>
      </c>
      <c r="I1469" s="276"/>
      <c r="J1469" s="273"/>
      <c r="K1469" s="273"/>
      <c r="L1469" s="277"/>
      <c r="M1469" s="278"/>
      <c r="N1469" s="279"/>
      <c r="O1469" s="279"/>
      <c r="P1469" s="279"/>
      <c r="Q1469" s="279"/>
      <c r="R1469" s="279"/>
      <c r="S1469" s="279"/>
      <c r="T1469" s="280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81" t="s">
        <v>260</v>
      </c>
      <c r="AU1469" s="281" t="s">
        <v>93</v>
      </c>
      <c r="AV1469" s="15" t="s">
        <v>91</v>
      </c>
      <c r="AW1469" s="15" t="s">
        <v>40</v>
      </c>
      <c r="AX1469" s="15" t="s">
        <v>84</v>
      </c>
      <c r="AY1469" s="281" t="s">
        <v>251</v>
      </c>
    </row>
    <row r="1470" s="13" customFormat="1">
      <c r="A1470" s="13"/>
      <c r="B1470" s="249"/>
      <c r="C1470" s="250"/>
      <c r="D1470" s="251" t="s">
        <v>260</v>
      </c>
      <c r="E1470" s="252" t="s">
        <v>1</v>
      </c>
      <c r="F1470" s="253" t="s">
        <v>1473</v>
      </c>
      <c r="G1470" s="250"/>
      <c r="H1470" s="254">
        <v>53</v>
      </c>
      <c r="I1470" s="255"/>
      <c r="J1470" s="250"/>
      <c r="K1470" s="250"/>
      <c r="L1470" s="256"/>
      <c r="M1470" s="257"/>
      <c r="N1470" s="258"/>
      <c r="O1470" s="258"/>
      <c r="P1470" s="258"/>
      <c r="Q1470" s="258"/>
      <c r="R1470" s="258"/>
      <c r="S1470" s="258"/>
      <c r="T1470" s="259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60" t="s">
        <v>260</v>
      </c>
      <c r="AU1470" s="260" t="s">
        <v>93</v>
      </c>
      <c r="AV1470" s="13" t="s">
        <v>93</v>
      </c>
      <c r="AW1470" s="13" t="s">
        <v>40</v>
      </c>
      <c r="AX1470" s="13" t="s">
        <v>91</v>
      </c>
      <c r="AY1470" s="260" t="s">
        <v>251</v>
      </c>
    </row>
    <row r="1471" s="2" customFormat="1" ht="37.8" customHeight="1">
      <c r="A1471" s="41"/>
      <c r="B1471" s="42"/>
      <c r="C1471" s="294" t="s">
        <v>1474</v>
      </c>
      <c r="D1471" s="294" t="s">
        <v>338</v>
      </c>
      <c r="E1471" s="295" t="s">
        <v>1475</v>
      </c>
      <c r="F1471" s="296" t="s">
        <v>1476</v>
      </c>
      <c r="G1471" s="297" t="s">
        <v>571</v>
      </c>
      <c r="H1471" s="298">
        <v>1</v>
      </c>
      <c r="I1471" s="299"/>
      <c r="J1471" s="300">
        <f>ROUND(I1471*H1471,2)</f>
        <v>0</v>
      </c>
      <c r="K1471" s="301"/>
      <c r="L1471" s="302"/>
      <c r="M1471" s="303" t="s">
        <v>1</v>
      </c>
      <c r="N1471" s="304" t="s">
        <v>49</v>
      </c>
      <c r="O1471" s="94"/>
      <c r="P1471" s="240">
        <f>O1471*H1471</f>
        <v>0</v>
      </c>
      <c r="Q1471" s="240">
        <v>0.0060000000000000001</v>
      </c>
      <c r="R1471" s="240">
        <f>Q1471*H1471</f>
        <v>0.0060000000000000001</v>
      </c>
      <c r="S1471" s="240">
        <v>0</v>
      </c>
      <c r="T1471" s="241">
        <f>S1471*H1471</f>
        <v>0</v>
      </c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R1471" s="242" t="s">
        <v>281</v>
      </c>
      <c r="AT1471" s="242" t="s">
        <v>338</v>
      </c>
      <c r="AU1471" s="242" t="s">
        <v>93</v>
      </c>
      <c r="AY1471" s="19" t="s">
        <v>251</v>
      </c>
      <c r="BE1471" s="243">
        <f>IF(N1471="základní",J1471,0)</f>
        <v>0</v>
      </c>
      <c r="BF1471" s="243">
        <f>IF(N1471="snížená",J1471,0)</f>
        <v>0</v>
      </c>
      <c r="BG1471" s="243">
        <f>IF(N1471="zákl. přenesená",J1471,0)</f>
        <v>0</v>
      </c>
      <c r="BH1471" s="243">
        <f>IF(N1471="sníž. přenesená",J1471,0)</f>
        <v>0</v>
      </c>
      <c r="BI1471" s="243">
        <f>IF(N1471="nulová",J1471,0)</f>
        <v>0</v>
      </c>
      <c r="BJ1471" s="19" t="s">
        <v>91</v>
      </c>
      <c r="BK1471" s="243">
        <f>ROUND(I1471*H1471,2)</f>
        <v>0</v>
      </c>
      <c r="BL1471" s="19" t="s">
        <v>257</v>
      </c>
      <c r="BM1471" s="242" t="s">
        <v>1477</v>
      </c>
    </row>
    <row r="1472" s="15" customFormat="1">
      <c r="A1472" s="15"/>
      <c r="B1472" s="272"/>
      <c r="C1472" s="273"/>
      <c r="D1472" s="251" t="s">
        <v>260</v>
      </c>
      <c r="E1472" s="274" t="s">
        <v>1</v>
      </c>
      <c r="F1472" s="275" t="s">
        <v>1246</v>
      </c>
      <c r="G1472" s="273"/>
      <c r="H1472" s="274" t="s">
        <v>1</v>
      </c>
      <c r="I1472" s="276"/>
      <c r="J1472" s="273"/>
      <c r="K1472" s="273"/>
      <c r="L1472" s="277"/>
      <c r="M1472" s="278"/>
      <c r="N1472" s="279"/>
      <c r="O1472" s="279"/>
      <c r="P1472" s="279"/>
      <c r="Q1472" s="279"/>
      <c r="R1472" s="279"/>
      <c r="S1472" s="279"/>
      <c r="T1472" s="280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81" t="s">
        <v>260</v>
      </c>
      <c r="AU1472" s="281" t="s">
        <v>93</v>
      </c>
      <c r="AV1472" s="15" t="s">
        <v>91</v>
      </c>
      <c r="AW1472" s="15" t="s">
        <v>40</v>
      </c>
      <c r="AX1472" s="15" t="s">
        <v>84</v>
      </c>
      <c r="AY1472" s="281" t="s">
        <v>251</v>
      </c>
    </row>
    <row r="1473" s="13" customFormat="1">
      <c r="A1473" s="13"/>
      <c r="B1473" s="249"/>
      <c r="C1473" s="250"/>
      <c r="D1473" s="251" t="s">
        <v>260</v>
      </c>
      <c r="E1473" s="252" t="s">
        <v>1</v>
      </c>
      <c r="F1473" s="253" t="s">
        <v>1478</v>
      </c>
      <c r="G1473" s="250"/>
      <c r="H1473" s="254">
        <v>1</v>
      </c>
      <c r="I1473" s="255"/>
      <c r="J1473" s="250"/>
      <c r="K1473" s="250"/>
      <c r="L1473" s="256"/>
      <c r="M1473" s="257"/>
      <c r="N1473" s="258"/>
      <c r="O1473" s="258"/>
      <c r="P1473" s="258"/>
      <c r="Q1473" s="258"/>
      <c r="R1473" s="258"/>
      <c r="S1473" s="258"/>
      <c r="T1473" s="259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60" t="s">
        <v>260</v>
      </c>
      <c r="AU1473" s="260" t="s">
        <v>93</v>
      </c>
      <c r="AV1473" s="13" t="s">
        <v>93</v>
      </c>
      <c r="AW1473" s="13" t="s">
        <v>40</v>
      </c>
      <c r="AX1473" s="13" t="s">
        <v>91</v>
      </c>
      <c r="AY1473" s="260" t="s">
        <v>251</v>
      </c>
    </row>
    <row r="1474" s="2" customFormat="1" ht="24.15" customHeight="1">
      <c r="A1474" s="41"/>
      <c r="B1474" s="42"/>
      <c r="C1474" s="294" t="s">
        <v>1479</v>
      </c>
      <c r="D1474" s="294" t="s">
        <v>338</v>
      </c>
      <c r="E1474" s="295" t="s">
        <v>1480</v>
      </c>
      <c r="F1474" s="296" t="s">
        <v>1481</v>
      </c>
      <c r="G1474" s="297" t="s">
        <v>571</v>
      </c>
      <c r="H1474" s="298">
        <v>2</v>
      </c>
      <c r="I1474" s="299"/>
      <c r="J1474" s="300">
        <f>ROUND(I1474*H1474,2)</f>
        <v>0</v>
      </c>
      <c r="K1474" s="301"/>
      <c r="L1474" s="302"/>
      <c r="M1474" s="303" t="s">
        <v>1</v>
      </c>
      <c r="N1474" s="304" t="s">
        <v>49</v>
      </c>
      <c r="O1474" s="94"/>
      <c r="P1474" s="240">
        <f>O1474*H1474</f>
        <v>0</v>
      </c>
      <c r="Q1474" s="240">
        <v>0.0060000000000000001</v>
      </c>
      <c r="R1474" s="240">
        <f>Q1474*H1474</f>
        <v>0.012</v>
      </c>
      <c r="S1474" s="240">
        <v>0</v>
      </c>
      <c r="T1474" s="241">
        <f>S1474*H1474</f>
        <v>0</v>
      </c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R1474" s="242" t="s">
        <v>281</v>
      </c>
      <c r="AT1474" s="242" t="s">
        <v>338</v>
      </c>
      <c r="AU1474" s="242" t="s">
        <v>93</v>
      </c>
      <c r="AY1474" s="19" t="s">
        <v>251</v>
      </c>
      <c r="BE1474" s="243">
        <f>IF(N1474="základní",J1474,0)</f>
        <v>0</v>
      </c>
      <c r="BF1474" s="243">
        <f>IF(N1474="snížená",J1474,0)</f>
        <v>0</v>
      </c>
      <c r="BG1474" s="243">
        <f>IF(N1474="zákl. přenesená",J1474,0)</f>
        <v>0</v>
      </c>
      <c r="BH1474" s="243">
        <f>IF(N1474="sníž. přenesená",J1474,0)</f>
        <v>0</v>
      </c>
      <c r="BI1474" s="243">
        <f>IF(N1474="nulová",J1474,0)</f>
        <v>0</v>
      </c>
      <c r="BJ1474" s="19" t="s">
        <v>91</v>
      </c>
      <c r="BK1474" s="243">
        <f>ROUND(I1474*H1474,2)</f>
        <v>0</v>
      </c>
      <c r="BL1474" s="19" t="s">
        <v>257</v>
      </c>
      <c r="BM1474" s="242" t="s">
        <v>1482</v>
      </c>
    </row>
    <row r="1475" s="15" customFormat="1">
      <c r="A1475" s="15"/>
      <c r="B1475" s="272"/>
      <c r="C1475" s="273"/>
      <c r="D1475" s="251" t="s">
        <v>260</v>
      </c>
      <c r="E1475" s="274" t="s">
        <v>1</v>
      </c>
      <c r="F1475" s="275" t="s">
        <v>1246</v>
      </c>
      <c r="G1475" s="273"/>
      <c r="H1475" s="274" t="s">
        <v>1</v>
      </c>
      <c r="I1475" s="276"/>
      <c r="J1475" s="273"/>
      <c r="K1475" s="273"/>
      <c r="L1475" s="277"/>
      <c r="M1475" s="278"/>
      <c r="N1475" s="279"/>
      <c r="O1475" s="279"/>
      <c r="P1475" s="279"/>
      <c r="Q1475" s="279"/>
      <c r="R1475" s="279"/>
      <c r="S1475" s="279"/>
      <c r="T1475" s="280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81" t="s">
        <v>260</v>
      </c>
      <c r="AU1475" s="281" t="s">
        <v>93</v>
      </c>
      <c r="AV1475" s="15" t="s">
        <v>91</v>
      </c>
      <c r="AW1475" s="15" t="s">
        <v>40</v>
      </c>
      <c r="AX1475" s="15" t="s">
        <v>84</v>
      </c>
      <c r="AY1475" s="281" t="s">
        <v>251</v>
      </c>
    </row>
    <row r="1476" s="13" customFormat="1">
      <c r="A1476" s="13"/>
      <c r="B1476" s="249"/>
      <c r="C1476" s="250"/>
      <c r="D1476" s="251" t="s">
        <v>260</v>
      </c>
      <c r="E1476" s="252" t="s">
        <v>1</v>
      </c>
      <c r="F1476" s="253" t="s">
        <v>1483</v>
      </c>
      <c r="G1476" s="250"/>
      <c r="H1476" s="254">
        <v>2</v>
      </c>
      <c r="I1476" s="255"/>
      <c r="J1476" s="250"/>
      <c r="K1476" s="250"/>
      <c r="L1476" s="256"/>
      <c r="M1476" s="257"/>
      <c r="N1476" s="258"/>
      <c r="O1476" s="258"/>
      <c r="P1476" s="258"/>
      <c r="Q1476" s="258"/>
      <c r="R1476" s="258"/>
      <c r="S1476" s="258"/>
      <c r="T1476" s="259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60" t="s">
        <v>260</v>
      </c>
      <c r="AU1476" s="260" t="s">
        <v>93</v>
      </c>
      <c r="AV1476" s="13" t="s">
        <v>93</v>
      </c>
      <c r="AW1476" s="13" t="s">
        <v>40</v>
      </c>
      <c r="AX1476" s="13" t="s">
        <v>91</v>
      </c>
      <c r="AY1476" s="260" t="s">
        <v>251</v>
      </c>
    </row>
    <row r="1477" s="2" customFormat="1" ht="37.8" customHeight="1">
      <c r="A1477" s="41"/>
      <c r="B1477" s="42"/>
      <c r="C1477" s="230" t="s">
        <v>1484</v>
      </c>
      <c r="D1477" s="230" t="s">
        <v>253</v>
      </c>
      <c r="E1477" s="231" t="s">
        <v>1485</v>
      </c>
      <c r="F1477" s="232" t="s">
        <v>1486</v>
      </c>
      <c r="G1477" s="233" t="s">
        <v>1431</v>
      </c>
      <c r="H1477" s="234">
        <v>1</v>
      </c>
      <c r="I1477" s="235"/>
      <c r="J1477" s="236">
        <f>ROUND(I1477*H1477,2)</f>
        <v>0</v>
      </c>
      <c r="K1477" s="237"/>
      <c r="L1477" s="47"/>
      <c r="M1477" s="238" t="s">
        <v>1</v>
      </c>
      <c r="N1477" s="239" t="s">
        <v>49</v>
      </c>
      <c r="O1477" s="94"/>
      <c r="P1477" s="240">
        <f>O1477*H1477</f>
        <v>0</v>
      </c>
      <c r="Q1477" s="240">
        <v>0</v>
      </c>
      <c r="R1477" s="240">
        <f>Q1477*H1477</f>
        <v>0</v>
      </c>
      <c r="S1477" s="240">
        <v>0</v>
      </c>
      <c r="T1477" s="241">
        <f>S1477*H1477</f>
        <v>0</v>
      </c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R1477" s="242" t="s">
        <v>257</v>
      </c>
      <c r="AT1477" s="242" t="s">
        <v>253</v>
      </c>
      <c r="AU1477" s="242" t="s">
        <v>93</v>
      </c>
      <c r="AY1477" s="19" t="s">
        <v>251</v>
      </c>
      <c r="BE1477" s="243">
        <f>IF(N1477="základní",J1477,0)</f>
        <v>0</v>
      </c>
      <c r="BF1477" s="243">
        <f>IF(N1477="snížená",J1477,0)</f>
        <v>0</v>
      </c>
      <c r="BG1477" s="243">
        <f>IF(N1477="zákl. přenesená",J1477,0)</f>
        <v>0</v>
      </c>
      <c r="BH1477" s="243">
        <f>IF(N1477="sníž. přenesená",J1477,0)</f>
        <v>0</v>
      </c>
      <c r="BI1477" s="243">
        <f>IF(N1477="nulová",J1477,0)</f>
        <v>0</v>
      </c>
      <c r="BJ1477" s="19" t="s">
        <v>91</v>
      </c>
      <c r="BK1477" s="243">
        <f>ROUND(I1477*H1477,2)</f>
        <v>0</v>
      </c>
      <c r="BL1477" s="19" t="s">
        <v>257</v>
      </c>
      <c r="BM1477" s="242" t="s">
        <v>1487</v>
      </c>
    </row>
    <row r="1478" s="2" customFormat="1">
      <c r="A1478" s="41"/>
      <c r="B1478" s="42"/>
      <c r="C1478" s="43"/>
      <c r="D1478" s="251" t="s">
        <v>289</v>
      </c>
      <c r="E1478" s="43"/>
      <c r="F1478" s="282" t="s">
        <v>1488</v>
      </c>
      <c r="G1478" s="43"/>
      <c r="H1478" s="43"/>
      <c r="I1478" s="246"/>
      <c r="J1478" s="43"/>
      <c r="K1478" s="43"/>
      <c r="L1478" s="47"/>
      <c r="M1478" s="247"/>
      <c r="N1478" s="248"/>
      <c r="O1478" s="94"/>
      <c r="P1478" s="94"/>
      <c r="Q1478" s="94"/>
      <c r="R1478" s="94"/>
      <c r="S1478" s="94"/>
      <c r="T1478" s="95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T1478" s="19" t="s">
        <v>289</v>
      </c>
      <c r="AU1478" s="19" t="s">
        <v>93</v>
      </c>
    </row>
    <row r="1479" s="15" customFormat="1">
      <c r="A1479" s="15"/>
      <c r="B1479" s="272"/>
      <c r="C1479" s="273"/>
      <c r="D1479" s="251" t="s">
        <v>260</v>
      </c>
      <c r="E1479" s="274" t="s">
        <v>1</v>
      </c>
      <c r="F1479" s="275" t="s">
        <v>1246</v>
      </c>
      <c r="G1479" s="273"/>
      <c r="H1479" s="274" t="s">
        <v>1</v>
      </c>
      <c r="I1479" s="276"/>
      <c r="J1479" s="273"/>
      <c r="K1479" s="273"/>
      <c r="L1479" s="277"/>
      <c r="M1479" s="278"/>
      <c r="N1479" s="279"/>
      <c r="O1479" s="279"/>
      <c r="P1479" s="279"/>
      <c r="Q1479" s="279"/>
      <c r="R1479" s="279"/>
      <c r="S1479" s="279"/>
      <c r="T1479" s="280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81" t="s">
        <v>260</v>
      </c>
      <c r="AU1479" s="281" t="s">
        <v>93</v>
      </c>
      <c r="AV1479" s="15" t="s">
        <v>91</v>
      </c>
      <c r="AW1479" s="15" t="s">
        <v>40</v>
      </c>
      <c r="AX1479" s="15" t="s">
        <v>84</v>
      </c>
      <c r="AY1479" s="281" t="s">
        <v>251</v>
      </c>
    </row>
    <row r="1480" s="13" customFormat="1">
      <c r="A1480" s="13"/>
      <c r="B1480" s="249"/>
      <c r="C1480" s="250"/>
      <c r="D1480" s="251" t="s">
        <v>260</v>
      </c>
      <c r="E1480" s="252" t="s">
        <v>1</v>
      </c>
      <c r="F1480" s="253" t="s">
        <v>1489</v>
      </c>
      <c r="G1480" s="250"/>
      <c r="H1480" s="254">
        <v>1</v>
      </c>
      <c r="I1480" s="255"/>
      <c r="J1480" s="250"/>
      <c r="K1480" s="250"/>
      <c r="L1480" s="256"/>
      <c r="M1480" s="257"/>
      <c r="N1480" s="258"/>
      <c r="O1480" s="258"/>
      <c r="P1480" s="258"/>
      <c r="Q1480" s="258"/>
      <c r="R1480" s="258"/>
      <c r="S1480" s="258"/>
      <c r="T1480" s="259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60" t="s">
        <v>260</v>
      </c>
      <c r="AU1480" s="260" t="s">
        <v>93</v>
      </c>
      <c r="AV1480" s="13" t="s">
        <v>93</v>
      </c>
      <c r="AW1480" s="13" t="s">
        <v>40</v>
      </c>
      <c r="AX1480" s="13" t="s">
        <v>91</v>
      </c>
      <c r="AY1480" s="260" t="s">
        <v>251</v>
      </c>
    </row>
    <row r="1481" s="2" customFormat="1" ht="16.5" customHeight="1">
      <c r="A1481" s="41"/>
      <c r="B1481" s="42"/>
      <c r="C1481" s="230" t="s">
        <v>1490</v>
      </c>
      <c r="D1481" s="230" t="s">
        <v>253</v>
      </c>
      <c r="E1481" s="231" t="s">
        <v>1491</v>
      </c>
      <c r="F1481" s="232" t="s">
        <v>1492</v>
      </c>
      <c r="G1481" s="233" t="s">
        <v>1431</v>
      </c>
      <c r="H1481" s="234">
        <v>1</v>
      </c>
      <c r="I1481" s="235"/>
      <c r="J1481" s="236">
        <f>ROUND(I1481*H1481,2)</f>
        <v>0</v>
      </c>
      <c r="K1481" s="237"/>
      <c r="L1481" s="47"/>
      <c r="M1481" s="238" t="s">
        <v>1</v>
      </c>
      <c r="N1481" s="239" t="s">
        <v>49</v>
      </c>
      <c r="O1481" s="94"/>
      <c r="P1481" s="240">
        <f>O1481*H1481</f>
        <v>0</v>
      </c>
      <c r="Q1481" s="240">
        <v>0</v>
      </c>
      <c r="R1481" s="240">
        <f>Q1481*H1481</f>
        <v>0</v>
      </c>
      <c r="S1481" s="240">
        <v>0</v>
      </c>
      <c r="T1481" s="241">
        <f>S1481*H1481</f>
        <v>0</v>
      </c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R1481" s="242" t="s">
        <v>257</v>
      </c>
      <c r="AT1481" s="242" t="s">
        <v>253</v>
      </c>
      <c r="AU1481" s="242" t="s">
        <v>93</v>
      </c>
      <c r="AY1481" s="19" t="s">
        <v>251</v>
      </c>
      <c r="BE1481" s="243">
        <f>IF(N1481="základní",J1481,0)</f>
        <v>0</v>
      </c>
      <c r="BF1481" s="243">
        <f>IF(N1481="snížená",J1481,0)</f>
        <v>0</v>
      </c>
      <c r="BG1481" s="243">
        <f>IF(N1481="zákl. přenesená",J1481,0)</f>
        <v>0</v>
      </c>
      <c r="BH1481" s="243">
        <f>IF(N1481="sníž. přenesená",J1481,0)</f>
        <v>0</v>
      </c>
      <c r="BI1481" s="243">
        <f>IF(N1481="nulová",J1481,0)</f>
        <v>0</v>
      </c>
      <c r="BJ1481" s="19" t="s">
        <v>91</v>
      </c>
      <c r="BK1481" s="243">
        <f>ROUND(I1481*H1481,2)</f>
        <v>0</v>
      </c>
      <c r="BL1481" s="19" t="s">
        <v>257</v>
      </c>
      <c r="BM1481" s="242" t="s">
        <v>1493</v>
      </c>
    </row>
    <row r="1482" s="2" customFormat="1">
      <c r="A1482" s="41"/>
      <c r="B1482" s="42"/>
      <c r="C1482" s="43"/>
      <c r="D1482" s="251" t="s">
        <v>289</v>
      </c>
      <c r="E1482" s="43"/>
      <c r="F1482" s="282" t="s">
        <v>1494</v>
      </c>
      <c r="G1482" s="43"/>
      <c r="H1482" s="43"/>
      <c r="I1482" s="246"/>
      <c r="J1482" s="43"/>
      <c r="K1482" s="43"/>
      <c r="L1482" s="47"/>
      <c r="M1482" s="247"/>
      <c r="N1482" s="248"/>
      <c r="O1482" s="94"/>
      <c r="P1482" s="94"/>
      <c r="Q1482" s="94"/>
      <c r="R1482" s="94"/>
      <c r="S1482" s="94"/>
      <c r="T1482" s="95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T1482" s="19" t="s">
        <v>289</v>
      </c>
      <c r="AU1482" s="19" t="s">
        <v>93</v>
      </c>
    </row>
    <row r="1483" s="15" customFormat="1">
      <c r="A1483" s="15"/>
      <c r="B1483" s="272"/>
      <c r="C1483" s="273"/>
      <c r="D1483" s="251" t="s">
        <v>260</v>
      </c>
      <c r="E1483" s="274" t="s">
        <v>1</v>
      </c>
      <c r="F1483" s="275" t="s">
        <v>1246</v>
      </c>
      <c r="G1483" s="273"/>
      <c r="H1483" s="274" t="s">
        <v>1</v>
      </c>
      <c r="I1483" s="276"/>
      <c r="J1483" s="273"/>
      <c r="K1483" s="273"/>
      <c r="L1483" s="277"/>
      <c r="M1483" s="278"/>
      <c r="N1483" s="279"/>
      <c r="O1483" s="279"/>
      <c r="P1483" s="279"/>
      <c r="Q1483" s="279"/>
      <c r="R1483" s="279"/>
      <c r="S1483" s="279"/>
      <c r="T1483" s="280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81" t="s">
        <v>260</v>
      </c>
      <c r="AU1483" s="281" t="s">
        <v>93</v>
      </c>
      <c r="AV1483" s="15" t="s">
        <v>91</v>
      </c>
      <c r="AW1483" s="15" t="s">
        <v>40</v>
      </c>
      <c r="AX1483" s="15" t="s">
        <v>84</v>
      </c>
      <c r="AY1483" s="281" t="s">
        <v>251</v>
      </c>
    </row>
    <row r="1484" s="13" customFormat="1">
      <c r="A1484" s="13"/>
      <c r="B1484" s="249"/>
      <c r="C1484" s="250"/>
      <c r="D1484" s="251" t="s">
        <v>260</v>
      </c>
      <c r="E1484" s="252" t="s">
        <v>1</v>
      </c>
      <c r="F1484" s="253" t="s">
        <v>1495</v>
      </c>
      <c r="G1484" s="250"/>
      <c r="H1484" s="254">
        <v>1</v>
      </c>
      <c r="I1484" s="255"/>
      <c r="J1484" s="250"/>
      <c r="K1484" s="250"/>
      <c r="L1484" s="256"/>
      <c r="M1484" s="257"/>
      <c r="N1484" s="258"/>
      <c r="O1484" s="258"/>
      <c r="P1484" s="258"/>
      <c r="Q1484" s="258"/>
      <c r="R1484" s="258"/>
      <c r="S1484" s="258"/>
      <c r="T1484" s="259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60" t="s">
        <v>260</v>
      </c>
      <c r="AU1484" s="260" t="s">
        <v>93</v>
      </c>
      <c r="AV1484" s="13" t="s">
        <v>93</v>
      </c>
      <c r="AW1484" s="13" t="s">
        <v>40</v>
      </c>
      <c r="AX1484" s="13" t="s">
        <v>91</v>
      </c>
      <c r="AY1484" s="260" t="s">
        <v>251</v>
      </c>
    </row>
    <row r="1485" s="2" customFormat="1" ht="16.5" customHeight="1">
      <c r="A1485" s="41"/>
      <c r="B1485" s="42"/>
      <c r="C1485" s="230" t="s">
        <v>818</v>
      </c>
      <c r="D1485" s="230" t="s">
        <v>253</v>
      </c>
      <c r="E1485" s="231" t="s">
        <v>1496</v>
      </c>
      <c r="F1485" s="232" t="s">
        <v>1497</v>
      </c>
      <c r="G1485" s="233" t="s">
        <v>1431</v>
      </c>
      <c r="H1485" s="234">
        <v>1</v>
      </c>
      <c r="I1485" s="235"/>
      <c r="J1485" s="236">
        <f>ROUND(I1485*H1485,2)</f>
        <v>0</v>
      </c>
      <c r="K1485" s="237"/>
      <c r="L1485" s="47"/>
      <c r="M1485" s="238" t="s">
        <v>1</v>
      </c>
      <c r="N1485" s="239" t="s">
        <v>49</v>
      </c>
      <c r="O1485" s="94"/>
      <c r="P1485" s="240">
        <f>O1485*H1485</f>
        <v>0</v>
      </c>
      <c r="Q1485" s="240">
        <v>0</v>
      </c>
      <c r="R1485" s="240">
        <f>Q1485*H1485</f>
        <v>0</v>
      </c>
      <c r="S1485" s="240">
        <v>0</v>
      </c>
      <c r="T1485" s="241">
        <f>S1485*H1485</f>
        <v>0</v>
      </c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R1485" s="242" t="s">
        <v>257</v>
      </c>
      <c r="AT1485" s="242" t="s">
        <v>253</v>
      </c>
      <c r="AU1485" s="242" t="s">
        <v>93</v>
      </c>
      <c r="AY1485" s="19" t="s">
        <v>251</v>
      </c>
      <c r="BE1485" s="243">
        <f>IF(N1485="základní",J1485,0)</f>
        <v>0</v>
      </c>
      <c r="BF1485" s="243">
        <f>IF(N1485="snížená",J1485,0)</f>
        <v>0</v>
      </c>
      <c r="BG1485" s="243">
        <f>IF(N1485="zákl. přenesená",J1485,0)</f>
        <v>0</v>
      </c>
      <c r="BH1485" s="243">
        <f>IF(N1485="sníž. přenesená",J1485,0)</f>
        <v>0</v>
      </c>
      <c r="BI1485" s="243">
        <f>IF(N1485="nulová",J1485,0)</f>
        <v>0</v>
      </c>
      <c r="BJ1485" s="19" t="s">
        <v>91</v>
      </c>
      <c r="BK1485" s="243">
        <f>ROUND(I1485*H1485,2)</f>
        <v>0</v>
      </c>
      <c r="BL1485" s="19" t="s">
        <v>257</v>
      </c>
      <c r="BM1485" s="242" t="s">
        <v>1498</v>
      </c>
    </row>
    <row r="1486" s="2" customFormat="1">
      <c r="A1486" s="41"/>
      <c r="B1486" s="42"/>
      <c r="C1486" s="43"/>
      <c r="D1486" s="251" t="s">
        <v>289</v>
      </c>
      <c r="E1486" s="43"/>
      <c r="F1486" s="282" t="s">
        <v>1499</v>
      </c>
      <c r="G1486" s="43"/>
      <c r="H1486" s="43"/>
      <c r="I1486" s="246"/>
      <c r="J1486" s="43"/>
      <c r="K1486" s="43"/>
      <c r="L1486" s="47"/>
      <c r="M1486" s="247"/>
      <c r="N1486" s="248"/>
      <c r="O1486" s="94"/>
      <c r="P1486" s="94"/>
      <c r="Q1486" s="94"/>
      <c r="R1486" s="94"/>
      <c r="S1486" s="94"/>
      <c r="T1486" s="95"/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T1486" s="19" t="s">
        <v>289</v>
      </c>
      <c r="AU1486" s="19" t="s">
        <v>93</v>
      </c>
    </row>
    <row r="1487" s="15" customFormat="1">
      <c r="A1487" s="15"/>
      <c r="B1487" s="272"/>
      <c r="C1487" s="273"/>
      <c r="D1487" s="251" t="s">
        <v>260</v>
      </c>
      <c r="E1487" s="274" t="s">
        <v>1</v>
      </c>
      <c r="F1487" s="275" t="s">
        <v>1246</v>
      </c>
      <c r="G1487" s="273"/>
      <c r="H1487" s="274" t="s">
        <v>1</v>
      </c>
      <c r="I1487" s="276"/>
      <c r="J1487" s="273"/>
      <c r="K1487" s="273"/>
      <c r="L1487" s="277"/>
      <c r="M1487" s="278"/>
      <c r="N1487" s="279"/>
      <c r="O1487" s="279"/>
      <c r="P1487" s="279"/>
      <c r="Q1487" s="279"/>
      <c r="R1487" s="279"/>
      <c r="S1487" s="279"/>
      <c r="T1487" s="280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81" t="s">
        <v>260</v>
      </c>
      <c r="AU1487" s="281" t="s">
        <v>93</v>
      </c>
      <c r="AV1487" s="15" t="s">
        <v>91</v>
      </c>
      <c r="AW1487" s="15" t="s">
        <v>40</v>
      </c>
      <c r="AX1487" s="15" t="s">
        <v>84</v>
      </c>
      <c r="AY1487" s="281" t="s">
        <v>251</v>
      </c>
    </row>
    <row r="1488" s="13" customFormat="1">
      <c r="A1488" s="13"/>
      <c r="B1488" s="249"/>
      <c r="C1488" s="250"/>
      <c r="D1488" s="251" t="s">
        <v>260</v>
      </c>
      <c r="E1488" s="252" t="s">
        <v>1</v>
      </c>
      <c r="F1488" s="253" t="s">
        <v>1500</v>
      </c>
      <c r="G1488" s="250"/>
      <c r="H1488" s="254">
        <v>1</v>
      </c>
      <c r="I1488" s="255"/>
      <c r="J1488" s="250"/>
      <c r="K1488" s="250"/>
      <c r="L1488" s="256"/>
      <c r="M1488" s="257"/>
      <c r="N1488" s="258"/>
      <c r="O1488" s="258"/>
      <c r="P1488" s="258"/>
      <c r="Q1488" s="258"/>
      <c r="R1488" s="258"/>
      <c r="S1488" s="258"/>
      <c r="T1488" s="259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60" t="s">
        <v>260</v>
      </c>
      <c r="AU1488" s="260" t="s">
        <v>93</v>
      </c>
      <c r="AV1488" s="13" t="s">
        <v>93</v>
      </c>
      <c r="AW1488" s="13" t="s">
        <v>40</v>
      </c>
      <c r="AX1488" s="13" t="s">
        <v>91</v>
      </c>
      <c r="AY1488" s="260" t="s">
        <v>251</v>
      </c>
    </row>
    <row r="1489" s="2" customFormat="1" ht="24.15" customHeight="1">
      <c r="A1489" s="41"/>
      <c r="B1489" s="42"/>
      <c r="C1489" s="230" t="s">
        <v>1501</v>
      </c>
      <c r="D1489" s="230" t="s">
        <v>253</v>
      </c>
      <c r="E1489" s="231" t="s">
        <v>1502</v>
      </c>
      <c r="F1489" s="232" t="s">
        <v>1503</v>
      </c>
      <c r="G1489" s="233" t="s">
        <v>389</v>
      </c>
      <c r="H1489" s="234">
        <v>3452.2089999999998</v>
      </c>
      <c r="I1489" s="235"/>
      <c r="J1489" s="236">
        <f>ROUND(I1489*H1489,2)</f>
        <v>0</v>
      </c>
      <c r="K1489" s="237"/>
      <c r="L1489" s="47"/>
      <c r="M1489" s="238" t="s">
        <v>1</v>
      </c>
      <c r="N1489" s="239" t="s">
        <v>49</v>
      </c>
      <c r="O1489" s="94"/>
      <c r="P1489" s="240">
        <f>O1489*H1489</f>
        <v>0</v>
      </c>
      <c r="Q1489" s="240">
        <v>0</v>
      </c>
      <c r="R1489" s="240">
        <f>Q1489*H1489</f>
        <v>0</v>
      </c>
      <c r="S1489" s="240">
        <v>0</v>
      </c>
      <c r="T1489" s="241">
        <f>S1489*H1489</f>
        <v>0</v>
      </c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R1489" s="242" t="s">
        <v>257</v>
      </c>
      <c r="AT1489" s="242" t="s">
        <v>253</v>
      </c>
      <c r="AU1489" s="242" t="s">
        <v>93</v>
      </c>
      <c r="AY1489" s="19" t="s">
        <v>251</v>
      </c>
      <c r="BE1489" s="243">
        <f>IF(N1489="základní",J1489,0)</f>
        <v>0</v>
      </c>
      <c r="BF1489" s="243">
        <f>IF(N1489="snížená",J1489,0)</f>
        <v>0</v>
      </c>
      <c r="BG1489" s="243">
        <f>IF(N1489="zákl. přenesená",J1489,0)</f>
        <v>0</v>
      </c>
      <c r="BH1489" s="243">
        <f>IF(N1489="sníž. přenesená",J1489,0)</f>
        <v>0</v>
      </c>
      <c r="BI1489" s="243">
        <f>IF(N1489="nulová",J1489,0)</f>
        <v>0</v>
      </c>
      <c r="BJ1489" s="19" t="s">
        <v>91</v>
      </c>
      <c r="BK1489" s="243">
        <f>ROUND(I1489*H1489,2)</f>
        <v>0</v>
      </c>
      <c r="BL1489" s="19" t="s">
        <v>257</v>
      </c>
      <c r="BM1489" s="242" t="s">
        <v>1504</v>
      </c>
    </row>
    <row r="1490" s="2" customFormat="1">
      <c r="A1490" s="41"/>
      <c r="B1490" s="42"/>
      <c r="C1490" s="43"/>
      <c r="D1490" s="244" t="s">
        <v>258</v>
      </c>
      <c r="E1490" s="43"/>
      <c r="F1490" s="245" t="s">
        <v>1505</v>
      </c>
      <c r="G1490" s="43"/>
      <c r="H1490" s="43"/>
      <c r="I1490" s="246"/>
      <c r="J1490" s="43"/>
      <c r="K1490" s="43"/>
      <c r="L1490" s="47"/>
      <c r="M1490" s="247"/>
      <c r="N1490" s="248"/>
      <c r="O1490" s="94"/>
      <c r="P1490" s="94"/>
      <c r="Q1490" s="94"/>
      <c r="R1490" s="94"/>
      <c r="S1490" s="94"/>
      <c r="T1490" s="95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T1490" s="19" t="s">
        <v>258</v>
      </c>
      <c r="AU1490" s="19" t="s">
        <v>93</v>
      </c>
    </row>
    <row r="1491" s="13" customFormat="1">
      <c r="A1491" s="13"/>
      <c r="B1491" s="249"/>
      <c r="C1491" s="250"/>
      <c r="D1491" s="251" t="s">
        <v>260</v>
      </c>
      <c r="E1491" s="252" t="s">
        <v>1</v>
      </c>
      <c r="F1491" s="253" t="s">
        <v>902</v>
      </c>
      <c r="G1491" s="250"/>
      <c r="H1491" s="254">
        <v>3286.8989999999999</v>
      </c>
      <c r="I1491" s="255"/>
      <c r="J1491" s="250"/>
      <c r="K1491" s="250"/>
      <c r="L1491" s="256"/>
      <c r="M1491" s="257"/>
      <c r="N1491" s="258"/>
      <c r="O1491" s="258"/>
      <c r="P1491" s="258"/>
      <c r="Q1491" s="258"/>
      <c r="R1491" s="258"/>
      <c r="S1491" s="258"/>
      <c r="T1491" s="25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60" t="s">
        <v>260</v>
      </c>
      <c r="AU1491" s="260" t="s">
        <v>93</v>
      </c>
      <c r="AV1491" s="13" t="s">
        <v>93</v>
      </c>
      <c r="AW1491" s="13" t="s">
        <v>40</v>
      </c>
      <c r="AX1491" s="13" t="s">
        <v>84</v>
      </c>
      <c r="AY1491" s="260" t="s">
        <v>251</v>
      </c>
    </row>
    <row r="1492" s="13" customFormat="1">
      <c r="A1492" s="13"/>
      <c r="B1492" s="249"/>
      <c r="C1492" s="250"/>
      <c r="D1492" s="251" t="s">
        <v>260</v>
      </c>
      <c r="E1492" s="252" t="s">
        <v>1</v>
      </c>
      <c r="F1492" s="253" t="s">
        <v>903</v>
      </c>
      <c r="G1492" s="250"/>
      <c r="H1492" s="254">
        <v>165.31</v>
      </c>
      <c r="I1492" s="255"/>
      <c r="J1492" s="250"/>
      <c r="K1492" s="250"/>
      <c r="L1492" s="256"/>
      <c r="M1492" s="257"/>
      <c r="N1492" s="258"/>
      <c r="O1492" s="258"/>
      <c r="P1492" s="258"/>
      <c r="Q1492" s="258"/>
      <c r="R1492" s="258"/>
      <c r="S1492" s="258"/>
      <c r="T1492" s="259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60" t="s">
        <v>260</v>
      </c>
      <c r="AU1492" s="260" t="s">
        <v>93</v>
      </c>
      <c r="AV1492" s="13" t="s">
        <v>93</v>
      </c>
      <c r="AW1492" s="13" t="s">
        <v>40</v>
      </c>
      <c r="AX1492" s="13" t="s">
        <v>84</v>
      </c>
      <c r="AY1492" s="260" t="s">
        <v>251</v>
      </c>
    </row>
    <row r="1493" s="14" customFormat="1">
      <c r="A1493" s="14"/>
      <c r="B1493" s="261"/>
      <c r="C1493" s="262"/>
      <c r="D1493" s="251" t="s">
        <v>260</v>
      </c>
      <c r="E1493" s="263" t="s">
        <v>1</v>
      </c>
      <c r="F1493" s="264" t="s">
        <v>262</v>
      </c>
      <c r="G1493" s="262"/>
      <c r="H1493" s="265">
        <v>3452.2089999999998</v>
      </c>
      <c r="I1493" s="266"/>
      <c r="J1493" s="262"/>
      <c r="K1493" s="262"/>
      <c r="L1493" s="267"/>
      <c r="M1493" s="268"/>
      <c r="N1493" s="269"/>
      <c r="O1493" s="269"/>
      <c r="P1493" s="269"/>
      <c r="Q1493" s="269"/>
      <c r="R1493" s="269"/>
      <c r="S1493" s="269"/>
      <c r="T1493" s="270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71" t="s">
        <v>260</v>
      </c>
      <c r="AU1493" s="271" t="s">
        <v>93</v>
      </c>
      <c r="AV1493" s="14" t="s">
        <v>257</v>
      </c>
      <c r="AW1493" s="14" t="s">
        <v>40</v>
      </c>
      <c r="AX1493" s="14" t="s">
        <v>91</v>
      </c>
      <c r="AY1493" s="271" t="s">
        <v>251</v>
      </c>
    </row>
    <row r="1494" s="2" customFormat="1" ht="24.15" customHeight="1">
      <c r="A1494" s="41"/>
      <c r="B1494" s="42"/>
      <c r="C1494" s="230" t="s">
        <v>1506</v>
      </c>
      <c r="D1494" s="230" t="s">
        <v>253</v>
      </c>
      <c r="E1494" s="231" t="s">
        <v>1507</v>
      </c>
      <c r="F1494" s="232" t="s">
        <v>1508</v>
      </c>
      <c r="G1494" s="233" t="s">
        <v>389</v>
      </c>
      <c r="H1494" s="234">
        <v>3452.2089999999998</v>
      </c>
      <c r="I1494" s="235"/>
      <c r="J1494" s="236">
        <f>ROUND(I1494*H1494,2)</f>
        <v>0</v>
      </c>
      <c r="K1494" s="237"/>
      <c r="L1494" s="47"/>
      <c r="M1494" s="238" t="s">
        <v>1</v>
      </c>
      <c r="N1494" s="239" t="s">
        <v>49</v>
      </c>
      <c r="O1494" s="94"/>
      <c r="P1494" s="240">
        <f>O1494*H1494</f>
        <v>0</v>
      </c>
      <c r="Q1494" s="240">
        <v>0</v>
      </c>
      <c r="R1494" s="240">
        <f>Q1494*H1494</f>
        <v>0</v>
      </c>
      <c r="S1494" s="240">
        <v>0</v>
      </c>
      <c r="T1494" s="241">
        <f>S1494*H1494</f>
        <v>0</v>
      </c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R1494" s="242" t="s">
        <v>257</v>
      </c>
      <c r="AT1494" s="242" t="s">
        <v>253</v>
      </c>
      <c r="AU1494" s="242" t="s">
        <v>93</v>
      </c>
      <c r="AY1494" s="19" t="s">
        <v>251</v>
      </c>
      <c r="BE1494" s="243">
        <f>IF(N1494="základní",J1494,0)</f>
        <v>0</v>
      </c>
      <c r="BF1494" s="243">
        <f>IF(N1494="snížená",J1494,0)</f>
        <v>0</v>
      </c>
      <c r="BG1494" s="243">
        <f>IF(N1494="zákl. přenesená",J1494,0)</f>
        <v>0</v>
      </c>
      <c r="BH1494" s="243">
        <f>IF(N1494="sníž. přenesená",J1494,0)</f>
        <v>0</v>
      </c>
      <c r="BI1494" s="243">
        <f>IF(N1494="nulová",J1494,0)</f>
        <v>0</v>
      </c>
      <c r="BJ1494" s="19" t="s">
        <v>91</v>
      </c>
      <c r="BK1494" s="243">
        <f>ROUND(I1494*H1494,2)</f>
        <v>0</v>
      </c>
      <c r="BL1494" s="19" t="s">
        <v>257</v>
      </c>
      <c r="BM1494" s="242" t="s">
        <v>1509</v>
      </c>
    </row>
    <row r="1495" s="2" customFormat="1">
      <c r="A1495" s="41"/>
      <c r="B1495" s="42"/>
      <c r="C1495" s="43"/>
      <c r="D1495" s="244" t="s">
        <v>258</v>
      </c>
      <c r="E1495" s="43"/>
      <c r="F1495" s="245" t="s">
        <v>1510</v>
      </c>
      <c r="G1495" s="43"/>
      <c r="H1495" s="43"/>
      <c r="I1495" s="246"/>
      <c r="J1495" s="43"/>
      <c r="K1495" s="43"/>
      <c r="L1495" s="47"/>
      <c r="M1495" s="247"/>
      <c r="N1495" s="248"/>
      <c r="O1495" s="94"/>
      <c r="P1495" s="94"/>
      <c r="Q1495" s="94"/>
      <c r="R1495" s="94"/>
      <c r="S1495" s="94"/>
      <c r="T1495" s="95"/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T1495" s="19" t="s">
        <v>258</v>
      </c>
      <c r="AU1495" s="19" t="s">
        <v>93</v>
      </c>
    </row>
    <row r="1496" s="2" customFormat="1">
      <c r="A1496" s="41"/>
      <c r="B1496" s="42"/>
      <c r="C1496" s="43"/>
      <c r="D1496" s="251" t="s">
        <v>289</v>
      </c>
      <c r="E1496" s="43"/>
      <c r="F1496" s="282" t="s">
        <v>1511</v>
      </c>
      <c r="G1496" s="43"/>
      <c r="H1496" s="43"/>
      <c r="I1496" s="246"/>
      <c r="J1496" s="43"/>
      <c r="K1496" s="43"/>
      <c r="L1496" s="47"/>
      <c r="M1496" s="247"/>
      <c r="N1496" s="248"/>
      <c r="O1496" s="94"/>
      <c r="P1496" s="94"/>
      <c r="Q1496" s="94"/>
      <c r="R1496" s="94"/>
      <c r="S1496" s="94"/>
      <c r="T1496" s="95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T1496" s="19" t="s">
        <v>289</v>
      </c>
      <c r="AU1496" s="19" t="s">
        <v>93</v>
      </c>
    </row>
    <row r="1497" s="13" customFormat="1">
      <c r="A1497" s="13"/>
      <c r="B1497" s="249"/>
      <c r="C1497" s="250"/>
      <c r="D1497" s="251" t="s">
        <v>260</v>
      </c>
      <c r="E1497" s="252" t="s">
        <v>1</v>
      </c>
      <c r="F1497" s="253" t="s">
        <v>902</v>
      </c>
      <c r="G1497" s="250"/>
      <c r="H1497" s="254">
        <v>3286.8989999999999</v>
      </c>
      <c r="I1497" s="255"/>
      <c r="J1497" s="250"/>
      <c r="K1497" s="250"/>
      <c r="L1497" s="256"/>
      <c r="M1497" s="257"/>
      <c r="N1497" s="258"/>
      <c r="O1497" s="258"/>
      <c r="P1497" s="258"/>
      <c r="Q1497" s="258"/>
      <c r="R1497" s="258"/>
      <c r="S1497" s="258"/>
      <c r="T1497" s="259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60" t="s">
        <v>260</v>
      </c>
      <c r="AU1497" s="260" t="s">
        <v>93</v>
      </c>
      <c r="AV1497" s="13" t="s">
        <v>93</v>
      </c>
      <c r="AW1497" s="13" t="s">
        <v>40</v>
      </c>
      <c r="AX1497" s="13" t="s">
        <v>84</v>
      </c>
      <c r="AY1497" s="260" t="s">
        <v>251</v>
      </c>
    </row>
    <row r="1498" s="13" customFormat="1">
      <c r="A1498" s="13"/>
      <c r="B1498" s="249"/>
      <c r="C1498" s="250"/>
      <c r="D1498" s="251" t="s">
        <v>260</v>
      </c>
      <c r="E1498" s="252" t="s">
        <v>1</v>
      </c>
      <c r="F1498" s="253" t="s">
        <v>903</v>
      </c>
      <c r="G1498" s="250"/>
      <c r="H1498" s="254">
        <v>165.31</v>
      </c>
      <c r="I1498" s="255"/>
      <c r="J1498" s="250"/>
      <c r="K1498" s="250"/>
      <c r="L1498" s="256"/>
      <c r="M1498" s="257"/>
      <c r="N1498" s="258"/>
      <c r="O1498" s="258"/>
      <c r="P1498" s="258"/>
      <c r="Q1498" s="258"/>
      <c r="R1498" s="258"/>
      <c r="S1498" s="258"/>
      <c r="T1498" s="25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60" t="s">
        <v>260</v>
      </c>
      <c r="AU1498" s="260" t="s">
        <v>93</v>
      </c>
      <c r="AV1498" s="13" t="s">
        <v>93</v>
      </c>
      <c r="AW1498" s="13" t="s">
        <v>40</v>
      </c>
      <c r="AX1498" s="13" t="s">
        <v>84</v>
      </c>
      <c r="AY1498" s="260" t="s">
        <v>251</v>
      </c>
    </row>
    <row r="1499" s="14" customFormat="1">
      <c r="A1499" s="14"/>
      <c r="B1499" s="261"/>
      <c r="C1499" s="262"/>
      <c r="D1499" s="251" t="s">
        <v>260</v>
      </c>
      <c r="E1499" s="263" t="s">
        <v>1</v>
      </c>
      <c r="F1499" s="264" t="s">
        <v>262</v>
      </c>
      <c r="G1499" s="262"/>
      <c r="H1499" s="265">
        <v>3452.2089999999998</v>
      </c>
      <c r="I1499" s="266"/>
      <c r="J1499" s="262"/>
      <c r="K1499" s="262"/>
      <c r="L1499" s="267"/>
      <c r="M1499" s="268"/>
      <c r="N1499" s="269"/>
      <c r="O1499" s="269"/>
      <c r="P1499" s="269"/>
      <c r="Q1499" s="269"/>
      <c r="R1499" s="269"/>
      <c r="S1499" s="269"/>
      <c r="T1499" s="270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71" t="s">
        <v>260</v>
      </c>
      <c r="AU1499" s="271" t="s">
        <v>93</v>
      </c>
      <c r="AV1499" s="14" t="s">
        <v>257</v>
      </c>
      <c r="AW1499" s="14" t="s">
        <v>40</v>
      </c>
      <c r="AX1499" s="14" t="s">
        <v>91</v>
      </c>
      <c r="AY1499" s="271" t="s">
        <v>251</v>
      </c>
    </row>
    <row r="1500" s="12" customFormat="1" ht="22.8" customHeight="1">
      <c r="A1500" s="12"/>
      <c r="B1500" s="214"/>
      <c r="C1500" s="215"/>
      <c r="D1500" s="216" t="s">
        <v>83</v>
      </c>
      <c r="E1500" s="228" t="s">
        <v>1512</v>
      </c>
      <c r="F1500" s="228" t="s">
        <v>1513</v>
      </c>
      <c r="G1500" s="215"/>
      <c r="H1500" s="215"/>
      <c r="I1500" s="218"/>
      <c r="J1500" s="229">
        <f>BK1500</f>
        <v>0</v>
      </c>
      <c r="K1500" s="215"/>
      <c r="L1500" s="220"/>
      <c r="M1500" s="221"/>
      <c r="N1500" s="222"/>
      <c r="O1500" s="222"/>
      <c r="P1500" s="223">
        <f>SUM(P1501:P1510)</f>
        <v>0</v>
      </c>
      <c r="Q1500" s="222"/>
      <c r="R1500" s="223">
        <f>SUM(R1501:R1510)</f>
        <v>0</v>
      </c>
      <c r="S1500" s="222"/>
      <c r="T1500" s="224">
        <f>SUM(T1501:T1510)</f>
        <v>0</v>
      </c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R1500" s="225" t="s">
        <v>91</v>
      </c>
      <c r="AT1500" s="226" t="s">
        <v>83</v>
      </c>
      <c r="AU1500" s="226" t="s">
        <v>91</v>
      </c>
      <c r="AY1500" s="225" t="s">
        <v>251</v>
      </c>
      <c r="BK1500" s="227">
        <f>SUM(BK1501:BK1510)</f>
        <v>0</v>
      </c>
    </row>
    <row r="1501" s="2" customFormat="1" ht="24.15" customHeight="1">
      <c r="A1501" s="41"/>
      <c r="B1501" s="42"/>
      <c r="C1501" s="230" t="s">
        <v>1514</v>
      </c>
      <c r="D1501" s="230" t="s">
        <v>253</v>
      </c>
      <c r="E1501" s="231" t="s">
        <v>1515</v>
      </c>
      <c r="F1501" s="232" t="s">
        <v>1516</v>
      </c>
      <c r="G1501" s="233" t="s">
        <v>298</v>
      </c>
      <c r="H1501" s="234">
        <v>3.8239999999999998</v>
      </c>
      <c r="I1501" s="235"/>
      <c r="J1501" s="236">
        <f>ROUND(I1501*H1501,2)</f>
        <v>0</v>
      </c>
      <c r="K1501" s="237"/>
      <c r="L1501" s="47"/>
      <c r="M1501" s="238" t="s">
        <v>1</v>
      </c>
      <c r="N1501" s="239" t="s">
        <v>49</v>
      </c>
      <c r="O1501" s="94"/>
      <c r="P1501" s="240">
        <f>O1501*H1501</f>
        <v>0</v>
      </c>
      <c r="Q1501" s="240">
        <v>0</v>
      </c>
      <c r="R1501" s="240">
        <f>Q1501*H1501</f>
        <v>0</v>
      </c>
      <c r="S1501" s="240">
        <v>0</v>
      </c>
      <c r="T1501" s="241">
        <f>S1501*H1501</f>
        <v>0</v>
      </c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R1501" s="242" t="s">
        <v>257</v>
      </c>
      <c r="AT1501" s="242" t="s">
        <v>253</v>
      </c>
      <c r="AU1501" s="242" t="s">
        <v>93</v>
      </c>
      <c r="AY1501" s="19" t="s">
        <v>251</v>
      </c>
      <c r="BE1501" s="243">
        <f>IF(N1501="základní",J1501,0)</f>
        <v>0</v>
      </c>
      <c r="BF1501" s="243">
        <f>IF(N1501="snížená",J1501,0)</f>
        <v>0</v>
      </c>
      <c r="BG1501" s="243">
        <f>IF(N1501="zákl. přenesená",J1501,0)</f>
        <v>0</v>
      </c>
      <c r="BH1501" s="243">
        <f>IF(N1501="sníž. přenesená",J1501,0)</f>
        <v>0</v>
      </c>
      <c r="BI1501" s="243">
        <f>IF(N1501="nulová",J1501,0)</f>
        <v>0</v>
      </c>
      <c r="BJ1501" s="19" t="s">
        <v>91</v>
      </c>
      <c r="BK1501" s="243">
        <f>ROUND(I1501*H1501,2)</f>
        <v>0</v>
      </c>
      <c r="BL1501" s="19" t="s">
        <v>257</v>
      </c>
      <c r="BM1501" s="242" t="s">
        <v>1517</v>
      </c>
    </row>
    <row r="1502" s="2" customFormat="1">
      <c r="A1502" s="41"/>
      <c r="B1502" s="42"/>
      <c r="C1502" s="43"/>
      <c r="D1502" s="244" t="s">
        <v>258</v>
      </c>
      <c r="E1502" s="43"/>
      <c r="F1502" s="245" t="s">
        <v>1518</v>
      </c>
      <c r="G1502" s="43"/>
      <c r="H1502" s="43"/>
      <c r="I1502" s="246"/>
      <c r="J1502" s="43"/>
      <c r="K1502" s="43"/>
      <c r="L1502" s="47"/>
      <c r="M1502" s="247"/>
      <c r="N1502" s="248"/>
      <c r="O1502" s="94"/>
      <c r="P1502" s="94"/>
      <c r="Q1502" s="94"/>
      <c r="R1502" s="94"/>
      <c r="S1502" s="94"/>
      <c r="T1502" s="95"/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T1502" s="19" t="s">
        <v>258</v>
      </c>
      <c r="AU1502" s="19" t="s">
        <v>93</v>
      </c>
    </row>
    <row r="1503" s="2" customFormat="1" ht="24.15" customHeight="1">
      <c r="A1503" s="41"/>
      <c r="B1503" s="42"/>
      <c r="C1503" s="230" t="s">
        <v>1519</v>
      </c>
      <c r="D1503" s="230" t="s">
        <v>253</v>
      </c>
      <c r="E1503" s="231" t="s">
        <v>1520</v>
      </c>
      <c r="F1503" s="232" t="s">
        <v>1521</v>
      </c>
      <c r="G1503" s="233" t="s">
        <v>298</v>
      </c>
      <c r="H1503" s="234">
        <v>3.8239999999999998</v>
      </c>
      <c r="I1503" s="235"/>
      <c r="J1503" s="236">
        <f>ROUND(I1503*H1503,2)</f>
        <v>0</v>
      </c>
      <c r="K1503" s="237"/>
      <c r="L1503" s="47"/>
      <c r="M1503" s="238" t="s">
        <v>1</v>
      </c>
      <c r="N1503" s="239" t="s">
        <v>49</v>
      </c>
      <c r="O1503" s="94"/>
      <c r="P1503" s="240">
        <f>O1503*H1503</f>
        <v>0</v>
      </c>
      <c r="Q1503" s="240">
        <v>0</v>
      </c>
      <c r="R1503" s="240">
        <f>Q1503*H1503</f>
        <v>0</v>
      </c>
      <c r="S1503" s="240">
        <v>0</v>
      </c>
      <c r="T1503" s="241">
        <f>S1503*H1503</f>
        <v>0</v>
      </c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R1503" s="242" t="s">
        <v>257</v>
      </c>
      <c r="AT1503" s="242" t="s">
        <v>253</v>
      </c>
      <c r="AU1503" s="242" t="s">
        <v>93</v>
      </c>
      <c r="AY1503" s="19" t="s">
        <v>251</v>
      </c>
      <c r="BE1503" s="243">
        <f>IF(N1503="základní",J1503,0)</f>
        <v>0</v>
      </c>
      <c r="BF1503" s="243">
        <f>IF(N1503="snížená",J1503,0)</f>
        <v>0</v>
      </c>
      <c r="BG1503" s="243">
        <f>IF(N1503="zákl. přenesená",J1503,0)</f>
        <v>0</v>
      </c>
      <c r="BH1503" s="243">
        <f>IF(N1503="sníž. přenesená",J1503,0)</f>
        <v>0</v>
      </c>
      <c r="BI1503" s="243">
        <f>IF(N1503="nulová",J1503,0)</f>
        <v>0</v>
      </c>
      <c r="BJ1503" s="19" t="s">
        <v>91</v>
      </c>
      <c r="BK1503" s="243">
        <f>ROUND(I1503*H1503,2)</f>
        <v>0</v>
      </c>
      <c r="BL1503" s="19" t="s">
        <v>257</v>
      </c>
      <c r="BM1503" s="242" t="s">
        <v>1522</v>
      </c>
    </row>
    <row r="1504" s="2" customFormat="1">
      <c r="A1504" s="41"/>
      <c r="B1504" s="42"/>
      <c r="C1504" s="43"/>
      <c r="D1504" s="244" t="s">
        <v>258</v>
      </c>
      <c r="E1504" s="43"/>
      <c r="F1504" s="245" t="s">
        <v>1523</v>
      </c>
      <c r="G1504" s="43"/>
      <c r="H1504" s="43"/>
      <c r="I1504" s="246"/>
      <c r="J1504" s="43"/>
      <c r="K1504" s="43"/>
      <c r="L1504" s="47"/>
      <c r="M1504" s="247"/>
      <c r="N1504" s="248"/>
      <c r="O1504" s="94"/>
      <c r="P1504" s="94"/>
      <c r="Q1504" s="94"/>
      <c r="R1504" s="94"/>
      <c r="S1504" s="94"/>
      <c r="T1504" s="95"/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T1504" s="19" t="s">
        <v>258</v>
      </c>
      <c r="AU1504" s="19" t="s">
        <v>93</v>
      </c>
    </row>
    <row r="1505" s="2" customFormat="1" ht="24.15" customHeight="1">
      <c r="A1505" s="41"/>
      <c r="B1505" s="42"/>
      <c r="C1505" s="230" t="s">
        <v>1524</v>
      </c>
      <c r="D1505" s="230" t="s">
        <v>253</v>
      </c>
      <c r="E1505" s="231" t="s">
        <v>1525</v>
      </c>
      <c r="F1505" s="232" t="s">
        <v>1526</v>
      </c>
      <c r="G1505" s="233" t="s">
        <v>298</v>
      </c>
      <c r="H1505" s="234">
        <v>91.775999999999996</v>
      </c>
      <c r="I1505" s="235"/>
      <c r="J1505" s="236">
        <f>ROUND(I1505*H1505,2)</f>
        <v>0</v>
      </c>
      <c r="K1505" s="237"/>
      <c r="L1505" s="47"/>
      <c r="M1505" s="238" t="s">
        <v>1</v>
      </c>
      <c r="N1505" s="239" t="s">
        <v>49</v>
      </c>
      <c r="O1505" s="94"/>
      <c r="P1505" s="240">
        <f>O1505*H1505</f>
        <v>0</v>
      </c>
      <c r="Q1505" s="240">
        <v>0</v>
      </c>
      <c r="R1505" s="240">
        <f>Q1505*H1505</f>
        <v>0</v>
      </c>
      <c r="S1505" s="240">
        <v>0</v>
      </c>
      <c r="T1505" s="241">
        <f>S1505*H1505</f>
        <v>0</v>
      </c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R1505" s="242" t="s">
        <v>257</v>
      </c>
      <c r="AT1505" s="242" t="s">
        <v>253</v>
      </c>
      <c r="AU1505" s="242" t="s">
        <v>93</v>
      </c>
      <c r="AY1505" s="19" t="s">
        <v>251</v>
      </c>
      <c r="BE1505" s="243">
        <f>IF(N1505="základní",J1505,0)</f>
        <v>0</v>
      </c>
      <c r="BF1505" s="243">
        <f>IF(N1505="snížená",J1505,0)</f>
        <v>0</v>
      </c>
      <c r="BG1505" s="243">
        <f>IF(N1505="zákl. přenesená",J1505,0)</f>
        <v>0</v>
      </c>
      <c r="BH1505" s="243">
        <f>IF(N1505="sníž. přenesená",J1505,0)</f>
        <v>0</v>
      </c>
      <c r="BI1505" s="243">
        <f>IF(N1505="nulová",J1505,0)</f>
        <v>0</v>
      </c>
      <c r="BJ1505" s="19" t="s">
        <v>91</v>
      </c>
      <c r="BK1505" s="243">
        <f>ROUND(I1505*H1505,2)</f>
        <v>0</v>
      </c>
      <c r="BL1505" s="19" t="s">
        <v>257</v>
      </c>
      <c r="BM1505" s="242" t="s">
        <v>1527</v>
      </c>
    </row>
    <row r="1506" s="2" customFormat="1">
      <c r="A1506" s="41"/>
      <c r="B1506" s="42"/>
      <c r="C1506" s="43"/>
      <c r="D1506" s="244" t="s">
        <v>258</v>
      </c>
      <c r="E1506" s="43"/>
      <c r="F1506" s="245" t="s">
        <v>1528</v>
      </c>
      <c r="G1506" s="43"/>
      <c r="H1506" s="43"/>
      <c r="I1506" s="246"/>
      <c r="J1506" s="43"/>
      <c r="K1506" s="43"/>
      <c r="L1506" s="47"/>
      <c r="M1506" s="247"/>
      <c r="N1506" s="248"/>
      <c r="O1506" s="94"/>
      <c r="P1506" s="94"/>
      <c r="Q1506" s="94"/>
      <c r="R1506" s="94"/>
      <c r="S1506" s="94"/>
      <c r="T1506" s="95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T1506" s="19" t="s">
        <v>258</v>
      </c>
      <c r="AU1506" s="19" t="s">
        <v>93</v>
      </c>
    </row>
    <row r="1507" s="2" customFormat="1">
      <c r="A1507" s="41"/>
      <c r="B1507" s="42"/>
      <c r="C1507" s="43"/>
      <c r="D1507" s="251" t="s">
        <v>289</v>
      </c>
      <c r="E1507" s="43"/>
      <c r="F1507" s="282" t="s">
        <v>1529</v>
      </c>
      <c r="G1507" s="43"/>
      <c r="H1507" s="43"/>
      <c r="I1507" s="246"/>
      <c r="J1507" s="43"/>
      <c r="K1507" s="43"/>
      <c r="L1507" s="47"/>
      <c r="M1507" s="247"/>
      <c r="N1507" s="248"/>
      <c r="O1507" s="94"/>
      <c r="P1507" s="94"/>
      <c r="Q1507" s="94"/>
      <c r="R1507" s="94"/>
      <c r="S1507" s="94"/>
      <c r="T1507" s="95"/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T1507" s="19" t="s">
        <v>289</v>
      </c>
      <c r="AU1507" s="19" t="s">
        <v>93</v>
      </c>
    </row>
    <row r="1508" s="13" customFormat="1">
      <c r="A1508" s="13"/>
      <c r="B1508" s="249"/>
      <c r="C1508" s="250"/>
      <c r="D1508" s="251" t="s">
        <v>260</v>
      </c>
      <c r="E1508" s="250"/>
      <c r="F1508" s="253" t="s">
        <v>1530</v>
      </c>
      <c r="G1508" s="250"/>
      <c r="H1508" s="254">
        <v>91.775999999999996</v>
      </c>
      <c r="I1508" s="255"/>
      <c r="J1508" s="250"/>
      <c r="K1508" s="250"/>
      <c r="L1508" s="256"/>
      <c r="M1508" s="257"/>
      <c r="N1508" s="258"/>
      <c r="O1508" s="258"/>
      <c r="P1508" s="258"/>
      <c r="Q1508" s="258"/>
      <c r="R1508" s="258"/>
      <c r="S1508" s="258"/>
      <c r="T1508" s="259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60" t="s">
        <v>260</v>
      </c>
      <c r="AU1508" s="260" t="s">
        <v>93</v>
      </c>
      <c r="AV1508" s="13" t="s">
        <v>93</v>
      </c>
      <c r="AW1508" s="13" t="s">
        <v>4</v>
      </c>
      <c r="AX1508" s="13" t="s">
        <v>91</v>
      </c>
      <c r="AY1508" s="260" t="s">
        <v>251</v>
      </c>
    </row>
    <row r="1509" s="2" customFormat="1" ht="44.25" customHeight="1">
      <c r="A1509" s="41"/>
      <c r="B1509" s="42"/>
      <c r="C1509" s="230" t="s">
        <v>1531</v>
      </c>
      <c r="D1509" s="230" t="s">
        <v>253</v>
      </c>
      <c r="E1509" s="231" t="s">
        <v>1532</v>
      </c>
      <c r="F1509" s="232" t="s">
        <v>1533</v>
      </c>
      <c r="G1509" s="233" t="s">
        <v>298</v>
      </c>
      <c r="H1509" s="234">
        <v>3.8239999999999998</v>
      </c>
      <c r="I1509" s="235"/>
      <c r="J1509" s="236">
        <f>ROUND(I1509*H1509,2)</f>
        <v>0</v>
      </c>
      <c r="K1509" s="237"/>
      <c r="L1509" s="47"/>
      <c r="M1509" s="238" t="s">
        <v>1</v>
      </c>
      <c r="N1509" s="239" t="s">
        <v>49</v>
      </c>
      <c r="O1509" s="94"/>
      <c r="P1509" s="240">
        <f>O1509*H1509</f>
        <v>0</v>
      </c>
      <c r="Q1509" s="240">
        <v>0</v>
      </c>
      <c r="R1509" s="240">
        <f>Q1509*H1509</f>
        <v>0</v>
      </c>
      <c r="S1509" s="240">
        <v>0</v>
      </c>
      <c r="T1509" s="241">
        <f>S1509*H1509</f>
        <v>0</v>
      </c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R1509" s="242" t="s">
        <v>257</v>
      </c>
      <c r="AT1509" s="242" t="s">
        <v>253</v>
      </c>
      <c r="AU1509" s="242" t="s">
        <v>93</v>
      </c>
      <c r="AY1509" s="19" t="s">
        <v>251</v>
      </c>
      <c r="BE1509" s="243">
        <f>IF(N1509="základní",J1509,0)</f>
        <v>0</v>
      </c>
      <c r="BF1509" s="243">
        <f>IF(N1509="snížená",J1509,0)</f>
        <v>0</v>
      </c>
      <c r="BG1509" s="243">
        <f>IF(N1509="zákl. přenesená",J1509,0)</f>
        <v>0</v>
      </c>
      <c r="BH1509" s="243">
        <f>IF(N1509="sníž. přenesená",J1509,0)</f>
        <v>0</v>
      </c>
      <c r="BI1509" s="243">
        <f>IF(N1509="nulová",J1509,0)</f>
        <v>0</v>
      </c>
      <c r="BJ1509" s="19" t="s">
        <v>91</v>
      </c>
      <c r="BK1509" s="243">
        <f>ROUND(I1509*H1509,2)</f>
        <v>0</v>
      </c>
      <c r="BL1509" s="19" t="s">
        <v>257</v>
      </c>
      <c r="BM1509" s="242" t="s">
        <v>1534</v>
      </c>
    </row>
    <row r="1510" s="2" customFormat="1">
      <c r="A1510" s="41"/>
      <c r="B1510" s="42"/>
      <c r="C1510" s="43"/>
      <c r="D1510" s="244" t="s">
        <v>258</v>
      </c>
      <c r="E1510" s="43"/>
      <c r="F1510" s="245" t="s">
        <v>1535</v>
      </c>
      <c r="G1510" s="43"/>
      <c r="H1510" s="43"/>
      <c r="I1510" s="246"/>
      <c r="J1510" s="43"/>
      <c r="K1510" s="43"/>
      <c r="L1510" s="47"/>
      <c r="M1510" s="247"/>
      <c r="N1510" s="248"/>
      <c r="O1510" s="94"/>
      <c r="P1510" s="94"/>
      <c r="Q1510" s="94"/>
      <c r="R1510" s="94"/>
      <c r="S1510" s="94"/>
      <c r="T1510" s="95"/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T1510" s="19" t="s">
        <v>258</v>
      </c>
      <c r="AU1510" s="19" t="s">
        <v>93</v>
      </c>
    </row>
    <row r="1511" s="12" customFormat="1" ht="22.8" customHeight="1">
      <c r="A1511" s="12"/>
      <c r="B1511" s="214"/>
      <c r="C1511" s="215"/>
      <c r="D1511" s="216" t="s">
        <v>83</v>
      </c>
      <c r="E1511" s="228" t="s">
        <v>1536</v>
      </c>
      <c r="F1511" s="228" t="s">
        <v>1537</v>
      </c>
      <c r="G1511" s="215"/>
      <c r="H1511" s="215"/>
      <c r="I1511" s="218"/>
      <c r="J1511" s="229">
        <f>BK1511</f>
        <v>0</v>
      </c>
      <c r="K1511" s="215"/>
      <c r="L1511" s="220"/>
      <c r="M1511" s="221"/>
      <c r="N1511" s="222"/>
      <c r="O1511" s="222"/>
      <c r="P1511" s="223">
        <f>SUM(P1512:P1513)</f>
        <v>0</v>
      </c>
      <c r="Q1511" s="222"/>
      <c r="R1511" s="223">
        <f>SUM(R1512:R1513)</f>
        <v>0</v>
      </c>
      <c r="S1511" s="222"/>
      <c r="T1511" s="224">
        <f>SUM(T1512:T1513)</f>
        <v>0</v>
      </c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R1511" s="225" t="s">
        <v>91</v>
      </c>
      <c r="AT1511" s="226" t="s">
        <v>83</v>
      </c>
      <c r="AU1511" s="226" t="s">
        <v>91</v>
      </c>
      <c r="AY1511" s="225" t="s">
        <v>251</v>
      </c>
      <c r="BK1511" s="227">
        <f>SUM(BK1512:BK1513)</f>
        <v>0</v>
      </c>
    </row>
    <row r="1512" s="2" customFormat="1" ht="21.75" customHeight="1">
      <c r="A1512" s="41"/>
      <c r="B1512" s="42"/>
      <c r="C1512" s="230" t="s">
        <v>1538</v>
      </c>
      <c r="D1512" s="230" t="s">
        <v>253</v>
      </c>
      <c r="E1512" s="231" t="s">
        <v>1539</v>
      </c>
      <c r="F1512" s="232" t="s">
        <v>1540</v>
      </c>
      <c r="G1512" s="233" t="s">
        <v>298</v>
      </c>
      <c r="H1512" s="234">
        <v>11060.346</v>
      </c>
      <c r="I1512" s="235"/>
      <c r="J1512" s="236">
        <f>ROUND(I1512*H1512,2)</f>
        <v>0</v>
      </c>
      <c r="K1512" s="237"/>
      <c r="L1512" s="47"/>
      <c r="M1512" s="238" t="s">
        <v>1</v>
      </c>
      <c r="N1512" s="239" t="s">
        <v>49</v>
      </c>
      <c r="O1512" s="94"/>
      <c r="P1512" s="240">
        <f>O1512*H1512</f>
        <v>0</v>
      </c>
      <c r="Q1512" s="240">
        <v>0</v>
      </c>
      <c r="R1512" s="240">
        <f>Q1512*H1512</f>
        <v>0</v>
      </c>
      <c r="S1512" s="240">
        <v>0</v>
      </c>
      <c r="T1512" s="241">
        <f>S1512*H1512</f>
        <v>0</v>
      </c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R1512" s="242" t="s">
        <v>257</v>
      </c>
      <c r="AT1512" s="242" t="s">
        <v>253</v>
      </c>
      <c r="AU1512" s="242" t="s">
        <v>93</v>
      </c>
      <c r="AY1512" s="19" t="s">
        <v>251</v>
      </c>
      <c r="BE1512" s="243">
        <f>IF(N1512="základní",J1512,0)</f>
        <v>0</v>
      </c>
      <c r="BF1512" s="243">
        <f>IF(N1512="snížená",J1512,0)</f>
        <v>0</v>
      </c>
      <c r="BG1512" s="243">
        <f>IF(N1512="zákl. přenesená",J1512,0)</f>
        <v>0</v>
      </c>
      <c r="BH1512" s="243">
        <f>IF(N1512="sníž. přenesená",J1512,0)</f>
        <v>0</v>
      </c>
      <c r="BI1512" s="243">
        <f>IF(N1512="nulová",J1512,0)</f>
        <v>0</v>
      </c>
      <c r="BJ1512" s="19" t="s">
        <v>91</v>
      </c>
      <c r="BK1512" s="243">
        <f>ROUND(I1512*H1512,2)</f>
        <v>0</v>
      </c>
      <c r="BL1512" s="19" t="s">
        <v>257</v>
      </c>
      <c r="BM1512" s="242" t="s">
        <v>1541</v>
      </c>
    </row>
    <row r="1513" s="2" customFormat="1">
      <c r="A1513" s="41"/>
      <c r="B1513" s="42"/>
      <c r="C1513" s="43"/>
      <c r="D1513" s="244" t="s">
        <v>258</v>
      </c>
      <c r="E1513" s="43"/>
      <c r="F1513" s="245" t="s">
        <v>1542</v>
      </c>
      <c r="G1513" s="43"/>
      <c r="H1513" s="43"/>
      <c r="I1513" s="246"/>
      <c r="J1513" s="43"/>
      <c r="K1513" s="43"/>
      <c r="L1513" s="47"/>
      <c r="M1513" s="247"/>
      <c r="N1513" s="248"/>
      <c r="O1513" s="94"/>
      <c r="P1513" s="94"/>
      <c r="Q1513" s="94"/>
      <c r="R1513" s="94"/>
      <c r="S1513" s="94"/>
      <c r="T1513" s="95"/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T1513" s="19" t="s">
        <v>258</v>
      </c>
      <c r="AU1513" s="19" t="s">
        <v>93</v>
      </c>
    </row>
    <row r="1514" s="12" customFormat="1" ht="25.92" customHeight="1">
      <c r="A1514" s="12"/>
      <c r="B1514" s="214"/>
      <c r="C1514" s="215"/>
      <c r="D1514" s="216" t="s">
        <v>83</v>
      </c>
      <c r="E1514" s="217" t="s">
        <v>1543</v>
      </c>
      <c r="F1514" s="217" t="s">
        <v>1544</v>
      </c>
      <c r="G1514" s="215"/>
      <c r="H1514" s="215"/>
      <c r="I1514" s="218"/>
      <c r="J1514" s="219">
        <f>BK1514</f>
        <v>0</v>
      </c>
      <c r="K1514" s="215"/>
      <c r="L1514" s="220"/>
      <c r="M1514" s="221"/>
      <c r="N1514" s="222"/>
      <c r="O1514" s="222"/>
      <c r="P1514" s="223">
        <f>P1515+P1703+P1879+P2033+P2061+P2083+P2100+P2106+P2211+P2216+P2229+P2239+P2277+P2479+P2563+P3003+P3809+P5248+P5525+P5568+P5963+P6003+P6010</f>
        <v>0</v>
      </c>
      <c r="Q1514" s="222"/>
      <c r="R1514" s="223">
        <f>R1515+R1703+R1879+R2033+R2061+R2083+R2100+R2106+R2211+R2216+R2229+R2239+R2277+R2479+R2563+R3003+R3809+R5248+R5525+R5568+R5963+R6003+R6010</f>
        <v>558.80982818160885</v>
      </c>
      <c r="S1514" s="222"/>
      <c r="T1514" s="224">
        <f>T1515+T1703+T1879+T2033+T2061+T2083+T2100+T2106+T2211+T2216+T2229+T2239+T2277+T2479+T2563+T3003+T3809+T5248+T5525+T5568+T5963+T6003+T6010</f>
        <v>3.8220000000000001</v>
      </c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R1514" s="225" t="s">
        <v>93</v>
      </c>
      <c r="AT1514" s="226" t="s">
        <v>83</v>
      </c>
      <c r="AU1514" s="226" t="s">
        <v>84</v>
      </c>
      <c r="AY1514" s="225" t="s">
        <v>251</v>
      </c>
      <c r="BK1514" s="227">
        <f>BK1515+BK1703+BK1879+BK2033+BK2061+BK2083+BK2100+BK2106+BK2211+BK2216+BK2229+BK2239+BK2277+BK2479+BK2563+BK3003+BK3809+BK5248+BK5525+BK5568+BK5963+BK6003+BK6010</f>
        <v>0</v>
      </c>
    </row>
    <row r="1515" s="12" customFormat="1" ht="22.8" customHeight="1">
      <c r="A1515" s="12"/>
      <c r="B1515" s="214"/>
      <c r="C1515" s="215"/>
      <c r="D1515" s="216" t="s">
        <v>83</v>
      </c>
      <c r="E1515" s="228" t="s">
        <v>1545</v>
      </c>
      <c r="F1515" s="228" t="s">
        <v>1546</v>
      </c>
      <c r="G1515" s="215"/>
      <c r="H1515" s="215"/>
      <c r="I1515" s="218"/>
      <c r="J1515" s="229">
        <f>BK1515</f>
        <v>0</v>
      </c>
      <c r="K1515" s="215"/>
      <c r="L1515" s="220"/>
      <c r="M1515" s="221"/>
      <c r="N1515" s="222"/>
      <c r="O1515" s="222"/>
      <c r="P1515" s="223">
        <f>SUM(P1516:P1702)</f>
        <v>0</v>
      </c>
      <c r="Q1515" s="222"/>
      <c r="R1515" s="223">
        <f>SUM(R1516:R1702)</f>
        <v>44.970829630500006</v>
      </c>
      <c r="S1515" s="222"/>
      <c r="T1515" s="224">
        <f>SUM(T1516:T1702)</f>
        <v>0</v>
      </c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R1515" s="225" t="s">
        <v>93</v>
      </c>
      <c r="AT1515" s="226" t="s">
        <v>83</v>
      </c>
      <c r="AU1515" s="226" t="s">
        <v>91</v>
      </c>
      <c r="AY1515" s="225" t="s">
        <v>251</v>
      </c>
      <c r="BK1515" s="227">
        <f>SUM(BK1516:BK1702)</f>
        <v>0</v>
      </c>
    </row>
    <row r="1516" s="2" customFormat="1" ht="24.15" customHeight="1">
      <c r="A1516" s="41"/>
      <c r="B1516" s="42"/>
      <c r="C1516" s="230" t="s">
        <v>823</v>
      </c>
      <c r="D1516" s="230" t="s">
        <v>253</v>
      </c>
      <c r="E1516" s="231" t="s">
        <v>1547</v>
      </c>
      <c r="F1516" s="232" t="s">
        <v>1548</v>
      </c>
      <c r="G1516" s="233" t="s">
        <v>389</v>
      </c>
      <c r="H1516" s="234">
        <v>1096.038</v>
      </c>
      <c r="I1516" s="235"/>
      <c r="J1516" s="236">
        <f>ROUND(I1516*H1516,2)</f>
        <v>0</v>
      </c>
      <c r="K1516" s="237"/>
      <c r="L1516" s="47"/>
      <c r="M1516" s="238" t="s">
        <v>1</v>
      </c>
      <c r="N1516" s="239" t="s">
        <v>49</v>
      </c>
      <c r="O1516" s="94"/>
      <c r="P1516" s="240">
        <f>O1516*H1516</f>
        <v>0</v>
      </c>
      <c r="Q1516" s="240">
        <v>0</v>
      </c>
      <c r="R1516" s="240">
        <f>Q1516*H1516</f>
        <v>0</v>
      </c>
      <c r="S1516" s="240">
        <v>0</v>
      </c>
      <c r="T1516" s="241">
        <f>S1516*H1516</f>
        <v>0</v>
      </c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R1516" s="242" t="s">
        <v>304</v>
      </c>
      <c r="AT1516" s="242" t="s">
        <v>253</v>
      </c>
      <c r="AU1516" s="242" t="s">
        <v>93</v>
      </c>
      <c r="AY1516" s="19" t="s">
        <v>251</v>
      </c>
      <c r="BE1516" s="243">
        <f>IF(N1516="základní",J1516,0)</f>
        <v>0</v>
      </c>
      <c r="BF1516" s="243">
        <f>IF(N1516="snížená",J1516,0)</f>
        <v>0</v>
      </c>
      <c r="BG1516" s="243">
        <f>IF(N1516="zákl. přenesená",J1516,0)</f>
        <v>0</v>
      </c>
      <c r="BH1516" s="243">
        <f>IF(N1516="sníž. přenesená",J1516,0)</f>
        <v>0</v>
      </c>
      <c r="BI1516" s="243">
        <f>IF(N1516="nulová",J1516,0)</f>
        <v>0</v>
      </c>
      <c r="BJ1516" s="19" t="s">
        <v>91</v>
      </c>
      <c r="BK1516" s="243">
        <f>ROUND(I1516*H1516,2)</f>
        <v>0</v>
      </c>
      <c r="BL1516" s="19" t="s">
        <v>304</v>
      </c>
      <c r="BM1516" s="242" t="s">
        <v>1549</v>
      </c>
    </row>
    <row r="1517" s="2" customFormat="1">
      <c r="A1517" s="41"/>
      <c r="B1517" s="42"/>
      <c r="C1517" s="43"/>
      <c r="D1517" s="244" t="s">
        <v>258</v>
      </c>
      <c r="E1517" s="43"/>
      <c r="F1517" s="245" t="s">
        <v>1550</v>
      </c>
      <c r="G1517" s="43"/>
      <c r="H1517" s="43"/>
      <c r="I1517" s="246"/>
      <c r="J1517" s="43"/>
      <c r="K1517" s="43"/>
      <c r="L1517" s="47"/>
      <c r="M1517" s="247"/>
      <c r="N1517" s="248"/>
      <c r="O1517" s="94"/>
      <c r="P1517" s="94"/>
      <c r="Q1517" s="94"/>
      <c r="R1517" s="94"/>
      <c r="S1517" s="94"/>
      <c r="T1517" s="95"/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T1517" s="19" t="s">
        <v>258</v>
      </c>
      <c r="AU1517" s="19" t="s">
        <v>93</v>
      </c>
    </row>
    <row r="1518" s="15" customFormat="1">
      <c r="A1518" s="15"/>
      <c r="B1518" s="272"/>
      <c r="C1518" s="273"/>
      <c r="D1518" s="251" t="s">
        <v>260</v>
      </c>
      <c r="E1518" s="274" t="s">
        <v>1</v>
      </c>
      <c r="F1518" s="275" t="s">
        <v>378</v>
      </c>
      <c r="G1518" s="273"/>
      <c r="H1518" s="274" t="s">
        <v>1</v>
      </c>
      <c r="I1518" s="276"/>
      <c r="J1518" s="273"/>
      <c r="K1518" s="273"/>
      <c r="L1518" s="277"/>
      <c r="M1518" s="278"/>
      <c r="N1518" s="279"/>
      <c r="O1518" s="279"/>
      <c r="P1518" s="279"/>
      <c r="Q1518" s="279"/>
      <c r="R1518" s="279"/>
      <c r="S1518" s="279"/>
      <c r="T1518" s="280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81" t="s">
        <v>260</v>
      </c>
      <c r="AU1518" s="281" t="s">
        <v>93</v>
      </c>
      <c r="AV1518" s="15" t="s">
        <v>91</v>
      </c>
      <c r="AW1518" s="15" t="s">
        <v>40</v>
      </c>
      <c r="AX1518" s="15" t="s">
        <v>84</v>
      </c>
      <c r="AY1518" s="281" t="s">
        <v>251</v>
      </c>
    </row>
    <row r="1519" s="15" customFormat="1">
      <c r="A1519" s="15"/>
      <c r="B1519" s="272"/>
      <c r="C1519" s="273"/>
      <c r="D1519" s="251" t="s">
        <v>260</v>
      </c>
      <c r="E1519" s="274" t="s">
        <v>1</v>
      </c>
      <c r="F1519" s="275" t="s">
        <v>379</v>
      </c>
      <c r="G1519" s="273"/>
      <c r="H1519" s="274" t="s">
        <v>1</v>
      </c>
      <c r="I1519" s="276"/>
      <c r="J1519" s="273"/>
      <c r="K1519" s="273"/>
      <c r="L1519" s="277"/>
      <c r="M1519" s="278"/>
      <c r="N1519" s="279"/>
      <c r="O1519" s="279"/>
      <c r="P1519" s="279"/>
      <c r="Q1519" s="279"/>
      <c r="R1519" s="279"/>
      <c r="S1519" s="279"/>
      <c r="T1519" s="280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81" t="s">
        <v>260</v>
      </c>
      <c r="AU1519" s="281" t="s">
        <v>93</v>
      </c>
      <c r="AV1519" s="15" t="s">
        <v>91</v>
      </c>
      <c r="AW1519" s="15" t="s">
        <v>40</v>
      </c>
      <c r="AX1519" s="15" t="s">
        <v>84</v>
      </c>
      <c r="AY1519" s="281" t="s">
        <v>251</v>
      </c>
    </row>
    <row r="1520" s="13" customFormat="1">
      <c r="A1520" s="13"/>
      <c r="B1520" s="249"/>
      <c r="C1520" s="250"/>
      <c r="D1520" s="251" t="s">
        <v>260</v>
      </c>
      <c r="E1520" s="252" t="s">
        <v>1</v>
      </c>
      <c r="F1520" s="253" t="s">
        <v>1178</v>
      </c>
      <c r="G1520" s="250"/>
      <c r="H1520" s="254">
        <v>9.4979999999999993</v>
      </c>
      <c r="I1520" s="255"/>
      <c r="J1520" s="250"/>
      <c r="K1520" s="250"/>
      <c r="L1520" s="256"/>
      <c r="M1520" s="257"/>
      <c r="N1520" s="258"/>
      <c r="O1520" s="258"/>
      <c r="P1520" s="258"/>
      <c r="Q1520" s="258"/>
      <c r="R1520" s="258"/>
      <c r="S1520" s="258"/>
      <c r="T1520" s="259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60" t="s">
        <v>260</v>
      </c>
      <c r="AU1520" s="260" t="s">
        <v>93</v>
      </c>
      <c r="AV1520" s="13" t="s">
        <v>93</v>
      </c>
      <c r="AW1520" s="13" t="s">
        <v>40</v>
      </c>
      <c r="AX1520" s="13" t="s">
        <v>84</v>
      </c>
      <c r="AY1520" s="260" t="s">
        <v>251</v>
      </c>
    </row>
    <row r="1521" s="13" customFormat="1">
      <c r="A1521" s="13"/>
      <c r="B1521" s="249"/>
      <c r="C1521" s="250"/>
      <c r="D1521" s="251" t="s">
        <v>260</v>
      </c>
      <c r="E1521" s="252" t="s">
        <v>1</v>
      </c>
      <c r="F1521" s="253" t="s">
        <v>1179</v>
      </c>
      <c r="G1521" s="250"/>
      <c r="H1521" s="254">
        <v>663.17999999999995</v>
      </c>
      <c r="I1521" s="255"/>
      <c r="J1521" s="250"/>
      <c r="K1521" s="250"/>
      <c r="L1521" s="256"/>
      <c r="M1521" s="257"/>
      <c r="N1521" s="258"/>
      <c r="O1521" s="258"/>
      <c r="P1521" s="258"/>
      <c r="Q1521" s="258"/>
      <c r="R1521" s="258"/>
      <c r="S1521" s="258"/>
      <c r="T1521" s="25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60" t="s">
        <v>260</v>
      </c>
      <c r="AU1521" s="260" t="s">
        <v>93</v>
      </c>
      <c r="AV1521" s="13" t="s">
        <v>93</v>
      </c>
      <c r="AW1521" s="13" t="s">
        <v>40</v>
      </c>
      <c r="AX1521" s="13" t="s">
        <v>84</v>
      </c>
      <c r="AY1521" s="260" t="s">
        <v>251</v>
      </c>
    </row>
    <row r="1522" s="13" customFormat="1">
      <c r="A1522" s="13"/>
      <c r="B1522" s="249"/>
      <c r="C1522" s="250"/>
      <c r="D1522" s="251" t="s">
        <v>260</v>
      </c>
      <c r="E1522" s="252" t="s">
        <v>1</v>
      </c>
      <c r="F1522" s="253" t="s">
        <v>1180</v>
      </c>
      <c r="G1522" s="250"/>
      <c r="H1522" s="254">
        <v>48.759999999999998</v>
      </c>
      <c r="I1522" s="255"/>
      <c r="J1522" s="250"/>
      <c r="K1522" s="250"/>
      <c r="L1522" s="256"/>
      <c r="M1522" s="257"/>
      <c r="N1522" s="258"/>
      <c r="O1522" s="258"/>
      <c r="P1522" s="258"/>
      <c r="Q1522" s="258"/>
      <c r="R1522" s="258"/>
      <c r="S1522" s="258"/>
      <c r="T1522" s="259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60" t="s">
        <v>260</v>
      </c>
      <c r="AU1522" s="260" t="s">
        <v>93</v>
      </c>
      <c r="AV1522" s="13" t="s">
        <v>93</v>
      </c>
      <c r="AW1522" s="13" t="s">
        <v>40</v>
      </c>
      <c r="AX1522" s="13" t="s">
        <v>84</v>
      </c>
      <c r="AY1522" s="260" t="s">
        <v>251</v>
      </c>
    </row>
    <row r="1523" s="13" customFormat="1">
      <c r="A1523" s="13"/>
      <c r="B1523" s="249"/>
      <c r="C1523" s="250"/>
      <c r="D1523" s="251" t="s">
        <v>260</v>
      </c>
      <c r="E1523" s="252" t="s">
        <v>1</v>
      </c>
      <c r="F1523" s="253" t="s">
        <v>1181</v>
      </c>
      <c r="G1523" s="250"/>
      <c r="H1523" s="254">
        <v>19</v>
      </c>
      <c r="I1523" s="255"/>
      <c r="J1523" s="250"/>
      <c r="K1523" s="250"/>
      <c r="L1523" s="256"/>
      <c r="M1523" s="257"/>
      <c r="N1523" s="258"/>
      <c r="O1523" s="258"/>
      <c r="P1523" s="258"/>
      <c r="Q1523" s="258"/>
      <c r="R1523" s="258"/>
      <c r="S1523" s="258"/>
      <c r="T1523" s="259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60" t="s">
        <v>260</v>
      </c>
      <c r="AU1523" s="260" t="s">
        <v>93</v>
      </c>
      <c r="AV1523" s="13" t="s">
        <v>93</v>
      </c>
      <c r="AW1523" s="13" t="s">
        <v>40</v>
      </c>
      <c r="AX1523" s="13" t="s">
        <v>84</v>
      </c>
      <c r="AY1523" s="260" t="s">
        <v>251</v>
      </c>
    </row>
    <row r="1524" s="13" customFormat="1">
      <c r="A1524" s="13"/>
      <c r="B1524" s="249"/>
      <c r="C1524" s="250"/>
      <c r="D1524" s="251" t="s">
        <v>260</v>
      </c>
      <c r="E1524" s="252" t="s">
        <v>1</v>
      </c>
      <c r="F1524" s="253" t="s">
        <v>1182</v>
      </c>
      <c r="G1524" s="250"/>
      <c r="H1524" s="254">
        <v>309.25999999999999</v>
      </c>
      <c r="I1524" s="255"/>
      <c r="J1524" s="250"/>
      <c r="K1524" s="250"/>
      <c r="L1524" s="256"/>
      <c r="M1524" s="257"/>
      <c r="N1524" s="258"/>
      <c r="O1524" s="258"/>
      <c r="P1524" s="258"/>
      <c r="Q1524" s="258"/>
      <c r="R1524" s="258"/>
      <c r="S1524" s="258"/>
      <c r="T1524" s="25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60" t="s">
        <v>260</v>
      </c>
      <c r="AU1524" s="260" t="s">
        <v>93</v>
      </c>
      <c r="AV1524" s="13" t="s">
        <v>93</v>
      </c>
      <c r="AW1524" s="13" t="s">
        <v>40</v>
      </c>
      <c r="AX1524" s="13" t="s">
        <v>84</v>
      </c>
      <c r="AY1524" s="260" t="s">
        <v>251</v>
      </c>
    </row>
    <row r="1525" s="13" customFormat="1">
      <c r="A1525" s="13"/>
      <c r="B1525" s="249"/>
      <c r="C1525" s="250"/>
      <c r="D1525" s="251" t="s">
        <v>260</v>
      </c>
      <c r="E1525" s="252" t="s">
        <v>1</v>
      </c>
      <c r="F1525" s="253" t="s">
        <v>1183</v>
      </c>
      <c r="G1525" s="250"/>
      <c r="H1525" s="254">
        <v>46.340000000000003</v>
      </c>
      <c r="I1525" s="255"/>
      <c r="J1525" s="250"/>
      <c r="K1525" s="250"/>
      <c r="L1525" s="256"/>
      <c r="M1525" s="257"/>
      <c r="N1525" s="258"/>
      <c r="O1525" s="258"/>
      <c r="P1525" s="258"/>
      <c r="Q1525" s="258"/>
      <c r="R1525" s="258"/>
      <c r="S1525" s="258"/>
      <c r="T1525" s="259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60" t="s">
        <v>260</v>
      </c>
      <c r="AU1525" s="260" t="s">
        <v>93</v>
      </c>
      <c r="AV1525" s="13" t="s">
        <v>93</v>
      </c>
      <c r="AW1525" s="13" t="s">
        <v>40</v>
      </c>
      <c r="AX1525" s="13" t="s">
        <v>84</v>
      </c>
      <c r="AY1525" s="260" t="s">
        <v>251</v>
      </c>
    </row>
    <row r="1526" s="14" customFormat="1">
      <c r="A1526" s="14"/>
      <c r="B1526" s="261"/>
      <c r="C1526" s="262"/>
      <c r="D1526" s="251" t="s">
        <v>260</v>
      </c>
      <c r="E1526" s="263" t="s">
        <v>1</v>
      </c>
      <c r="F1526" s="264" t="s">
        <v>262</v>
      </c>
      <c r="G1526" s="262"/>
      <c r="H1526" s="265">
        <v>1096.038</v>
      </c>
      <c r="I1526" s="266"/>
      <c r="J1526" s="262"/>
      <c r="K1526" s="262"/>
      <c r="L1526" s="267"/>
      <c r="M1526" s="268"/>
      <c r="N1526" s="269"/>
      <c r="O1526" s="269"/>
      <c r="P1526" s="269"/>
      <c r="Q1526" s="269"/>
      <c r="R1526" s="269"/>
      <c r="S1526" s="269"/>
      <c r="T1526" s="270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71" t="s">
        <v>260</v>
      </c>
      <c r="AU1526" s="271" t="s">
        <v>93</v>
      </c>
      <c r="AV1526" s="14" t="s">
        <v>257</v>
      </c>
      <c r="AW1526" s="14" t="s">
        <v>40</v>
      </c>
      <c r="AX1526" s="14" t="s">
        <v>91</v>
      </c>
      <c r="AY1526" s="271" t="s">
        <v>251</v>
      </c>
    </row>
    <row r="1527" s="2" customFormat="1" ht="16.5" customHeight="1">
      <c r="A1527" s="41"/>
      <c r="B1527" s="42"/>
      <c r="C1527" s="294" t="s">
        <v>1551</v>
      </c>
      <c r="D1527" s="294" t="s">
        <v>338</v>
      </c>
      <c r="E1527" s="295" t="s">
        <v>1552</v>
      </c>
      <c r="F1527" s="296" t="s">
        <v>1553</v>
      </c>
      <c r="G1527" s="297" t="s">
        <v>298</v>
      </c>
      <c r="H1527" s="298">
        <v>0.38400000000000001</v>
      </c>
      <c r="I1527" s="299"/>
      <c r="J1527" s="300">
        <f>ROUND(I1527*H1527,2)</f>
        <v>0</v>
      </c>
      <c r="K1527" s="301"/>
      <c r="L1527" s="302"/>
      <c r="M1527" s="303" t="s">
        <v>1</v>
      </c>
      <c r="N1527" s="304" t="s">
        <v>49</v>
      </c>
      <c r="O1527" s="94"/>
      <c r="P1527" s="240">
        <f>O1527*H1527</f>
        <v>0</v>
      </c>
      <c r="Q1527" s="240">
        <v>1</v>
      </c>
      <c r="R1527" s="240">
        <f>Q1527*H1527</f>
        <v>0.38400000000000001</v>
      </c>
      <c r="S1527" s="240">
        <v>0</v>
      </c>
      <c r="T1527" s="241">
        <f>S1527*H1527</f>
        <v>0</v>
      </c>
      <c r="U1527" s="41"/>
      <c r="V1527" s="41"/>
      <c r="W1527" s="41"/>
      <c r="X1527" s="41"/>
      <c r="Y1527" s="41"/>
      <c r="Z1527" s="41"/>
      <c r="AA1527" s="41"/>
      <c r="AB1527" s="41"/>
      <c r="AC1527" s="41"/>
      <c r="AD1527" s="41"/>
      <c r="AE1527" s="41"/>
      <c r="AR1527" s="242" t="s">
        <v>364</v>
      </c>
      <c r="AT1527" s="242" t="s">
        <v>338</v>
      </c>
      <c r="AU1527" s="242" t="s">
        <v>93</v>
      </c>
      <c r="AY1527" s="19" t="s">
        <v>251</v>
      </c>
      <c r="BE1527" s="243">
        <f>IF(N1527="základní",J1527,0)</f>
        <v>0</v>
      </c>
      <c r="BF1527" s="243">
        <f>IF(N1527="snížená",J1527,0)</f>
        <v>0</v>
      </c>
      <c r="BG1527" s="243">
        <f>IF(N1527="zákl. přenesená",J1527,0)</f>
        <v>0</v>
      </c>
      <c r="BH1527" s="243">
        <f>IF(N1527="sníž. přenesená",J1527,0)</f>
        <v>0</v>
      </c>
      <c r="BI1527" s="243">
        <f>IF(N1527="nulová",J1527,0)</f>
        <v>0</v>
      </c>
      <c r="BJ1527" s="19" t="s">
        <v>91</v>
      </c>
      <c r="BK1527" s="243">
        <f>ROUND(I1527*H1527,2)</f>
        <v>0</v>
      </c>
      <c r="BL1527" s="19" t="s">
        <v>304</v>
      </c>
      <c r="BM1527" s="242" t="s">
        <v>1554</v>
      </c>
    </row>
    <row r="1528" s="2" customFormat="1">
      <c r="A1528" s="41"/>
      <c r="B1528" s="42"/>
      <c r="C1528" s="43"/>
      <c r="D1528" s="251" t="s">
        <v>289</v>
      </c>
      <c r="E1528" s="43"/>
      <c r="F1528" s="282" t="s">
        <v>1555</v>
      </c>
      <c r="G1528" s="43"/>
      <c r="H1528" s="43"/>
      <c r="I1528" s="246"/>
      <c r="J1528" s="43"/>
      <c r="K1528" s="43"/>
      <c r="L1528" s="47"/>
      <c r="M1528" s="247"/>
      <c r="N1528" s="248"/>
      <c r="O1528" s="94"/>
      <c r="P1528" s="94"/>
      <c r="Q1528" s="94"/>
      <c r="R1528" s="94"/>
      <c r="S1528" s="94"/>
      <c r="T1528" s="95"/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T1528" s="19" t="s">
        <v>289</v>
      </c>
      <c r="AU1528" s="19" t="s">
        <v>93</v>
      </c>
    </row>
    <row r="1529" s="15" customFormat="1">
      <c r="A1529" s="15"/>
      <c r="B1529" s="272"/>
      <c r="C1529" s="273"/>
      <c r="D1529" s="251" t="s">
        <v>260</v>
      </c>
      <c r="E1529" s="274" t="s">
        <v>1</v>
      </c>
      <c r="F1529" s="275" t="s">
        <v>378</v>
      </c>
      <c r="G1529" s="273"/>
      <c r="H1529" s="274" t="s">
        <v>1</v>
      </c>
      <c r="I1529" s="276"/>
      <c r="J1529" s="273"/>
      <c r="K1529" s="273"/>
      <c r="L1529" s="277"/>
      <c r="M1529" s="278"/>
      <c r="N1529" s="279"/>
      <c r="O1529" s="279"/>
      <c r="P1529" s="279"/>
      <c r="Q1529" s="279"/>
      <c r="R1529" s="279"/>
      <c r="S1529" s="279"/>
      <c r="T1529" s="280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81" t="s">
        <v>260</v>
      </c>
      <c r="AU1529" s="281" t="s">
        <v>93</v>
      </c>
      <c r="AV1529" s="15" t="s">
        <v>91</v>
      </c>
      <c r="AW1529" s="15" t="s">
        <v>40</v>
      </c>
      <c r="AX1529" s="15" t="s">
        <v>84</v>
      </c>
      <c r="AY1529" s="281" t="s">
        <v>251</v>
      </c>
    </row>
    <row r="1530" s="15" customFormat="1">
      <c r="A1530" s="15"/>
      <c r="B1530" s="272"/>
      <c r="C1530" s="273"/>
      <c r="D1530" s="251" t="s">
        <v>260</v>
      </c>
      <c r="E1530" s="274" t="s">
        <v>1</v>
      </c>
      <c r="F1530" s="275" t="s">
        <v>379</v>
      </c>
      <c r="G1530" s="273"/>
      <c r="H1530" s="274" t="s">
        <v>1</v>
      </c>
      <c r="I1530" s="276"/>
      <c r="J1530" s="273"/>
      <c r="K1530" s="273"/>
      <c r="L1530" s="277"/>
      <c r="M1530" s="278"/>
      <c r="N1530" s="279"/>
      <c r="O1530" s="279"/>
      <c r="P1530" s="279"/>
      <c r="Q1530" s="279"/>
      <c r="R1530" s="279"/>
      <c r="S1530" s="279"/>
      <c r="T1530" s="280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81" t="s">
        <v>260</v>
      </c>
      <c r="AU1530" s="281" t="s">
        <v>93</v>
      </c>
      <c r="AV1530" s="15" t="s">
        <v>91</v>
      </c>
      <c r="AW1530" s="15" t="s">
        <v>40</v>
      </c>
      <c r="AX1530" s="15" t="s">
        <v>84</v>
      </c>
      <c r="AY1530" s="281" t="s">
        <v>251</v>
      </c>
    </row>
    <row r="1531" s="13" customFormat="1">
      <c r="A1531" s="13"/>
      <c r="B1531" s="249"/>
      <c r="C1531" s="250"/>
      <c r="D1531" s="251" t="s">
        <v>260</v>
      </c>
      <c r="E1531" s="252" t="s">
        <v>1</v>
      </c>
      <c r="F1531" s="253" t="s">
        <v>1178</v>
      </c>
      <c r="G1531" s="250"/>
      <c r="H1531" s="254">
        <v>9.4979999999999993</v>
      </c>
      <c r="I1531" s="255"/>
      <c r="J1531" s="250"/>
      <c r="K1531" s="250"/>
      <c r="L1531" s="256"/>
      <c r="M1531" s="257"/>
      <c r="N1531" s="258"/>
      <c r="O1531" s="258"/>
      <c r="P1531" s="258"/>
      <c r="Q1531" s="258"/>
      <c r="R1531" s="258"/>
      <c r="S1531" s="258"/>
      <c r="T1531" s="259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60" t="s">
        <v>260</v>
      </c>
      <c r="AU1531" s="260" t="s">
        <v>93</v>
      </c>
      <c r="AV1531" s="13" t="s">
        <v>93</v>
      </c>
      <c r="AW1531" s="13" t="s">
        <v>40</v>
      </c>
      <c r="AX1531" s="13" t="s">
        <v>84</v>
      </c>
      <c r="AY1531" s="260" t="s">
        <v>251</v>
      </c>
    </row>
    <row r="1532" s="13" customFormat="1">
      <c r="A1532" s="13"/>
      <c r="B1532" s="249"/>
      <c r="C1532" s="250"/>
      <c r="D1532" s="251" t="s">
        <v>260</v>
      </c>
      <c r="E1532" s="252" t="s">
        <v>1</v>
      </c>
      <c r="F1532" s="253" t="s">
        <v>1179</v>
      </c>
      <c r="G1532" s="250"/>
      <c r="H1532" s="254">
        <v>663.17999999999995</v>
      </c>
      <c r="I1532" s="255"/>
      <c r="J1532" s="250"/>
      <c r="K1532" s="250"/>
      <c r="L1532" s="256"/>
      <c r="M1532" s="257"/>
      <c r="N1532" s="258"/>
      <c r="O1532" s="258"/>
      <c r="P1532" s="258"/>
      <c r="Q1532" s="258"/>
      <c r="R1532" s="258"/>
      <c r="S1532" s="258"/>
      <c r="T1532" s="259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60" t="s">
        <v>260</v>
      </c>
      <c r="AU1532" s="260" t="s">
        <v>93</v>
      </c>
      <c r="AV1532" s="13" t="s">
        <v>93</v>
      </c>
      <c r="AW1532" s="13" t="s">
        <v>40</v>
      </c>
      <c r="AX1532" s="13" t="s">
        <v>84</v>
      </c>
      <c r="AY1532" s="260" t="s">
        <v>251</v>
      </c>
    </row>
    <row r="1533" s="13" customFormat="1">
      <c r="A1533" s="13"/>
      <c r="B1533" s="249"/>
      <c r="C1533" s="250"/>
      <c r="D1533" s="251" t="s">
        <v>260</v>
      </c>
      <c r="E1533" s="252" t="s">
        <v>1</v>
      </c>
      <c r="F1533" s="253" t="s">
        <v>1180</v>
      </c>
      <c r="G1533" s="250"/>
      <c r="H1533" s="254">
        <v>48.759999999999998</v>
      </c>
      <c r="I1533" s="255"/>
      <c r="J1533" s="250"/>
      <c r="K1533" s="250"/>
      <c r="L1533" s="256"/>
      <c r="M1533" s="257"/>
      <c r="N1533" s="258"/>
      <c r="O1533" s="258"/>
      <c r="P1533" s="258"/>
      <c r="Q1533" s="258"/>
      <c r="R1533" s="258"/>
      <c r="S1533" s="258"/>
      <c r="T1533" s="259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60" t="s">
        <v>260</v>
      </c>
      <c r="AU1533" s="260" t="s">
        <v>93</v>
      </c>
      <c r="AV1533" s="13" t="s">
        <v>93</v>
      </c>
      <c r="AW1533" s="13" t="s">
        <v>40</v>
      </c>
      <c r="AX1533" s="13" t="s">
        <v>84</v>
      </c>
      <c r="AY1533" s="260" t="s">
        <v>251</v>
      </c>
    </row>
    <row r="1534" s="13" customFormat="1">
      <c r="A1534" s="13"/>
      <c r="B1534" s="249"/>
      <c r="C1534" s="250"/>
      <c r="D1534" s="251" t="s">
        <v>260</v>
      </c>
      <c r="E1534" s="252" t="s">
        <v>1</v>
      </c>
      <c r="F1534" s="253" t="s">
        <v>1181</v>
      </c>
      <c r="G1534" s="250"/>
      <c r="H1534" s="254">
        <v>19</v>
      </c>
      <c r="I1534" s="255"/>
      <c r="J1534" s="250"/>
      <c r="K1534" s="250"/>
      <c r="L1534" s="256"/>
      <c r="M1534" s="257"/>
      <c r="N1534" s="258"/>
      <c r="O1534" s="258"/>
      <c r="P1534" s="258"/>
      <c r="Q1534" s="258"/>
      <c r="R1534" s="258"/>
      <c r="S1534" s="258"/>
      <c r="T1534" s="259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60" t="s">
        <v>260</v>
      </c>
      <c r="AU1534" s="260" t="s">
        <v>93</v>
      </c>
      <c r="AV1534" s="13" t="s">
        <v>93</v>
      </c>
      <c r="AW1534" s="13" t="s">
        <v>40</v>
      </c>
      <c r="AX1534" s="13" t="s">
        <v>84</v>
      </c>
      <c r="AY1534" s="260" t="s">
        <v>251</v>
      </c>
    </row>
    <row r="1535" s="13" customFormat="1">
      <c r="A1535" s="13"/>
      <c r="B1535" s="249"/>
      <c r="C1535" s="250"/>
      <c r="D1535" s="251" t="s">
        <v>260</v>
      </c>
      <c r="E1535" s="252" t="s">
        <v>1</v>
      </c>
      <c r="F1535" s="253" t="s">
        <v>1182</v>
      </c>
      <c r="G1535" s="250"/>
      <c r="H1535" s="254">
        <v>309.25999999999999</v>
      </c>
      <c r="I1535" s="255"/>
      <c r="J1535" s="250"/>
      <c r="K1535" s="250"/>
      <c r="L1535" s="256"/>
      <c r="M1535" s="257"/>
      <c r="N1535" s="258"/>
      <c r="O1535" s="258"/>
      <c r="P1535" s="258"/>
      <c r="Q1535" s="258"/>
      <c r="R1535" s="258"/>
      <c r="S1535" s="258"/>
      <c r="T1535" s="25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60" t="s">
        <v>260</v>
      </c>
      <c r="AU1535" s="260" t="s">
        <v>93</v>
      </c>
      <c r="AV1535" s="13" t="s">
        <v>93</v>
      </c>
      <c r="AW1535" s="13" t="s">
        <v>40</v>
      </c>
      <c r="AX1535" s="13" t="s">
        <v>84</v>
      </c>
      <c r="AY1535" s="260" t="s">
        <v>251</v>
      </c>
    </row>
    <row r="1536" s="13" customFormat="1">
      <c r="A1536" s="13"/>
      <c r="B1536" s="249"/>
      <c r="C1536" s="250"/>
      <c r="D1536" s="251" t="s">
        <v>260</v>
      </c>
      <c r="E1536" s="252" t="s">
        <v>1</v>
      </c>
      <c r="F1536" s="253" t="s">
        <v>1183</v>
      </c>
      <c r="G1536" s="250"/>
      <c r="H1536" s="254">
        <v>46.340000000000003</v>
      </c>
      <c r="I1536" s="255"/>
      <c r="J1536" s="250"/>
      <c r="K1536" s="250"/>
      <c r="L1536" s="256"/>
      <c r="M1536" s="257"/>
      <c r="N1536" s="258"/>
      <c r="O1536" s="258"/>
      <c r="P1536" s="258"/>
      <c r="Q1536" s="258"/>
      <c r="R1536" s="258"/>
      <c r="S1536" s="258"/>
      <c r="T1536" s="259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60" t="s">
        <v>260</v>
      </c>
      <c r="AU1536" s="260" t="s">
        <v>93</v>
      </c>
      <c r="AV1536" s="13" t="s">
        <v>93</v>
      </c>
      <c r="AW1536" s="13" t="s">
        <v>40</v>
      </c>
      <c r="AX1536" s="13" t="s">
        <v>84</v>
      </c>
      <c r="AY1536" s="260" t="s">
        <v>251</v>
      </c>
    </row>
    <row r="1537" s="14" customFormat="1">
      <c r="A1537" s="14"/>
      <c r="B1537" s="261"/>
      <c r="C1537" s="262"/>
      <c r="D1537" s="251" t="s">
        <v>260</v>
      </c>
      <c r="E1537" s="263" t="s">
        <v>1</v>
      </c>
      <c r="F1537" s="264" t="s">
        <v>262</v>
      </c>
      <c r="G1537" s="262"/>
      <c r="H1537" s="265">
        <v>1096.038</v>
      </c>
      <c r="I1537" s="266"/>
      <c r="J1537" s="262"/>
      <c r="K1537" s="262"/>
      <c r="L1537" s="267"/>
      <c r="M1537" s="268"/>
      <c r="N1537" s="269"/>
      <c r="O1537" s="269"/>
      <c r="P1537" s="269"/>
      <c r="Q1537" s="269"/>
      <c r="R1537" s="269"/>
      <c r="S1537" s="269"/>
      <c r="T1537" s="270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71" t="s">
        <v>260</v>
      </c>
      <c r="AU1537" s="271" t="s">
        <v>93</v>
      </c>
      <c r="AV1537" s="14" t="s">
        <v>257</v>
      </c>
      <c r="AW1537" s="14" t="s">
        <v>40</v>
      </c>
      <c r="AX1537" s="14" t="s">
        <v>84</v>
      </c>
      <c r="AY1537" s="271" t="s">
        <v>251</v>
      </c>
    </row>
    <row r="1538" s="13" customFormat="1">
      <c r="A1538" s="13"/>
      <c r="B1538" s="249"/>
      <c r="C1538" s="250"/>
      <c r="D1538" s="251" t="s">
        <v>260</v>
      </c>
      <c r="E1538" s="252" t="s">
        <v>1</v>
      </c>
      <c r="F1538" s="253" t="s">
        <v>1556</v>
      </c>
      <c r="G1538" s="250"/>
      <c r="H1538" s="254">
        <v>0.38400000000000001</v>
      </c>
      <c r="I1538" s="255"/>
      <c r="J1538" s="250"/>
      <c r="K1538" s="250"/>
      <c r="L1538" s="256"/>
      <c r="M1538" s="257"/>
      <c r="N1538" s="258"/>
      <c r="O1538" s="258"/>
      <c r="P1538" s="258"/>
      <c r="Q1538" s="258"/>
      <c r="R1538" s="258"/>
      <c r="S1538" s="258"/>
      <c r="T1538" s="259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60" t="s">
        <v>260</v>
      </c>
      <c r="AU1538" s="260" t="s">
        <v>93</v>
      </c>
      <c r="AV1538" s="13" t="s">
        <v>93</v>
      </c>
      <c r="AW1538" s="13" t="s">
        <v>40</v>
      </c>
      <c r="AX1538" s="13" t="s">
        <v>84</v>
      </c>
      <c r="AY1538" s="260" t="s">
        <v>251</v>
      </c>
    </row>
    <row r="1539" s="14" customFormat="1">
      <c r="A1539" s="14"/>
      <c r="B1539" s="261"/>
      <c r="C1539" s="262"/>
      <c r="D1539" s="251" t="s">
        <v>260</v>
      </c>
      <c r="E1539" s="263" t="s">
        <v>1</v>
      </c>
      <c r="F1539" s="264" t="s">
        <v>262</v>
      </c>
      <c r="G1539" s="262"/>
      <c r="H1539" s="265">
        <v>0.38400000000000001</v>
      </c>
      <c r="I1539" s="266"/>
      <c r="J1539" s="262"/>
      <c r="K1539" s="262"/>
      <c r="L1539" s="267"/>
      <c r="M1539" s="268"/>
      <c r="N1539" s="269"/>
      <c r="O1539" s="269"/>
      <c r="P1539" s="269"/>
      <c r="Q1539" s="269"/>
      <c r="R1539" s="269"/>
      <c r="S1539" s="269"/>
      <c r="T1539" s="270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71" t="s">
        <v>260</v>
      </c>
      <c r="AU1539" s="271" t="s">
        <v>93</v>
      </c>
      <c r="AV1539" s="14" t="s">
        <v>257</v>
      </c>
      <c r="AW1539" s="14" t="s">
        <v>40</v>
      </c>
      <c r="AX1539" s="14" t="s">
        <v>91</v>
      </c>
      <c r="AY1539" s="271" t="s">
        <v>251</v>
      </c>
    </row>
    <row r="1540" s="2" customFormat="1" ht="33" customHeight="1">
      <c r="A1540" s="41"/>
      <c r="B1540" s="42"/>
      <c r="C1540" s="230" t="s">
        <v>828</v>
      </c>
      <c r="D1540" s="230" t="s">
        <v>253</v>
      </c>
      <c r="E1540" s="231" t="s">
        <v>1557</v>
      </c>
      <c r="F1540" s="232" t="s">
        <v>1558</v>
      </c>
      <c r="G1540" s="233" t="s">
        <v>389</v>
      </c>
      <c r="H1540" s="234">
        <v>18.419</v>
      </c>
      <c r="I1540" s="235"/>
      <c r="J1540" s="236">
        <f>ROUND(I1540*H1540,2)</f>
        <v>0</v>
      </c>
      <c r="K1540" s="237"/>
      <c r="L1540" s="47"/>
      <c r="M1540" s="238" t="s">
        <v>1</v>
      </c>
      <c r="N1540" s="239" t="s">
        <v>49</v>
      </c>
      <c r="O1540" s="94"/>
      <c r="P1540" s="240">
        <f>O1540*H1540</f>
        <v>0</v>
      </c>
      <c r="Q1540" s="240">
        <v>0</v>
      </c>
      <c r="R1540" s="240">
        <f>Q1540*H1540</f>
        <v>0</v>
      </c>
      <c r="S1540" s="240">
        <v>0</v>
      </c>
      <c r="T1540" s="241">
        <f>S1540*H1540</f>
        <v>0</v>
      </c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R1540" s="242" t="s">
        <v>304</v>
      </c>
      <c r="AT1540" s="242" t="s">
        <v>253</v>
      </c>
      <c r="AU1540" s="242" t="s">
        <v>93</v>
      </c>
      <c r="AY1540" s="19" t="s">
        <v>251</v>
      </c>
      <c r="BE1540" s="243">
        <f>IF(N1540="základní",J1540,0)</f>
        <v>0</v>
      </c>
      <c r="BF1540" s="243">
        <f>IF(N1540="snížená",J1540,0)</f>
        <v>0</v>
      </c>
      <c r="BG1540" s="243">
        <f>IF(N1540="zákl. přenesená",J1540,0)</f>
        <v>0</v>
      </c>
      <c r="BH1540" s="243">
        <f>IF(N1540="sníž. přenesená",J1540,0)</f>
        <v>0</v>
      </c>
      <c r="BI1540" s="243">
        <f>IF(N1540="nulová",J1540,0)</f>
        <v>0</v>
      </c>
      <c r="BJ1540" s="19" t="s">
        <v>91</v>
      </c>
      <c r="BK1540" s="243">
        <f>ROUND(I1540*H1540,2)</f>
        <v>0</v>
      </c>
      <c r="BL1540" s="19" t="s">
        <v>304</v>
      </c>
      <c r="BM1540" s="242" t="s">
        <v>1559</v>
      </c>
    </row>
    <row r="1541" s="2" customFormat="1">
      <c r="A1541" s="41"/>
      <c r="B1541" s="42"/>
      <c r="C1541" s="43"/>
      <c r="D1541" s="244" t="s">
        <v>258</v>
      </c>
      <c r="E1541" s="43"/>
      <c r="F1541" s="245" t="s">
        <v>1560</v>
      </c>
      <c r="G1541" s="43"/>
      <c r="H1541" s="43"/>
      <c r="I1541" s="246"/>
      <c r="J1541" s="43"/>
      <c r="K1541" s="43"/>
      <c r="L1541" s="47"/>
      <c r="M1541" s="247"/>
      <c r="N1541" s="248"/>
      <c r="O1541" s="94"/>
      <c r="P1541" s="94"/>
      <c r="Q1541" s="94"/>
      <c r="R1541" s="94"/>
      <c r="S1541" s="94"/>
      <c r="T1541" s="95"/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T1541" s="19" t="s">
        <v>258</v>
      </c>
      <c r="AU1541" s="19" t="s">
        <v>93</v>
      </c>
    </row>
    <row r="1542" s="15" customFormat="1">
      <c r="A1542" s="15"/>
      <c r="B1542" s="272"/>
      <c r="C1542" s="273"/>
      <c r="D1542" s="251" t="s">
        <v>260</v>
      </c>
      <c r="E1542" s="274" t="s">
        <v>1</v>
      </c>
      <c r="F1542" s="275" t="s">
        <v>1561</v>
      </c>
      <c r="G1542" s="273"/>
      <c r="H1542" s="274" t="s">
        <v>1</v>
      </c>
      <c r="I1542" s="276"/>
      <c r="J1542" s="273"/>
      <c r="K1542" s="273"/>
      <c r="L1542" s="277"/>
      <c r="M1542" s="278"/>
      <c r="N1542" s="279"/>
      <c r="O1542" s="279"/>
      <c r="P1542" s="279"/>
      <c r="Q1542" s="279"/>
      <c r="R1542" s="279"/>
      <c r="S1542" s="279"/>
      <c r="T1542" s="280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81" t="s">
        <v>260</v>
      </c>
      <c r="AU1542" s="281" t="s">
        <v>93</v>
      </c>
      <c r="AV1542" s="15" t="s">
        <v>91</v>
      </c>
      <c r="AW1542" s="15" t="s">
        <v>40</v>
      </c>
      <c r="AX1542" s="15" t="s">
        <v>84</v>
      </c>
      <c r="AY1542" s="281" t="s">
        <v>251</v>
      </c>
    </row>
    <row r="1543" s="13" customFormat="1">
      <c r="A1543" s="13"/>
      <c r="B1543" s="249"/>
      <c r="C1543" s="250"/>
      <c r="D1543" s="251" t="s">
        <v>260</v>
      </c>
      <c r="E1543" s="252" t="s">
        <v>1</v>
      </c>
      <c r="F1543" s="253" t="s">
        <v>1562</v>
      </c>
      <c r="G1543" s="250"/>
      <c r="H1543" s="254">
        <v>6.5800000000000001</v>
      </c>
      <c r="I1543" s="255"/>
      <c r="J1543" s="250"/>
      <c r="K1543" s="250"/>
      <c r="L1543" s="256"/>
      <c r="M1543" s="257"/>
      <c r="N1543" s="258"/>
      <c r="O1543" s="258"/>
      <c r="P1543" s="258"/>
      <c r="Q1543" s="258"/>
      <c r="R1543" s="258"/>
      <c r="S1543" s="258"/>
      <c r="T1543" s="259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60" t="s">
        <v>260</v>
      </c>
      <c r="AU1543" s="260" t="s">
        <v>93</v>
      </c>
      <c r="AV1543" s="13" t="s">
        <v>93</v>
      </c>
      <c r="AW1543" s="13" t="s">
        <v>40</v>
      </c>
      <c r="AX1543" s="13" t="s">
        <v>84</v>
      </c>
      <c r="AY1543" s="260" t="s">
        <v>251</v>
      </c>
    </row>
    <row r="1544" s="13" customFormat="1">
      <c r="A1544" s="13"/>
      <c r="B1544" s="249"/>
      <c r="C1544" s="250"/>
      <c r="D1544" s="251" t="s">
        <v>260</v>
      </c>
      <c r="E1544" s="252" t="s">
        <v>1</v>
      </c>
      <c r="F1544" s="253" t="s">
        <v>1563</v>
      </c>
      <c r="G1544" s="250"/>
      <c r="H1544" s="254">
        <v>6.5</v>
      </c>
      <c r="I1544" s="255"/>
      <c r="J1544" s="250"/>
      <c r="K1544" s="250"/>
      <c r="L1544" s="256"/>
      <c r="M1544" s="257"/>
      <c r="N1544" s="258"/>
      <c r="O1544" s="258"/>
      <c r="P1544" s="258"/>
      <c r="Q1544" s="258"/>
      <c r="R1544" s="258"/>
      <c r="S1544" s="258"/>
      <c r="T1544" s="259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60" t="s">
        <v>260</v>
      </c>
      <c r="AU1544" s="260" t="s">
        <v>93</v>
      </c>
      <c r="AV1544" s="13" t="s">
        <v>93</v>
      </c>
      <c r="AW1544" s="13" t="s">
        <v>40</v>
      </c>
      <c r="AX1544" s="13" t="s">
        <v>84</v>
      </c>
      <c r="AY1544" s="260" t="s">
        <v>251</v>
      </c>
    </row>
    <row r="1545" s="13" customFormat="1">
      <c r="A1545" s="13"/>
      <c r="B1545" s="249"/>
      <c r="C1545" s="250"/>
      <c r="D1545" s="251" t="s">
        <v>260</v>
      </c>
      <c r="E1545" s="252" t="s">
        <v>1</v>
      </c>
      <c r="F1545" s="253" t="s">
        <v>1564</v>
      </c>
      <c r="G1545" s="250"/>
      <c r="H1545" s="254">
        <v>2.9399999999999999</v>
      </c>
      <c r="I1545" s="255"/>
      <c r="J1545" s="250"/>
      <c r="K1545" s="250"/>
      <c r="L1545" s="256"/>
      <c r="M1545" s="257"/>
      <c r="N1545" s="258"/>
      <c r="O1545" s="258"/>
      <c r="P1545" s="258"/>
      <c r="Q1545" s="258"/>
      <c r="R1545" s="258"/>
      <c r="S1545" s="258"/>
      <c r="T1545" s="259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60" t="s">
        <v>260</v>
      </c>
      <c r="AU1545" s="260" t="s">
        <v>93</v>
      </c>
      <c r="AV1545" s="13" t="s">
        <v>93</v>
      </c>
      <c r="AW1545" s="13" t="s">
        <v>40</v>
      </c>
      <c r="AX1545" s="13" t="s">
        <v>84</v>
      </c>
      <c r="AY1545" s="260" t="s">
        <v>251</v>
      </c>
    </row>
    <row r="1546" s="13" customFormat="1">
      <c r="A1546" s="13"/>
      <c r="B1546" s="249"/>
      <c r="C1546" s="250"/>
      <c r="D1546" s="251" t="s">
        <v>260</v>
      </c>
      <c r="E1546" s="252" t="s">
        <v>1</v>
      </c>
      <c r="F1546" s="253" t="s">
        <v>1565</v>
      </c>
      <c r="G1546" s="250"/>
      <c r="H1546" s="254">
        <v>2.399</v>
      </c>
      <c r="I1546" s="255"/>
      <c r="J1546" s="250"/>
      <c r="K1546" s="250"/>
      <c r="L1546" s="256"/>
      <c r="M1546" s="257"/>
      <c r="N1546" s="258"/>
      <c r="O1546" s="258"/>
      <c r="P1546" s="258"/>
      <c r="Q1546" s="258"/>
      <c r="R1546" s="258"/>
      <c r="S1546" s="258"/>
      <c r="T1546" s="259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60" t="s">
        <v>260</v>
      </c>
      <c r="AU1546" s="260" t="s">
        <v>93</v>
      </c>
      <c r="AV1546" s="13" t="s">
        <v>93</v>
      </c>
      <c r="AW1546" s="13" t="s">
        <v>40</v>
      </c>
      <c r="AX1546" s="13" t="s">
        <v>84</v>
      </c>
      <c r="AY1546" s="260" t="s">
        <v>251</v>
      </c>
    </row>
    <row r="1547" s="14" customFormat="1">
      <c r="A1547" s="14"/>
      <c r="B1547" s="261"/>
      <c r="C1547" s="262"/>
      <c r="D1547" s="251" t="s">
        <v>260</v>
      </c>
      <c r="E1547" s="263" t="s">
        <v>1</v>
      </c>
      <c r="F1547" s="264" t="s">
        <v>262</v>
      </c>
      <c r="G1547" s="262"/>
      <c r="H1547" s="265">
        <v>18.419</v>
      </c>
      <c r="I1547" s="266"/>
      <c r="J1547" s="262"/>
      <c r="K1547" s="262"/>
      <c r="L1547" s="267"/>
      <c r="M1547" s="268"/>
      <c r="N1547" s="269"/>
      <c r="O1547" s="269"/>
      <c r="P1547" s="269"/>
      <c r="Q1547" s="269"/>
      <c r="R1547" s="269"/>
      <c r="S1547" s="269"/>
      <c r="T1547" s="270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71" t="s">
        <v>260</v>
      </c>
      <c r="AU1547" s="271" t="s">
        <v>93</v>
      </c>
      <c r="AV1547" s="14" t="s">
        <v>257</v>
      </c>
      <c r="AW1547" s="14" t="s">
        <v>40</v>
      </c>
      <c r="AX1547" s="14" t="s">
        <v>91</v>
      </c>
      <c r="AY1547" s="271" t="s">
        <v>251</v>
      </c>
    </row>
    <row r="1548" s="2" customFormat="1" ht="16.5" customHeight="1">
      <c r="A1548" s="41"/>
      <c r="B1548" s="42"/>
      <c r="C1548" s="294" t="s">
        <v>1566</v>
      </c>
      <c r="D1548" s="294" t="s">
        <v>338</v>
      </c>
      <c r="E1548" s="295" t="s">
        <v>1567</v>
      </c>
      <c r="F1548" s="296" t="s">
        <v>1568</v>
      </c>
      <c r="G1548" s="297" t="s">
        <v>1569</v>
      </c>
      <c r="H1548" s="298">
        <v>40.521999999999998</v>
      </c>
      <c r="I1548" s="299"/>
      <c r="J1548" s="300">
        <f>ROUND(I1548*H1548,2)</f>
        <v>0</v>
      </c>
      <c r="K1548" s="301"/>
      <c r="L1548" s="302"/>
      <c r="M1548" s="303" t="s">
        <v>1</v>
      </c>
      <c r="N1548" s="304" t="s">
        <v>49</v>
      </c>
      <c r="O1548" s="94"/>
      <c r="P1548" s="240">
        <f>O1548*H1548</f>
        <v>0</v>
      </c>
      <c r="Q1548" s="240">
        <v>0.001</v>
      </c>
      <c r="R1548" s="240">
        <f>Q1548*H1548</f>
        <v>0.040522000000000002</v>
      </c>
      <c r="S1548" s="240">
        <v>0</v>
      </c>
      <c r="T1548" s="241">
        <f>S1548*H1548</f>
        <v>0</v>
      </c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R1548" s="242" t="s">
        <v>364</v>
      </c>
      <c r="AT1548" s="242" t="s">
        <v>338</v>
      </c>
      <c r="AU1548" s="242" t="s">
        <v>93</v>
      </c>
      <c r="AY1548" s="19" t="s">
        <v>251</v>
      </c>
      <c r="BE1548" s="243">
        <f>IF(N1548="základní",J1548,0)</f>
        <v>0</v>
      </c>
      <c r="BF1548" s="243">
        <f>IF(N1548="snížená",J1548,0)</f>
        <v>0</v>
      </c>
      <c r="BG1548" s="243">
        <f>IF(N1548="zákl. přenesená",J1548,0)</f>
        <v>0</v>
      </c>
      <c r="BH1548" s="243">
        <f>IF(N1548="sníž. přenesená",J1548,0)</f>
        <v>0</v>
      </c>
      <c r="BI1548" s="243">
        <f>IF(N1548="nulová",J1548,0)</f>
        <v>0</v>
      </c>
      <c r="BJ1548" s="19" t="s">
        <v>91</v>
      </c>
      <c r="BK1548" s="243">
        <f>ROUND(I1548*H1548,2)</f>
        <v>0</v>
      </c>
      <c r="BL1548" s="19" t="s">
        <v>304</v>
      </c>
      <c r="BM1548" s="242" t="s">
        <v>1570</v>
      </c>
    </row>
    <row r="1549" s="2" customFormat="1">
      <c r="A1549" s="41"/>
      <c r="B1549" s="42"/>
      <c r="C1549" s="43"/>
      <c r="D1549" s="251" t="s">
        <v>289</v>
      </c>
      <c r="E1549" s="43"/>
      <c r="F1549" s="282" t="s">
        <v>1571</v>
      </c>
      <c r="G1549" s="43"/>
      <c r="H1549" s="43"/>
      <c r="I1549" s="246"/>
      <c r="J1549" s="43"/>
      <c r="K1549" s="43"/>
      <c r="L1549" s="47"/>
      <c r="M1549" s="247"/>
      <c r="N1549" s="248"/>
      <c r="O1549" s="94"/>
      <c r="P1549" s="94"/>
      <c r="Q1549" s="94"/>
      <c r="R1549" s="94"/>
      <c r="S1549" s="94"/>
      <c r="T1549" s="95"/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T1549" s="19" t="s">
        <v>289</v>
      </c>
      <c r="AU1549" s="19" t="s">
        <v>93</v>
      </c>
    </row>
    <row r="1550" s="15" customFormat="1">
      <c r="A1550" s="15"/>
      <c r="B1550" s="272"/>
      <c r="C1550" s="273"/>
      <c r="D1550" s="251" t="s">
        <v>260</v>
      </c>
      <c r="E1550" s="274" t="s">
        <v>1</v>
      </c>
      <c r="F1550" s="275" t="s">
        <v>1561</v>
      </c>
      <c r="G1550" s="273"/>
      <c r="H1550" s="274" t="s">
        <v>1</v>
      </c>
      <c r="I1550" s="276"/>
      <c r="J1550" s="273"/>
      <c r="K1550" s="273"/>
      <c r="L1550" s="277"/>
      <c r="M1550" s="278"/>
      <c r="N1550" s="279"/>
      <c r="O1550" s="279"/>
      <c r="P1550" s="279"/>
      <c r="Q1550" s="279"/>
      <c r="R1550" s="279"/>
      <c r="S1550" s="279"/>
      <c r="T1550" s="280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81" t="s">
        <v>260</v>
      </c>
      <c r="AU1550" s="281" t="s">
        <v>93</v>
      </c>
      <c r="AV1550" s="15" t="s">
        <v>91</v>
      </c>
      <c r="AW1550" s="15" t="s">
        <v>40</v>
      </c>
      <c r="AX1550" s="15" t="s">
        <v>84</v>
      </c>
      <c r="AY1550" s="281" t="s">
        <v>251</v>
      </c>
    </row>
    <row r="1551" s="13" customFormat="1">
      <c r="A1551" s="13"/>
      <c r="B1551" s="249"/>
      <c r="C1551" s="250"/>
      <c r="D1551" s="251" t="s">
        <v>260</v>
      </c>
      <c r="E1551" s="252" t="s">
        <v>1</v>
      </c>
      <c r="F1551" s="253" t="s">
        <v>1572</v>
      </c>
      <c r="G1551" s="250"/>
      <c r="H1551" s="254">
        <v>6.5800000000000001</v>
      </c>
      <c r="I1551" s="255"/>
      <c r="J1551" s="250"/>
      <c r="K1551" s="250"/>
      <c r="L1551" s="256"/>
      <c r="M1551" s="257"/>
      <c r="N1551" s="258"/>
      <c r="O1551" s="258"/>
      <c r="P1551" s="258"/>
      <c r="Q1551" s="258"/>
      <c r="R1551" s="258"/>
      <c r="S1551" s="258"/>
      <c r="T1551" s="259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60" t="s">
        <v>260</v>
      </c>
      <c r="AU1551" s="260" t="s">
        <v>93</v>
      </c>
      <c r="AV1551" s="13" t="s">
        <v>93</v>
      </c>
      <c r="AW1551" s="13" t="s">
        <v>40</v>
      </c>
      <c r="AX1551" s="13" t="s">
        <v>84</v>
      </c>
      <c r="AY1551" s="260" t="s">
        <v>251</v>
      </c>
    </row>
    <row r="1552" s="13" customFormat="1">
      <c r="A1552" s="13"/>
      <c r="B1552" s="249"/>
      <c r="C1552" s="250"/>
      <c r="D1552" s="251" t="s">
        <v>260</v>
      </c>
      <c r="E1552" s="252" t="s">
        <v>1</v>
      </c>
      <c r="F1552" s="253" t="s">
        <v>1563</v>
      </c>
      <c r="G1552" s="250"/>
      <c r="H1552" s="254">
        <v>6.5</v>
      </c>
      <c r="I1552" s="255"/>
      <c r="J1552" s="250"/>
      <c r="K1552" s="250"/>
      <c r="L1552" s="256"/>
      <c r="M1552" s="257"/>
      <c r="N1552" s="258"/>
      <c r="O1552" s="258"/>
      <c r="P1552" s="258"/>
      <c r="Q1552" s="258"/>
      <c r="R1552" s="258"/>
      <c r="S1552" s="258"/>
      <c r="T1552" s="25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60" t="s">
        <v>260</v>
      </c>
      <c r="AU1552" s="260" t="s">
        <v>93</v>
      </c>
      <c r="AV1552" s="13" t="s">
        <v>93</v>
      </c>
      <c r="AW1552" s="13" t="s">
        <v>40</v>
      </c>
      <c r="AX1552" s="13" t="s">
        <v>84</v>
      </c>
      <c r="AY1552" s="260" t="s">
        <v>251</v>
      </c>
    </row>
    <row r="1553" s="13" customFormat="1">
      <c r="A1553" s="13"/>
      <c r="B1553" s="249"/>
      <c r="C1553" s="250"/>
      <c r="D1553" s="251" t="s">
        <v>260</v>
      </c>
      <c r="E1553" s="252" t="s">
        <v>1</v>
      </c>
      <c r="F1553" s="253" t="s">
        <v>1564</v>
      </c>
      <c r="G1553" s="250"/>
      <c r="H1553" s="254">
        <v>2.9399999999999999</v>
      </c>
      <c r="I1553" s="255"/>
      <c r="J1553" s="250"/>
      <c r="K1553" s="250"/>
      <c r="L1553" s="256"/>
      <c r="M1553" s="257"/>
      <c r="N1553" s="258"/>
      <c r="O1553" s="258"/>
      <c r="P1553" s="258"/>
      <c r="Q1553" s="258"/>
      <c r="R1553" s="258"/>
      <c r="S1553" s="258"/>
      <c r="T1553" s="259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60" t="s">
        <v>260</v>
      </c>
      <c r="AU1553" s="260" t="s">
        <v>93</v>
      </c>
      <c r="AV1553" s="13" t="s">
        <v>93</v>
      </c>
      <c r="AW1553" s="13" t="s">
        <v>40</v>
      </c>
      <c r="AX1553" s="13" t="s">
        <v>84</v>
      </c>
      <c r="AY1553" s="260" t="s">
        <v>251</v>
      </c>
    </row>
    <row r="1554" s="13" customFormat="1">
      <c r="A1554" s="13"/>
      <c r="B1554" s="249"/>
      <c r="C1554" s="250"/>
      <c r="D1554" s="251" t="s">
        <v>260</v>
      </c>
      <c r="E1554" s="252" t="s">
        <v>1</v>
      </c>
      <c r="F1554" s="253" t="s">
        <v>1565</v>
      </c>
      <c r="G1554" s="250"/>
      <c r="H1554" s="254">
        <v>2.399</v>
      </c>
      <c r="I1554" s="255"/>
      <c r="J1554" s="250"/>
      <c r="K1554" s="250"/>
      <c r="L1554" s="256"/>
      <c r="M1554" s="257"/>
      <c r="N1554" s="258"/>
      <c r="O1554" s="258"/>
      <c r="P1554" s="258"/>
      <c r="Q1554" s="258"/>
      <c r="R1554" s="258"/>
      <c r="S1554" s="258"/>
      <c r="T1554" s="259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60" t="s">
        <v>260</v>
      </c>
      <c r="AU1554" s="260" t="s">
        <v>93</v>
      </c>
      <c r="AV1554" s="13" t="s">
        <v>93</v>
      </c>
      <c r="AW1554" s="13" t="s">
        <v>40</v>
      </c>
      <c r="AX1554" s="13" t="s">
        <v>84</v>
      </c>
      <c r="AY1554" s="260" t="s">
        <v>251</v>
      </c>
    </row>
    <row r="1555" s="14" customFormat="1">
      <c r="A1555" s="14"/>
      <c r="B1555" s="261"/>
      <c r="C1555" s="262"/>
      <c r="D1555" s="251" t="s">
        <v>260</v>
      </c>
      <c r="E1555" s="263" t="s">
        <v>1</v>
      </c>
      <c r="F1555" s="264" t="s">
        <v>262</v>
      </c>
      <c r="G1555" s="262"/>
      <c r="H1555" s="265">
        <v>18.419</v>
      </c>
      <c r="I1555" s="266"/>
      <c r="J1555" s="262"/>
      <c r="K1555" s="262"/>
      <c r="L1555" s="267"/>
      <c r="M1555" s="268"/>
      <c r="N1555" s="269"/>
      <c r="O1555" s="269"/>
      <c r="P1555" s="269"/>
      <c r="Q1555" s="269"/>
      <c r="R1555" s="269"/>
      <c r="S1555" s="269"/>
      <c r="T1555" s="270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71" t="s">
        <v>260</v>
      </c>
      <c r="AU1555" s="271" t="s">
        <v>93</v>
      </c>
      <c r="AV1555" s="14" t="s">
        <v>257</v>
      </c>
      <c r="AW1555" s="14" t="s">
        <v>40</v>
      </c>
      <c r="AX1555" s="14" t="s">
        <v>91</v>
      </c>
      <c r="AY1555" s="271" t="s">
        <v>251</v>
      </c>
    </row>
    <row r="1556" s="13" customFormat="1">
      <c r="A1556" s="13"/>
      <c r="B1556" s="249"/>
      <c r="C1556" s="250"/>
      <c r="D1556" s="251" t="s">
        <v>260</v>
      </c>
      <c r="E1556" s="250"/>
      <c r="F1556" s="253" t="s">
        <v>1573</v>
      </c>
      <c r="G1556" s="250"/>
      <c r="H1556" s="254">
        <v>40.521999999999998</v>
      </c>
      <c r="I1556" s="255"/>
      <c r="J1556" s="250"/>
      <c r="K1556" s="250"/>
      <c r="L1556" s="256"/>
      <c r="M1556" s="257"/>
      <c r="N1556" s="258"/>
      <c r="O1556" s="258"/>
      <c r="P1556" s="258"/>
      <c r="Q1556" s="258"/>
      <c r="R1556" s="258"/>
      <c r="S1556" s="258"/>
      <c r="T1556" s="259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60" t="s">
        <v>260</v>
      </c>
      <c r="AU1556" s="260" t="s">
        <v>93</v>
      </c>
      <c r="AV1556" s="13" t="s">
        <v>93</v>
      </c>
      <c r="AW1556" s="13" t="s">
        <v>4</v>
      </c>
      <c r="AX1556" s="13" t="s">
        <v>91</v>
      </c>
      <c r="AY1556" s="260" t="s">
        <v>251</v>
      </c>
    </row>
    <row r="1557" s="2" customFormat="1" ht="24.15" customHeight="1">
      <c r="A1557" s="41"/>
      <c r="B1557" s="42"/>
      <c r="C1557" s="230" t="s">
        <v>839</v>
      </c>
      <c r="D1557" s="230" t="s">
        <v>253</v>
      </c>
      <c r="E1557" s="231" t="s">
        <v>1574</v>
      </c>
      <c r="F1557" s="232" t="s">
        <v>1575</v>
      </c>
      <c r="G1557" s="233" t="s">
        <v>389</v>
      </c>
      <c r="H1557" s="234">
        <v>1124.127</v>
      </c>
      <c r="I1557" s="235"/>
      <c r="J1557" s="236">
        <f>ROUND(I1557*H1557,2)</f>
        <v>0</v>
      </c>
      <c r="K1557" s="237"/>
      <c r="L1557" s="47"/>
      <c r="M1557" s="238" t="s">
        <v>1</v>
      </c>
      <c r="N1557" s="239" t="s">
        <v>49</v>
      </c>
      <c r="O1557" s="94"/>
      <c r="P1557" s="240">
        <f>O1557*H1557</f>
        <v>0</v>
      </c>
      <c r="Q1557" s="240">
        <v>0</v>
      </c>
      <c r="R1557" s="240">
        <f>Q1557*H1557</f>
        <v>0</v>
      </c>
      <c r="S1557" s="240">
        <v>0</v>
      </c>
      <c r="T1557" s="241">
        <f>S1557*H1557</f>
        <v>0</v>
      </c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R1557" s="242" t="s">
        <v>304</v>
      </c>
      <c r="AT1557" s="242" t="s">
        <v>253</v>
      </c>
      <c r="AU1557" s="242" t="s">
        <v>93</v>
      </c>
      <c r="AY1557" s="19" t="s">
        <v>251</v>
      </c>
      <c r="BE1557" s="243">
        <f>IF(N1557="základní",J1557,0)</f>
        <v>0</v>
      </c>
      <c r="BF1557" s="243">
        <f>IF(N1557="snížená",J1557,0)</f>
        <v>0</v>
      </c>
      <c r="BG1557" s="243">
        <f>IF(N1557="zákl. přenesená",J1557,0)</f>
        <v>0</v>
      </c>
      <c r="BH1557" s="243">
        <f>IF(N1557="sníž. přenesená",J1557,0)</f>
        <v>0</v>
      </c>
      <c r="BI1557" s="243">
        <f>IF(N1557="nulová",J1557,0)</f>
        <v>0</v>
      </c>
      <c r="BJ1557" s="19" t="s">
        <v>91</v>
      </c>
      <c r="BK1557" s="243">
        <f>ROUND(I1557*H1557,2)</f>
        <v>0</v>
      </c>
      <c r="BL1557" s="19" t="s">
        <v>304</v>
      </c>
      <c r="BM1557" s="242" t="s">
        <v>1576</v>
      </c>
    </row>
    <row r="1558" s="2" customFormat="1">
      <c r="A1558" s="41"/>
      <c r="B1558" s="42"/>
      <c r="C1558" s="43"/>
      <c r="D1558" s="244" t="s">
        <v>258</v>
      </c>
      <c r="E1558" s="43"/>
      <c r="F1558" s="245" t="s">
        <v>1577</v>
      </c>
      <c r="G1558" s="43"/>
      <c r="H1558" s="43"/>
      <c r="I1558" s="246"/>
      <c r="J1558" s="43"/>
      <c r="K1558" s="43"/>
      <c r="L1558" s="47"/>
      <c r="M1558" s="247"/>
      <c r="N1558" s="248"/>
      <c r="O1558" s="94"/>
      <c r="P1558" s="94"/>
      <c r="Q1558" s="94"/>
      <c r="R1558" s="94"/>
      <c r="S1558" s="94"/>
      <c r="T1558" s="95"/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T1558" s="19" t="s">
        <v>258</v>
      </c>
      <c r="AU1558" s="19" t="s">
        <v>93</v>
      </c>
    </row>
    <row r="1559" s="13" customFormat="1">
      <c r="A1559" s="13"/>
      <c r="B1559" s="249"/>
      <c r="C1559" s="250"/>
      <c r="D1559" s="251" t="s">
        <v>260</v>
      </c>
      <c r="E1559" s="252" t="s">
        <v>1</v>
      </c>
      <c r="F1559" s="253" t="s">
        <v>1019</v>
      </c>
      <c r="G1559" s="250"/>
      <c r="H1559" s="254">
        <v>315.13999999999999</v>
      </c>
      <c r="I1559" s="255"/>
      <c r="J1559" s="250"/>
      <c r="K1559" s="250"/>
      <c r="L1559" s="256"/>
      <c r="M1559" s="257"/>
      <c r="N1559" s="258"/>
      <c r="O1559" s="258"/>
      <c r="P1559" s="258"/>
      <c r="Q1559" s="258"/>
      <c r="R1559" s="258"/>
      <c r="S1559" s="258"/>
      <c r="T1559" s="259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60" t="s">
        <v>260</v>
      </c>
      <c r="AU1559" s="260" t="s">
        <v>93</v>
      </c>
      <c r="AV1559" s="13" t="s">
        <v>93</v>
      </c>
      <c r="AW1559" s="13" t="s">
        <v>40</v>
      </c>
      <c r="AX1559" s="13" t="s">
        <v>84</v>
      </c>
      <c r="AY1559" s="260" t="s">
        <v>251</v>
      </c>
    </row>
    <row r="1560" s="13" customFormat="1">
      <c r="A1560" s="13"/>
      <c r="B1560" s="249"/>
      <c r="C1560" s="250"/>
      <c r="D1560" s="251" t="s">
        <v>260</v>
      </c>
      <c r="E1560" s="252" t="s">
        <v>1</v>
      </c>
      <c r="F1560" s="253" t="s">
        <v>1020</v>
      </c>
      <c r="G1560" s="250"/>
      <c r="H1560" s="254">
        <v>319.50799999999998</v>
      </c>
      <c r="I1560" s="255"/>
      <c r="J1560" s="250"/>
      <c r="K1560" s="250"/>
      <c r="L1560" s="256"/>
      <c r="M1560" s="257"/>
      <c r="N1560" s="258"/>
      <c r="O1560" s="258"/>
      <c r="P1560" s="258"/>
      <c r="Q1560" s="258"/>
      <c r="R1560" s="258"/>
      <c r="S1560" s="258"/>
      <c r="T1560" s="259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60" t="s">
        <v>260</v>
      </c>
      <c r="AU1560" s="260" t="s">
        <v>93</v>
      </c>
      <c r="AV1560" s="13" t="s">
        <v>93</v>
      </c>
      <c r="AW1560" s="13" t="s">
        <v>40</v>
      </c>
      <c r="AX1560" s="13" t="s">
        <v>84</v>
      </c>
      <c r="AY1560" s="260" t="s">
        <v>251</v>
      </c>
    </row>
    <row r="1561" s="13" customFormat="1">
      <c r="A1561" s="13"/>
      <c r="B1561" s="249"/>
      <c r="C1561" s="250"/>
      <c r="D1561" s="251" t="s">
        <v>260</v>
      </c>
      <c r="E1561" s="252" t="s">
        <v>1</v>
      </c>
      <c r="F1561" s="253" t="s">
        <v>1021</v>
      </c>
      <c r="G1561" s="250"/>
      <c r="H1561" s="254">
        <v>202.118</v>
      </c>
      <c r="I1561" s="255"/>
      <c r="J1561" s="250"/>
      <c r="K1561" s="250"/>
      <c r="L1561" s="256"/>
      <c r="M1561" s="257"/>
      <c r="N1561" s="258"/>
      <c r="O1561" s="258"/>
      <c r="P1561" s="258"/>
      <c r="Q1561" s="258"/>
      <c r="R1561" s="258"/>
      <c r="S1561" s="258"/>
      <c r="T1561" s="259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60" t="s">
        <v>260</v>
      </c>
      <c r="AU1561" s="260" t="s">
        <v>93</v>
      </c>
      <c r="AV1561" s="13" t="s">
        <v>93</v>
      </c>
      <c r="AW1561" s="13" t="s">
        <v>40</v>
      </c>
      <c r="AX1561" s="13" t="s">
        <v>84</v>
      </c>
      <c r="AY1561" s="260" t="s">
        <v>251</v>
      </c>
    </row>
    <row r="1562" s="13" customFormat="1">
      <c r="A1562" s="13"/>
      <c r="B1562" s="249"/>
      <c r="C1562" s="250"/>
      <c r="D1562" s="251" t="s">
        <v>260</v>
      </c>
      <c r="E1562" s="252" t="s">
        <v>1</v>
      </c>
      <c r="F1562" s="253" t="s">
        <v>1022</v>
      </c>
      <c r="G1562" s="250"/>
      <c r="H1562" s="254">
        <v>78.971000000000004</v>
      </c>
      <c r="I1562" s="255"/>
      <c r="J1562" s="250"/>
      <c r="K1562" s="250"/>
      <c r="L1562" s="256"/>
      <c r="M1562" s="257"/>
      <c r="N1562" s="258"/>
      <c r="O1562" s="258"/>
      <c r="P1562" s="258"/>
      <c r="Q1562" s="258"/>
      <c r="R1562" s="258"/>
      <c r="S1562" s="258"/>
      <c r="T1562" s="259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60" t="s">
        <v>260</v>
      </c>
      <c r="AU1562" s="260" t="s">
        <v>93</v>
      </c>
      <c r="AV1562" s="13" t="s">
        <v>93</v>
      </c>
      <c r="AW1562" s="13" t="s">
        <v>40</v>
      </c>
      <c r="AX1562" s="13" t="s">
        <v>84</v>
      </c>
      <c r="AY1562" s="260" t="s">
        <v>251</v>
      </c>
    </row>
    <row r="1563" s="13" customFormat="1">
      <c r="A1563" s="13"/>
      <c r="B1563" s="249"/>
      <c r="C1563" s="250"/>
      <c r="D1563" s="251" t="s">
        <v>260</v>
      </c>
      <c r="E1563" s="252" t="s">
        <v>1</v>
      </c>
      <c r="F1563" s="253" t="s">
        <v>1023</v>
      </c>
      <c r="G1563" s="250"/>
      <c r="H1563" s="254">
        <v>200.166</v>
      </c>
      <c r="I1563" s="255"/>
      <c r="J1563" s="250"/>
      <c r="K1563" s="250"/>
      <c r="L1563" s="256"/>
      <c r="M1563" s="257"/>
      <c r="N1563" s="258"/>
      <c r="O1563" s="258"/>
      <c r="P1563" s="258"/>
      <c r="Q1563" s="258"/>
      <c r="R1563" s="258"/>
      <c r="S1563" s="258"/>
      <c r="T1563" s="259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60" t="s">
        <v>260</v>
      </c>
      <c r="AU1563" s="260" t="s">
        <v>93</v>
      </c>
      <c r="AV1563" s="13" t="s">
        <v>93</v>
      </c>
      <c r="AW1563" s="13" t="s">
        <v>40</v>
      </c>
      <c r="AX1563" s="13" t="s">
        <v>84</v>
      </c>
      <c r="AY1563" s="260" t="s">
        <v>251</v>
      </c>
    </row>
    <row r="1564" s="13" customFormat="1">
      <c r="A1564" s="13"/>
      <c r="B1564" s="249"/>
      <c r="C1564" s="250"/>
      <c r="D1564" s="251" t="s">
        <v>260</v>
      </c>
      <c r="E1564" s="252" t="s">
        <v>1</v>
      </c>
      <c r="F1564" s="253" t="s">
        <v>487</v>
      </c>
      <c r="G1564" s="250"/>
      <c r="H1564" s="254">
        <v>8.2240000000000002</v>
      </c>
      <c r="I1564" s="255"/>
      <c r="J1564" s="250"/>
      <c r="K1564" s="250"/>
      <c r="L1564" s="256"/>
      <c r="M1564" s="257"/>
      <c r="N1564" s="258"/>
      <c r="O1564" s="258"/>
      <c r="P1564" s="258"/>
      <c r="Q1564" s="258"/>
      <c r="R1564" s="258"/>
      <c r="S1564" s="258"/>
      <c r="T1564" s="25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60" t="s">
        <v>260</v>
      </c>
      <c r="AU1564" s="260" t="s">
        <v>93</v>
      </c>
      <c r="AV1564" s="13" t="s">
        <v>93</v>
      </c>
      <c r="AW1564" s="13" t="s">
        <v>40</v>
      </c>
      <c r="AX1564" s="13" t="s">
        <v>84</v>
      </c>
      <c r="AY1564" s="260" t="s">
        <v>251</v>
      </c>
    </row>
    <row r="1565" s="14" customFormat="1">
      <c r="A1565" s="14"/>
      <c r="B1565" s="261"/>
      <c r="C1565" s="262"/>
      <c r="D1565" s="251" t="s">
        <v>260</v>
      </c>
      <c r="E1565" s="263" t="s">
        <v>1</v>
      </c>
      <c r="F1565" s="264" t="s">
        <v>262</v>
      </c>
      <c r="G1565" s="262"/>
      <c r="H1565" s="265">
        <v>1124.127</v>
      </c>
      <c r="I1565" s="266"/>
      <c r="J1565" s="262"/>
      <c r="K1565" s="262"/>
      <c r="L1565" s="267"/>
      <c r="M1565" s="268"/>
      <c r="N1565" s="269"/>
      <c r="O1565" s="269"/>
      <c r="P1565" s="269"/>
      <c r="Q1565" s="269"/>
      <c r="R1565" s="269"/>
      <c r="S1565" s="269"/>
      <c r="T1565" s="270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71" t="s">
        <v>260</v>
      </c>
      <c r="AU1565" s="271" t="s">
        <v>93</v>
      </c>
      <c r="AV1565" s="14" t="s">
        <v>257</v>
      </c>
      <c r="AW1565" s="14" t="s">
        <v>40</v>
      </c>
      <c r="AX1565" s="14" t="s">
        <v>91</v>
      </c>
      <c r="AY1565" s="271" t="s">
        <v>251</v>
      </c>
    </row>
    <row r="1566" s="2" customFormat="1" ht="16.5" customHeight="1">
      <c r="A1566" s="41"/>
      <c r="B1566" s="42"/>
      <c r="C1566" s="294" t="s">
        <v>1578</v>
      </c>
      <c r="D1566" s="294" t="s">
        <v>338</v>
      </c>
      <c r="E1566" s="295" t="s">
        <v>1552</v>
      </c>
      <c r="F1566" s="296" t="s">
        <v>1553</v>
      </c>
      <c r="G1566" s="297" t="s">
        <v>298</v>
      </c>
      <c r="H1566" s="298">
        <v>0.38200000000000001</v>
      </c>
      <c r="I1566" s="299"/>
      <c r="J1566" s="300">
        <f>ROUND(I1566*H1566,2)</f>
        <v>0</v>
      </c>
      <c r="K1566" s="301"/>
      <c r="L1566" s="302"/>
      <c r="M1566" s="303" t="s">
        <v>1</v>
      </c>
      <c r="N1566" s="304" t="s">
        <v>49</v>
      </c>
      <c r="O1566" s="94"/>
      <c r="P1566" s="240">
        <f>O1566*H1566</f>
        <v>0</v>
      </c>
      <c r="Q1566" s="240">
        <v>1</v>
      </c>
      <c r="R1566" s="240">
        <f>Q1566*H1566</f>
        <v>0.38200000000000001</v>
      </c>
      <c r="S1566" s="240">
        <v>0</v>
      </c>
      <c r="T1566" s="241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42" t="s">
        <v>364</v>
      </c>
      <c r="AT1566" s="242" t="s">
        <v>338</v>
      </c>
      <c r="AU1566" s="242" t="s">
        <v>93</v>
      </c>
      <c r="AY1566" s="19" t="s">
        <v>251</v>
      </c>
      <c r="BE1566" s="243">
        <f>IF(N1566="základní",J1566,0)</f>
        <v>0</v>
      </c>
      <c r="BF1566" s="243">
        <f>IF(N1566="snížená",J1566,0)</f>
        <v>0</v>
      </c>
      <c r="BG1566" s="243">
        <f>IF(N1566="zákl. přenesená",J1566,0)</f>
        <v>0</v>
      </c>
      <c r="BH1566" s="243">
        <f>IF(N1566="sníž. přenesená",J1566,0)</f>
        <v>0</v>
      </c>
      <c r="BI1566" s="243">
        <f>IF(N1566="nulová",J1566,0)</f>
        <v>0</v>
      </c>
      <c r="BJ1566" s="19" t="s">
        <v>91</v>
      </c>
      <c r="BK1566" s="243">
        <f>ROUND(I1566*H1566,2)</f>
        <v>0</v>
      </c>
      <c r="BL1566" s="19" t="s">
        <v>304</v>
      </c>
      <c r="BM1566" s="242" t="s">
        <v>1579</v>
      </c>
    </row>
    <row r="1567" s="13" customFormat="1">
      <c r="A1567" s="13"/>
      <c r="B1567" s="249"/>
      <c r="C1567" s="250"/>
      <c r="D1567" s="251" t="s">
        <v>260</v>
      </c>
      <c r="E1567" s="252" t="s">
        <v>1</v>
      </c>
      <c r="F1567" s="253" t="s">
        <v>1580</v>
      </c>
      <c r="G1567" s="250"/>
      <c r="H1567" s="254">
        <v>0.38200000000000001</v>
      </c>
      <c r="I1567" s="255"/>
      <c r="J1567" s="250"/>
      <c r="K1567" s="250"/>
      <c r="L1567" s="256"/>
      <c r="M1567" s="257"/>
      <c r="N1567" s="258"/>
      <c r="O1567" s="258"/>
      <c r="P1567" s="258"/>
      <c r="Q1567" s="258"/>
      <c r="R1567" s="258"/>
      <c r="S1567" s="258"/>
      <c r="T1567" s="259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60" t="s">
        <v>260</v>
      </c>
      <c r="AU1567" s="260" t="s">
        <v>93</v>
      </c>
      <c r="AV1567" s="13" t="s">
        <v>93</v>
      </c>
      <c r="AW1567" s="13" t="s">
        <v>40</v>
      </c>
      <c r="AX1567" s="13" t="s">
        <v>84</v>
      </c>
      <c r="AY1567" s="260" t="s">
        <v>251</v>
      </c>
    </row>
    <row r="1568" s="14" customFormat="1">
      <c r="A1568" s="14"/>
      <c r="B1568" s="261"/>
      <c r="C1568" s="262"/>
      <c r="D1568" s="251" t="s">
        <v>260</v>
      </c>
      <c r="E1568" s="263" t="s">
        <v>1</v>
      </c>
      <c r="F1568" s="264" t="s">
        <v>262</v>
      </c>
      <c r="G1568" s="262"/>
      <c r="H1568" s="265">
        <v>0.38200000000000001</v>
      </c>
      <c r="I1568" s="266"/>
      <c r="J1568" s="262"/>
      <c r="K1568" s="262"/>
      <c r="L1568" s="267"/>
      <c r="M1568" s="268"/>
      <c r="N1568" s="269"/>
      <c r="O1568" s="269"/>
      <c r="P1568" s="269"/>
      <c r="Q1568" s="269"/>
      <c r="R1568" s="269"/>
      <c r="S1568" s="269"/>
      <c r="T1568" s="270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71" t="s">
        <v>260</v>
      </c>
      <c r="AU1568" s="271" t="s">
        <v>93</v>
      </c>
      <c r="AV1568" s="14" t="s">
        <v>257</v>
      </c>
      <c r="AW1568" s="14" t="s">
        <v>40</v>
      </c>
      <c r="AX1568" s="14" t="s">
        <v>91</v>
      </c>
      <c r="AY1568" s="271" t="s">
        <v>251</v>
      </c>
    </row>
    <row r="1569" s="2" customFormat="1" ht="24.15" customHeight="1">
      <c r="A1569" s="41"/>
      <c r="B1569" s="42"/>
      <c r="C1569" s="230" t="s">
        <v>843</v>
      </c>
      <c r="D1569" s="230" t="s">
        <v>253</v>
      </c>
      <c r="E1569" s="231" t="s">
        <v>1581</v>
      </c>
      <c r="F1569" s="232" t="s">
        <v>1582</v>
      </c>
      <c r="G1569" s="233" t="s">
        <v>389</v>
      </c>
      <c r="H1569" s="234">
        <v>452.06</v>
      </c>
      <c r="I1569" s="235"/>
      <c r="J1569" s="236">
        <f>ROUND(I1569*H1569,2)</f>
        <v>0</v>
      </c>
      <c r="K1569" s="237"/>
      <c r="L1569" s="47"/>
      <c r="M1569" s="238" t="s">
        <v>1</v>
      </c>
      <c r="N1569" s="239" t="s">
        <v>49</v>
      </c>
      <c r="O1569" s="94"/>
      <c r="P1569" s="240">
        <f>O1569*H1569</f>
        <v>0</v>
      </c>
      <c r="Q1569" s="240">
        <v>0.0035000000000000001</v>
      </c>
      <c r="R1569" s="240">
        <f>Q1569*H1569</f>
        <v>1.5822100000000001</v>
      </c>
      <c r="S1569" s="240">
        <v>0</v>
      </c>
      <c r="T1569" s="241">
        <f>S1569*H1569</f>
        <v>0</v>
      </c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R1569" s="242" t="s">
        <v>304</v>
      </c>
      <c r="AT1569" s="242" t="s">
        <v>253</v>
      </c>
      <c r="AU1569" s="242" t="s">
        <v>93</v>
      </c>
      <c r="AY1569" s="19" t="s">
        <v>251</v>
      </c>
      <c r="BE1569" s="243">
        <f>IF(N1569="základní",J1569,0)</f>
        <v>0</v>
      </c>
      <c r="BF1569" s="243">
        <f>IF(N1569="snížená",J1569,0)</f>
        <v>0</v>
      </c>
      <c r="BG1569" s="243">
        <f>IF(N1569="zákl. přenesená",J1569,0)</f>
        <v>0</v>
      </c>
      <c r="BH1569" s="243">
        <f>IF(N1569="sníž. přenesená",J1569,0)</f>
        <v>0</v>
      </c>
      <c r="BI1569" s="243">
        <f>IF(N1569="nulová",J1569,0)</f>
        <v>0</v>
      </c>
      <c r="BJ1569" s="19" t="s">
        <v>91</v>
      </c>
      <c r="BK1569" s="243">
        <f>ROUND(I1569*H1569,2)</f>
        <v>0</v>
      </c>
      <c r="BL1569" s="19" t="s">
        <v>304</v>
      </c>
      <c r="BM1569" s="242" t="s">
        <v>1583</v>
      </c>
    </row>
    <row r="1570" s="2" customFormat="1">
      <c r="A1570" s="41"/>
      <c r="B1570" s="42"/>
      <c r="C1570" s="43"/>
      <c r="D1570" s="244" t="s">
        <v>258</v>
      </c>
      <c r="E1570" s="43"/>
      <c r="F1570" s="245" t="s">
        <v>1584</v>
      </c>
      <c r="G1570" s="43"/>
      <c r="H1570" s="43"/>
      <c r="I1570" s="246"/>
      <c r="J1570" s="43"/>
      <c r="K1570" s="43"/>
      <c r="L1570" s="47"/>
      <c r="M1570" s="247"/>
      <c r="N1570" s="248"/>
      <c r="O1570" s="94"/>
      <c r="P1570" s="94"/>
      <c r="Q1570" s="94"/>
      <c r="R1570" s="94"/>
      <c r="S1570" s="94"/>
      <c r="T1570" s="95"/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T1570" s="19" t="s">
        <v>258</v>
      </c>
      <c r="AU1570" s="19" t="s">
        <v>93</v>
      </c>
    </row>
    <row r="1571" s="13" customFormat="1">
      <c r="A1571" s="13"/>
      <c r="B1571" s="249"/>
      <c r="C1571" s="250"/>
      <c r="D1571" s="251" t="s">
        <v>260</v>
      </c>
      <c r="E1571" s="252" t="s">
        <v>1</v>
      </c>
      <c r="F1571" s="253" t="s">
        <v>1042</v>
      </c>
      <c r="G1571" s="250"/>
      <c r="H1571" s="254">
        <v>354.79000000000002</v>
      </c>
      <c r="I1571" s="255"/>
      <c r="J1571" s="250"/>
      <c r="K1571" s="250"/>
      <c r="L1571" s="256"/>
      <c r="M1571" s="257"/>
      <c r="N1571" s="258"/>
      <c r="O1571" s="258"/>
      <c r="P1571" s="258"/>
      <c r="Q1571" s="258"/>
      <c r="R1571" s="258"/>
      <c r="S1571" s="258"/>
      <c r="T1571" s="259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60" t="s">
        <v>260</v>
      </c>
      <c r="AU1571" s="260" t="s">
        <v>93</v>
      </c>
      <c r="AV1571" s="13" t="s">
        <v>93</v>
      </c>
      <c r="AW1571" s="13" t="s">
        <v>40</v>
      </c>
      <c r="AX1571" s="13" t="s">
        <v>84</v>
      </c>
      <c r="AY1571" s="260" t="s">
        <v>251</v>
      </c>
    </row>
    <row r="1572" s="13" customFormat="1">
      <c r="A1572" s="13"/>
      <c r="B1572" s="249"/>
      <c r="C1572" s="250"/>
      <c r="D1572" s="251" t="s">
        <v>260</v>
      </c>
      <c r="E1572" s="252" t="s">
        <v>1</v>
      </c>
      <c r="F1572" s="253" t="s">
        <v>1044</v>
      </c>
      <c r="G1572" s="250"/>
      <c r="H1572" s="254">
        <v>39.759999999999998</v>
      </c>
      <c r="I1572" s="255"/>
      <c r="J1572" s="250"/>
      <c r="K1572" s="250"/>
      <c r="L1572" s="256"/>
      <c r="M1572" s="257"/>
      <c r="N1572" s="258"/>
      <c r="O1572" s="258"/>
      <c r="P1572" s="258"/>
      <c r="Q1572" s="258"/>
      <c r="R1572" s="258"/>
      <c r="S1572" s="258"/>
      <c r="T1572" s="259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60" t="s">
        <v>260</v>
      </c>
      <c r="AU1572" s="260" t="s">
        <v>93</v>
      </c>
      <c r="AV1572" s="13" t="s">
        <v>93</v>
      </c>
      <c r="AW1572" s="13" t="s">
        <v>40</v>
      </c>
      <c r="AX1572" s="13" t="s">
        <v>84</v>
      </c>
      <c r="AY1572" s="260" t="s">
        <v>251</v>
      </c>
    </row>
    <row r="1573" s="13" customFormat="1">
      <c r="A1573" s="13"/>
      <c r="B1573" s="249"/>
      <c r="C1573" s="250"/>
      <c r="D1573" s="251" t="s">
        <v>260</v>
      </c>
      <c r="E1573" s="252" t="s">
        <v>1</v>
      </c>
      <c r="F1573" s="253" t="s">
        <v>1047</v>
      </c>
      <c r="G1573" s="250"/>
      <c r="H1573" s="254">
        <v>13.710000000000001</v>
      </c>
      <c r="I1573" s="255"/>
      <c r="J1573" s="250"/>
      <c r="K1573" s="250"/>
      <c r="L1573" s="256"/>
      <c r="M1573" s="257"/>
      <c r="N1573" s="258"/>
      <c r="O1573" s="258"/>
      <c r="P1573" s="258"/>
      <c r="Q1573" s="258"/>
      <c r="R1573" s="258"/>
      <c r="S1573" s="258"/>
      <c r="T1573" s="25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60" t="s">
        <v>260</v>
      </c>
      <c r="AU1573" s="260" t="s">
        <v>93</v>
      </c>
      <c r="AV1573" s="13" t="s">
        <v>93</v>
      </c>
      <c r="AW1573" s="13" t="s">
        <v>40</v>
      </c>
      <c r="AX1573" s="13" t="s">
        <v>84</v>
      </c>
      <c r="AY1573" s="260" t="s">
        <v>251</v>
      </c>
    </row>
    <row r="1574" s="13" customFormat="1">
      <c r="A1574" s="13"/>
      <c r="B1574" s="249"/>
      <c r="C1574" s="250"/>
      <c r="D1574" s="251" t="s">
        <v>260</v>
      </c>
      <c r="E1574" s="252" t="s">
        <v>1</v>
      </c>
      <c r="F1574" s="253" t="s">
        <v>1202</v>
      </c>
      <c r="G1574" s="250"/>
      <c r="H1574" s="254">
        <v>43.799999999999997</v>
      </c>
      <c r="I1574" s="255"/>
      <c r="J1574" s="250"/>
      <c r="K1574" s="250"/>
      <c r="L1574" s="256"/>
      <c r="M1574" s="257"/>
      <c r="N1574" s="258"/>
      <c r="O1574" s="258"/>
      <c r="P1574" s="258"/>
      <c r="Q1574" s="258"/>
      <c r="R1574" s="258"/>
      <c r="S1574" s="258"/>
      <c r="T1574" s="259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60" t="s">
        <v>260</v>
      </c>
      <c r="AU1574" s="260" t="s">
        <v>93</v>
      </c>
      <c r="AV1574" s="13" t="s">
        <v>93</v>
      </c>
      <c r="AW1574" s="13" t="s">
        <v>40</v>
      </c>
      <c r="AX1574" s="13" t="s">
        <v>84</v>
      </c>
      <c r="AY1574" s="260" t="s">
        <v>251</v>
      </c>
    </row>
    <row r="1575" s="14" customFormat="1">
      <c r="A1575" s="14"/>
      <c r="B1575" s="261"/>
      <c r="C1575" s="262"/>
      <c r="D1575" s="251" t="s">
        <v>260</v>
      </c>
      <c r="E1575" s="263" t="s">
        <v>1</v>
      </c>
      <c r="F1575" s="264" t="s">
        <v>262</v>
      </c>
      <c r="G1575" s="262"/>
      <c r="H1575" s="265">
        <v>452.06</v>
      </c>
      <c r="I1575" s="266"/>
      <c r="J1575" s="262"/>
      <c r="K1575" s="262"/>
      <c r="L1575" s="267"/>
      <c r="M1575" s="268"/>
      <c r="N1575" s="269"/>
      <c r="O1575" s="269"/>
      <c r="P1575" s="269"/>
      <c r="Q1575" s="269"/>
      <c r="R1575" s="269"/>
      <c r="S1575" s="269"/>
      <c r="T1575" s="270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71" t="s">
        <v>260</v>
      </c>
      <c r="AU1575" s="271" t="s">
        <v>93</v>
      </c>
      <c r="AV1575" s="14" t="s">
        <v>257</v>
      </c>
      <c r="AW1575" s="14" t="s">
        <v>40</v>
      </c>
      <c r="AX1575" s="14" t="s">
        <v>91</v>
      </c>
      <c r="AY1575" s="271" t="s">
        <v>251</v>
      </c>
    </row>
    <row r="1576" s="2" customFormat="1" ht="24.15" customHeight="1">
      <c r="A1576" s="41"/>
      <c r="B1576" s="42"/>
      <c r="C1576" s="230" t="s">
        <v>1585</v>
      </c>
      <c r="D1576" s="230" t="s">
        <v>253</v>
      </c>
      <c r="E1576" s="231" t="s">
        <v>1586</v>
      </c>
      <c r="F1576" s="232" t="s">
        <v>1587</v>
      </c>
      <c r="G1576" s="233" t="s">
        <v>389</v>
      </c>
      <c r="H1576" s="234">
        <v>3288.1129999999998</v>
      </c>
      <c r="I1576" s="235"/>
      <c r="J1576" s="236">
        <f>ROUND(I1576*H1576,2)</f>
        <v>0</v>
      </c>
      <c r="K1576" s="237"/>
      <c r="L1576" s="47"/>
      <c r="M1576" s="238" t="s">
        <v>1</v>
      </c>
      <c r="N1576" s="239" t="s">
        <v>49</v>
      </c>
      <c r="O1576" s="94"/>
      <c r="P1576" s="240">
        <f>O1576*H1576</f>
        <v>0</v>
      </c>
      <c r="Q1576" s="240">
        <v>0.00039825</v>
      </c>
      <c r="R1576" s="240">
        <f>Q1576*H1576</f>
        <v>1.3094910022499999</v>
      </c>
      <c r="S1576" s="240">
        <v>0</v>
      </c>
      <c r="T1576" s="241">
        <f>S1576*H1576</f>
        <v>0</v>
      </c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R1576" s="242" t="s">
        <v>304</v>
      </c>
      <c r="AT1576" s="242" t="s">
        <v>253</v>
      </c>
      <c r="AU1576" s="242" t="s">
        <v>93</v>
      </c>
      <c r="AY1576" s="19" t="s">
        <v>251</v>
      </c>
      <c r="BE1576" s="243">
        <f>IF(N1576="základní",J1576,0)</f>
        <v>0</v>
      </c>
      <c r="BF1576" s="243">
        <f>IF(N1576="snížená",J1576,0)</f>
        <v>0</v>
      </c>
      <c r="BG1576" s="243">
        <f>IF(N1576="zákl. přenesená",J1576,0)</f>
        <v>0</v>
      </c>
      <c r="BH1576" s="243">
        <f>IF(N1576="sníž. přenesená",J1576,0)</f>
        <v>0</v>
      </c>
      <c r="BI1576" s="243">
        <f>IF(N1576="nulová",J1576,0)</f>
        <v>0</v>
      </c>
      <c r="BJ1576" s="19" t="s">
        <v>91</v>
      </c>
      <c r="BK1576" s="243">
        <f>ROUND(I1576*H1576,2)</f>
        <v>0</v>
      </c>
      <c r="BL1576" s="19" t="s">
        <v>304</v>
      </c>
      <c r="BM1576" s="242" t="s">
        <v>1588</v>
      </c>
    </row>
    <row r="1577" s="2" customFormat="1">
      <c r="A1577" s="41"/>
      <c r="B1577" s="42"/>
      <c r="C1577" s="43"/>
      <c r="D1577" s="244" t="s">
        <v>258</v>
      </c>
      <c r="E1577" s="43"/>
      <c r="F1577" s="245" t="s">
        <v>1589</v>
      </c>
      <c r="G1577" s="43"/>
      <c r="H1577" s="43"/>
      <c r="I1577" s="246"/>
      <c r="J1577" s="43"/>
      <c r="K1577" s="43"/>
      <c r="L1577" s="47"/>
      <c r="M1577" s="247"/>
      <c r="N1577" s="248"/>
      <c r="O1577" s="94"/>
      <c r="P1577" s="94"/>
      <c r="Q1577" s="94"/>
      <c r="R1577" s="94"/>
      <c r="S1577" s="94"/>
      <c r="T1577" s="95"/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T1577" s="19" t="s">
        <v>258</v>
      </c>
      <c r="AU1577" s="19" t="s">
        <v>93</v>
      </c>
    </row>
    <row r="1578" s="15" customFormat="1">
      <c r="A1578" s="15"/>
      <c r="B1578" s="272"/>
      <c r="C1578" s="273"/>
      <c r="D1578" s="251" t="s">
        <v>260</v>
      </c>
      <c r="E1578" s="274" t="s">
        <v>1</v>
      </c>
      <c r="F1578" s="275" t="s">
        <v>1590</v>
      </c>
      <c r="G1578" s="273"/>
      <c r="H1578" s="274" t="s">
        <v>1</v>
      </c>
      <c r="I1578" s="276"/>
      <c r="J1578" s="273"/>
      <c r="K1578" s="273"/>
      <c r="L1578" s="277"/>
      <c r="M1578" s="278"/>
      <c r="N1578" s="279"/>
      <c r="O1578" s="279"/>
      <c r="P1578" s="279"/>
      <c r="Q1578" s="279"/>
      <c r="R1578" s="279"/>
      <c r="S1578" s="279"/>
      <c r="T1578" s="280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81" t="s">
        <v>260</v>
      </c>
      <c r="AU1578" s="281" t="s">
        <v>93</v>
      </c>
      <c r="AV1578" s="15" t="s">
        <v>91</v>
      </c>
      <c r="AW1578" s="15" t="s">
        <v>40</v>
      </c>
      <c r="AX1578" s="15" t="s">
        <v>84</v>
      </c>
      <c r="AY1578" s="281" t="s">
        <v>251</v>
      </c>
    </row>
    <row r="1579" s="15" customFormat="1">
      <c r="A1579" s="15"/>
      <c r="B1579" s="272"/>
      <c r="C1579" s="273"/>
      <c r="D1579" s="251" t="s">
        <v>260</v>
      </c>
      <c r="E1579" s="274" t="s">
        <v>1</v>
      </c>
      <c r="F1579" s="275" t="s">
        <v>379</v>
      </c>
      <c r="G1579" s="273"/>
      <c r="H1579" s="274" t="s">
        <v>1</v>
      </c>
      <c r="I1579" s="276"/>
      <c r="J1579" s="273"/>
      <c r="K1579" s="273"/>
      <c r="L1579" s="277"/>
      <c r="M1579" s="278"/>
      <c r="N1579" s="279"/>
      <c r="O1579" s="279"/>
      <c r="P1579" s="279"/>
      <c r="Q1579" s="279"/>
      <c r="R1579" s="279"/>
      <c r="S1579" s="279"/>
      <c r="T1579" s="280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T1579" s="281" t="s">
        <v>260</v>
      </c>
      <c r="AU1579" s="281" t="s">
        <v>93</v>
      </c>
      <c r="AV1579" s="15" t="s">
        <v>91</v>
      </c>
      <c r="AW1579" s="15" t="s">
        <v>40</v>
      </c>
      <c r="AX1579" s="15" t="s">
        <v>84</v>
      </c>
      <c r="AY1579" s="281" t="s">
        <v>251</v>
      </c>
    </row>
    <row r="1580" s="13" customFormat="1">
      <c r="A1580" s="13"/>
      <c r="B1580" s="249"/>
      <c r="C1580" s="250"/>
      <c r="D1580" s="251" t="s">
        <v>260</v>
      </c>
      <c r="E1580" s="252" t="s">
        <v>1</v>
      </c>
      <c r="F1580" s="253" t="s">
        <v>1591</v>
      </c>
      <c r="G1580" s="250"/>
      <c r="H1580" s="254">
        <v>28.492999999999999</v>
      </c>
      <c r="I1580" s="255"/>
      <c r="J1580" s="250"/>
      <c r="K1580" s="250"/>
      <c r="L1580" s="256"/>
      <c r="M1580" s="257"/>
      <c r="N1580" s="258"/>
      <c r="O1580" s="258"/>
      <c r="P1580" s="258"/>
      <c r="Q1580" s="258"/>
      <c r="R1580" s="258"/>
      <c r="S1580" s="258"/>
      <c r="T1580" s="259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60" t="s">
        <v>260</v>
      </c>
      <c r="AU1580" s="260" t="s">
        <v>93</v>
      </c>
      <c r="AV1580" s="13" t="s">
        <v>93</v>
      </c>
      <c r="AW1580" s="13" t="s">
        <v>40</v>
      </c>
      <c r="AX1580" s="13" t="s">
        <v>84</v>
      </c>
      <c r="AY1580" s="260" t="s">
        <v>251</v>
      </c>
    </row>
    <row r="1581" s="13" customFormat="1">
      <c r="A1581" s="13"/>
      <c r="B1581" s="249"/>
      <c r="C1581" s="250"/>
      <c r="D1581" s="251" t="s">
        <v>260</v>
      </c>
      <c r="E1581" s="252" t="s">
        <v>1</v>
      </c>
      <c r="F1581" s="253" t="s">
        <v>1592</v>
      </c>
      <c r="G1581" s="250"/>
      <c r="H1581" s="254">
        <v>1989.54</v>
      </c>
      <c r="I1581" s="255"/>
      <c r="J1581" s="250"/>
      <c r="K1581" s="250"/>
      <c r="L1581" s="256"/>
      <c r="M1581" s="257"/>
      <c r="N1581" s="258"/>
      <c r="O1581" s="258"/>
      <c r="P1581" s="258"/>
      <c r="Q1581" s="258"/>
      <c r="R1581" s="258"/>
      <c r="S1581" s="258"/>
      <c r="T1581" s="259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60" t="s">
        <v>260</v>
      </c>
      <c r="AU1581" s="260" t="s">
        <v>93</v>
      </c>
      <c r="AV1581" s="13" t="s">
        <v>93</v>
      </c>
      <c r="AW1581" s="13" t="s">
        <v>40</v>
      </c>
      <c r="AX1581" s="13" t="s">
        <v>84</v>
      </c>
      <c r="AY1581" s="260" t="s">
        <v>251</v>
      </c>
    </row>
    <row r="1582" s="13" customFormat="1">
      <c r="A1582" s="13"/>
      <c r="B1582" s="249"/>
      <c r="C1582" s="250"/>
      <c r="D1582" s="251" t="s">
        <v>260</v>
      </c>
      <c r="E1582" s="252" t="s">
        <v>1</v>
      </c>
      <c r="F1582" s="253" t="s">
        <v>1593</v>
      </c>
      <c r="G1582" s="250"/>
      <c r="H1582" s="254">
        <v>146.28</v>
      </c>
      <c r="I1582" s="255"/>
      <c r="J1582" s="250"/>
      <c r="K1582" s="250"/>
      <c r="L1582" s="256"/>
      <c r="M1582" s="257"/>
      <c r="N1582" s="258"/>
      <c r="O1582" s="258"/>
      <c r="P1582" s="258"/>
      <c r="Q1582" s="258"/>
      <c r="R1582" s="258"/>
      <c r="S1582" s="258"/>
      <c r="T1582" s="259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60" t="s">
        <v>260</v>
      </c>
      <c r="AU1582" s="260" t="s">
        <v>93</v>
      </c>
      <c r="AV1582" s="13" t="s">
        <v>93</v>
      </c>
      <c r="AW1582" s="13" t="s">
        <v>40</v>
      </c>
      <c r="AX1582" s="13" t="s">
        <v>84</v>
      </c>
      <c r="AY1582" s="260" t="s">
        <v>251</v>
      </c>
    </row>
    <row r="1583" s="13" customFormat="1">
      <c r="A1583" s="13"/>
      <c r="B1583" s="249"/>
      <c r="C1583" s="250"/>
      <c r="D1583" s="251" t="s">
        <v>260</v>
      </c>
      <c r="E1583" s="252" t="s">
        <v>1</v>
      </c>
      <c r="F1583" s="253" t="s">
        <v>1594</v>
      </c>
      <c r="G1583" s="250"/>
      <c r="H1583" s="254">
        <v>57</v>
      </c>
      <c r="I1583" s="255"/>
      <c r="J1583" s="250"/>
      <c r="K1583" s="250"/>
      <c r="L1583" s="256"/>
      <c r="M1583" s="257"/>
      <c r="N1583" s="258"/>
      <c r="O1583" s="258"/>
      <c r="P1583" s="258"/>
      <c r="Q1583" s="258"/>
      <c r="R1583" s="258"/>
      <c r="S1583" s="258"/>
      <c r="T1583" s="259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60" t="s">
        <v>260</v>
      </c>
      <c r="AU1583" s="260" t="s">
        <v>93</v>
      </c>
      <c r="AV1583" s="13" t="s">
        <v>93</v>
      </c>
      <c r="AW1583" s="13" t="s">
        <v>40</v>
      </c>
      <c r="AX1583" s="13" t="s">
        <v>84</v>
      </c>
      <c r="AY1583" s="260" t="s">
        <v>251</v>
      </c>
    </row>
    <row r="1584" s="13" customFormat="1">
      <c r="A1584" s="13"/>
      <c r="B1584" s="249"/>
      <c r="C1584" s="250"/>
      <c r="D1584" s="251" t="s">
        <v>260</v>
      </c>
      <c r="E1584" s="252" t="s">
        <v>1</v>
      </c>
      <c r="F1584" s="253" t="s">
        <v>1595</v>
      </c>
      <c r="G1584" s="250"/>
      <c r="H1584" s="254">
        <v>927.77999999999997</v>
      </c>
      <c r="I1584" s="255"/>
      <c r="J1584" s="250"/>
      <c r="K1584" s="250"/>
      <c r="L1584" s="256"/>
      <c r="M1584" s="257"/>
      <c r="N1584" s="258"/>
      <c r="O1584" s="258"/>
      <c r="P1584" s="258"/>
      <c r="Q1584" s="258"/>
      <c r="R1584" s="258"/>
      <c r="S1584" s="258"/>
      <c r="T1584" s="259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60" t="s">
        <v>260</v>
      </c>
      <c r="AU1584" s="260" t="s">
        <v>93</v>
      </c>
      <c r="AV1584" s="13" t="s">
        <v>93</v>
      </c>
      <c r="AW1584" s="13" t="s">
        <v>40</v>
      </c>
      <c r="AX1584" s="13" t="s">
        <v>84</v>
      </c>
      <c r="AY1584" s="260" t="s">
        <v>251</v>
      </c>
    </row>
    <row r="1585" s="13" customFormat="1">
      <c r="A1585" s="13"/>
      <c r="B1585" s="249"/>
      <c r="C1585" s="250"/>
      <c r="D1585" s="251" t="s">
        <v>260</v>
      </c>
      <c r="E1585" s="252" t="s">
        <v>1</v>
      </c>
      <c r="F1585" s="253" t="s">
        <v>1596</v>
      </c>
      <c r="G1585" s="250"/>
      <c r="H1585" s="254">
        <v>139.02000000000001</v>
      </c>
      <c r="I1585" s="255"/>
      <c r="J1585" s="250"/>
      <c r="K1585" s="250"/>
      <c r="L1585" s="256"/>
      <c r="M1585" s="257"/>
      <c r="N1585" s="258"/>
      <c r="O1585" s="258"/>
      <c r="P1585" s="258"/>
      <c r="Q1585" s="258"/>
      <c r="R1585" s="258"/>
      <c r="S1585" s="258"/>
      <c r="T1585" s="259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60" t="s">
        <v>260</v>
      </c>
      <c r="AU1585" s="260" t="s">
        <v>93</v>
      </c>
      <c r="AV1585" s="13" t="s">
        <v>93</v>
      </c>
      <c r="AW1585" s="13" t="s">
        <v>40</v>
      </c>
      <c r="AX1585" s="13" t="s">
        <v>84</v>
      </c>
      <c r="AY1585" s="260" t="s">
        <v>251</v>
      </c>
    </row>
    <row r="1586" s="14" customFormat="1">
      <c r="A1586" s="14"/>
      <c r="B1586" s="261"/>
      <c r="C1586" s="262"/>
      <c r="D1586" s="251" t="s">
        <v>260</v>
      </c>
      <c r="E1586" s="263" t="s">
        <v>1</v>
      </c>
      <c r="F1586" s="264" t="s">
        <v>262</v>
      </c>
      <c r="G1586" s="262"/>
      <c r="H1586" s="265">
        <v>3288.1129999999998</v>
      </c>
      <c r="I1586" s="266"/>
      <c r="J1586" s="262"/>
      <c r="K1586" s="262"/>
      <c r="L1586" s="267"/>
      <c r="M1586" s="268"/>
      <c r="N1586" s="269"/>
      <c r="O1586" s="269"/>
      <c r="P1586" s="269"/>
      <c r="Q1586" s="269"/>
      <c r="R1586" s="269"/>
      <c r="S1586" s="269"/>
      <c r="T1586" s="270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71" t="s">
        <v>260</v>
      </c>
      <c r="AU1586" s="271" t="s">
        <v>93</v>
      </c>
      <c r="AV1586" s="14" t="s">
        <v>257</v>
      </c>
      <c r="AW1586" s="14" t="s">
        <v>40</v>
      </c>
      <c r="AX1586" s="14" t="s">
        <v>91</v>
      </c>
      <c r="AY1586" s="271" t="s">
        <v>251</v>
      </c>
    </row>
    <row r="1587" s="2" customFormat="1" ht="44.25" customHeight="1">
      <c r="A1587" s="41"/>
      <c r="B1587" s="42"/>
      <c r="C1587" s="294" t="s">
        <v>848</v>
      </c>
      <c r="D1587" s="294" t="s">
        <v>338</v>
      </c>
      <c r="E1587" s="295" t="s">
        <v>1597</v>
      </c>
      <c r="F1587" s="296" t="s">
        <v>1598</v>
      </c>
      <c r="G1587" s="297" t="s">
        <v>389</v>
      </c>
      <c r="H1587" s="298">
        <v>1205.6420000000001</v>
      </c>
      <c r="I1587" s="299"/>
      <c r="J1587" s="300">
        <f>ROUND(I1587*H1587,2)</f>
        <v>0</v>
      </c>
      <c r="K1587" s="301"/>
      <c r="L1587" s="302"/>
      <c r="M1587" s="303" t="s">
        <v>1</v>
      </c>
      <c r="N1587" s="304" t="s">
        <v>49</v>
      </c>
      <c r="O1587" s="94"/>
      <c r="P1587" s="240">
        <f>O1587*H1587</f>
        <v>0</v>
      </c>
      <c r="Q1587" s="240">
        <v>0.0054000000000000003</v>
      </c>
      <c r="R1587" s="240">
        <f>Q1587*H1587</f>
        <v>6.5104668000000006</v>
      </c>
      <c r="S1587" s="240">
        <v>0</v>
      </c>
      <c r="T1587" s="241">
        <f>S1587*H1587</f>
        <v>0</v>
      </c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R1587" s="242" t="s">
        <v>364</v>
      </c>
      <c r="AT1587" s="242" t="s">
        <v>338</v>
      </c>
      <c r="AU1587" s="242" t="s">
        <v>93</v>
      </c>
      <c r="AY1587" s="19" t="s">
        <v>251</v>
      </c>
      <c r="BE1587" s="243">
        <f>IF(N1587="základní",J1587,0)</f>
        <v>0</v>
      </c>
      <c r="BF1587" s="243">
        <f>IF(N1587="snížená",J1587,0)</f>
        <v>0</v>
      </c>
      <c r="BG1587" s="243">
        <f>IF(N1587="zákl. přenesená",J1587,0)</f>
        <v>0</v>
      </c>
      <c r="BH1587" s="243">
        <f>IF(N1587="sníž. přenesená",J1587,0)</f>
        <v>0</v>
      </c>
      <c r="BI1587" s="243">
        <f>IF(N1587="nulová",J1587,0)</f>
        <v>0</v>
      </c>
      <c r="BJ1587" s="19" t="s">
        <v>91</v>
      </c>
      <c r="BK1587" s="243">
        <f>ROUND(I1587*H1587,2)</f>
        <v>0</v>
      </c>
      <c r="BL1587" s="19" t="s">
        <v>304</v>
      </c>
      <c r="BM1587" s="242" t="s">
        <v>1599</v>
      </c>
    </row>
    <row r="1588" s="2" customFormat="1">
      <c r="A1588" s="41"/>
      <c r="B1588" s="42"/>
      <c r="C1588" s="43"/>
      <c r="D1588" s="251" t="s">
        <v>289</v>
      </c>
      <c r="E1588" s="43"/>
      <c r="F1588" s="282" t="s">
        <v>342</v>
      </c>
      <c r="G1588" s="43"/>
      <c r="H1588" s="43"/>
      <c r="I1588" s="246"/>
      <c r="J1588" s="43"/>
      <c r="K1588" s="43"/>
      <c r="L1588" s="47"/>
      <c r="M1588" s="247"/>
      <c r="N1588" s="248"/>
      <c r="O1588" s="94"/>
      <c r="P1588" s="94"/>
      <c r="Q1588" s="94"/>
      <c r="R1588" s="94"/>
      <c r="S1588" s="94"/>
      <c r="T1588" s="95"/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T1588" s="19" t="s">
        <v>289</v>
      </c>
      <c r="AU1588" s="19" t="s">
        <v>93</v>
      </c>
    </row>
    <row r="1589" s="15" customFormat="1">
      <c r="A1589" s="15"/>
      <c r="B1589" s="272"/>
      <c r="C1589" s="273"/>
      <c r="D1589" s="251" t="s">
        <v>260</v>
      </c>
      <c r="E1589" s="274" t="s">
        <v>1</v>
      </c>
      <c r="F1589" s="275" t="s">
        <v>378</v>
      </c>
      <c r="G1589" s="273"/>
      <c r="H1589" s="274" t="s">
        <v>1</v>
      </c>
      <c r="I1589" s="276"/>
      <c r="J1589" s="273"/>
      <c r="K1589" s="273"/>
      <c r="L1589" s="277"/>
      <c r="M1589" s="278"/>
      <c r="N1589" s="279"/>
      <c r="O1589" s="279"/>
      <c r="P1589" s="279"/>
      <c r="Q1589" s="279"/>
      <c r="R1589" s="279"/>
      <c r="S1589" s="279"/>
      <c r="T1589" s="280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81" t="s">
        <v>260</v>
      </c>
      <c r="AU1589" s="281" t="s">
        <v>93</v>
      </c>
      <c r="AV1589" s="15" t="s">
        <v>91</v>
      </c>
      <c r="AW1589" s="15" t="s">
        <v>40</v>
      </c>
      <c r="AX1589" s="15" t="s">
        <v>84</v>
      </c>
      <c r="AY1589" s="281" t="s">
        <v>251</v>
      </c>
    </row>
    <row r="1590" s="15" customFormat="1">
      <c r="A1590" s="15"/>
      <c r="B1590" s="272"/>
      <c r="C1590" s="273"/>
      <c r="D1590" s="251" t="s">
        <v>260</v>
      </c>
      <c r="E1590" s="274" t="s">
        <v>1</v>
      </c>
      <c r="F1590" s="275" t="s">
        <v>379</v>
      </c>
      <c r="G1590" s="273"/>
      <c r="H1590" s="274" t="s">
        <v>1</v>
      </c>
      <c r="I1590" s="276"/>
      <c r="J1590" s="273"/>
      <c r="K1590" s="273"/>
      <c r="L1590" s="277"/>
      <c r="M1590" s="278"/>
      <c r="N1590" s="279"/>
      <c r="O1590" s="279"/>
      <c r="P1590" s="279"/>
      <c r="Q1590" s="279"/>
      <c r="R1590" s="279"/>
      <c r="S1590" s="279"/>
      <c r="T1590" s="280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T1590" s="281" t="s">
        <v>260</v>
      </c>
      <c r="AU1590" s="281" t="s">
        <v>93</v>
      </c>
      <c r="AV1590" s="15" t="s">
        <v>91</v>
      </c>
      <c r="AW1590" s="15" t="s">
        <v>40</v>
      </c>
      <c r="AX1590" s="15" t="s">
        <v>84</v>
      </c>
      <c r="AY1590" s="281" t="s">
        <v>251</v>
      </c>
    </row>
    <row r="1591" s="13" customFormat="1">
      <c r="A1591" s="13"/>
      <c r="B1591" s="249"/>
      <c r="C1591" s="250"/>
      <c r="D1591" s="251" t="s">
        <v>260</v>
      </c>
      <c r="E1591" s="252" t="s">
        <v>1</v>
      </c>
      <c r="F1591" s="253" t="s">
        <v>1178</v>
      </c>
      <c r="G1591" s="250"/>
      <c r="H1591" s="254">
        <v>9.4979999999999993</v>
      </c>
      <c r="I1591" s="255"/>
      <c r="J1591" s="250"/>
      <c r="K1591" s="250"/>
      <c r="L1591" s="256"/>
      <c r="M1591" s="257"/>
      <c r="N1591" s="258"/>
      <c r="O1591" s="258"/>
      <c r="P1591" s="258"/>
      <c r="Q1591" s="258"/>
      <c r="R1591" s="258"/>
      <c r="S1591" s="258"/>
      <c r="T1591" s="259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60" t="s">
        <v>260</v>
      </c>
      <c r="AU1591" s="260" t="s">
        <v>93</v>
      </c>
      <c r="AV1591" s="13" t="s">
        <v>93</v>
      </c>
      <c r="AW1591" s="13" t="s">
        <v>40</v>
      </c>
      <c r="AX1591" s="13" t="s">
        <v>84</v>
      </c>
      <c r="AY1591" s="260" t="s">
        <v>251</v>
      </c>
    </row>
    <row r="1592" s="13" customFormat="1">
      <c r="A1592" s="13"/>
      <c r="B1592" s="249"/>
      <c r="C1592" s="250"/>
      <c r="D1592" s="251" t="s">
        <v>260</v>
      </c>
      <c r="E1592" s="252" t="s">
        <v>1</v>
      </c>
      <c r="F1592" s="253" t="s">
        <v>1179</v>
      </c>
      <c r="G1592" s="250"/>
      <c r="H1592" s="254">
        <v>663.17999999999995</v>
      </c>
      <c r="I1592" s="255"/>
      <c r="J1592" s="250"/>
      <c r="K1592" s="250"/>
      <c r="L1592" s="256"/>
      <c r="M1592" s="257"/>
      <c r="N1592" s="258"/>
      <c r="O1592" s="258"/>
      <c r="P1592" s="258"/>
      <c r="Q1592" s="258"/>
      <c r="R1592" s="258"/>
      <c r="S1592" s="258"/>
      <c r="T1592" s="25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60" t="s">
        <v>260</v>
      </c>
      <c r="AU1592" s="260" t="s">
        <v>93</v>
      </c>
      <c r="AV1592" s="13" t="s">
        <v>93</v>
      </c>
      <c r="AW1592" s="13" t="s">
        <v>40</v>
      </c>
      <c r="AX1592" s="13" t="s">
        <v>84</v>
      </c>
      <c r="AY1592" s="260" t="s">
        <v>251</v>
      </c>
    </row>
    <row r="1593" s="13" customFormat="1">
      <c r="A1593" s="13"/>
      <c r="B1593" s="249"/>
      <c r="C1593" s="250"/>
      <c r="D1593" s="251" t="s">
        <v>260</v>
      </c>
      <c r="E1593" s="252" t="s">
        <v>1</v>
      </c>
      <c r="F1593" s="253" t="s">
        <v>1180</v>
      </c>
      <c r="G1593" s="250"/>
      <c r="H1593" s="254">
        <v>48.759999999999998</v>
      </c>
      <c r="I1593" s="255"/>
      <c r="J1593" s="250"/>
      <c r="K1593" s="250"/>
      <c r="L1593" s="256"/>
      <c r="M1593" s="257"/>
      <c r="N1593" s="258"/>
      <c r="O1593" s="258"/>
      <c r="P1593" s="258"/>
      <c r="Q1593" s="258"/>
      <c r="R1593" s="258"/>
      <c r="S1593" s="258"/>
      <c r="T1593" s="259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60" t="s">
        <v>260</v>
      </c>
      <c r="AU1593" s="260" t="s">
        <v>93</v>
      </c>
      <c r="AV1593" s="13" t="s">
        <v>93</v>
      </c>
      <c r="AW1593" s="13" t="s">
        <v>40</v>
      </c>
      <c r="AX1593" s="13" t="s">
        <v>84</v>
      </c>
      <c r="AY1593" s="260" t="s">
        <v>251</v>
      </c>
    </row>
    <row r="1594" s="13" customFormat="1">
      <c r="A1594" s="13"/>
      <c r="B1594" s="249"/>
      <c r="C1594" s="250"/>
      <c r="D1594" s="251" t="s">
        <v>260</v>
      </c>
      <c r="E1594" s="252" t="s">
        <v>1</v>
      </c>
      <c r="F1594" s="253" t="s">
        <v>1181</v>
      </c>
      <c r="G1594" s="250"/>
      <c r="H1594" s="254">
        <v>19</v>
      </c>
      <c r="I1594" s="255"/>
      <c r="J1594" s="250"/>
      <c r="K1594" s="250"/>
      <c r="L1594" s="256"/>
      <c r="M1594" s="257"/>
      <c r="N1594" s="258"/>
      <c r="O1594" s="258"/>
      <c r="P1594" s="258"/>
      <c r="Q1594" s="258"/>
      <c r="R1594" s="258"/>
      <c r="S1594" s="258"/>
      <c r="T1594" s="259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60" t="s">
        <v>260</v>
      </c>
      <c r="AU1594" s="260" t="s">
        <v>93</v>
      </c>
      <c r="AV1594" s="13" t="s">
        <v>93</v>
      </c>
      <c r="AW1594" s="13" t="s">
        <v>40</v>
      </c>
      <c r="AX1594" s="13" t="s">
        <v>84</v>
      </c>
      <c r="AY1594" s="260" t="s">
        <v>251</v>
      </c>
    </row>
    <row r="1595" s="13" customFormat="1">
      <c r="A1595" s="13"/>
      <c r="B1595" s="249"/>
      <c r="C1595" s="250"/>
      <c r="D1595" s="251" t="s">
        <v>260</v>
      </c>
      <c r="E1595" s="252" t="s">
        <v>1</v>
      </c>
      <c r="F1595" s="253" t="s">
        <v>1182</v>
      </c>
      <c r="G1595" s="250"/>
      <c r="H1595" s="254">
        <v>309.25999999999999</v>
      </c>
      <c r="I1595" s="255"/>
      <c r="J1595" s="250"/>
      <c r="K1595" s="250"/>
      <c r="L1595" s="256"/>
      <c r="M1595" s="257"/>
      <c r="N1595" s="258"/>
      <c r="O1595" s="258"/>
      <c r="P1595" s="258"/>
      <c r="Q1595" s="258"/>
      <c r="R1595" s="258"/>
      <c r="S1595" s="258"/>
      <c r="T1595" s="259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60" t="s">
        <v>260</v>
      </c>
      <c r="AU1595" s="260" t="s">
        <v>93</v>
      </c>
      <c r="AV1595" s="13" t="s">
        <v>93</v>
      </c>
      <c r="AW1595" s="13" t="s">
        <v>40</v>
      </c>
      <c r="AX1595" s="13" t="s">
        <v>84</v>
      </c>
      <c r="AY1595" s="260" t="s">
        <v>251</v>
      </c>
    </row>
    <row r="1596" s="13" customFormat="1">
      <c r="A1596" s="13"/>
      <c r="B1596" s="249"/>
      <c r="C1596" s="250"/>
      <c r="D1596" s="251" t="s">
        <v>260</v>
      </c>
      <c r="E1596" s="252" t="s">
        <v>1</v>
      </c>
      <c r="F1596" s="253" t="s">
        <v>1183</v>
      </c>
      <c r="G1596" s="250"/>
      <c r="H1596" s="254">
        <v>46.340000000000003</v>
      </c>
      <c r="I1596" s="255"/>
      <c r="J1596" s="250"/>
      <c r="K1596" s="250"/>
      <c r="L1596" s="256"/>
      <c r="M1596" s="257"/>
      <c r="N1596" s="258"/>
      <c r="O1596" s="258"/>
      <c r="P1596" s="258"/>
      <c r="Q1596" s="258"/>
      <c r="R1596" s="258"/>
      <c r="S1596" s="258"/>
      <c r="T1596" s="259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60" t="s">
        <v>260</v>
      </c>
      <c r="AU1596" s="260" t="s">
        <v>93</v>
      </c>
      <c r="AV1596" s="13" t="s">
        <v>93</v>
      </c>
      <c r="AW1596" s="13" t="s">
        <v>40</v>
      </c>
      <c r="AX1596" s="13" t="s">
        <v>84</v>
      </c>
      <c r="AY1596" s="260" t="s">
        <v>251</v>
      </c>
    </row>
    <row r="1597" s="14" customFormat="1">
      <c r="A1597" s="14"/>
      <c r="B1597" s="261"/>
      <c r="C1597" s="262"/>
      <c r="D1597" s="251" t="s">
        <v>260</v>
      </c>
      <c r="E1597" s="263" t="s">
        <v>1</v>
      </c>
      <c r="F1597" s="264" t="s">
        <v>262</v>
      </c>
      <c r="G1597" s="262"/>
      <c r="H1597" s="265">
        <v>1096.038</v>
      </c>
      <c r="I1597" s="266"/>
      <c r="J1597" s="262"/>
      <c r="K1597" s="262"/>
      <c r="L1597" s="267"/>
      <c r="M1597" s="268"/>
      <c r="N1597" s="269"/>
      <c r="O1597" s="269"/>
      <c r="P1597" s="269"/>
      <c r="Q1597" s="269"/>
      <c r="R1597" s="269"/>
      <c r="S1597" s="269"/>
      <c r="T1597" s="270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71" t="s">
        <v>260</v>
      </c>
      <c r="AU1597" s="271" t="s">
        <v>93</v>
      </c>
      <c r="AV1597" s="14" t="s">
        <v>257</v>
      </c>
      <c r="AW1597" s="14" t="s">
        <v>40</v>
      </c>
      <c r="AX1597" s="14" t="s">
        <v>84</v>
      </c>
      <c r="AY1597" s="271" t="s">
        <v>251</v>
      </c>
    </row>
    <row r="1598" s="13" customFormat="1">
      <c r="A1598" s="13"/>
      <c r="B1598" s="249"/>
      <c r="C1598" s="250"/>
      <c r="D1598" s="251" t="s">
        <v>260</v>
      </c>
      <c r="E1598" s="252" t="s">
        <v>1</v>
      </c>
      <c r="F1598" s="253" t="s">
        <v>1600</v>
      </c>
      <c r="G1598" s="250"/>
      <c r="H1598" s="254">
        <v>1205.6420000000001</v>
      </c>
      <c r="I1598" s="255"/>
      <c r="J1598" s="250"/>
      <c r="K1598" s="250"/>
      <c r="L1598" s="256"/>
      <c r="M1598" s="257"/>
      <c r="N1598" s="258"/>
      <c r="O1598" s="258"/>
      <c r="P1598" s="258"/>
      <c r="Q1598" s="258"/>
      <c r="R1598" s="258"/>
      <c r="S1598" s="258"/>
      <c r="T1598" s="259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60" t="s">
        <v>260</v>
      </c>
      <c r="AU1598" s="260" t="s">
        <v>93</v>
      </c>
      <c r="AV1598" s="13" t="s">
        <v>93</v>
      </c>
      <c r="AW1598" s="13" t="s">
        <v>40</v>
      </c>
      <c r="AX1598" s="13" t="s">
        <v>84</v>
      </c>
      <c r="AY1598" s="260" t="s">
        <v>251</v>
      </c>
    </row>
    <row r="1599" s="14" customFormat="1">
      <c r="A1599" s="14"/>
      <c r="B1599" s="261"/>
      <c r="C1599" s="262"/>
      <c r="D1599" s="251" t="s">
        <v>260</v>
      </c>
      <c r="E1599" s="263" t="s">
        <v>1</v>
      </c>
      <c r="F1599" s="264" t="s">
        <v>262</v>
      </c>
      <c r="G1599" s="262"/>
      <c r="H1599" s="265">
        <v>1205.6420000000001</v>
      </c>
      <c r="I1599" s="266"/>
      <c r="J1599" s="262"/>
      <c r="K1599" s="262"/>
      <c r="L1599" s="267"/>
      <c r="M1599" s="268"/>
      <c r="N1599" s="269"/>
      <c r="O1599" s="269"/>
      <c r="P1599" s="269"/>
      <c r="Q1599" s="269"/>
      <c r="R1599" s="269"/>
      <c r="S1599" s="269"/>
      <c r="T1599" s="270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71" t="s">
        <v>260</v>
      </c>
      <c r="AU1599" s="271" t="s">
        <v>93</v>
      </c>
      <c r="AV1599" s="14" t="s">
        <v>257</v>
      </c>
      <c r="AW1599" s="14" t="s">
        <v>40</v>
      </c>
      <c r="AX1599" s="14" t="s">
        <v>91</v>
      </c>
      <c r="AY1599" s="271" t="s">
        <v>251</v>
      </c>
    </row>
    <row r="1600" s="2" customFormat="1" ht="49.05" customHeight="1">
      <c r="A1600" s="41"/>
      <c r="B1600" s="42"/>
      <c r="C1600" s="294" t="s">
        <v>1601</v>
      </c>
      <c r="D1600" s="294" t="s">
        <v>338</v>
      </c>
      <c r="E1600" s="295" t="s">
        <v>1602</v>
      </c>
      <c r="F1600" s="296" t="s">
        <v>1603</v>
      </c>
      <c r="G1600" s="297" t="s">
        <v>389</v>
      </c>
      <c r="H1600" s="298">
        <v>2411.2829999999999</v>
      </c>
      <c r="I1600" s="299"/>
      <c r="J1600" s="300">
        <f>ROUND(I1600*H1600,2)</f>
        <v>0</v>
      </c>
      <c r="K1600" s="301"/>
      <c r="L1600" s="302"/>
      <c r="M1600" s="303" t="s">
        <v>1</v>
      </c>
      <c r="N1600" s="304" t="s">
        <v>49</v>
      </c>
      <c r="O1600" s="94"/>
      <c r="P1600" s="240">
        <f>O1600*H1600</f>
        <v>0</v>
      </c>
      <c r="Q1600" s="240">
        <v>0.0053</v>
      </c>
      <c r="R1600" s="240">
        <f>Q1600*H1600</f>
        <v>12.779799899999999</v>
      </c>
      <c r="S1600" s="240">
        <v>0</v>
      </c>
      <c r="T1600" s="241">
        <f>S1600*H1600</f>
        <v>0</v>
      </c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R1600" s="242" t="s">
        <v>364</v>
      </c>
      <c r="AT1600" s="242" t="s">
        <v>338</v>
      </c>
      <c r="AU1600" s="242" t="s">
        <v>93</v>
      </c>
      <c r="AY1600" s="19" t="s">
        <v>251</v>
      </c>
      <c r="BE1600" s="243">
        <f>IF(N1600="základní",J1600,0)</f>
        <v>0</v>
      </c>
      <c r="BF1600" s="243">
        <f>IF(N1600="snížená",J1600,0)</f>
        <v>0</v>
      </c>
      <c r="BG1600" s="243">
        <f>IF(N1600="zákl. přenesená",J1600,0)</f>
        <v>0</v>
      </c>
      <c r="BH1600" s="243">
        <f>IF(N1600="sníž. přenesená",J1600,0)</f>
        <v>0</v>
      </c>
      <c r="BI1600" s="243">
        <f>IF(N1600="nulová",J1600,0)</f>
        <v>0</v>
      </c>
      <c r="BJ1600" s="19" t="s">
        <v>91</v>
      </c>
      <c r="BK1600" s="243">
        <f>ROUND(I1600*H1600,2)</f>
        <v>0</v>
      </c>
      <c r="BL1600" s="19" t="s">
        <v>304</v>
      </c>
      <c r="BM1600" s="242" t="s">
        <v>1604</v>
      </c>
    </row>
    <row r="1601" s="2" customFormat="1">
      <c r="A1601" s="41"/>
      <c r="B1601" s="42"/>
      <c r="C1601" s="43"/>
      <c r="D1601" s="251" t="s">
        <v>289</v>
      </c>
      <c r="E1601" s="43"/>
      <c r="F1601" s="282" t="s">
        <v>342</v>
      </c>
      <c r="G1601" s="43"/>
      <c r="H1601" s="43"/>
      <c r="I1601" s="246"/>
      <c r="J1601" s="43"/>
      <c r="K1601" s="43"/>
      <c r="L1601" s="47"/>
      <c r="M1601" s="247"/>
      <c r="N1601" s="248"/>
      <c r="O1601" s="94"/>
      <c r="P1601" s="94"/>
      <c r="Q1601" s="94"/>
      <c r="R1601" s="94"/>
      <c r="S1601" s="94"/>
      <c r="T1601" s="95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T1601" s="19" t="s">
        <v>289</v>
      </c>
      <c r="AU1601" s="19" t="s">
        <v>93</v>
      </c>
    </row>
    <row r="1602" s="15" customFormat="1">
      <c r="A1602" s="15"/>
      <c r="B1602" s="272"/>
      <c r="C1602" s="273"/>
      <c r="D1602" s="251" t="s">
        <v>260</v>
      </c>
      <c r="E1602" s="274" t="s">
        <v>1</v>
      </c>
      <c r="F1602" s="275" t="s">
        <v>1605</v>
      </c>
      <c r="G1602" s="273"/>
      <c r="H1602" s="274" t="s">
        <v>1</v>
      </c>
      <c r="I1602" s="276"/>
      <c r="J1602" s="273"/>
      <c r="K1602" s="273"/>
      <c r="L1602" s="277"/>
      <c r="M1602" s="278"/>
      <c r="N1602" s="279"/>
      <c r="O1602" s="279"/>
      <c r="P1602" s="279"/>
      <c r="Q1602" s="279"/>
      <c r="R1602" s="279"/>
      <c r="S1602" s="279"/>
      <c r="T1602" s="280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81" t="s">
        <v>260</v>
      </c>
      <c r="AU1602" s="281" t="s">
        <v>93</v>
      </c>
      <c r="AV1602" s="15" t="s">
        <v>91</v>
      </c>
      <c r="AW1602" s="15" t="s">
        <v>40</v>
      </c>
      <c r="AX1602" s="15" t="s">
        <v>84</v>
      </c>
      <c r="AY1602" s="281" t="s">
        <v>251</v>
      </c>
    </row>
    <row r="1603" s="15" customFormat="1">
      <c r="A1603" s="15"/>
      <c r="B1603" s="272"/>
      <c r="C1603" s="273"/>
      <c r="D1603" s="251" t="s">
        <v>260</v>
      </c>
      <c r="E1603" s="274" t="s">
        <v>1</v>
      </c>
      <c r="F1603" s="275" t="s">
        <v>379</v>
      </c>
      <c r="G1603" s="273"/>
      <c r="H1603" s="274" t="s">
        <v>1</v>
      </c>
      <c r="I1603" s="276"/>
      <c r="J1603" s="273"/>
      <c r="K1603" s="273"/>
      <c r="L1603" s="277"/>
      <c r="M1603" s="278"/>
      <c r="N1603" s="279"/>
      <c r="O1603" s="279"/>
      <c r="P1603" s="279"/>
      <c r="Q1603" s="279"/>
      <c r="R1603" s="279"/>
      <c r="S1603" s="279"/>
      <c r="T1603" s="280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T1603" s="281" t="s">
        <v>260</v>
      </c>
      <c r="AU1603" s="281" t="s">
        <v>93</v>
      </c>
      <c r="AV1603" s="15" t="s">
        <v>91</v>
      </c>
      <c r="AW1603" s="15" t="s">
        <v>40</v>
      </c>
      <c r="AX1603" s="15" t="s">
        <v>84</v>
      </c>
      <c r="AY1603" s="281" t="s">
        <v>251</v>
      </c>
    </row>
    <row r="1604" s="15" customFormat="1">
      <c r="A1604" s="15"/>
      <c r="B1604" s="272"/>
      <c r="C1604" s="273"/>
      <c r="D1604" s="251" t="s">
        <v>260</v>
      </c>
      <c r="E1604" s="274" t="s">
        <v>1</v>
      </c>
      <c r="F1604" s="275" t="s">
        <v>1606</v>
      </c>
      <c r="G1604" s="273"/>
      <c r="H1604" s="274" t="s">
        <v>1</v>
      </c>
      <c r="I1604" s="276"/>
      <c r="J1604" s="273"/>
      <c r="K1604" s="273"/>
      <c r="L1604" s="277"/>
      <c r="M1604" s="278"/>
      <c r="N1604" s="279"/>
      <c r="O1604" s="279"/>
      <c r="P1604" s="279"/>
      <c r="Q1604" s="279"/>
      <c r="R1604" s="279"/>
      <c r="S1604" s="279"/>
      <c r="T1604" s="280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81" t="s">
        <v>260</v>
      </c>
      <c r="AU1604" s="281" t="s">
        <v>93</v>
      </c>
      <c r="AV1604" s="15" t="s">
        <v>91</v>
      </c>
      <c r="AW1604" s="15" t="s">
        <v>40</v>
      </c>
      <c r="AX1604" s="15" t="s">
        <v>84</v>
      </c>
      <c r="AY1604" s="281" t="s">
        <v>251</v>
      </c>
    </row>
    <row r="1605" s="13" customFormat="1">
      <c r="A1605" s="13"/>
      <c r="B1605" s="249"/>
      <c r="C1605" s="250"/>
      <c r="D1605" s="251" t="s">
        <v>260</v>
      </c>
      <c r="E1605" s="252" t="s">
        <v>1</v>
      </c>
      <c r="F1605" s="253" t="s">
        <v>1607</v>
      </c>
      <c r="G1605" s="250"/>
      <c r="H1605" s="254">
        <v>18.995000000000001</v>
      </c>
      <c r="I1605" s="255"/>
      <c r="J1605" s="250"/>
      <c r="K1605" s="250"/>
      <c r="L1605" s="256"/>
      <c r="M1605" s="257"/>
      <c r="N1605" s="258"/>
      <c r="O1605" s="258"/>
      <c r="P1605" s="258"/>
      <c r="Q1605" s="258"/>
      <c r="R1605" s="258"/>
      <c r="S1605" s="258"/>
      <c r="T1605" s="259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60" t="s">
        <v>260</v>
      </c>
      <c r="AU1605" s="260" t="s">
        <v>93</v>
      </c>
      <c r="AV1605" s="13" t="s">
        <v>93</v>
      </c>
      <c r="AW1605" s="13" t="s">
        <v>40</v>
      </c>
      <c r="AX1605" s="13" t="s">
        <v>84</v>
      </c>
      <c r="AY1605" s="260" t="s">
        <v>251</v>
      </c>
    </row>
    <row r="1606" s="13" customFormat="1">
      <c r="A1606" s="13"/>
      <c r="B1606" s="249"/>
      <c r="C1606" s="250"/>
      <c r="D1606" s="251" t="s">
        <v>260</v>
      </c>
      <c r="E1606" s="252" t="s">
        <v>1</v>
      </c>
      <c r="F1606" s="253" t="s">
        <v>1608</v>
      </c>
      <c r="G1606" s="250"/>
      <c r="H1606" s="254">
        <v>1326.3599999999999</v>
      </c>
      <c r="I1606" s="255"/>
      <c r="J1606" s="250"/>
      <c r="K1606" s="250"/>
      <c r="L1606" s="256"/>
      <c r="M1606" s="257"/>
      <c r="N1606" s="258"/>
      <c r="O1606" s="258"/>
      <c r="P1606" s="258"/>
      <c r="Q1606" s="258"/>
      <c r="R1606" s="258"/>
      <c r="S1606" s="258"/>
      <c r="T1606" s="259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60" t="s">
        <v>260</v>
      </c>
      <c r="AU1606" s="260" t="s">
        <v>93</v>
      </c>
      <c r="AV1606" s="13" t="s">
        <v>93</v>
      </c>
      <c r="AW1606" s="13" t="s">
        <v>40</v>
      </c>
      <c r="AX1606" s="13" t="s">
        <v>84</v>
      </c>
      <c r="AY1606" s="260" t="s">
        <v>251</v>
      </c>
    </row>
    <row r="1607" s="13" customFormat="1">
      <c r="A1607" s="13"/>
      <c r="B1607" s="249"/>
      <c r="C1607" s="250"/>
      <c r="D1607" s="251" t="s">
        <v>260</v>
      </c>
      <c r="E1607" s="252" t="s">
        <v>1</v>
      </c>
      <c r="F1607" s="253" t="s">
        <v>1609</v>
      </c>
      <c r="G1607" s="250"/>
      <c r="H1607" s="254">
        <v>97.519999999999996</v>
      </c>
      <c r="I1607" s="255"/>
      <c r="J1607" s="250"/>
      <c r="K1607" s="250"/>
      <c r="L1607" s="256"/>
      <c r="M1607" s="257"/>
      <c r="N1607" s="258"/>
      <c r="O1607" s="258"/>
      <c r="P1607" s="258"/>
      <c r="Q1607" s="258"/>
      <c r="R1607" s="258"/>
      <c r="S1607" s="258"/>
      <c r="T1607" s="25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60" t="s">
        <v>260</v>
      </c>
      <c r="AU1607" s="260" t="s">
        <v>93</v>
      </c>
      <c r="AV1607" s="13" t="s">
        <v>93</v>
      </c>
      <c r="AW1607" s="13" t="s">
        <v>40</v>
      </c>
      <c r="AX1607" s="13" t="s">
        <v>84</v>
      </c>
      <c r="AY1607" s="260" t="s">
        <v>251</v>
      </c>
    </row>
    <row r="1608" s="13" customFormat="1">
      <c r="A1608" s="13"/>
      <c r="B1608" s="249"/>
      <c r="C1608" s="250"/>
      <c r="D1608" s="251" t="s">
        <v>260</v>
      </c>
      <c r="E1608" s="252" t="s">
        <v>1</v>
      </c>
      <c r="F1608" s="253" t="s">
        <v>1610</v>
      </c>
      <c r="G1608" s="250"/>
      <c r="H1608" s="254">
        <v>38</v>
      </c>
      <c r="I1608" s="255"/>
      <c r="J1608" s="250"/>
      <c r="K1608" s="250"/>
      <c r="L1608" s="256"/>
      <c r="M1608" s="257"/>
      <c r="N1608" s="258"/>
      <c r="O1608" s="258"/>
      <c r="P1608" s="258"/>
      <c r="Q1608" s="258"/>
      <c r="R1608" s="258"/>
      <c r="S1608" s="258"/>
      <c r="T1608" s="259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60" t="s">
        <v>260</v>
      </c>
      <c r="AU1608" s="260" t="s">
        <v>93</v>
      </c>
      <c r="AV1608" s="13" t="s">
        <v>93</v>
      </c>
      <c r="AW1608" s="13" t="s">
        <v>40</v>
      </c>
      <c r="AX1608" s="13" t="s">
        <v>84</v>
      </c>
      <c r="AY1608" s="260" t="s">
        <v>251</v>
      </c>
    </row>
    <row r="1609" s="13" customFormat="1">
      <c r="A1609" s="13"/>
      <c r="B1609" s="249"/>
      <c r="C1609" s="250"/>
      <c r="D1609" s="251" t="s">
        <v>260</v>
      </c>
      <c r="E1609" s="252" t="s">
        <v>1</v>
      </c>
      <c r="F1609" s="253" t="s">
        <v>1611</v>
      </c>
      <c r="G1609" s="250"/>
      <c r="H1609" s="254">
        <v>618.51999999999998</v>
      </c>
      <c r="I1609" s="255"/>
      <c r="J1609" s="250"/>
      <c r="K1609" s="250"/>
      <c r="L1609" s="256"/>
      <c r="M1609" s="257"/>
      <c r="N1609" s="258"/>
      <c r="O1609" s="258"/>
      <c r="P1609" s="258"/>
      <c r="Q1609" s="258"/>
      <c r="R1609" s="258"/>
      <c r="S1609" s="258"/>
      <c r="T1609" s="259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60" t="s">
        <v>260</v>
      </c>
      <c r="AU1609" s="260" t="s">
        <v>93</v>
      </c>
      <c r="AV1609" s="13" t="s">
        <v>93</v>
      </c>
      <c r="AW1609" s="13" t="s">
        <v>40</v>
      </c>
      <c r="AX1609" s="13" t="s">
        <v>84</v>
      </c>
      <c r="AY1609" s="260" t="s">
        <v>251</v>
      </c>
    </row>
    <row r="1610" s="13" customFormat="1">
      <c r="A1610" s="13"/>
      <c r="B1610" s="249"/>
      <c r="C1610" s="250"/>
      <c r="D1610" s="251" t="s">
        <v>260</v>
      </c>
      <c r="E1610" s="252" t="s">
        <v>1</v>
      </c>
      <c r="F1610" s="253" t="s">
        <v>1612</v>
      </c>
      <c r="G1610" s="250"/>
      <c r="H1610" s="254">
        <v>92.680000000000007</v>
      </c>
      <c r="I1610" s="255"/>
      <c r="J1610" s="250"/>
      <c r="K1610" s="250"/>
      <c r="L1610" s="256"/>
      <c r="M1610" s="257"/>
      <c r="N1610" s="258"/>
      <c r="O1610" s="258"/>
      <c r="P1610" s="258"/>
      <c r="Q1610" s="258"/>
      <c r="R1610" s="258"/>
      <c r="S1610" s="258"/>
      <c r="T1610" s="259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60" t="s">
        <v>260</v>
      </c>
      <c r="AU1610" s="260" t="s">
        <v>93</v>
      </c>
      <c r="AV1610" s="13" t="s">
        <v>93</v>
      </c>
      <c r="AW1610" s="13" t="s">
        <v>40</v>
      </c>
      <c r="AX1610" s="13" t="s">
        <v>84</v>
      </c>
      <c r="AY1610" s="260" t="s">
        <v>251</v>
      </c>
    </row>
    <row r="1611" s="14" customFormat="1">
      <c r="A1611" s="14"/>
      <c r="B1611" s="261"/>
      <c r="C1611" s="262"/>
      <c r="D1611" s="251" t="s">
        <v>260</v>
      </c>
      <c r="E1611" s="263" t="s">
        <v>1</v>
      </c>
      <c r="F1611" s="264" t="s">
        <v>262</v>
      </c>
      <c r="G1611" s="262"/>
      <c r="H1611" s="265">
        <v>2192.0749999999998</v>
      </c>
      <c r="I1611" s="266"/>
      <c r="J1611" s="262"/>
      <c r="K1611" s="262"/>
      <c r="L1611" s="267"/>
      <c r="M1611" s="268"/>
      <c r="N1611" s="269"/>
      <c r="O1611" s="269"/>
      <c r="P1611" s="269"/>
      <c r="Q1611" s="269"/>
      <c r="R1611" s="269"/>
      <c r="S1611" s="269"/>
      <c r="T1611" s="270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71" t="s">
        <v>260</v>
      </c>
      <c r="AU1611" s="271" t="s">
        <v>93</v>
      </c>
      <c r="AV1611" s="14" t="s">
        <v>257</v>
      </c>
      <c r="AW1611" s="14" t="s">
        <v>40</v>
      </c>
      <c r="AX1611" s="14" t="s">
        <v>84</v>
      </c>
      <c r="AY1611" s="271" t="s">
        <v>251</v>
      </c>
    </row>
    <row r="1612" s="13" customFormat="1">
      <c r="A1612" s="13"/>
      <c r="B1612" s="249"/>
      <c r="C1612" s="250"/>
      <c r="D1612" s="251" t="s">
        <v>260</v>
      </c>
      <c r="E1612" s="252" t="s">
        <v>1</v>
      </c>
      <c r="F1612" s="253" t="s">
        <v>1613</v>
      </c>
      <c r="G1612" s="250"/>
      <c r="H1612" s="254">
        <v>2411.2829999999999</v>
      </c>
      <c r="I1612" s="255"/>
      <c r="J1612" s="250"/>
      <c r="K1612" s="250"/>
      <c r="L1612" s="256"/>
      <c r="M1612" s="257"/>
      <c r="N1612" s="258"/>
      <c r="O1612" s="258"/>
      <c r="P1612" s="258"/>
      <c r="Q1612" s="258"/>
      <c r="R1612" s="258"/>
      <c r="S1612" s="258"/>
      <c r="T1612" s="259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60" t="s">
        <v>260</v>
      </c>
      <c r="AU1612" s="260" t="s">
        <v>93</v>
      </c>
      <c r="AV1612" s="13" t="s">
        <v>93</v>
      </c>
      <c r="AW1612" s="13" t="s">
        <v>40</v>
      </c>
      <c r="AX1612" s="13" t="s">
        <v>84</v>
      </c>
      <c r="AY1612" s="260" t="s">
        <v>251</v>
      </c>
    </row>
    <row r="1613" s="14" customFormat="1">
      <c r="A1613" s="14"/>
      <c r="B1613" s="261"/>
      <c r="C1613" s="262"/>
      <c r="D1613" s="251" t="s">
        <v>260</v>
      </c>
      <c r="E1613" s="263" t="s">
        <v>1</v>
      </c>
      <c r="F1613" s="264" t="s">
        <v>262</v>
      </c>
      <c r="G1613" s="262"/>
      <c r="H1613" s="265">
        <v>2411.2829999999999</v>
      </c>
      <c r="I1613" s="266"/>
      <c r="J1613" s="262"/>
      <c r="K1613" s="262"/>
      <c r="L1613" s="267"/>
      <c r="M1613" s="268"/>
      <c r="N1613" s="269"/>
      <c r="O1613" s="269"/>
      <c r="P1613" s="269"/>
      <c r="Q1613" s="269"/>
      <c r="R1613" s="269"/>
      <c r="S1613" s="269"/>
      <c r="T1613" s="270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71" t="s">
        <v>260</v>
      </c>
      <c r="AU1613" s="271" t="s">
        <v>93</v>
      </c>
      <c r="AV1613" s="14" t="s">
        <v>257</v>
      </c>
      <c r="AW1613" s="14" t="s">
        <v>40</v>
      </c>
      <c r="AX1613" s="14" t="s">
        <v>91</v>
      </c>
      <c r="AY1613" s="271" t="s">
        <v>251</v>
      </c>
    </row>
    <row r="1614" s="2" customFormat="1" ht="24.15" customHeight="1">
      <c r="A1614" s="41"/>
      <c r="B1614" s="42"/>
      <c r="C1614" s="230" t="s">
        <v>852</v>
      </c>
      <c r="D1614" s="230" t="s">
        <v>253</v>
      </c>
      <c r="E1614" s="231" t="s">
        <v>1614</v>
      </c>
      <c r="F1614" s="232" t="s">
        <v>1615</v>
      </c>
      <c r="G1614" s="233" t="s">
        <v>389</v>
      </c>
      <c r="H1614" s="234">
        <v>3214.4409999999998</v>
      </c>
      <c r="I1614" s="235"/>
      <c r="J1614" s="236">
        <f>ROUND(I1614*H1614,2)</f>
        <v>0</v>
      </c>
      <c r="K1614" s="237"/>
      <c r="L1614" s="47"/>
      <c r="M1614" s="238" t="s">
        <v>1</v>
      </c>
      <c r="N1614" s="239" t="s">
        <v>49</v>
      </c>
      <c r="O1614" s="94"/>
      <c r="P1614" s="240">
        <f>O1614*H1614</f>
        <v>0</v>
      </c>
      <c r="Q1614" s="240">
        <v>0.00039825</v>
      </c>
      <c r="R1614" s="240">
        <f>Q1614*H1614</f>
        <v>1.28015112825</v>
      </c>
      <c r="S1614" s="240">
        <v>0</v>
      </c>
      <c r="T1614" s="241">
        <f>S1614*H1614</f>
        <v>0</v>
      </c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R1614" s="242" t="s">
        <v>304</v>
      </c>
      <c r="AT1614" s="242" t="s">
        <v>253</v>
      </c>
      <c r="AU1614" s="242" t="s">
        <v>93</v>
      </c>
      <c r="AY1614" s="19" t="s">
        <v>251</v>
      </c>
      <c r="BE1614" s="243">
        <f>IF(N1614="základní",J1614,0)</f>
        <v>0</v>
      </c>
      <c r="BF1614" s="243">
        <f>IF(N1614="snížená",J1614,0)</f>
        <v>0</v>
      </c>
      <c r="BG1614" s="243">
        <f>IF(N1614="zákl. přenesená",J1614,0)</f>
        <v>0</v>
      </c>
      <c r="BH1614" s="243">
        <f>IF(N1614="sníž. přenesená",J1614,0)</f>
        <v>0</v>
      </c>
      <c r="BI1614" s="243">
        <f>IF(N1614="nulová",J1614,0)</f>
        <v>0</v>
      </c>
      <c r="BJ1614" s="19" t="s">
        <v>91</v>
      </c>
      <c r="BK1614" s="243">
        <f>ROUND(I1614*H1614,2)</f>
        <v>0</v>
      </c>
      <c r="BL1614" s="19" t="s">
        <v>304</v>
      </c>
      <c r="BM1614" s="242" t="s">
        <v>1616</v>
      </c>
    </row>
    <row r="1615" s="2" customFormat="1">
      <c r="A1615" s="41"/>
      <c r="B1615" s="42"/>
      <c r="C1615" s="43"/>
      <c r="D1615" s="244" t="s">
        <v>258</v>
      </c>
      <c r="E1615" s="43"/>
      <c r="F1615" s="245" t="s">
        <v>1617</v>
      </c>
      <c r="G1615" s="43"/>
      <c r="H1615" s="43"/>
      <c r="I1615" s="246"/>
      <c r="J1615" s="43"/>
      <c r="K1615" s="43"/>
      <c r="L1615" s="47"/>
      <c r="M1615" s="247"/>
      <c r="N1615" s="248"/>
      <c r="O1615" s="94"/>
      <c r="P1615" s="94"/>
      <c r="Q1615" s="94"/>
      <c r="R1615" s="94"/>
      <c r="S1615" s="94"/>
      <c r="T1615" s="95"/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T1615" s="19" t="s">
        <v>258</v>
      </c>
      <c r="AU1615" s="19" t="s">
        <v>93</v>
      </c>
    </row>
    <row r="1616" s="13" customFormat="1">
      <c r="A1616" s="13"/>
      <c r="B1616" s="249"/>
      <c r="C1616" s="250"/>
      <c r="D1616" s="251" t="s">
        <v>260</v>
      </c>
      <c r="E1616" s="252" t="s">
        <v>1</v>
      </c>
      <c r="F1616" s="253" t="s">
        <v>1618</v>
      </c>
      <c r="G1616" s="250"/>
      <c r="H1616" s="254">
        <v>945.42100000000005</v>
      </c>
      <c r="I1616" s="255"/>
      <c r="J1616" s="250"/>
      <c r="K1616" s="250"/>
      <c r="L1616" s="256"/>
      <c r="M1616" s="257"/>
      <c r="N1616" s="258"/>
      <c r="O1616" s="258"/>
      <c r="P1616" s="258"/>
      <c r="Q1616" s="258"/>
      <c r="R1616" s="258"/>
      <c r="S1616" s="258"/>
      <c r="T1616" s="259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60" t="s">
        <v>260</v>
      </c>
      <c r="AU1616" s="260" t="s">
        <v>93</v>
      </c>
      <c r="AV1616" s="13" t="s">
        <v>93</v>
      </c>
      <c r="AW1616" s="13" t="s">
        <v>40</v>
      </c>
      <c r="AX1616" s="13" t="s">
        <v>84</v>
      </c>
      <c r="AY1616" s="260" t="s">
        <v>251</v>
      </c>
    </row>
    <row r="1617" s="13" customFormat="1">
      <c r="A1617" s="13"/>
      <c r="B1617" s="249"/>
      <c r="C1617" s="250"/>
      <c r="D1617" s="251" t="s">
        <v>260</v>
      </c>
      <c r="E1617" s="252" t="s">
        <v>1</v>
      </c>
      <c r="F1617" s="253" t="s">
        <v>1619</v>
      </c>
      <c r="G1617" s="250"/>
      <c r="H1617" s="254">
        <v>958.524</v>
      </c>
      <c r="I1617" s="255"/>
      <c r="J1617" s="250"/>
      <c r="K1617" s="250"/>
      <c r="L1617" s="256"/>
      <c r="M1617" s="257"/>
      <c r="N1617" s="258"/>
      <c r="O1617" s="258"/>
      <c r="P1617" s="258"/>
      <c r="Q1617" s="258"/>
      <c r="R1617" s="258"/>
      <c r="S1617" s="258"/>
      <c r="T1617" s="259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60" t="s">
        <v>260</v>
      </c>
      <c r="AU1617" s="260" t="s">
        <v>93</v>
      </c>
      <c r="AV1617" s="13" t="s">
        <v>93</v>
      </c>
      <c r="AW1617" s="13" t="s">
        <v>40</v>
      </c>
      <c r="AX1617" s="13" t="s">
        <v>84</v>
      </c>
      <c r="AY1617" s="260" t="s">
        <v>251</v>
      </c>
    </row>
    <row r="1618" s="13" customFormat="1">
      <c r="A1618" s="13"/>
      <c r="B1618" s="249"/>
      <c r="C1618" s="250"/>
      <c r="D1618" s="251" t="s">
        <v>260</v>
      </c>
      <c r="E1618" s="252" t="s">
        <v>1</v>
      </c>
      <c r="F1618" s="253" t="s">
        <v>1620</v>
      </c>
      <c r="G1618" s="250"/>
      <c r="H1618" s="254">
        <v>606.35500000000002</v>
      </c>
      <c r="I1618" s="255"/>
      <c r="J1618" s="250"/>
      <c r="K1618" s="250"/>
      <c r="L1618" s="256"/>
      <c r="M1618" s="257"/>
      <c r="N1618" s="258"/>
      <c r="O1618" s="258"/>
      <c r="P1618" s="258"/>
      <c r="Q1618" s="258"/>
      <c r="R1618" s="258"/>
      <c r="S1618" s="258"/>
      <c r="T1618" s="259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60" t="s">
        <v>260</v>
      </c>
      <c r="AU1618" s="260" t="s">
        <v>93</v>
      </c>
      <c r="AV1618" s="13" t="s">
        <v>93</v>
      </c>
      <c r="AW1618" s="13" t="s">
        <v>40</v>
      </c>
      <c r="AX1618" s="13" t="s">
        <v>84</v>
      </c>
      <c r="AY1618" s="260" t="s">
        <v>251</v>
      </c>
    </row>
    <row r="1619" s="13" customFormat="1">
      <c r="A1619" s="13"/>
      <c r="B1619" s="249"/>
      <c r="C1619" s="250"/>
      <c r="D1619" s="251" t="s">
        <v>260</v>
      </c>
      <c r="E1619" s="252" t="s">
        <v>1</v>
      </c>
      <c r="F1619" s="253" t="s">
        <v>1022</v>
      </c>
      <c r="G1619" s="250"/>
      <c r="H1619" s="254">
        <v>78.971000000000004</v>
      </c>
      <c r="I1619" s="255"/>
      <c r="J1619" s="250"/>
      <c r="K1619" s="250"/>
      <c r="L1619" s="256"/>
      <c r="M1619" s="257"/>
      <c r="N1619" s="258"/>
      <c r="O1619" s="258"/>
      <c r="P1619" s="258"/>
      <c r="Q1619" s="258"/>
      <c r="R1619" s="258"/>
      <c r="S1619" s="258"/>
      <c r="T1619" s="259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60" t="s">
        <v>260</v>
      </c>
      <c r="AU1619" s="260" t="s">
        <v>93</v>
      </c>
      <c r="AV1619" s="13" t="s">
        <v>93</v>
      </c>
      <c r="AW1619" s="13" t="s">
        <v>40</v>
      </c>
      <c r="AX1619" s="13" t="s">
        <v>84</v>
      </c>
      <c r="AY1619" s="260" t="s">
        <v>251</v>
      </c>
    </row>
    <row r="1620" s="13" customFormat="1">
      <c r="A1620" s="13"/>
      <c r="B1620" s="249"/>
      <c r="C1620" s="250"/>
      <c r="D1620" s="251" t="s">
        <v>260</v>
      </c>
      <c r="E1620" s="252" t="s">
        <v>1</v>
      </c>
      <c r="F1620" s="253" t="s">
        <v>1621</v>
      </c>
      <c r="G1620" s="250"/>
      <c r="H1620" s="254">
        <v>600.49800000000005</v>
      </c>
      <c r="I1620" s="255"/>
      <c r="J1620" s="250"/>
      <c r="K1620" s="250"/>
      <c r="L1620" s="256"/>
      <c r="M1620" s="257"/>
      <c r="N1620" s="258"/>
      <c r="O1620" s="258"/>
      <c r="P1620" s="258"/>
      <c r="Q1620" s="258"/>
      <c r="R1620" s="258"/>
      <c r="S1620" s="258"/>
      <c r="T1620" s="259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60" t="s">
        <v>260</v>
      </c>
      <c r="AU1620" s="260" t="s">
        <v>93</v>
      </c>
      <c r="AV1620" s="13" t="s">
        <v>93</v>
      </c>
      <c r="AW1620" s="13" t="s">
        <v>40</v>
      </c>
      <c r="AX1620" s="13" t="s">
        <v>84</v>
      </c>
      <c r="AY1620" s="260" t="s">
        <v>251</v>
      </c>
    </row>
    <row r="1621" s="13" customFormat="1">
      <c r="A1621" s="13"/>
      <c r="B1621" s="249"/>
      <c r="C1621" s="250"/>
      <c r="D1621" s="251" t="s">
        <v>260</v>
      </c>
      <c r="E1621" s="252" t="s">
        <v>1</v>
      </c>
      <c r="F1621" s="253" t="s">
        <v>1622</v>
      </c>
      <c r="G1621" s="250"/>
      <c r="H1621" s="254">
        <v>24.672000000000001</v>
      </c>
      <c r="I1621" s="255"/>
      <c r="J1621" s="250"/>
      <c r="K1621" s="250"/>
      <c r="L1621" s="256"/>
      <c r="M1621" s="257"/>
      <c r="N1621" s="258"/>
      <c r="O1621" s="258"/>
      <c r="P1621" s="258"/>
      <c r="Q1621" s="258"/>
      <c r="R1621" s="258"/>
      <c r="S1621" s="258"/>
      <c r="T1621" s="259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60" t="s">
        <v>260</v>
      </c>
      <c r="AU1621" s="260" t="s">
        <v>93</v>
      </c>
      <c r="AV1621" s="13" t="s">
        <v>93</v>
      </c>
      <c r="AW1621" s="13" t="s">
        <v>40</v>
      </c>
      <c r="AX1621" s="13" t="s">
        <v>84</v>
      </c>
      <c r="AY1621" s="260" t="s">
        <v>251</v>
      </c>
    </row>
    <row r="1622" s="14" customFormat="1">
      <c r="A1622" s="14"/>
      <c r="B1622" s="261"/>
      <c r="C1622" s="262"/>
      <c r="D1622" s="251" t="s">
        <v>260</v>
      </c>
      <c r="E1622" s="263" t="s">
        <v>1</v>
      </c>
      <c r="F1622" s="264" t="s">
        <v>262</v>
      </c>
      <c r="G1622" s="262"/>
      <c r="H1622" s="265">
        <v>3214.4409999999998</v>
      </c>
      <c r="I1622" s="266"/>
      <c r="J1622" s="262"/>
      <c r="K1622" s="262"/>
      <c r="L1622" s="267"/>
      <c r="M1622" s="268"/>
      <c r="N1622" s="269"/>
      <c r="O1622" s="269"/>
      <c r="P1622" s="269"/>
      <c r="Q1622" s="269"/>
      <c r="R1622" s="269"/>
      <c r="S1622" s="269"/>
      <c r="T1622" s="270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71" t="s">
        <v>260</v>
      </c>
      <c r="AU1622" s="271" t="s">
        <v>93</v>
      </c>
      <c r="AV1622" s="14" t="s">
        <v>257</v>
      </c>
      <c r="AW1622" s="14" t="s">
        <v>40</v>
      </c>
      <c r="AX1622" s="14" t="s">
        <v>91</v>
      </c>
      <c r="AY1622" s="271" t="s">
        <v>251</v>
      </c>
    </row>
    <row r="1623" s="2" customFormat="1" ht="44.25" customHeight="1">
      <c r="A1623" s="41"/>
      <c r="B1623" s="42"/>
      <c r="C1623" s="294" t="s">
        <v>1623</v>
      </c>
      <c r="D1623" s="294" t="s">
        <v>338</v>
      </c>
      <c r="E1623" s="295" t="s">
        <v>1597</v>
      </c>
      <c r="F1623" s="296" t="s">
        <v>1598</v>
      </c>
      <c r="G1623" s="297" t="s">
        <v>389</v>
      </c>
      <c r="H1623" s="298">
        <v>1083.0150000000001</v>
      </c>
      <c r="I1623" s="299"/>
      <c r="J1623" s="300">
        <f>ROUND(I1623*H1623,2)</f>
        <v>0</v>
      </c>
      <c r="K1623" s="301"/>
      <c r="L1623" s="302"/>
      <c r="M1623" s="303" t="s">
        <v>1</v>
      </c>
      <c r="N1623" s="304" t="s">
        <v>49</v>
      </c>
      <c r="O1623" s="94"/>
      <c r="P1623" s="240">
        <f>O1623*H1623</f>
        <v>0</v>
      </c>
      <c r="Q1623" s="240">
        <v>0.0054000000000000003</v>
      </c>
      <c r="R1623" s="240">
        <f>Q1623*H1623</f>
        <v>5.848281000000001</v>
      </c>
      <c r="S1623" s="240">
        <v>0</v>
      </c>
      <c r="T1623" s="241">
        <f>S1623*H1623</f>
        <v>0</v>
      </c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R1623" s="242" t="s">
        <v>364</v>
      </c>
      <c r="AT1623" s="242" t="s">
        <v>338</v>
      </c>
      <c r="AU1623" s="242" t="s">
        <v>93</v>
      </c>
      <c r="AY1623" s="19" t="s">
        <v>251</v>
      </c>
      <c r="BE1623" s="243">
        <f>IF(N1623="základní",J1623,0)</f>
        <v>0</v>
      </c>
      <c r="BF1623" s="243">
        <f>IF(N1623="snížená",J1623,0)</f>
        <v>0</v>
      </c>
      <c r="BG1623" s="243">
        <f>IF(N1623="zákl. přenesená",J1623,0)</f>
        <v>0</v>
      </c>
      <c r="BH1623" s="243">
        <f>IF(N1623="sníž. přenesená",J1623,0)</f>
        <v>0</v>
      </c>
      <c r="BI1623" s="243">
        <f>IF(N1623="nulová",J1623,0)</f>
        <v>0</v>
      </c>
      <c r="BJ1623" s="19" t="s">
        <v>91</v>
      </c>
      <c r="BK1623" s="243">
        <f>ROUND(I1623*H1623,2)</f>
        <v>0</v>
      </c>
      <c r="BL1623" s="19" t="s">
        <v>304</v>
      </c>
      <c r="BM1623" s="242" t="s">
        <v>1624</v>
      </c>
    </row>
    <row r="1624" s="2" customFormat="1">
      <c r="A1624" s="41"/>
      <c r="B1624" s="42"/>
      <c r="C1624" s="43"/>
      <c r="D1624" s="251" t="s">
        <v>289</v>
      </c>
      <c r="E1624" s="43"/>
      <c r="F1624" s="282" t="s">
        <v>342</v>
      </c>
      <c r="G1624" s="43"/>
      <c r="H1624" s="43"/>
      <c r="I1624" s="246"/>
      <c r="J1624" s="43"/>
      <c r="K1624" s="43"/>
      <c r="L1624" s="47"/>
      <c r="M1624" s="247"/>
      <c r="N1624" s="248"/>
      <c r="O1624" s="94"/>
      <c r="P1624" s="94"/>
      <c r="Q1624" s="94"/>
      <c r="R1624" s="94"/>
      <c r="S1624" s="94"/>
      <c r="T1624" s="95"/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T1624" s="19" t="s">
        <v>289</v>
      </c>
      <c r="AU1624" s="19" t="s">
        <v>93</v>
      </c>
    </row>
    <row r="1625" s="13" customFormat="1">
      <c r="A1625" s="13"/>
      <c r="B1625" s="249"/>
      <c r="C1625" s="250"/>
      <c r="D1625" s="251" t="s">
        <v>260</v>
      </c>
      <c r="E1625" s="252" t="s">
        <v>1</v>
      </c>
      <c r="F1625" s="253" t="s">
        <v>1019</v>
      </c>
      <c r="G1625" s="250"/>
      <c r="H1625" s="254">
        <v>315.13999999999999</v>
      </c>
      <c r="I1625" s="255"/>
      <c r="J1625" s="250"/>
      <c r="K1625" s="250"/>
      <c r="L1625" s="256"/>
      <c r="M1625" s="257"/>
      <c r="N1625" s="258"/>
      <c r="O1625" s="258"/>
      <c r="P1625" s="258"/>
      <c r="Q1625" s="258"/>
      <c r="R1625" s="258"/>
      <c r="S1625" s="258"/>
      <c r="T1625" s="259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60" t="s">
        <v>260</v>
      </c>
      <c r="AU1625" s="260" t="s">
        <v>93</v>
      </c>
      <c r="AV1625" s="13" t="s">
        <v>93</v>
      </c>
      <c r="AW1625" s="13" t="s">
        <v>40</v>
      </c>
      <c r="AX1625" s="13" t="s">
        <v>84</v>
      </c>
      <c r="AY1625" s="260" t="s">
        <v>251</v>
      </c>
    </row>
    <row r="1626" s="13" customFormat="1">
      <c r="A1626" s="13"/>
      <c r="B1626" s="249"/>
      <c r="C1626" s="250"/>
      <c r="D1626" s="251" t="s">
        <v>260</v>
      </c>
      <c r="E1626" s="252" t="s">
        <v>1</v>
      </c>
      <c r="F1626" s="253" t="s">
        <v>1020</v>
      </c>
      <c r="G1626" s="250"/>
      <c r="H1626" s="254">
        <v>319.50799999999998</v>
      </c>
      <c r="I1626" s="255"/>
      <c r="J1626" s="250"/>
      <c r="K1626" s="250"/>
      <c r="L1626" s="256"/>
      <c r="M1626" s="257"/>
      <c r="N1626" s="258"/>
      <c r="O1626" s="258"/>
      <c r="P1626" s="258"/>
      <c r="Q1626" s="258"/>
      <c r="R1626" s="258"/>
      <c r="S1626" s="258"/>
      <c r="T1626" s="259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60" t="s">
        <v>260</v>
      </c>
      <c r="AU1626" s="260" t="s">
        <v>93</v>
      </c>
      <c r="AV1626" s="13" t="s">
        <v>93</v>
      </c>
      <c r="AW1626" s="13" t="s">
        <v>40</v>
      </c>
      <c r="AX1626" s="13" t="s">
        <v>84</v>
      </c>
      <c r="AY1626" s="260" t="s">
        <v>251</v>
      </c>
    </row>
    <row r="1627" s="13" customFormat="1">
      <c r="A1627" s="13"/>
      <c r="B1627" s="249"/>
      <c r="C1627" s="250"/>
      <c r="D1627" s="251" t="s">
        <v>260</v>
      </c>
      <c r="E1627" s="252" t="s">
        <v>1</v>
      </c>
      <c r="F1627" s="253" t="s">
        <v>1021</v>
      </c>
      <c r="G1627" s="250"/>
      <c r="H1627" s="254">
        <v>202.118</v>
      </c>
      <c r="I1627" s="255"/>
      <c r="J1627" s="250"/>
      <c r="K1627" s="250"/>
      <c r="L1627" s="256"/>
      <c r="M1627" s="257"/>
      <c r="N1627" s="258"/>
      <c r="O1627" s="258"/>
      <c r="P1627" s="258"/>
      <c r="Q1627" s="258"/>
      <c r="R1627" s="258"/>
      <c r="S1627" s="258"/>
      <c r="T1627" s="25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60" t="s">
        <v>260</v>
      </c>
      <c r="AU1627" s="260" t="s">
        <v>93</v>
      </c>
      <c r="AV1627" s="13" t="s">
        <v>93</v>
      </c>
      <c r="AW1627" s="13" t="s">
        <v>40</v>
      </c>
      <c r="AX1627" s="13" t="s">
        <v>84</v>
      </c>
      <c r="AY1627" s="260" t="s">
        <v>251</v>
      </c>
    </row>
    <row r="1628" s="13" customFormat="1">
      <c r="A1628" s="13"/>
      <c r="B1628" s="249"/>
      <c r="C1628" s="250"/>
      <c r="D1628" s="251" t="s">
        <v>260</v>
      </c>
      <c r="E1628" s="252" t="s">
        <v>1</v>
      </c>
      <c r="F1628" s="253" t="s">
        <v>485</v>
      </c>
      <c r="G1628" s="250"/>
      <c r="H1628" s="254">
        <v>39.485999999999997</v>
      </c>
      <c r="I1628" s="255"/>
      <c r="J1628" s="250"/>
      <c r="K1628" s="250"/>
      <c r="L1628" s="256"/>
      <c r="M1628" s="257"/>
      <c r="N1628" s="258"/>
      <c r="O1628" s="258"/>
      <c r="P1628" s="258"/>
      <c r="Q1628" s="258"/>
      <c r="R1628" s="258"/>
      <c r="S1628" s="258"/>
      <c r="T1628" s="259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60" t="s">
        <v>260</v>
      </c>
      <c r="AU1628" s="260" t="s">
        <v>93</v>
      </c>
      <c r="AV1628" s="13" t="s">
        <v>93</v>
      </c>
      <c r="AW1628" s="13" t="s">
        <v>40</v>
      </c>
      <c r="AX1628" s="13" t="s">
        <v>84</v>
      </c>
      <c r="AY1628" s="260" t="s">
        <v>251</v>
      </c>
    </row>
    <row r="1629" s="13" customFormat="1">
      <c r="A1629" s="13"/>
      <c r="B1629" s="249"/>
      <c r="C1629" s="250"/>
      <c r="D1629" s="251" t="s">
        <v>260</v>
      </c>
      <c r="E1629" s="252" t="s">
        <v>1</v>
      </c>
      <c r="F1629" s="253" t="s">
        <v>1625</v>
      </c>
      <c r="G1629" s="250"/>
      <c r="H1629" s="254">
        <v>100.083</v>
      </c>
      <c r="I1629" s="255"/>
      <c r="J1629" s="250"/>
      <c r="K1629" s="250"/>
      <c r="L1629" s="256"/>
      <c r="M1629" s="257"/>
      <c r="N1629" s="258"/>
      <c r="O1629" s="258"/>
      <c r="P1629" s="258"/>
      <c r="Q1629" s="258"/>
      <c r="R1629" s="258"/>
      <c r="S1629" s="258"/>
      <c r="T1629" s="259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60" t="s">
        <v>260</v>
      </c>
      <c r="AU1629" s="260" t="s">
        <v>93</v>
      </c>
      <c r="AV1629" s="13" t="s">
        <v>93</v>
      </c>
      <c r="AW1629" s="13" t="s">
        <v>40</v>
      </c>
      <c r="AX1629" s="13" t="s">
        <v>84</v>
      </c>
      <c r="AY1629" s="260" t="s">
        <v>251</v>
      </c>
    </row>
    <row r="1630" s="13" customFormat="1">
      <c r="A1630" s="13"/>
      <c r="B1630" s="249"/>
      <c r="C1630" s="250"/>
      <c r="D1630" s="251" t="s">
        <v>260</v>
      </c>
      <c r="E1630" s="252" t="s">
        <v>1</v>
      </c>
      <c r="F1630" s="253" t="s">
        <v>487</v>
      </c>
      <c r="G1630" s="250"/>
      <c r="H1630" s="254">
        <v>8.2240000000000002</v>
      </c>
      <c r="I1630" s="255"/>
      <c r="J1630" s="250"/>
      <c r="K1630" s="250"/>
      <c r="L1630" s="256"/>
      <c r="M1630" s="257"/>
      <c r="N1630" s="258"/>
      <c r="O1630" s="258"/>
      <c r="P1630" s="258"/>
      <c r="Q1630" s="258"/>
      <c r="R1630" s="258"/>
      <c r="S1630" s="258"/>
      <c r="T1630" s="259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60" t="s">
        <v>260</v>
      </c>
      <c r="AU1630" s="260" t="s">
        <v>93</v>
      </c>
      <c r="AV1630" s="13" t="s">
        <v>93</v>
      </c>
      <c r="AW1630" s="13" t="s">
        <v>40</v>
      </c>
      <c r="AX1630" s="13" t="s">
        <v>84</v>
      </c>
      <c r="AY1630" s="260" t="s">
        <v>251</v>
      </c>
    </row>
    <row r="1631" s="14" customFormat="1">
      <c r="A1631" s="14"/>
      <c r="B1631" s="261"/>
      <c r="C1631" s="262"/>
      <c r="D1631" s="251" t="s">
        <v>260</v>
      </c>
      <c r="E1631" s="263" t="s">
        <v>1</v>
      </c>
      <c r="F1631" s="264" t="s">
        <v>262</v>
      </c>
      <c r="G1631" s="262"/>
      <c r="H1631" s="265">
        <v>984.55899999999997</v>
      </c>
      <c r="I1631" s="266"/>
      <c r="J1631" s="262"/>
      <c r="K1631" s="262"/>
      <c r="L1631" s="267"/>
      <c r="M1631" s="268"/>
      <c r="N1631" s="269"/>
      <c r="O1631" s="269"/>
      <c r="P1631" s="269"/>
      <c r="Q1631" s="269"/>
      <c r="R1631" s="269"/>
      <c r="S1631" s="269"/>
      <c r="T1631" s="270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71" t="s">
        <v>260</v>
      </c>
      <c r="AU1631" s="271" t="s">
        <v>93</v>
      </c>
      <c r="AV1631" s="14" t="s">
        <v>257</v>
      </c>
      <c r="AW1631" s="14" t="s">
        <v>40</v>
      </c>
      <c r="AX1631" s="14" t="s">
        <v>84</v>
      </c>
      <c r="AY1631" s="271" t="s">
        <v>251</v>
      </c>
    </row>
    <row r="1632" s="13" customFormat="1">
      <c r="A1632" s="13"/>
      <c r="B1632" s="249"/>
      <c r="C1632" s="250"/>
      <c r="D1632" s="251" t="s">
        <v>260</v>
      </c>
      <c r="E1632" s="252" t="s">
        <v>1</v>
      </c>
      <c r="F1632" s="253" t="s">
        <v>1626</v>
      </c>
      <c r="G1632" s="250"/>
      <c r="H1632" s="254">
        <v>1083.0150000000001</v>
      </c>
      <c r="I1632" s="255"/>
      <c r="J1632" s="250"/>
      <c r="K1632" s="250"/>
      <c r="L1632" s="256"/>
      <c r="M1632" s="257"/>
      <c r="N1632" s="258"/>
      <c r="O1632" s="258"/>
      <c r="P1632" s="258"/>
      <c r="Q1632" s="258"/>
      <c r="R1632" s="258"/>
      <c r="S1632" s="258"/>
      <c r="T1632" s="259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60" t="s">
        <v>260</v>
      </c>
      <c r="AU1632" s="260" t="s">
        <v>93</v>
      </c>
      <c r="AV1632" s="13" t="s">
        <v>93</v>
      </c>
      <c r="AW1632" s="13" t="s">
        <v>40</v>
      </c>
      <c r="AX1632" s="13" t="s">
        <v>84</v>
      </c>
      <c r="AY1632" s="260" t="s">
        <v>251</v>
      </c>
    </row>
    <row r="1633" s="14" customFormat="1">
      <c r="A1633" s="14"/>
      <c r="B1633" s="261"/>
      <c r="C1633" s="262"/>
      <c r="D1633" s="251" t="s">
        <v>260</v>
      </c>
      <c r="E1633" s="263" t="s">
        <v>1</v>
      </c>
      <c r="F1633" s="264" t="s">
        <v>262</v>
      </c>
      <c r="G1633" s="262"/>
      <c r="H1633" s="265">
        <v>1083.0150000000001</v>
      </c>
      <c r="I1633" s="266"/>
      <c r="J1633" s="262"/>
      <c r="K1633" s="262"/>
      <c r="L1633" s="267"/>
      <c r="M1633" s="268"/>
      <c r="N1633" s="269"/>
      <c r="O1633" s="269"/>
      <c r="P1633" s="269"/>
      <c r="Q1633" s="269"/>
      <c r="R1633" s="269"/>
      <c r="S1633" s="269"/>
      <c r="T1633" s="270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71" t="s">
        <v>260</v>
      </c>
      <c r="AU1633" s="271" t="s">
        <v>93</v>
      </c>
      <c r="AV1633" s="14" t="s">
        <v>257</v>
      </c>
      <c r="AW1633" s="14" t="s">
        <v>40</v>
      </c>
      <c r="AX1633" s="14" t="s">
        <v>91</v>
      </c>
      <c r="AY1633" s="271" t="s">
        <v>251</v>
      </c>
    </row>
    <row r="1634" s="2" customFormat="1" ht="49.05" customHeight="1">
      <c r="A1634" s="41"/>
      <c r="B1634" s="42"/>
      <c r="C1634" s="294" t="s">
        <v>875</v>
      </c>
      <c r="D1634" s="294" t="s">
        <v>338</v>
      </c>
      <c r="E1634" s="295" t="s">
        <v>1602</v>
      </c>
      <c r="F1634" s="296" t="s">
        <v>1603</v>
      </c>
      <c r="G1634" s="297" t="s">
        <v>389</v>
      </c>
      <c r="H1634" s="298">
        <v>2342.7800000000002</v>
      </c>
      <c r="I1634" s="299"/>
      <c r="J1634" s="300">
        <f>ROUND(I1634*H1634,2)</f>
        <v>0</v>
      </c>
      <c r="K1634" s="301"/>
      <c r="L1634" s="302"/>
      <c r="M1634" s="303" t="s">
        <v>1</v>
      </c>
      <c r="N1634" s="304" t="s">
        <v>49</v>
      </c>
      <c r="O1634" s="94"/>
      <c r="P1634" s="240">
        <f>O1634*H1634</f>
        <v>0</v>
      </c>
      <c r="Q1634" s="240">
        <v>0.0053</v>
      </c>
      <c r="R1634" s="240">
        <f>Q1634*H1634</f>
        <v>12.416734000000002</v>
      </c>
      <c r="S1634" s="240">
        <v>0</v>
      </c>
      <c r="T1634" s="241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42" t="s">
        <v>364</v>
      </c>
      <c r="AT1634" s="242" t="s">
        <v>338</v>
      </c>
      <c r="AU1634" s="242" t="s">
        <v>93</v>
      </c>
      <c r="AY1634" s="19" t="s">
        <v>251</v>
      </c>
      <c r="BE1634" s="243">
        <f>IF(N1634="základní",J1634,0)</f>
        <v>0</v>
      </c>
      <c r="BF1634" s="243">
        <f>IF(N1634="snížená",J1634,0)</f>
        <v>0</v>
      </c>
      <c r="BG1634" s="243">
        <f>IF(N1634="zákl. přenesená",J1634,0)</f>
        <v>0</v>
      </c>
      <c r="BH1634" s="243">
        <f>IF(N1634="sníž. přenesená",J1634,0)</f>
        <v>0</v>
      </c>
      <c r="BI1634" s="243">
        <f>IF(N1634="nulová",J1634,0)</f>
        <v>0</v>
      </c>
      <c r="BJ1634" s="19" t="s">
        <v>91</v>
      </c>
      <c r="BK1634" s="243">
        <f>ROUND(I1634*H1634,2)</f>
        <v>0</v>
      </c>
      <c r="BL1634" s="19" t="s">
        <v>304</v>
      </c>
      <c r="BM1634" s="242" t="s">
        <v>1627</v>
      </c>
    </row>
    <row r="1635" s="2" customFormat="1">
      <c r="A1635" s="41"/>
      <c r="B1635" s="42"/>
      <c r="C1635" s="43"/>
      <c r="D1635" s="251" t="s">
        <v>289</v>
      </c>
      <c r="E1635" s="43"/>
      <c r="F1635" s="282" t="s">
        <v>342</v>
      </c>
      <c r="G1635" s="43"/>
      <c r="H1635" s="43"/>
      <c r="I1635" s="246"/>
      <c r="J1635" s="43"/>
      <c r="K1635" s="43"/>
      <c r="L1635" s="47"/>
      <c r="M1635" s="247"/>
      <c r="N1635" s="248"/>
      <c r="O1635" s="94"/>
      <c r="P1635" s="94"/>
      <c r="Q1635" s="94"/>
      <c r="R1635" s="94"/>
      <c r="S1635" s="94"/>
      <c r="T1635" s="95"/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T1635" s="19" t="s">
        <v>289</v>
      </c>
      <c r="AU1635" s="19" t="s">
        <v>93</v>
      </c>
    </row>
    <row r="1636" s="13" customFormat="1">
      <c r="A1636" s="13"/>
      <c r="B1636" s="249"/>
      <c r="C1636" s="250"/>
      <c r="D1636" s="251" t="s">
        <v>260</v>
      </c>
      <c r="E1636" s="252" t="s">
        <v>1</v>
      </c>
      <c r="F1636" s="253" t="s">
        <v>1628</v>
      </c>
      <c r="G1636" s="250"/>
      <c r="H1636" s="254">
        <v>630.28099999999995</v>
      </c>
      <c r="I1636" s="255"/>
      <c r="J1636" s="250"/>
      <c r="K1636" s="250"/>
      <c r="L1636" s="256"/>
      <c r="M1636" s="257"/>
      <c r="N1636" s="258"/>
      <c r="O1636" s="258"/>
      <c r="P1636" s="258"/>
      <c r="Q1636" s="258"/>
      <c r="R1636" s="258"/>
      <c r="S1636" s="258"/>
      <c r="T1636" s="259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60" t="s">
        <v>260</v>
      </c>
      <c r="AU1636" s="260" t="s">
        <v>93</v>
      </c>
      <c r="AV1636" s="13" t="s">
        <v>93</v>
      </c>
      <c r="AW1636" s="13" t="s">
        <v>40</v>
      </c>
      <c r="AX1636" s="13" t="s">
        <v>84</v>
      </c>
      <c r="AY1636" s="260" t="s">
        <v>251</v>
      </c>
    </row>
    <row r="1637" s="13" customFormat="1">
      <c r="A1637" s="13"/>
      <c r="B1637" s="249"/>
      <c r="C1637" s="250"/>
      <c r="D1637" s="251" t="s">
        <v>260</v>
      </c>
      <c r="E1637" s="252" t="s">
        <v>1</v>
      </c>
      <c r="F1637" s="253" t="s">
        <v>1629</v>
      </c>
      <c r="G1637" s="250"/>
      <c r="H1637" s="254">
        <v>639.01599999999996</v>
      </c>
      <c r="I1637" s="255"/>
      <c r="J1637" s="250"/>
      <c r="K1637" s="250"/>
      <c r="L1637" s="256"/>
      <c r="M1637" s="257"/>
      <c r="N1637" s="258"/>
      <c r="O1637" s="258"/>
      <c r="P1637" s="258"/>
      <c r="Q1637" s="258"/>
      <c r="R1637" s="258"/>
      <c r="S1637" s="258"/>
      <c r="T1637" s="25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60" t="s">
        <v>260</v>
      </c>
      <c r="AU1637" s="260" t="s">
        <v>93</v>
      </c>
      <c r="AV1637" s="13" t="s">
        <v>93</v>
      </c>
      <c r="AW1637" s="13" t="s">
        <v>40</v>
      </c>
      <c r="AX1637" s="13" t="s">
        <v>84</v>
      </c>
      <c r="AY1637" s="260" t="s">
        <v>251</v>
      </c>
    </row>
    <row r="1638" s="13" customFormat="1">
      <c r="A1638" s="13"/>
      <c r="B1638" s="249"/>
      <c r="C1638" s="250"/>
      <c r="D1638" s="251" t="s">
        <v>260</v>
      </c>
      <c r="E1638" s="252" t="s">
        <v>1</v>
      </c>
      <c r="F1638" s="253" t="s">
        <v>1630</v>
      </c>
      <c r="G1638" s="250"/>
      <c r="H1638" s="254">
        <v>404.23700000000002</v>
      </c>
      <c r="I1638" s="255"/>
      <c r="J1638" s="250"/>
      <c r="K1638" s="250"/>
      <c r="L1638" s="256"/>
      <c r="M1638" s="257"/>
      <c r="N1638" s="258"/>
      <c r="O1638" s="258"/>
      <c r="P1638" s="258"/>
      <c r="Q1638" s="258"/>
      <c r="R1638" s="258"/>
      <c r="S1638" s="258"/>
      <c r="T1638" s="259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60" t="s">
        <v>260</v>
      </c>
      <c r="AU1638" s="260" t="s">
        <v>93</v>
      </c>
      <c r="AV1638" s="13" t="s">
        <v>93</v>
      </c>
      <c r="AW1638" s="13" t="s">
        <v>40</v>
      </c>
      <c r="AX1638" s="13" t="s">
        <v>84</v>
      </c>
      <c r="AY1638" s="260" t="s">
        <v>251</v>
      </c>
    </row>
    <row r="1639" s="13" customFormat="1">
      <c r="A1639" s="13"/>
      <c r="B1639" s="249"/>
      <c r="C1639" s="250"/>
      <c r="D1639" s="251" t="s">
        <v>260</v>
      </c>
      <c r="E1639" s="252" t="s">
        <v>1</v>
      </c>
      <c r="F1639" s="253" t="s">
        <v>485</v>
      </c>
      <c r="G1639" s="250"/>
      <c r="H1639" s="254">
        <v>39.485999999999997</v>
      </c>
      <c r="I1639" s="255"/>
      <c r="J1639" s="250"/>
      <c r="K1639" s="250"/>
      <c r="L1639" s="256"/>
      <c r="M1639" s="257"/>
      <c r="N1639" s="258"/>
      <c r="O1639" s="258"/>
      <c r="P1639" s="258"/>
      <c r="Q1639" s="258"/>
      <c r="R1639" s="258"/>
      <c r="S1639" s="258"/>
      <c r="T1639" s="259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60" t="s">
        <v>260</v>
      </c>
      <c r="AU1639" s="260" t="s">
        <v>93</v>
      </c>
      <c r="AV1639" s="13" t="s">
        <v>93</v>
      </c>
      <c r="AW1639" s="13" t="s">
        <v>40</v>
      </c>
      <c r="AX1639" s="13" t="s">
        <v>84</v>
      </c>
      <c r="AY1639" s="260" t="s">
        <v>251</v>
      </c>
    </row>
    <row r="1640" s="13" customFormat="1">
      <c r="A1640" s="13"/>
      <c r="B1640" s="249"/>
      <c r="C1640" s="250"/>
      <c r="D1640" s="251" t="s">
        <v>260</v>
      </c>
      <c r="E1640" s="252" t="s">
        <v>1</v>
      </c>
      <c r="F1640" s="253" t="s">
        <v>1631</v>
      </c>
      <c r="G1640" s="250"/>
      <c r="H1640" s="254">
        <v>400.33199999999999</v>
      </c>
      <c r="I1640" s="255"/>
      <c r="J1640" s="250"/>
      <c r="K1640" s="250"/>
      <c r="L1640" s="256"/>
      <c r="M1640" s="257"/>
      <c r="N1640" s="258"/>
      <c r="O1640" s="258"/>
      <c r="P1640" s="258"/>
      <c r="Q1640" s="258"/>
      <c r="R1640" s="258"/>
      <c r="S1640" s="258"/>
      <c r="T1640" s="259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60" t="s">
        <v>260</v>
      </c>
      <c r="AU1640" s="260" t="s">
        <v>93</v>
      </c>
      <c r="AV1640" s="13" t="s">
        <v>93</v>
      </c>
      <c r="AW1640" s="13" t="s">
        <v>40</v>
      </c>
      <c r="AX1640" s="13" t="s">
        <v>84</v>
      </c>
      <c r="AY1640" s="260" t="s">
        <v>251</v>
      </c>
    </row>
    <row r="1641" s="13" customFormat="1">
      <c r="A1641" s="13"/>
      <c r="B1641" s="249"/>
      <c r="C1641" s="250"/>
      <c r="D1641" s="251" t="s">
        <v>260</v>
      </c>
      <c r="E1641" s="252" t="s">
        <v>1</v>
      </c>
      <c r="F1641" s="253" t="s">
        <v>1632</v>
      </c>
      <c r="G1641" s="250"/>
      <c r="H1641" s="254">
        <v>16.448</v>
      </c>
      <c r="I1641" s="255"/>
      <c r="J1641" s="250"/>
      <c r="K1641" s="250"/>
      <c r="L1641" s="256"/>
      <c r="M1641" s="257"/>
      <c r="N1641" s="258"/>
      <c r="O1641" s="258"/>
      <c r="P1641" s="258"/>
      <c r="Q1641" s="258"/>
      <c r="R1641" s="258"/>
      <c r="S1641" s="258"/>
      <c r="T1641" s="25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60" t="s">
        <v>260</v>
      </c>
      <c r="AU1641" s="260" t="s">
        <v>93</v>
      </c>
      <c r="AV1641" s="13" t="s">
        <v>93</v>
      </c>
      <c r="AW1641" s="13" t="s">
        <v>40</v>
      </c>
      <c r="AX1641" s="13" t="s">
        <v>84</v>
      </c>
      <c r="AY1641" s="260" t="s">
        <v>251</v>
      </c>
    </row>
    <row r="1642" s="14" customFormat="1">
      <c r="A1642" s="14"/>
      <c r="B1642" s="261"/>
      <c r="C1642" s="262"/>
      <c r="D1642" s="251" t="s">
        <v>260</v>
      </c>
      <c r="E1642" s="263" t="s">
        <v>1</v>
      </c>
      <c r="F1642" s="264" t="s">
        <v>262</v>
      </c>
      <c r="G1642" s="262"/>
      <c r="H1642" s="265">
        <v>2129.8000000000002</v>
      </c>
      <c r="I1642" s="266"/>
      <c r="J1642" s="262"/>
      <c r="K1642" s="262"/>
      <c r="L1642" s="267"/>
      <c r="M1642" s="268"/>
      <c r="N1642" s="269"/>
      <c r="O1642" s="269"/>
      <c r="P1642" s="269"/>
      <c r="Q1642" s="269"/>
      <c r="R1642" s="269"/>
      <c r="S1642" s="269"/>
      <c r="T1642" s="270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71" t="s">
        <v>260</v>
      </c>
      <c r="AU1642" s="271" t="s">
        <v>93</v>
      </c>
      <c r="AV1642" s="14" t="s">
        <v>257</v>
      </c>
      <c r="AW1642" s="14" t="s">
        <v>40</v>
      </c>
      <c r="AX1642" s="14" t="s">
        <v>84</v>
      </c>
      <c r="AY1642" s="271" t="s">
        <v>251</v>
      </c>
    </row>
    <row r="1643" s="13" customFormat="1">
      <c r="A1643" s="13"/>
      <c r="B1643" s="249"/>
      <c r="C1643" s="250"/>
      <c r="D1643" s="251" t="s">
        <v>260</v>
      </c>
      <c r="E1643" s="252" t="s">
        <v>1</v>
      </c>
      <c r="F1643" s="253" t="s">
        <v>1633</v>
      </c>
      <c r="G1643" s="250"/>
      <c r="H1643" s="254">
        <v>2342.7800000000002</v>
      </c>
      <c r="I1643" s="255"/>
      <c r="J1643" s="250"/>
      <c r="K1643" s="250"/>
      <c r="L1643" s="256"/>
      <c r="M1643" s="257"/>
      <c r="N1643" s="258"/>
      <c r="O1643" s="258"/>
      <c r="P1643" s="258"/>
      <c r="Q1643" s="258"/>
      <c r="R1643" s="258"/>
      <c r="S1643" s="258"/>
      <c r="T1643" s="25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60" t="s">
        <v>260</v>
      </c>
      <c r="AU1643" s="260" t="s">
        <v>93</v>
      </c>
      <c r="AV1643" s="13" t="s">
        <v>93</v>
      </c>
      <c r="AW1643" s="13" t="s">
        <v>40</v>
      </c>
      <c r="AX1643" s="13" t="s">
        <v>84</v>
      </c>
      <c r="AY1643" s="260" t="s">
        <v>251</v>
      </c>
    </row>
    <row r="1644" s="14" customFormat="1">
      <c r="A1644" s="14"/>
      <c r="B1644" s="261"/>
      <c r="C1644" s="262"/>
      <c r="D1644" s="251" t="s">
        <v>260</v>
      </c>
      <c r="E1644" s="263" t="s">
        <v>1</v>
      </c>
      <c r="F1644" s="264" t="s">
        <v>262</v>
      </c>
      <c r="G1644" s="262"/>
      <c r="H1644" s="265">
        <v>2342.7800000000002</v>
      </c>
      <c r="I1644" s="266"/>
      <c r="J1644" s="262"/>
      <c r="K1644" s="262"/>
      <c r="L1644" s="267"/>
      <c r="M1644" s="268"/>
      <c r="N1644" s="269"/>
      <c r="O1644" s="269"/>
      <c r="P1644" s="269"/>
      <c r="Q1644" s="269"/>
      <c r="R1644" s="269"/>
      <c r="S1644" s="269"/>
      <c r="T1644" s="270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71" t="s">
        <v>260</v>
      </c>
      <c r="AU1644" s="271" t="s">
        <v>93</v>
      </c>
      <c r="AV1644" s="14" t="s">
        <v>257</v>
      </c>
      <c r="AW1644" s="14" t="s">
        <v>40</v>
      </c>
      <c r="AX1644" s="14" t="s">
        <v>91</v>
      </c>
      <c r="AY1644" s="271" t="s">
        <v>251</v>
      </c>
    </row>
    <row r="1645" s="2" customFormat="1" ht="24.15" customHeight="1">
      <c r="A1645" s="41"/>
      <c r="B1645" s="42"/>
      <c r="C1645" s="230" t="s">
        <v>1634</v>
      </c>
      <c r="D1645" s="230" t="s">
        <v>253</v>
      </c>
      <c r="E1645" s="231" t="s">
        <v>1635</v>
      </c>
      <c r="F1645" s="232" t="s">
        <v>1636</v>
      </c>
      <c r="G1645" s="233" t="s">
        <v>389</v>
      </c>
      <c r="H1645" s="234">
        <v>780</v>
      </c>
      <c r="I1645" s="235"/>
      <c r="J1645" s="236">
        <f>ROUND(I1645*H1645,2)</f>
        <v>0</v>
      </c>
      <c r="K1645" s="237"/>
      <c r="L1645" s="47"/>
      <c r="M1645" s="238" t="s">
        <v>1</v>
      </c>
      <c r="N1645" s="239" t="s">
        <v>49</v>
      </c>
      <c r="O1645" s="94"/>
      <c r="P1645" s="240">
        <f>O1645*H1645</f>
        <v>0</v>
      </c>
      <c r="Q1645" s="240">
        <v>0.00079750000000000003</v>
      </c>
      <c r="R1645" s="240">
        <f>Q1645*H1645</f>
        <v>0.62204999999999999</v>
      </c>
      <c r="S1645" s="240">
        <v>0</v>
      </c>
      <c r="T1645" s="241">
        <f>S1645*H1645</f>
        <v>0</v>
      </c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R1645" s="242" t="s">
        <v>304</v>
      </c>
      <c r="AT1645" s="242" t="s">
        <v>253</v>
      </c>
      <c r="AU1645" s="242" t="s">
        <v>93</v>
      </c>
      <c r="AY1645" s="19" t="s">
        <v>251</v>
      </c>
      <c r="BE1645" s="243">
        <f>IF(N1645="základní",J1645,0)</f>
        <v>0</v>
      </c>
      <c r="BF1645" s="243">
        <f>IF(N1645="snížená",J1645,0)</f>
        <v>0</v>
      </c>
      <c r="BG1645" s="243">
        <f>IF(N1645="zákl. přenesená",J1645,0)</f>
        <v>0</v>
      </c>
      <c r="BH1645" s="243">
        <f>IF(N1645="sníž. přenesená",J1645,0)</f>
        <v>0</v>
      </c>
      <c r="BI1645" s="243">
        <f>IF(N1645="nulová",J1645,0)</f>
        <v>0</v>
      </c>
      <c r="BJ1645" s="19" t="s">
        <v>91</v>
      </c>
      <c r="BK1645" s="243">
        <f>ROUND(I1645*H1645,2)</f>
        <v>0</v>
      </c>
      <c r="BL1645" s="19" t="s">
        <v>304</v>
      </c>
      <c r="BM1645" s="242" t="s">
        <v>1637</v>
      </c>
    </row>
    <row r="1646" s="2" customFormat="1">
      <c r="A1646" s="41"/>
      <c r="B1646" s="42"/>
      <c r="C1646" s="43"/>
      <c r="D1646" s="244" t="s">
        <v>258</v>
      </c>
      <c r="E1646" s="43"/>
      <c r="F1646" s="245" t="s">
        <v>1638</v>
      </c>
      <c r="G1646" s="43"/>
      <c r="H1646" s="43"/>
      <c r="I1646" s="246"/>
      <c r="J1646" s="43"/>
      <c r="K1646" s="43"/>
      <c r="L1646" s="47"/>
      <c r="M1646" s="247"/>
      <c r="N1646" s="248"/>
      <c r="O1646" s="94"/>
      <c r="P1646" s="94"/>
      <c r="Q1646" s="94"/>
      <c r="R1646" s="94"/>
      <c r="S1646" s="94"/>
      <c r="T1646" s="95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T1646" s="19" t="s">
        <v>258</v>
      </c>
      <c r="AU1646" s="19" t="s">
        <v>93</v>
      </c>
    </row>
    <row r="1647" s="2" customFormat="1" ht="24.15" customHeight="1">
      <c r="A1647" s="41"/>
      <c r="B1647" s="42"/>
      <c r="C1647" s="230" t="s">
        <v>879</v>
      </c>
      <c r="D1647" s="230" t="s">
        <v>253</v>
      </c>
      <c r="E1647" s="231" t="s">
        <v>1639</v>
      </c>
      <c r="F1647" s="232" t="s">
        <v>1640</v>
      </c>
      <c r="G1647" s="233" t="s">
        <v>389</v>
      </c>
      <c r="H1647" s="234">
        <v>1096.038</v>
      </c>
      <c r="I1647" s="235"/>
      <c r="J1647" s="236">
        <f>ROUND(I1647*H1647,2)</f>
        <v>0</v>
      </c>
      <c r="K1647" s="237"/>
      <c r="L1647" s="47"/>
      <c r="M1647" s="238" t="s">
        <v>1</v>
      </c>
      <c r="N1647" s="239" t="s">
        <v>49</v>
      </c>
      <c r="O1647" s="94"/>
      <c r="P1647" s="240">
        <f>O1647*H1647</f>
        <v>0</v>
      </c>
      <c r="Q1647" s="240">
        <v>0</v>
      </c>
      <c r="R1647" s="240">
        <f>Q1647*H1647</f>
        <v>0</v>
      </c>
      <c r="S1647" s="240">
        <v>0</v>
      </c>
      <c r="T1647" s="241">
        <f>S1647*H1647</f>
        <v>0</v>
      </c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R1647" s="242" t="s">
        <v>304</v>
      </c>
      <c r="AT1647" s="242" t="s">
        <v>253</v>
      </c>
      <c r="AU1647" s="242" t="s">
        <v>93</v>
      </c>
      <c r="AY1647" s="19" t="s">
        <v>251</v>
      </c>
      <c r="BE1647" s="243">
        <f>IF(N1647="základní",J1647,0)</f>
        <v>0</v>
      </c>
      <c r="BF1647" s="243">
        <f>IF(N1647="snížená",J1647,0)</f>
        <v>0</v>
      </c>
      <c r="BG1647" s="243">
        <f>IF(N1647="zákl. přenesená",J1647,0)</f>
        <v>0</v>
      </c>
      <c r="BH1647" s="243">
        <f>IF(N1647="sníž. přenesená",J1647,0)</f>
        <v>0</v>
      </c>
      <c r="BI1647" s="243">
        <f>IF(N1647="nulová",J1647,0)</f>
        <v>0</v>
      </c>
      <c r="BJ1647" s="19" t="s">
        <v>91</v>
      </c>
      <c r="BK1647" s="243">
        <f>ROUND(I1647*H1647,2)</f>
        <v>0</v>
      </c>
      <c r="BL1647" s="19" t="s">
        <v>304</v>
      </c>
      <c r="BM1647" s="242" t="s">
        <v>1641</v>
      </c>
    </row>
    <row r="1648" s="2" customFormat="1">
      <c r="A1648" s="41"/>
      <c r="B1648" s="42"/>
      <c r="C1648" s="43"/>
      <c r="D1648" s="244" t="s">
        <v>258</v>
      </c>
      <c r="E1648" s="43"/>
      <c r="F1648" s="245" t="s">
        <v>1642</v>
      </c>
      <c r="G1648" s="43"/>
      <c r="H1648" s="43"/>
      <c r="I1648" s="246"/>
      <c r="J1648" s="43"/>
      <c r="K1648" s="43"/>
      <c r="L1648" s="47"/>
      <c r="M1648" s="247"/>
      <c r="N1648" s="248"/>
      <c r="O1648" s="94"/>
      <c r="P1648" s="94"/>
      <c r="Q1648" s="94"/>
      <c r="R1648" s="94"/>
      <c r="S1648" s="94"/>
      <c r="T1648" s="95"/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T1648" s="19" t="s">
        <v>258</v>
      </c>
      <c r="AU1648" s="19" t="s">
        <v>93</v>
      </c>
    </row>
    <row r="1649" s="15" customFormat="1">
      <c r="A1649" s="15"/>
      <c r="B1649" s="272"/>
      <c r="C1649" s="273"/>
      <c r="D1649" s="251" t="s">
        <v>260</v>
      </c>
      <c r="E1649" s="274" t="s">
        <v>1</v>
      </c>
      <c r="F1649" s="275" t="s">
        <v>378</v>
      </c>
      <c r="G1649" s="273"/>
      <c r="H1649" s="274" t="s">
        <v>1</v>
      </c>
      <c r="I1649" s="276"/>
      <c r="J1649" s="273"/>
      <c r="K1649" s="273"/>
      <c r="L1649" s="277"/>
      <c r="M1649" s="278"/>
      <c r="N1649" s="279"/>
      <c r="O1649" s="279"/>
      <c r="P1649" s="279"/>
      <c r="Q1649" s="279"/>
      <c r="R1649" s="279"/>
      <c r="S1649" s="279"/>
      <c r="T1649" s="280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81" t="s">
        <v>260</v>
      </c>
      <c r="AU1649" s="281" t="s">
        <v>93</v>
      </c>
      <c r="AV1649" s="15" t="s">
        <v>91</v>
      </c>
      <c r="AW1649" s="15" t="s">
        <v>40</v>
      </c>
      <c r="AX1649" s="15" t="s">
        <v>84</v>
      </c>
      <c r="AY1649" s="281" t="s">
        <v>251</v>
      </c>
    </row>
    <row r="1650" s="15" customFormat="1">
      <c r="A1650" s="15"/>
      <c r="B1650" s="272"/>
      <c r="C1650" s="273"/>
      <c r="D1650" s="251" t="s">
        <v>260</v>
      </c>
      <c r="E1650" s="274" t="s">
        <v>1</v>
      </c>
      <c r="F1650" s="275" t="s">
        <v>379</v>
      </c>
      <c r="G1650" s="273"/>
      <c r="H1650" s="274" t="s">
        <v>1</v>
      </c>
      <c r="I1650" s="276"/>
      <c r="J1650" s="273"/>
      <c r="K1650" s="273"/>
      <c r="L1650" s="277"/>
      <c r="M1650" s="278"/>
      <c r="N1650" s="279"/>
      <c r="O1650" s="279"/>
      <c r="P1650" s="279"/>
      <c r="Q1650" s="279"/>
      <c r="R1650" s="279"/>
      <c r="S1650" s="279"/>
      <c r="T1650" s="280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T1650" s="281" t="s">
        <v>260</v>
      </c>
      <c r="AU1650" s="281" t="s">
        <v>93</v>
      </c>
      <c r="AV1650" s="15" t="s">
        <v>91</v>
      </c>
      <c r="AW1650" s="15" t="s">
        <v>40</v>
      </c>
      <c r="AX1650" s="15" t="s">
        <v>84</v>
      </c>
      <c r="AY1650" s="281" t="s">
        <v>251</v>
      </c>
    </row>
    <row r="1651" s="13" customFormat="1">
      <c r="A1651" s="13"/>
      <c r="B1651" s="249"/>
      <c r="C1651" s="250"/>
      <c r="D1651" s="251" t="s">
        <v>260</v>
      </c>
      <c r="E1651" s="252" t="s">
        <v>1</v>
      </c>
      <c r="F1651" s="253" t="s">
        <v>1178</v>
      </c>
      <c r="G1651" s="250"/>
      <c r="H1651" s="254">
        <v>9.4979999999999993</v>
      </c>
      <c r="I1651" s="255"/>
      <c r="J1651" s="250"/>
      <c r="K1651" s="250"/>
      <c r="L1651" s="256"/>
      <c r="M1651" s="257"/>
      <c r="N1651" s="258"/>
      <c r="O1651" s="258"/>
      <c r="P1651" s="258"/>
      <c r="Q1651" s="258"/>
      <c r="R1651" s="258"/>
      <c r="S1651" s="258"/>
      <c r="T1651" s="259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60" t="s">
        <v>260</v>
      </c>
      <c r="AU1651" s="260" t="s">
        <v>93</v>
      </c>
      <c r="AV1651" s="13" t="s">
        <v>93</v>
      </c>
      <c r="AW1651" s="13" t="s">
        <v>40</v>
      </c>
      <c r="AX1651" s="13" t="s">
        <v>84</v>
      </c>
      <c r="AY1651" s="260" t="s">
        <v>251</v>
      </c>
    </row>
    <row r="1652" s="13" customFormat="1">
      <c r="A1652" s="13"/>
      <c r="B1652" s="249"/>
      <c r="C1652" s="250"/>
      <c r="D1652" s="251" t="s">
        <v>260</v>
      </c>
      <c r="E1652" s="252" t="s">
        <v>1</v>
      </c>
      <c r="F1652" s="253" t="s">
        <v>1179</v>
      </c>
      <c r="G1652" s="250"/>
      <c r="H1652" s="254">
        <v>663.17999999999995</v>
      </c>
      <c r="I1652" s="255"/>
      <c r="J1652" s="250"/>
      <c r="K1652" s="250"/>
      <c r="L1652" s="256"/>
      <c r="M1652" s="257"/>
      <c r="N1652" s="258"/>
      <c r="O1652" s="258"/>
      <c r="P1652" s="258"/>
      <c r="Q1652" s="258"/>
      <c r="R1652" s="258"/>
      <c r="S1652" s="258"/>
      <c r="T1652" s="259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60" t="s">
        <v>260</v>
      </c>
      <c r="AU1652" s="260" t="s">
        <v>93</v>
      </c>
      <c r="AV1652" s="13" t="s">
        <v>93</v>
      </c>
      <c r="AW1652" s="13" t="s">
        <v>40</v>
      </c>
      <c r="AX1652" s="13" t="s">
        <v>84</v>
      </c>
      <c r="AY1652" s="260" t="s">
        <v>251</v>
      </c>
    </row>
    <row r="1653" s="13" customFormat="1">
      <c r="A1653" s="13"/>
      <c r="B1653" s="249"/>
      <c r="C1653" s="250"/>
      <c r="D1653" s="251" t="s">
        <v>260</v>
      </c>
      <c r="E1653" s="252" t="s">
        <v>1</v>
      </c>
      <c r="F1653" s="253" t="s">
        <v>1180</v>
      </c>
      <c r="G1653" s="250"/>
      <c r="H1653" s="254">
        <v>48.759999999999998</v>
      </c>
      <c r="I1653" s="255"/>
      <c r="J1653" s="250"/>
      <c r="K1653" s="250"/>
      <c r="L1653" s="256"/>
      <c r="M1653" s="257"/>
      <c r="N1653" s="258"/>
      <c r="O1653" s="258"/>
      <c r="P1653" s="258"/>
      <c r="Q1653" s="258"/>
      <c r="R1653" s="258"/>
      <c r="S1653" s="258"/>
      <c r="T1653" s="25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60" t="s">
        <v>260</v>
      </c>
      <c r="AU1653" s="260" t="s">
        <v>93</v>
      </c>
      <c r="AV1653" s="13" t="s">
        <v>93</v>
      </c>
      <c r="AW1653" s="13" t="s">
        <v>40</v>
      </c>
      <c r="AX1653" s="13" t="s">
        <v>84</v>
      </c>
      <c r="AY1653" s="260" t="s">
        <v>251</v>
      </c>
    </row>
    <row r="1654" s="13" customFormat="1">
      <c r="A1654" s="13"/>
      <c r="B1654" s="249"/>
      <c r="C1654" s="250"/>
      <c r="D1654" s="251" t="s">
        <v>260</v>
      </c>
      <c r="E1654" s="252" t="s">
        <v>1</v>
      </c>
      <c r="F1654" s="253" t="s">
        <v>1181</v>
      </c>
      <c r="G1654" s="250"/>
      <c r="H1654" s="254">
        <v>19</v>
      </c>
      <c r="I1654" s="255"/>
      <c r="J1654" s="250"/>
      <c r="K1654" s="250"/>
      <c r="L1654" s="256"/>
      <c r="M1654" s="257"/>
      <c r="N1654" s="258"/>
      <c r="O1654" s="258"/>
      <c r="P1654" s="258"/>
      <c r="Q1654" s="258"/>
      <c r="R1654" s="258"/>
      <c r="S1654" s="258"/>
      <c r="T1654" s="259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60" t="s">
        <v>260</v>
      </c>
      <c r="AU1654" s="260" t="s">
        <v>93</v>
      </c>
      <c r="AV1654" s="13" t="s">
        <v>93</v>
      </c>
      <c r="AW1654" s="13" t="s">
        <v>40</v>
      </c>
      <c r="AX1654" s="13" t="s">
        <v>84</v>
      </c>
      <c r="AY1654" s="260" t="s">
        <v>251</v>
      </c>
    </row>
    <row r="1655" s="13" customFormat="1">
      <c r="A1655" s="13"/>
      <c r="B1655" s="249"/>
      <c r="C1655" s="250"/>
      <c r="D1655" s="251" t="s">
        <v>260</v>
      </c>
      <c r="E1655" s="252" t="s">
        <v>1</v>
      </c>
      <c r="F1655" s="253" t="s">
        <v>1182</v>
      </c>
      <c r="G1655" s="250"/>
      <c r="H1655" s="254">
        <v>309.25999999999999</v>
      </c>
      <c r="I1655" s="255"/>
      <c r="J1655" s="250"/>
      <c r="K1655" s="250"/>
      <c r="L1655" s="256"/>
      <c r="M1655" s="257"/>
      <c r="N1655" s="258"/>
      <c r="O1655" s="258"/>
      <c r="P1655" s="258"/>
      <c r="Q1655" s="258"/>
      <c r="R1655" s="258"/>
      <c r="S1655" s="258"/>
      <c r="T1655" s="25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60" t="s">
        <v>260</v>
      </c>
      <c r="AU1655" s="260" t="s">
        <v>93</v>
      </c>
      <c r="AV1655" s="13" t="s">
        <v>93</v>
      </c>
      <c r="AW1655" s="13" t="s">
        <v>40</v>
      </c>
      <c r="AX1655" s="13" t="s">
        <v>84</v>
      </c>
      <c r="AY1655" s="260" t="s">
        <v>251</v>
      </c>
    </row>
    <row r="1656" s="13" customFormat="1">
      <c r="A1656" s="13"/>
      <c r="B1656" s="249"/>
      <c r="C1656" s="250"/>
      <c r="D1656" s="251" t="s">
        <v>260</v>
      </c>
      <c r="E1656" s="252" t="s">
        <v>1</v>
      </c>
      <c r="F1656" s="253" t="s">
        <v>1183</v>
      </c>
      <c r="G1656" s="250"/>
      <c r="H1656" s="254">
        <v>46.340000000000003</v>
      </c>
      <c r="I1656" s="255"/>
      <c r="J1656" s="250"/>
      <c r="K1656" s="250"/>
      <c r="L1656" s="256"/>
      <c r="M1656" s="257"/>
      <c r="N1656" s="258"/>
      <c r="O1656" s="258"/>
      <c r="P1656" s="258"/>
      <c r="Q1656" s="258"/>
      <c r="R1656" s="258"/>
      <c r="S1656" s="258"/>
      <c r="T1656" s="259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60" t="s">
        <v>260</v>
      </c>
      <c r="AU1656" s="260" t="s">
        <v>93</v>
      </c>
      <c r="AV1656" s="13" t="s">
        <v>93</v>
      </c>
      <c r="AW1656" s="13" t="s">
        <v>40</v>
      </c>
      <c r="AX1656" s="13" t="s">
        <v>84</v>
      </c>
      <c r="AY1656" s="260" t="s">
        <v>251</v>
      </c>
    </row>
    <row r="1657" s="14" customFormat="1">
      <c r="A1657" s="14"/>
      <c r="B1657" s="261"/>
      <c r="C1657" s="262"/>
      <c r="D1657" s="251" t="s">
        <v>260</v>
      </c>
      <c r="E1657" s="263" t="s">
        <v>1</v>
      </c>
      <c r="F1657" s="264" t="s">
        <v>262</v>
      </c>
      <c r="G1657" s="262"/>
      <c r="H1657" s="265">
        <v>1096.038</v>
      </c>
      <c r="I1657" s="266"/>
      <c r="J1657" s="262"/>
      <c r="K1657" s="262"/>
      <c r="L1657" s="267"/>
      <c r="M1657" s="268"/>
      <c r="N1657" s="269"/>
      <c r="O1657" s="269"/>
      <c r="P1657" s="269"/>
      <c r="Q1657" s="269"/>
      <c r="R1657" s="269"/>
      <c r="S1657" s="269"/>
      <c r="T1657" s="270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71" t="s">
        <v>260</v>
      </c>
      <c r="AU1657" s="271" t="s">
        <v>93</v>
      </c>
      <c r="AV1657" s="14" t="s">
        <v>257</v>
      </c>
      <c r="AW1657" s="14" t="s">
        <v>40</v>
      </c>
      <c r="AX1657" s="14" t="s">
        <v>91</v>
      </c>
      <c r="AY1657" s="271" t="s">
        <v>251</v>
      </c>
    </row>
    <row r="1658" s="2" customFormat="1" ht="24.15" customHeight="1">
      <c r="A1658" s="41"/>
      <c r="B1658" s="42"/>
      <c r="C1658" s="294" t="s">
        <v>1643</v>
      </c>
      <c r="D1658" s="294" t="s">
        <v>338</v>
      </c>
      <c r="E1658" s="295" t="s">
        <v>1644</v>
      </c>
      <c r="F1658" s="296" t="s">
        <v>1645</v>
      </c>
      <c r="G1658" s="297" t="s">
        <v>389</v>
      </c>
      <c r="H1658" s="298">
        <v>1315.2460000000001</v>
      </c>
      <c r="I1658" s="299"/>
      <c r="J1658" s="300">
        <f>ROUND(I1658*H1658,2)</f>
        <v>0</v>
      </c>
      <c r="K1658" s="301"/>
      <c r="L1658" s="302"/>
      <c r="M1658" s="303" t="s">
        <v>1</v>
      </c>
      <c r="N1658" s="304" t="s">
        <v>49</v>
      </c>
      <c r="O1658" s="94"/>
      <c r="P1658" s="240">
        <f>O1658*H1658</f>
        <v>0</v>
      </c>
      <c r="Q1658" s="240">
        <v>0.00050000000000000001</v>
      </c>
      <c r="R1658" s="240">
        <f>Q1658*H1658</f>
        <v>0.65762300000000007</v>
      </c>
      <c r="S1658" s="240">
        <v>0</v>
      </c>
      <c r="T1658" s="241">
        <f>S1658*H1658</f>
        <v>0</v>
      </c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R1658" s="242" t="s">
        <v>364</v>
      </c>
      <c r="AT1658" s="242" t="s">
        <v>338</v>
      </c>
      <c r="AU1658" s="242" t="s">
        <v>93</v>
      </c>
      <c r="AY1658" s="19" t="s">
        <v>251</v>
      </c>
      <c r="BE1658" s="243">
        <f>IF(N1658="základní",J1658,0)</f>
        <v>0</v>
      </c>
      <c r="BF1658" s="243">
        <f>IF(N1658="snížená",J1658,0)</f>
        <v>0</v>
      </c>
      <c r="BG1658" s="243">
        <f>IF(N1658="zákl. přenesená",J1658,0)</f>
        <v>0</v>
      </c>
      <c r="BH1658" s="243">
        <f>IF(N1658="sníž. přenesená",J1658,0)</f>
        <v>0</v>
      </c>
      <c r="BI1658" s="243">
        <f>IF(N1658="nulová",J1658,0)</f>
        <v>0</v>
      </c>
      <c r="BJ1658" s="19" t="s">
        <v>91</v>
      </c>
      <c r="BK1658" s="243">
        <f>ROUND(I1658*H1658,2)</f>
        <v>0</v>
      </c>
      <c r="BL1658" s="19" t="s">
        <v>304</v>
      </c>
      <c r="BM1658" s="242" t="s">
        <v>1646</v>
      </c>
    </row>
    <row r="1659" s="2" customFormat="1">
      <c r="A1659" s="41"/>
      <c r="B1659" s="42"/>
      <c r="C1659" s="43"/>
      <c r="D1659" s="251" t="s">
        <v>289</v>
      </c>
      <c r="E1659" s="43"/>
      <c r="F1659" s="282" t="s">
        <v>1647</v>
      </c>
      <c r="G1659" s="43"/>
      <c r="H1659" s="43"/>
      <c r="I1659" s="246"/>
      <c r="J1659" s="43"/>
      <c r="K1659" s="43"/>
      <c r="L1659" s="47"/>
      <c r="M1659" s="247"/>
      <c r="N1659" s="248"/>
      <c r="O1659" s="94"/>
      <c r="P1659" s="94"/>
      <c r="Q1659" s="94"/>
      <c r="R1659" s="94"/>
      <c r="S1659" s="94"/>
      <c r="T1659" s="95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T1659" s="19" t="s">
        <v>289</v>
      </c>
      <c r="AU1659" s="19" t="s">
        <v>93</v>
      </c>
    </row>
    <row r="1660" s="15" customFormat="1">
      <c r="A1660" s="15"/>
      <c r="B1660" s="272"/>
      <c r="C1660" s="273"/>
      <c r="D1660" s="251" t="s">
        <v>260</v>
      </c>
      <c r="E1660" s="274" t="s">
        <v>1</v>
      </c>
      <c r="F1660" s="275" t="s">
        <v>378</v>
      </c>
      <c r="G1660" s="273"/>
      <c r="H1660" s="274" t="s">
        <v>1</v>
      </c>
      <c r="I1660" s="276"/>
      <c r="J1660" s="273"/>
      <c r="K1660" s="273"/>
      <c r="L1660" s="277"/>
      <c r="M1660" s="278"/>
      <c r="N1660" s="279"/>
      <c r="O1660" s="279"/>
      <c r="P1660" s="279"/>
      <c r="Q1660" s="279"/>
      <c r="R1660" s="279"/>
      <c r="S1660" s="279"/>
      <c r="T1660" s="280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T1660" s="281" t="s">
        <v>260</v>
      </c>
      <c r="AU1660" s="281" t="s">
        <v>93</v>
      </c>
      <c r="AV1660" s="15" t="s">
        <v>91</v>
      </c>
      <c r="AW1660" s="15" t="s">
        <v>40</v>
      </c>
      <c r="AX1660" s="15" t="s">
        <v>84</v>
      </c>
      <c r="AY1660" s="281" t="s">
        <v>251</v>
      </c>
    </row>
    <row r="1661" s="15" customFormat="1">
      <c r="A1661" s="15"/>
      <c r="B1661" s="272"/>
      <c r="C1661" s="273"/>
      <c r="D1661" s="251" t="s">
        <v>260</v>
      </c>
      <c r="E1661" s="274" t="s">
        <v>1</v>
      </c>
      <c r="F1661" s="275" t="s">
        <v>379</v>
      </c>
      <c r="G1661" s="273"/>
      <c r="H1661" s="274" t="s">
        <v>1</v>
      </c>
      <c r="I1661" s="276"/>
      <c r="J1661" s="273"/>
      <c r="K1661" s="273"/>
      <c r="L1661" s="277"/>
      <c r="M1661" s="278"/>
      <c r="N1661" s="279"/>
      <c r="O1661" s="279"/>
      <c r="P1661" s="279"/>
      <c r="Q1661" s="279"/>
      <c r="R1661" s="279"/>
      <c r="S1661" s="279"/>
      <c r="T1661" s="280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81" t="s">
        <v>260</v>
      </c>
      <c r="AU1661" s="281" t="s">
        <v>93</v>
      </c>
      <c r="AV1661" s="15" t="s">
        <v>91</v>
      </c>
      <c r="AW1661" s="15" t="s">
        <v>40</v>
      </c>
      <c r="AX1661" s="15" t="s">
        <v>84</v>
      </c>
      <c r="AY1661" s="281" t="s">
        <v>251</v>
      </c>
    </row>
    <row r="1662" s="13" customFormat="1">
      <c r="A1662" s="13"/>
      <c r="B1662" s="249"/>
      <c r="C1662" s="250"/>
      <c r="D1662" s="251" t="s">
        <v>260</v>
      </c>
      <c r="E1662" s="252" t="s">
        <v>1</v>
      </c>
      <c r="F1662" s="253" t="s">
        <v>1178</v>
      </c>
      <c r="G1662" s="250"/>
      <c r="H1662" s="254">
        <v>9.4979999999999993</v>
      </c>
      <c r="I1662" s="255"/>
      <c r="J1662" s="250"/>
      <c r="K1662" s="250"/>
      <c r="L1662" s="256"/>
      <c r="M1662" s="257"/>
      <c r="N1662" s="258"/>
      <c r="O1662" s="258"/>
      <c r="P1662" s="258"/>
      <c r="Q1662" s="258"/>
      <c r="R1662" s="258"/>
      <c r="S1662" s="258"/>
      <c r="T1662" s="259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60" t="s">
        <v>260</v>
      </c>
      <c r="AU1662" s="260" t="s">
        <v>93</v>
      </c>
      <c r="AV1662" s="13" t="s">
        <v>93</v>
      </c>
      <c r="AW1662" s="13" t="s">
        <v>40</v>
      </c>
      <c r="AX1662" s="13" t="s">
        <v>84</v>
      </c>
      <c r="AY1662" s="260" t="s">
        <v>251</v>
      </c>
    </row>
    <row r="1663" s="13" customFormat="1">
      <c r="A1663" s="13"/>
      <c r="B1663" s="249"/>
      <c r="C1663" s="250"/>
      <c r="D1663" s="251" t="s">
        <v>260</v>
      </c>
      <c r="E1663" s="252" t="s">
        <v>1</v>
      </c>
      <c r="F1663" s="253" t="s">
        <v>1179</v>
      </c>
      <c r="G1663" s="250"/>
      <c r="H1663" s="254">
        <v>663.17999999999995</v>
      </c>
      <c r="I1663" s="255"/>
      <c r="J1663" s="250"/>
      <c r="K1663" s="250"/>
      <c r="L1663" s="256"/>
      <c r="M1663" s="257"/>
      <c r="N1663" s="258"/>
      <c r="O1663" s="258"/>
      <c r="P1663" s="258"/>
      <c r="Q1663" s="258"/>
      <c r="R1663" s="258"/>
      <c r="S1663" s="258"/>
      <c r="T1663" s="259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60" t="s">
        <v>260</v>
      </c>
      <c r="AU1663" s="260" t="s">
        <v>93</v>
      </c>
      <c r="AV1663" s="13" t="s">
        <v>93</v>
      </c>
      <c r="AW1663" s="13" t="s">
        <v>40</v>
      </c>
      <c r="AX1663" s="13" t="s">
        <v>84</v>
      </c>
      <c r="AY1663" s="260" t="s">
        <v>251</v>
      </c>
    </row>
    <row r="1664" s="13" customFormat="1">
      <c r="A1664" s="13"/>
      <c r="B1664" s="249"/>
      <c r="C1664" s="250"/>
      <c r="D1664" s="251" t="s">
        <v>260</v>
      </c>
      <c r="E1664" s="252" t="s">
        <v>1</v>
      </c>
      <c r="F1664" s="253" t="s">
        <v>1180</v>
      </c>
      <c r="G1664" s="250"/>
      <c r="H1664" s="254">
        <v>48.759999999999998</v>
      </c>
      <c r="I1664" s="255"/>
      <c r="J1664" s="250"/>
      <c r="K1664" s="250"/>
      <c r="L1664" s="256"/>
      <c r="M1664" s="257"/>
      <c r="N1664" s="258"/>
      <c r="O1664" s="258"/>
      <c r="P1664" s="258"/>
      <c r="Q1664" s="258"/>
      <c r="R1664" s="258"/>
      <c r="S1664" s="258"/>
      <c r="T1664" s="259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60" t="s">
        <v>260</v>
      </c>
      <c r="AU1664" s="260" t="s">
        <v>93</v>
      </c>
      <c r="AV1664" s="13" t="s">
        <v>93</v>
      </c>
      <c r="AW1664" s="13" t="s">
        <v>40</v>
      </c>
      <c r="AX1664" s="13" t="s">
        <v>84</v>
      </c>
      <c r="AY1664" s="260" t="s">
        <v>251</v>
      </c>
    </row>
    <row r="1665" s="13" customFormat="1">
      <c r="A1665" s="13"/>
      <c r="B1665" s="249"/>
      <c r="C1665" s="250"/>
      <c r="D1665" s="251" t="s">
        <v>260</v>
      </c>
      <c r="E1665" s="252" t="s">
        <v>1</v>
      </c>
      <c r="F1665" s="253" t="s">
        <v>1181</v>
      </c>
      <c r="G1665" s="250"/>
      <c r="H1665" s="254">
        <v>19</v>
      </c>
      <c r="I1665" s="255"/>
      <c r="J1665" s="250"/>
      <c r="K1665" s="250"/>
      <c r="L1665" s="256"/>
      <c r="M1665" s="257"/>
      <c r="N1665" s="258"/>
      <c r="O1665" s="258"/>
      <c r="P1665" s="258"/>
      <c r="Q1665" s="258"/>
      <c r="R1665" s="258"/>
      <c r="S1665" s="258"/>
      <c r="T1665" s="25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60" t="s">
        <v>260</v>
      </c>
      <c r="AU1665" s="260" t="s">
        <v>93</v>
      </c>
      <c r="AV1665" s="13" t="s">
        <v>93</v>
      </c>
      <c r="AW1665" s="13" t="s">
        <v>40</v>
      </c>
      <c r="AX1665" s="13" t="s">
        <v>84</v>
      </c>
      <c r="AY1665" s="260" t="s">
        <v>251</v>
      </c>
    </row>
    <row r="1666" s="13" customFormat="1">
      <c r="A1666" s="13"/>
      <c r="B1666" s="249"/>
      <c r="C1666" s="250"/>
      <c r="D1666" s="251" t="s">
        <v>260</v>
      </c>
      <c r="E1666" s="252" t="s">
        <v>1</v>
      </c>
      <c r="F1666" s="253" t="s">
        <v>1182</v>
      </c>
      <c r="G1666" s="250"/>
      <c r="H1666" s="254">
        <v>309.25999999999999</v>
      </c>
      <c r="I1666" s="255"/>
      <c r="J1666" s="250"/>
      <c r="K1666" s="250"/>
      <c r="L1666" s="256"/>
      <c r="M1666" s="257"/>
      <c r="N1666" s="258"/>
      <c r="O1666" s="258"/>
      <c r="P1666" s="258"/>
      <c r="Q1666" s="258"/>
      <c r="R1666" s="258"/>
      <c r="S1666" s="258"/>
      <c r="T1666" s="259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60" t="s">
        <v>260</v>
      </c>
      <c r="AU1666" s="260" t="s">
        <v>93</v>
      </c>
      <c r="AV1666" s="13" t="s">
        <v>93</v>
      </c>
      <c r="AW1666" s="13" t="s">
        <v>40</v>
      </c>
      <c r="AX1666" s="13" t="s">
        <v>84</v>
      </c>
      <c r="AY1666" s="260" t="s">
        <v>251</v>
      </c>
    </row>
    <row r="1667" s="13" customFormat="1">
      <c r="A1667" s="13"/>
      <c r="B1667" s="249"/>
      <c r="C1667" s="250"/>
      <c r="D1667" s="251" t="s">
        <v>260</v>
      </c>
      <c r="E1667" s="252" t="s">
        <v>1</v>
      </c>
      <c r="F1667" s="253" t="s">
        <v>1183</v>
      </c>
      <c r="G1667" s="250"/>
      <c r="H1667" s="254">
        <v>46.340000000000003</v>
      </c>
      <c r="I1667" s="255"/>
      <c r="J1667" s="250"/>
      <c r="K1667" s="250"/>
      <c r="L1667" s="256"/>
      <c r="M1667" s="257"/>
      <c r="N1667" s="258"/>
      <c r="O1667" s="258"/>
      <c r="P1667" s="258"/>
      <c r="Q1667" s="258"/>
      <c r="R1667" s="258"/>
      <c r="S1667" s="258"/>
      <c r="T1667" s="259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60" t="s">
        <v>260</v>
      </c>
      <c r="AU1667" s="260" t="s">
        <v>93</v>
      </c>
      <c r="AV1667" s="13" t="s">
        <v>93</v>
      </c>
      <c r="AW1667" s="13" t="s">
        <v>40</v>
      </c>
      <c r="AX1667" s="13" t="s">
        <v>84</v>
      </c>
      <c r="AY1667" s="260" t="s">
        <v>251</v>
      </c>
    </row>
    <row r="1668" s="14" customFormat="1">
      <c r="A1668" s="14"/>
      <c r="B1668" s="261"/>
      <c r="C1668" s="262"/>
      <c r="D1668" s="251" t="s">
        <v>260</v>
      </c>
      <c r="E1668" s="263" t="s">
        <v>1</v>
      </c>
      <c r="F1668" s="264" t="s">
        <v>262</v>
      </c>
      <c r="G1668" s="262"/>
      <c r="H1668" s="265">
        <v>1096.038</v>
      </c>
      <c r="I1668" s="266"/>
      <c r="J1668" s="262"/>
      <c r="K1668" s="262"/>
      <c r="L1668" s="267"/>
      <c r="M1668" s="268"/>
      <c r="N1668" s="269"/>
      <c r="O1668" s="269"/>
      <c r="P1668" s="269"/>
      <c r="Q1668" s="269"/>
      <c r="R1668" s="269"/>
      <c r="S1668" s="269"/>
      <c r="T1668" s="270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71" t="s">
        <v>260</v>
      </c>
      <c r="AU1668" s="271" t="s">
        <v>93</v>
      </c>
      <c r="AV1668" s="14" t="s">
        <v>257</v>
      </c>
      <c r="AW1668" s="14" t="s">
        <v>40</v>
      </c>
      <c r="AX1668" s="14" t="s">
        <v>84</v>
      </c>
      <c r="AY1668" s="271" t="s">
        <v>251</v>
      </c>
    </row>
    <row r="1669" s="13" customFormat="1">
      <c r="A1669" s="13"/>
      <c r="B1669" s="249"/>
      <c r="C1669" s="250"/>
      <c r="D1669" s="251" t="s">
        <v>260</v>
      </c>
      <c r="E1669" s="252" t="s">
        <v>1</v>
      </c>
      <c r="F1669" s="253" t="s">
        <v>1648</v>
      </c>
      <c r="G1669" s="250"/>
      <c r="H1669" s="254">
        <v>1315.2460000000001</v>
      </c>
      <c r="I1669" s="255"/>
      <c r="J1669" s="250"/>
      <c r="K1669" s="250"/>
      <c r="L1669" s="256"/>
      <c r="M1669" s="257"/>
      <c r="N1669" s="258"/>
      <c r="O1669" s="258"/>
      <c r="P1669" s="258"/>
      <c r="Q1669" s="258"/>
      <c r="R1669" s="258"/>
      <c r="S1669" s="258"/>
      <c r="T1669" s="25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60" t="s">
        <v>260</v>
      </c>
      <c r="AU1669" s="260" t="s">
        <v>93</v>
      </c>
      <c r="AV1669" s="13" t="s">
        <v>93</v>
      </c>
      <c r="AW1669" s="13" t="s">
        <v>40</v>
      </c>
      <c r="AX1669" s="13" t="s">
        <v>84</v>
      </c>
      <c r="AY1669" s="260" t="s">
        <v>251</v>
      </c>
    </row>
    <row r="1670" s="14" customFormat="1">
      <c r="A1670" s="14"/>
      <c r="B1670" s="261"/>
      <c r="C1670" s="262"/>
      <c r="D1670" s="251" t="s">
        <v>260</v>
      </c>
      <c r="E1670" s="263" t="s">
        <v>1</v>
      </c>
      <c r="F1670" s="264" t="s">
        <v>262</v>
      </c>
      <c r="G1670" s="262"/>
      <c r="H1670" s="265">
        <v>1315.2460000000001</v>
      </c>
      <c r="I1670" s="266"/>
      <c r="J1670" s="262"/>
      <c r="K1670" s="262"/>
      <c r="L1670" s="267"/>
      <c r="M1670" s="268"/>
      <c r="N1670" s="269"/>
      <c r="O1670" s="269"/>
      <c r="P1670" s="269"/>
      <c r="Q1670" s="269"/>
      <c r="R1670" s="269"/>
      <c r="S1670" s="269"/>
      <c r="T1670" s="270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71" t="s">
        <v>260</v>
      </c>
      <c r="AU1670" s="271" t="s">
        <v>93</v>
      </c>
      <c r="AV1670" s="14" t="s">
        <v>257</v>
      </c>
      <c r="AW1670" s="14" t="s">
        <v>40</v>
      </c>
      <c r="AX1670" s="14" t="s">
        <v>91</v>
      </c>
      <c r="AY1670" s="271" t="s">
        <v>251</v>
      </c>
    </row>
    <row r="1671" s="2" customFormat="1" ht="24.15" customHeight="1">
      <c r="A1671" s="41"/>
      <c r="B1671" s="42"/>
      <c r="C1671" s="230" t="s">
        <v>885</v>
      </c>
      <c r="D1671" s="230" t="s">
        <v>253</v>
      </c>
      <c r="E1671" s="231" t="s">
        <v>1649</v>
      </c>
      <c r="F1671" s="232" t="s">
        <v>1650</v>
      </c>
      <c r="G1671" s="233" t="s">
        <v>389</v>
      </c>
      <c r="H1671" s="234">
        <v>2035.531</v>
      </c>
      <c r="I1671" s="235"/>
      <c r="J1671" s="236">
        <f>ROUND(I1671*H1671,2)</f>
        <v>0</v>
      </c>
      <c r="K1671" s="237"/>
      <c r="L1671" s="47"/>
      <c r="M1671" s="238" t="s">
        <v>1</v>
      </c>
      <c r="N1671" s="239" t="s">
        <v>49</v>
      </c>
      <c r="O1671" s="94"/>
      <c r="P1671" s="240">
        <f>O1671*H1671</f>
        <v>0</v>
      </c>
      <c r="Q1671" s="240">
        <v>0</v>
      </c>
      <c r="R1671" s="240">
        <f>Q1671*H1671</f>
        <v>0</v>
      </c>
      <c r="S1671" s="240">
        <v>0</v>
      </c>
      <c r="T1671" s="241">
        <f>S1671*H1671</f>
        <v>0</v>
      </c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R1671" s="242" t="s">
        <v>304</v>
      </c>
      <c r="AT1671" s="242" t="s">
        <v>253</v>
      </c>
      <c r="AU1671" s="242" t="s">
        <v>93</v>
      </c>
      <c r="AY1671" s="19" t="s">
        <v>251</v>
      </c>
      <c r="BE1671" s="243">
        <f>IF(N1671="základní",J1671,0)</f>
        <v>0</v>
      </c>
      <c r="BF1671" s="243">
        <f>IF(N1671="snížená",J1671,0)</f>
        <v>0</v>
      </c>
      <c r="BG1671" s="243">
        <f>IF(N1671="zákl. přenesená",J1671,0)</f>
        <v>0</v>
      </c>
      <c r="BH1671" s="243">
        <f>IF(N1671="sníž. přenesená",J1671,0)</f>
        <v>0</v>
      </c>
      <c r="BI1671" s="243">
        <f>IF(N1671="nulová",J1671,0)</f>
        <v>0</v>
      </c>
      <c r="BJ1671" s="19" t="s">
        <v>91</v>
      </c>
      <c r="BK1671" s="243">
        <f>ROUND(I1671*H1671,2)</f>
        <v>0</v>
      </c>
      <c r="BL1671" s="19" t="s">
        <v>304</v>
      </c>
      <c r="BM1671" s="242" t="s">
        <v>1651</v>
      </c>
    </row>
    <row r="1672" s="2" customFormat="1">
      <c r="A1672" s="41"/>
      <c r="B1672" s="42"/>
      <c r="C1672" s="43"/>
      <c r="D1672" s="244" t="s">
        <v>258</v>
      </c>
      <c r="E1672" s="43"/>
      <c r="F1672" s="245" t="s">
        <v>1652</v>
      </c>
      <c r="G1672" s="43"/>
      <c r="H1672" s="43"/>
      <c r="I1672" s="246"/>
      <c r="J1672" s="43"/>
      <c r="K1672" s="43"/>
      <c r="L1672" s="47"/>
      <c r="M1672" s="247"/>
      <c r="N1672" s="248"/>
      <c r="O1672" s="94"/>
      <c r="P1672" s="94"/>
      <c r="Q1672" s="94"/>
      <c r="R1672" s="94"/>
      <c r="S1672" s="94"/>
      <c r="T1672" s="95"/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T1672" s="19" t="s">
        <v>258</v>
      </c>
      <c r="AU1672" s="19" t="s">
        <v>93</v>
      </c>
    </row>
    <row r="1673" s="13" customFormat="1">
      <c r="A1673" s="13"/>
      <c r="B1673" s="249"/>
      <c r="C1673" s="250"/>
      <c r="D1673" s="251" t="s">
        <v>260</v>
      </c>
      <c r="E1673" s="252" t="s">
        <v>1</v>
      </c>
      <c r="F1673" s="253" t="s">
        <v>1628</v>
      </c>
      <c r="G1673" s="250"/>
      <c r="H1673" s="254">
        <v>630.28099999999995</v>
      </c>
      <c r="I1673" s="255"/>
      <c r="J1673" s="250"/>
      <c r="K1673" s="250"/>
      <c r="L1673" s="256"/>
      <c r="M1673" s="257"/>
      <c r="N1673" s="258"/>
      <c r="O1673" s="258"/>
      <c r="P1673" s="258"/>
      <c r="Q1673" s="258"/>
      <c r="R1673" s="258"/>
      <c r="S1673" s="258"/>
      <c r="T1673" s="25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60" t="s">
        <v>260</v>
      </c>
      <c r="AU1673" s="260" t="s">
        <v>93</v>
      </c>
      <c r="AV1673" s="13" t="s">
        <v>93</v>
      </c>
      <c r="AW1673" s="13" t="s">
        <v>40</v>
      </c>
      <c r="AX1673" s="13" t="s">
        <v>84</v>
      </c>
      <c r="AY1673" s="260" t="s">
        <v>251</v>
      </c>
    </row>
    <row r="1674" s="13" customFormat="1">
      <c r="A1674" s="13"/>
      <c r="B1674" s="249"/>
      <c r="C1674" s="250"/>
      <c r="D1674" s="251" t="s">
        <v>260</v>
      </c>
      <c r="E1674" s="252" t="s">
        <v>1</v>
      </c>
      <c r="F1674" s="253" t="s">
        <v>1629</v>
      </c>
      <c r="G1674" s="250"/>
      <c r="H1674" s="254">
        <v>639.01599999999996</v>
      </c>
      <c r="I1674" s="255"/>
      <c r="J1674" s="250"/>
      <c r="K1674" s="250"/>
      <c r="L1674" s="256"/>
      <c r="M1674" s="257"/>
      <c r="N1674" s="258"/>
      <c r="O1674" s="258"/>
      <c r="P1674" s="258"/>
      <c r="Q1674" s="258"/>
      <c r="R1674" s="258"/>
      <c r="S1674" s="258"/>
      <c r="T1674" s="259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60" t="s">
        <v>260</v>
      </c>
      <c r="AU1674" s="260" t="s">
        <v>93</v>
      </c>
      <c r="AV1674" s="13" t="s">
        <v>93</v>
      </c>
      <c r="AW1674" s="13" t="s">
        <v>40</v>
      </c>
      <c r="AX1674" s="13" t="s">
        <v>84</v>
      </c>
      <c r="AY1674" s="260" t="s">
        <v>251</v>
      </c>
    </row>
    <row r="1675" s="13" customFormat="1">
      <c r="A1675" s="13"/>
      <c r="B1675" s="249"/>
      <c r="C1675" s="250"/>
      <c r="D1675" s="251" t="s">
        <v>260</v>
      </c>
      <c r="E1675" s="252" t="s">
        <v>1</v>
      </c>
      <c r="F1675" s="253" t="s">
        <v>1630</v>
      </c>
      <c r="G1675" s="250"/>
      <c r="H1675" s="254">
        <v>404.23700000000002</v>
      </c>
      <c r="I1675" s="255"/>
      <c r="J1675" s="250"/>
      <c r="K1675" s="250"/>
      <c r="L1675" s="256"/>
      <c r="M1675" s="257"/>
      <c r="N1675" s="258"/>
      <c r="O1675" s="258"/>
      <c r="P1675" s="258"/>
      <c r="Q1675" s="258"/>
      <c r="R1675" s="258"/>
      <c r="S1675" s="258"/>
      <c r="T1675" s="259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60" t="s">
        <v>260</v>
      </c>
      <c r="AU1675" s="260" t="s">
        <v>93</v>
      </c>
      <c r="AV1675" s="13" t="s">
        <v>93</v>
      </c>
      <c r="AW1675" s="13" t="s">
        <v>40</v>
      </c>
      <c r="AX1675" s="13" t="s">
        <v>84</v>
      </c>
      <c r="AY1675" s="260" t="s">
        <v>251</v>
      </c>
    </row>
    <row r="1676" s="13" customFormat="1">
      <c r="A1676" s="13"/>
      <c r="B1676" s="249"/>
      <c r="C1676" s="250"/>
      <c r="D1676" s="251" t="s">
        <v>260</v>
      </c>
      <c r="E1676" s="252" t="s">
        <v>1</v>
      </c>
      <c r="F1676" s="253" t="s">
        <v>1653</v>
      </c>
      <c r="G1676" s="250"/>
      <c r="H1676" s="254">
        <v>157.94300000000001</v>
      </c>
      <c r="I1676" s="255"/>
      <c r="J1676" s="250"/>
      <c r="K1676" s="250"/>
      <c r="L1676" s="256"/>
      <c r="M1676" s="257"/>
      <c r="N1676" s="258"/>
      <c r="O1676" s="258"/>
      <c r="P1676" s="258"/>
      <c r="Q1676" s="258"/>
      <c r="R1676" s="258"/>
      <c r="S1676" s="258"/>
      <c r="T1676" s="25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60" t="s">
        <v>260</v>
      </c>
      <c r="AU1676" s="260" t="s">
        <v>93</v>
      </c>
      <c r="AV1676" s="13" t="s">
        <v>93</v>
      </c>
      <c r="AW1676" s="13" t="s">
        <v>40</v>
      </c>
      <c r="AX1676" s="13" t="s">
        <v>84</v>
      </c>
      <c r="AY1676" s="260" t="s">
        <v>251</v>
      </c>
    </row>
    <row r="1677" s="13" customFormat="1">
      <c r="A1677" s="13"/>
      <c r="B1677" s="249"/>
      <c r="C1677" s="250"/>
      <c r="D1677" s="251" t="s">
        <v>260</v>
      </c>
      <c r="E1677" s="252" t="s">
        <v>1</v>
      </c>
      <c r="F1677" s="253" t="s">
        <v>1631</v>
      </c>
      <c r="G1677" s="250"/>
      <c r="H1677" s="254">
        <v>400.33199999999999</v>
      </c>
      <c r="I1677" s="255"/>
      <c r="J1677" s="250"/>
      <c r="K1677" s="250"/>
      <c r="L1677" s="256"/>
      <c r="M1677" s="257"/>
      <c r="N1677" s="258"/>
      <c r="O1677" s="258"/>
      <c r="P1677" s="258"/>
      <c r="Q1677" s="258"/>
      <c r="R1677" s="258"/>
      <c r="S1677" s="258"/>
      <c r="T1677" s="259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60" t="s">
        <v>260</v>
      </c>
      <c r="AU1677" s="260" t="s">
        <v>93</v>
      </c>
      <c r="AV1677" s="13" t="s">
        <v>93</v>
      </c>
      <c r="AW1677" s="13" t="s">
        <v>40</v>
      </c>
      <c r="AX1677" s="13" t="s">
        <v>84</v>
      </c>
      <c r="AY1677" s="260" t="s">
        <v>251</v>
      </c>
    </row>
    <row r="1678" s="13" customFormat="1">
      <c r="A1678" s="13"/>
      <c r="B1678" s="249"/>
      <c r="C1678" s="250"/>
      <c r="D1678" s="251" t="s">
        <v>260</v>
      </c>
      <c r="E1678" s="252" t="s">
        <v>1</v>
      </c>
      <c r="F1678" s="253" t="s">
        <v>1632</v>
      </c>
      <c r="G1678" s="250"/>
      <c r="H1678" s="254">
        <v>16.448</v>
      </c>
      <c r="I1678" s="255"/>
      <c r="J1678" s="250"/>
      <c r="K1678" s="250"/>
      <c r="L1678" s="256"/>
      <c r="M1678" s="257"/>
      <c r="N1678" s="258"/>
      <c r="O1678" s="258"/>
      <c r="P1678" s="258"/>
      <c r="Q1678" s="258"/>
      <c r="R1678" s="258"/>
      <c r="S1678" s="258"/>
      <c r="T1678" s="259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60" t="s">
        <v>260</v>
      </c>
      <c r="AU1678" s="260" t="s">
        <v>93</v>
      </c>
      <c r="AV1678" s="13" t="s">
        <v>93</v>
      </c>
      <c r="AW1678" s="13" t="s">
        <v>40</v>
      </c>
      <c r="AX1678" s="13" t="s">
        <v>84</v>
      </c>
      <c r="AY1678" s="260" t="s">
        <v>251</v>
      </c>
    </row>
    <row r="1679" s="13" customFormat="1">
      <c r="A1679" s="13"/>
      <c r="B1679" s="249"/>
      <c r="C1679" s="250"/>
      <c r="D1679" s="251" t="s">
        <v>260</v>
      </c>
      <c r="E1679" s="252" t="s">
        <v>1</v>
      </c>
      <c r="F1679" s="253" t="s">
        <v>1654</v>
      </c>
      <c r="G1679" s="250"/>
      <c r="H1679" s="254">
        <v>-212.726</v>
      </c>
      <c r="I1679" s="255"/>
      <c r="J1679" s="250"/>
      <c r="K1679" s="250"/>
      <c r="L1679" s="256"/>
      <c r="M1679" s="257"/>
      <c r="N1679" s="258"/>
      <c r="O1679" s="258"/>
      <c r="P1679" s="258"/>
      <c r="Q1679" s="258"/>
      <c r="R1679" s="258"/>
      <c r="S1679" s="258"/>
      <c r="T1679" s="259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60" t="s">
        <v>260</v>
      </c>
      <c r="AU1679" s="260" t="s">
        <v>93</v>
      </c>
      <c r="AV1679" s="13" t="s">
        <v>93</v>
      </c>
      <c r="AW1679" s="13" t="s">
        <v>40</v>
      </c>
      <c r="AX1679" s="13" t="s">
        <v>84</v>
      </c>
      <c r="AY1679" s="260" t="s">
        <v>251</v>
      </c>
    </row>
    <row r="1680" s="14" customFormat="1">
      <c r="A1680" s="14"/>
      <c r="B1680" s="261"/>
      <c r="C1680" s="262"/>
      <c r="D1680" s="251" t="s">
        <v>260</v>
      </c>
      <c r="E1680" s="263" t="s">
        <v>1</v>
      </c>
      <c r="F1680" s="264" t="s">
        <v>262</v>
      </c>
      <c r="G1680" s="262"/>
      <c r="H1680" s="265">
        <v>2035.531</v>
      </c>
      <c r="I1680" s="266"/>
      <c r="J1680" s="262"/>
      <c r="K1680" s="262"/>
      <c r="L1680" s="267"/>
      <c r="M1680" s="268"/>
      <c r="N1680" s="269"/>
      <c r="O1680" s="269"/>
      <c r="P1680" s="269"/>
      <c r="Q1680" s="269"/>
      <c r="R1680" s="269"/>
      <c r="S1680" s="269"/>
      <c r="T1680" s="270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71" t="s">
        <v>260</v>
      </c>
      <c r="AU1680" s="271" t="s">
        <v>93</v>
      </c>
      <c r="AV1680" s="14" t="s">
        <v>257</v>
      </c>
      <c r="AW1680" s="14" t="s">
        <v>40</v>
      </c>
      <c r="AX1680" s="14" t="s">
        <v>91</v>
      </c>
      <c r="AY1680" s="271" t="s">
        <v>251</v>
      </c>
    </row>
    <row r="1681" s="2" customFormat="1" ht="24.15" customHeight="1">
      <c r="A1681" s="41"/>
      <c r="B1681" s="42"/>
      <c r="C1681" s="294" t="s">
        <v>1655</v>
      </c>
      <c r="D1681" s="294" t="s">
        <v>338</v>
      </c>
      <c r="E1681" s="295" t="s">
        <v>1656</v>
      </c>
      <c r="F1681" s="296" t="s">
        <v>1657</v>
      </c>
      <c r="G1681" s="297" t="s">
        <v>389</v>
      </c>
      <c r="H1681" s="298">
        <v>212.726</v>
      </c>
      <c r="I1681" s="299"/>
      <c r="J1681" s="300">
        <f>ROUND(I1681*H1681,2)</f>
        <v>0</v>
      </c>
      <c r="K1681" s="301"/>
      <c r="L1681" s="302"/>
      <c r="M1681" s="303" t="s">
        <v>1</v>
      </c>
      <c r="N1681" s="304" t="s">
        <v>49</v>
      </c>
      <c r="O1681" s="94"/>
      <c r="P1681" s="240">
        <f>O1681*H1681</f>
        <v>0</v>
      </c>
      <c r="Q1681" s="240">
        <v>0.00029999999999999997</v>
      </c>
      <c r="R1681" s="240">
        <f>Q1681*H1681</f>
        <v>0.063817799999999994</v>
      </c>
      <c r="S1681" s="240">
        <v>0</v>
      </c>
      <c r="T1681" s="241">
        <f>S1681*H1681</f>
        <v>0</v>
      </c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R1681" s="242" t="s">
        <v>364</v>
      </c>
      <c r="AT1681" s="242" t="s">
        <v>338</v>
      </c>
      <c r="AU1681" s="242" t="s">
        <v>93</v>
      </c>
      <c r="AY1681" s="19" t="s">
        <v>251</v>
      </c>
      <c r="BE1681" s="243">
        <f>IF(N1681="základní",J1681,0)</f>
        <v>0</v>
      </c>
      <c r="BF1681" s="243">
        <f>IF(N1681="snížená",J1681,0)</f>
        <v>0</v>
      </c>
      <c r="BG1681" s="243">
        <f>IF(N1681="zákl. přenesená",J1681,0)</f>
        <v>0</v>
      </c>
      <c r="BH1681" s="243">
        <f>IF(N1681="sníž. přenesená",J1681,0)</f>
        <v>0</v>
      </c>
      <c r="BI1681" s="243">
        <f>IF(N1681="nulová",J1681,0)</f>
        <v>0</v>
      </c>
      <c r="BJ1681" s="19" t="s">
        <v>91</v>
      </c>
      <c r="BK1681" s="243">
        <f>ROUND(I1681*H1681,2)</f>
        <v>0</v>
      </c>
      <c r="BL1681" s="19" t="s">
        <v>304</v>
      </c>
      <c r="BM1681" s="242" t="s">
        <v>1658</v>
      </c>
    </row>
    <row r="1682" s="13" customFormat="1">
      <c r="A1682" s="13"/>
      <c r="B1682" s="249"/>
      <c r="C1682" s="250"/>
      <c r="D1682" s="251" t="s">
        <v>260</v>
      </c>
      <c r="E1682" s="252" t="s">
        <v>1</v>
      </c>
      <c r="F1682" s="253" t="s">
        <v>482</v>
      </c>
      <c r="G1682" s="250"/>
      <c r="H1682" s="254">
        <v>48.412999999999997</v>
      </c>
      <c r="I1682" s="255"/>
      <c r="J1682" s="250"/>
      <c r="K1682" s="250"/>
      <c r="L1682" s="256"/>
      <c r="M1682" s="257"/>
      <c r="N1682" s="258"/>
      <c r="O1682" s="258"/>
      <c r="P1682" s="258"/>
      <c r="Q1682" s="258"/>
      <c r="R1682" s="258"/>
      <c r="S1682" s="258"/>
      <c r="T1682" s="259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60" t="s">
        <v>260</v>
      </c>
      <c r="AU1682" s="260" t="s">
        <v>93</v>
      </c>
      <c r="AV1682" s="13" t="s">
        <v>93</v>
      </c>
      <c r="AW1682" s="13" t="s">
        <v>40</v>
      </c>
      <c r="AX1682" s="13" t="s">
        <v>84</v>
      </c>
      <c r="AY1682" s="260" t="s">
        <v>251</v>
      </c>
    </row>
    <row r="1683" s="13" customFormat="1">
      <c r="A1683" s="13"/>
      <c r="B1683" s="249"/>
      <c r="C1683" s="250"/>
      <c r="D1683" s="251" t="s">
        <v>260</v>
      </c>
      <c r="E1683" s="252" t="s">
        <v>1</v>
      </c>
      <c r="F1683" s="253" t="s">
        <v>483</v>
      </c>
      <c r="G1683" s="250"/>
      <c r="H1683" s="254">
        <v>49.084000000000003</v>
      </c>
      <c r="I1683" s="255"/>
      <c r="J1683" s="250"/>
      <c r="K1683" s="250"/>
      <c r="L1683" s="256"/>
      <c r="M1683" s="257"/>
      <c r="N1683" s="258"/>
      <c r="O1683" s="258"/>
      <c r="P1683" s="258"/>
      <c r="Q1683" s="258"/>
      <c r="R1683" s="258"/>
      <c r="S1683" s="258"/>
      <c r="T1683" s="259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60" t="s">
        <v>260</v>
      </c>
      <c r="AU1683" s="260" t="s">
        <v>93</v>
      </c>
      <c r="AV1683" s="13" t="s">
        <v>93</v>
      </c>
      <c r="AW1683" s="13" t="s">
        <v>40</v>
      </c>
      <c r="AX1683" s="13" t="s">
        <v>84</v>
      </c>
      <c r="AY1683" s="260" t="s">
        <v>251</v>
      </c>
    </row>
    <row r="1684" s="13" customFormat="1">
      <c r="A1684" s="13"/>
      <c r="B1684" s="249"/>
      <c r="C1684" s="250"/>
      <c r="D1684" s="251" t="s">
        <v>260</v>
      </c>
      <c r="E1684" s="252" t="s">
        <v>1</v>
      </c>
      <c r="F1684" s="253" t="s">
        <v>484</v>
      </c>
      <c r="G1684" s="250"/>
      <c r="H1684" s="254">
        <v>31.050000000000001</v>
      </c>
      <c r="I1684" s="255"/>
      <c r="J1684" s="250"/>
      <c r="K1684" s="250"/>
      <c r="L1684" s="256"/>
      <c r="M1684" s="257"/>
      <c r="N1684" s="258"/>
      <c r="O1684" s="258"/>
      <c r="P1684" s="258"/>
      <c r="Q1684" s="258"/>
      <c r="R1684" s="258"/>
      <c r="S1684" s="258"/>
      <c r="T1684" s="259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60" t="s">
        <v>260</v>
      </c>
      <c r="AU1684" s="260" t="s">
        <v>93</v>
      </c>
      <c r="AV1684" s="13" t="s">
        <v>93</v>
      </c>
      <c r="AW1684" s="13" t="s">
        <v>40</v>
      </c>
      <c r="AX1684" s="13" t="s">
        <v>84</v>
      </c>
      <c r="AY1684" s="260" t="s">
        <v>251</v>
      </c>
    </row>
    <row r="1685" s="13" customFormat="1">
      <c r="A1685" s="13"/>
      <c r="B1685" s="249"/>
      <c r="C1685" s="250"/>
      <c r="D1685" s="251" t="s">
        <v>260</v>
      </c>
      <c r="E1685" s="252" t="s">
        <v>1</v>
      </c>
      <c r="F1685" s="253" t="s">
        <v>485</v>
      </c>
      <c r="G1685" s="250"/>
      <c r="H1685" s="254">
        <v>39.485999999999997</v>
      </c>
      <c r="I1685" s="255"/>
      <c r="J1685" s="250"/>
      <c r="K1685" s="250"/>
      <c r="L1685" s="256"/>
      <c r="M1685" s="257"/>
      <c r="N1685" s="258"/>
      <c r="O1685" s="258"/>
      <c r="P1685" s="258"/>
      <c r="Q1685" s="258"/>
      <c r="R1685" s="258"/>
      <c r="S1685" s="258"/>
      <c r="T1685" s="259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60" t="s">
        <v>260</v>
      </c>
      <c r="AU1685" s="260" t="s">
        <v>93</v>
      </c>
      <c r="AV1685" s="13" t="s">
        <v>93</v>
      </c>
      <c r="AW1685" s="13" t="s">
        <v>40</v>
      </c>
      <c r="AX1685" s="13" t="s">
        <v>84</v>
      </c>
      <c r="AY1685" s="260" t="s">
        <v>251</v>
      </c>
    </row>
    <row r="1686" s="13" customFormat="1">
      <c r="A1686" s="13"/>
      <c r="B1686" s="249"/>
      <c r="C1686" s="250"/>
      <c r="D1686" s="251" t="s">
        <v>260</v>
      </c>
      <c r="E1686" s="252" t="s">
        <v>1</v>
      </c>
      <c r="F1686" s="253" t="s">
        <v>486</v>
      </c>
      <c r="G1686" s="250"/>
      <c r="H1686" s="254">
        <v>36.469000000000001</v>
      </c>
      <c r="I1686" s="255"/>
      <c r="J1686" s="250"/>
      <c r="K1686" s="250"/>
      <c r="L1686" s="256"/>
      <c r="M1686" s="257"/>
      <c r="N1686" s="258"/>
      <c r="O1686" s="258"/>
      <c r="P1686" s="258"/>
      <c r="Q1686" s="258"/>
      <c r="R1686" s="258"/>
      <c r="S1686" s="258"/>
      <c r="T1686" s="259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60" t="s">
        <v>260</v>
      </c>
      <c r="AU1686" s="260" t="s">
        <v>93</v>
      </c>
      <c r="AV1686" s="13" t="s">
        <v>93</v>
      </c>
      <c r="AW1686" s="13" t="s">
        <v>40</v>
      </c>
      <c r="AX1686" s="13" t="s">
        <v>84</v>
      </c>
      <c r="AY1686" s="260" t="s">
        <v>251</v>
      </c>
    </row>
    <row r="1687" s="13" customFormat="1">
      <c r="A1687" s="13"/>
      <c r="B1687" s="249"/>
      <c r="C1687" s="250"/>
      <c r="D1687" s="251" t="s">
        <v>260</v>
      </c>
      <c r="E1687" s="252" t="s">
        <v>1</v>
      </c>
      <c r="F1687" s="253" t="s">
        <v>487</v>
      </c>
      <c r="G1687" s="250"/>
      <c r="H1687" s="254">
        <v>8.2240000000000002</v>
      </c>
      <c r="I1687" s="255"/>
      <c r="J1687" s="250"/>
      <c r="K1687" s="250"/>
      <c r="L1687" s="256"/>
      <c r="M1687" s="257"/>
      <c r="N1687" s="258"/>
      <c r="O1687" s="258"/>
      <c r="P1687" s="258"/>
      <c r="Q1687" s="258"/>
      <c r="R1687" s="258"/>
      <c r="S1687" s="258"/>
      <c r="T1687" s="259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60" t="s">
        <v>260</v>
      </c>
      <c r="AU1687" s="260" t="s">
        <v>93</v>
      </c>
      <c r="AV1687" s="13" t="s">
        <v>93</v>
      </c>
      <c r="AW1687" s="13" t="s">
        <v>40</v>
      </c>
      <c r="AX1687" s="13" t="s">
        <v>84</v>
      </c>
      <c r="AY1687" s="260" t="s">
        <v>251</v>
      </c>
    </row>
    <row r="1688" s="14" customFormat="1">
      <c r="A1688" s="14"/>
      <c r="B1688" s="261"/>
      <c r="C1688" s="262"/>
      <c r="D1688" s="251" t="s">
        <v>260</v>
      </c>
      <c r="E1688" s="263" t="s">
        <v>1</v>
      </c>
      <c r="F1688" s="264" t="s">
        <v>262</v>
      </c>
      <c r="G1688" s="262"/>
      <c r="H1688" s="265">
        <v>212.726</v>
      </c>
      <c r="I1688" s="266"/>
      <c r="J1688" s="262"/>
      <c r="K1688" s="262"/>
      <c r="L1688" s="267"/>
      <c r="M1688" s="268"/>
      <c r="N1688" s="269"/>
      <c r="O1688" s="269"/>
      <c r="P1688" s="269"/>
      <c r="Q1688" s="269"/>
      <c r="R1688" s="269"/>
      <c r="S1688" s="269"/>
      <c r="T1688" s="270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71" t="s">
        <v>260</v>
      </c>
      <c r="AU1688" s="271" t="s">
        <v>93</v>
      </c>
      <c r="AV1688" s="14" t="s">
        <v>257</v>
      </c>
      <c r="AW1688" s="14" t="s">
        <v>40</v>
      </c>
      <c r="AX1688" s="14" t="s">
        <v>91</v>
      </c>
      <c r="AY1688" s="271" t="s">
        <v>251</v>
      </c>
    </row>
    <row r="1689" s="2" customFormat="1" ht="24.15" customHeight="1">
      <c r="A1689" s="41"/>
      <c r="B1689" s="42"/>
      <c r="C1689" s="294" t="s">
        <v>889</v>
      </c>
      <c r="D1689" s="294" t="s">
        <v>338</v>
      </c>
      <c r="E1689" s="295" t="s">
        <v>1644</v>
      </c>
      <c r="F1689" s="296" t="s">
        <v>1645</v>
      </c>
      <c r="G1689" s="297" t="s">
        <v>389</v>
      </c>
      <c r="H1689" s="298">
        <v>2187.366</v>
      </c>
      <c r="I1689" s="299"/>
      <c r="J1689" s="300">
        <f>ROUND(I1689*H1689,2)</f>
        <v>0</v>
      </c>
      <c r="K1689" s="301"/>
      <c r="L1689" s="302"/>
      <c r="M1689" s="303" t="s">
        <v>1</v>
      </c>
      <c r="N1689" s="304" t="s">
        <v>49</v>
      </c>
      <c r="O1689" s="94"/>
      <c r="P1689" s="240">
        <f>O1689*H1689</f>
        <v>0</v>
      </c>
      <c r="Q1689" s="240">
        <v>0.00050000000000000001</v>
      </c>
      <c r="R1689" s="240">
        <f>Q1689*H1689</f>
        <v>1.093683</v>
      </c>
      <c r="S1689" s="240">
        <v>0</v>
      </c>
      <c r="T1689" s="241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42" t="s">
        <v>364</v>
      </c>
      <c r="AT1689" s="242" t="s">
        <v>338</v>
      </c>
      <c r="AU1689" s="242" t="s">
        <v>93</v>
      </c>
      <c r="AY1689" s="19" t="s">
        <v>251</v>
      </c>
      <c r="BE1689" s="243">
        <f>IF(N1689="základní",J1689,0)</f>
        <v>0</v>
      </c>
      <c r="BF1689" s="243">
        <f>IF(N1689="snížená",J1689,0)</f>
        <v>0</v>
      </c>
      <c r="BG1689" s="243">
        <f>IF(N1689="zákl. přenesená",J1689,0)</f>
        <v>0</v>
      </c>
      <c r="BH1689" s="243">
        <f>IF(N1689="sníž. přenesená",J1689,0)</f>
        <v>0</v>
      </c>
      <c r="BI1689" s="243">
        <f>IF(N1689="nulová",J1689,0)</f>
        <v>0</v>
      </c>
      <c r="BJ1689" s="19" t="s">
        <v>91</v>
      </c>
      <c r="BK1689" s="243">
        <f>ROUND(I1689*H1689,2)</f>
        <v>0</v>
      </c>
      <c r="BL1689" s="19" t="s">
        <v>304</v>
      </c>
      <c r="BM1689" s="242" t="s">
        <v>1659</v>
      </c>
    </row>
    <row r="1690" s="2" customFormat="1">
      <c r="A1690" s="41"/>
      <c r="B1690" s="42"/>
      <c r="C1690" s="43"/>
      <c r="D1690" s="251" t="s">
        <v>289</v>
      </c>
      <c r="E1690" s="43"/>
      <c r="F1690" s="282" t="s">
        <v>1647</v>
      </c>
      <c r="G1690" s="43"/>
      <c r="H1690" s="43"/>
      <c r="I1690" s="246"/>
      <c r="J1690" s="43"/>
      <c r="K1690" s="43"/>
      <c r="L1690" s="47"/>
      <c r="M1690" s="247"/>
      <c r="N1690" s="248"/>
      <c r="O1690" s="94"/>
      <c r="P1690" s="94"/>
      <c r="Q1690" s="94"/>
      <c r="R1690" s="94"/>
      <c r="S1690" s="94"/>
      <c r="T1690" s="95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19" t="s">
        <v>289</v>
      </c>
      <c r="AU1690" s="19" t="s">
        <v>93</v>
      </c>
    </row>
    <row r="1691" s="13" customFormat="1">
      <c r="A1691" s="13"/>
      <c r="B1691" s="249"/>
      <c r="C1691" s="250"/>
      <c r="D1691" s="251" t="s">
        <v>260</v>
      </c>
      <c r="E1691" s="252" t="s">
        <v>1</v>
      </c>
      <c r="F1691" s="253" t="s">
        <v>1628</v>
      </c>
      <c r="G1691" s="250"/>
      <c r="H1691" s="254">
        <v>630.28099999999995</v>
      </c>
      <c r="I1691" s="255"/>
      <c r="J1691" s="250"/>
      <c r="K1691" s="250"/>
      <c r="L1691" s="256"/>
      <c r="M1691" s="257"/>
      <c r="N1691" s="258"/>
      <c r="O1691" s="258"/>
      <c r="P1691" s="258"/>
      <c r="Q1691" s="258"/>
      <c r="R1691" s="258"/>
      <c r="S1691" s="258"/>
      <c r="T1691" s="259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60" t="s">
        <v>260</v>
      </c>
      <c r="AU1691" s="260" t="s">
        <v>93</v>
      </c>
      <c r="AV1691" s="13" t="s">
        <v>93</v>
      </c>
      <c r="AW1691" s="13" t="s">
        <v>40</v>
      </c>
      <c r="AX1691" s="13" t="s">
        <v>84</v>
      </c>
      <c r="AY1691" s="260" t="s">
        <v>251</v>
      </c>
    </row>
    <row r="1692" s="13" customFormat="1">
      <c r="A1692" s="13"/>
      <c r="B1692" s="249"/>
      <c r="C1692" s="250"/>
      <c r="D1692" s="251" t="s">
        <v>260</v>
      </c>
      <c r="E1692" s="252" t="s">
        <v>1</v>
      </c>
      <c r="F1692" s="253" t="s">
        <v>1629</v>
      </c>
      <c r="G1692" s="250"/>
      <c r="H1692" s="254">
        <v>639.01599999999996</v>
      </c>
      <c r="I1692" s="255"/>
      <c r="J1692" s="250"/>
      <c r="K1692" s="250"/>
      <c r="L1692" s="256"/>
      <c r="M1692" s="257"/>
      <c r="N1692" s="258"/>
      <c r="O1692" s="258"/>
      <c r="P1692" s="258"/>
      <c r="Q1692" s="258"/>
      <c r="R1692" s="258"/>
      <c r="S1692" s="258"/>
      <c r="T1692" s="259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60" t="s">
        <v>260</v>
      </c>
      <c r="AU1692" s="260" t="s">
        <v>93</v>
      </c>
      <c r="AV1692" s="13" t="s">
        <v>93</v>
      </c>
      <c r="AW1692" s="13" t="s">
        <v>40</v>
      </c>
      <c r="AX1692" s="13" t="s">
        <v>84</v>
      </c>
      <c r="AY1692" s="260" t="s">
        <v>251</v>
      </c>
    </row>
    <row r="1693" s="13" customFormat="1">
      <c r="A1693" s="13"/>
      <c r="B1693" s="249"/>
      <c r="C1693" s="250"/>
      <c r="D1693" s="251" t="s">
        <v>260</v>
      </c>
      <c r="E1693" s="252" t="s">
        <v>1</v>
      </c>
      <c r="F1693" s="253" t="s">
        <v>1630</v>
      </c>
      <c r="G1693" s="250"/>
      <c r="H1693" s="254">
        <v>404.23700000000002</v>
      </c>
      <c r="I1693" s="255"/>
      <c r="J1693" s="250"/>
      <c r="K1693" s="250"/>
      <c r="L1693" s="256"/>
      <c r="M1693" s="257"/>
      <c r="N1693" s="258"/>
      <c r="O1693" s="258"/>
      <c r="P1693" s="258"/>
      <c r="Q1693" s="258"/>
      <c r="R1693" s="258"/>
      <c r="S1693" s="258"/>
      <c r="T1693" s="259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60" t="s">
        <v>260</v>
      </c>
      <c r="AU1693" s="260" t="s">
        <v>93</v>
      </c>
      <c r="AV1693" s="13" t="s">
        <v>93</v>
      </c>
      <c r="AW1693" s="13" t="s">
        <v>40</v>
      </c>
      <c r="AX1693" s="13" t="s">
        <v>84</v>
      </c>
      <c r="AY1693" s="260" t="s">
        <v>251</v>
      </c>
    </row>
    <row r="1694" s="13" customFormat="1">
      <c r="A1694" s="13"/>
      <c r="B1694" s="249"/>
      <c r="C1694" s="250"/>
      <c r="D1694" s="251" t="s">
        <v>260</v>
      </c>
      <c r="E1694" s="252" t="s">
        <v>1</v>
      </c>
      <c r="F1694" s="253" t="s">
        <v>1653</v>
      </c>
      <c r="G1694" s="250"/>
      <c r="H1694" s="254">
        <v>157.94300000000001</v>
      </c>
      <c r="I1694" s="255"/>
      <c r="J1694" s="250"/>
      <c r="K1694" s="250"/>
      <c r="L1694" s="256"/>
      <c r="M1694" s="257"/>
      <c r="N1694" s="258"/>
      <c r="O1694" s="258"/>
      <c r="P1694" s="258"/>
      <c r="Q1694" s="258"/>
      <c r="R1694" s="258"/>
      <c r="S1694" s="258"/>
      <c r="T1694" s="259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60" t="s">
        <v>260</v>
      </c>
      <c r="AU1694" s="260" t="s">
        <v>93</v>
      </c>
      <c r="AV1694" s="13" t="s">
        <v>93</v>
      </c>
      <c r="AW1694" s="13" t="s">
        <v>40</v>
      </c>
      <c r="AX1694" s="13" t="s">
        <v>84</v>
      </c>
      <c r="AY1694" s="260" t="s">
        <v>251</v>
      </c>
    </row>
    <row r="1695" s="13" customFormat="1">
      <c r="A1695" s="13"/>
      <c r="B1695" s="249"/>
      <c r="C1695" s="250"/>
      <c r="D1695" s="251" t="s">
        <v>260</v>
      </c>
      <c r="E1695" s="252" t="s">
        <v>1</v>
      </c>
      <c r="F1695" s="253" t="s">
        <v>1631</v>
      </c>
      <c r="G1695" s="250"/>
      <c r="H1695" s="254">
        <v>400.33199999999999</v>
      </c>
      <c r="I1695" s="255"/>
      <c r="J1695" s="250"/>
      <c r="K1695" s="250"/>
      <c r="L1695" s="256"/>
      <c r="M1695" s="257"/>
      <c r="N1695" s="258"/>
      <c r="O1695" s="258"/>
      <c r="P1695" s="258"/>
      <c r="Q1695" s="258"/>
      <c r="R1695" s="258"/>
      <c r="S1695" s="258"/>
      <c r="T1695" s="259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60" t="s">
        <v>260</v>
      </c>
      <c r="AU1695" s="260" t="s">
        <v>93</v>
      </c>
      <c r="AV1695" s="13" t="s">
        <v>93</v>
      </c>
      <c r="AW1695" s="13" t="s">
        <v>40</v>
      </c>
      <c r="AX1695" s="13" t="s">
        <v>84</v>
      </c>
      <c r="AY1695" s="260" t="s">
        <v>251</v>
      </c>
    </row>
    <row r="1696" s="13" customFormat="1">
      <c r="A1696" s="13"/>
      <c r="B1696" s="249"/>
      <c r="C1696" s="250"/>
      <c r="D1696" s="251" t="s">
        <v>260</v>
      </c>
      <c r="E1696" s="252" t="s">
        <v>1</v>
      </c>
      <c r="F1696" s="253" t="s">
        <v>1632</v>
      </c>
      <c r="G1696" s="250"/>
      <c r="H1696" s="254">
        <v>16.448</v>
      </c>
      <c r="I1696" s="255"/>
      <c r="J1696" s="250"/>
      <c r="K1696" s="250"/>
      <c r="L1696" s="256"/>
      <c r="M1696" s="257"/>
      <c r="N1696" s="258"/>
      <c r="O1696" s="258"/>
      <c r="P1696" s="258"/>
      <c r="Q1696" s="258"/>
      <c r="R1696" s="258"/>
      <c r="S1696" s="258"/>
      <c r="T1696" s="259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60" t="s">
        <v>260</v>
      </c>
      <c r="AU1696" s="260" t="s">
        <v>93</v>
      </c>
      <c r="AV1696" s="13" t="s">
        <v>93</v>
      </c>
      <c r="AW1696" s="13" t="s">
        <v>40</v>
      </c>
      <c r="AX1696" s="13" t="s">
        <v>84</v>
      </c>
      <c r="AY1696" s="260" t="s">
        <v>251</v>
      </c>
    </row>
    <row r="1697" s="13" customFormat="1">
      <c r="A1697" s="13"/>
      <c r="B1697" s="249"/>
      <c r="C1697" s="250"/>
      <c r="D1697" s="251" t="s">
        <v>260</v>
      </c>
      <c r="E1697" s="252" t="s">
        <v>1</v>
      </c>
      <c r="F1697" s="253" t="s">
        <v>1660</v>
      </c>
      <c r="G1697" s="250"/>
      <c r="H1697" s="254">
        <v>-425.452</v>
      </c>
      <c r="I1697" s="255"/>
      <c r="J1697" s="250"/>
      <c r="K1697" s="250"/>
      <c r="L1697" s="256"/>
      <c r="M1697" s="257"/>
      <c r="N1697" s="258"/>
      <c r="O1697" s="258"/>
      <c r="P1697" s="258"/>
      <c r="Q1697" s="258"/>
      <c r="R1697" s="258"/>
      <c r="S1697" s="258"/>
      <c r="T1697" s="259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60" t="s">
        <v>260</v>
      </c>
      <c r="AU1697" s="260" t="s">
        <v>93</v>
      </c>
      <c r="AV1697" s="13" t="s">
        <v>93</v>
      </c>
      <c r="AW1697" s="13" t="s">
        <v>40</v>
      </c>
      <c r="AX1697" s="13" t="s">
        <v>84</v>
      </c>
      <c r="AY1697" s="260" t="s">
        <v>251</v>
      </c>
    </row>
    <row r="1698" s="14" customFormat="1">
      <c r="A1698" s="14"/>
      <c r="B1698" s="261"/>
      <c r="C1698" s="262"/>
      <c r="D1698" s="251" t="s">
        <v>260</v>
      </c>
      <c r="E1698" s="263" t="s">
        <v>1</v>
      </c>
      <c r="F1698" s="264" t="s">
        <v>262</v>
      </c>
      <c r="G1698" s="262"/>
      <c r="H1698" s="265">
        <v>1822.8050000000001</v>
      </c>
      <c r="I1698" s="266"/>
      <c r="J1698" s="262"/>
      <c r="K1698" s="262"/>
      <c r="L1698" s="267"/>
      <c r="M1698" s="268"/>
      <c r="N1698" s="269"/>
      <c r="O1698" s="269"/>
      <c r="P1698" s="269"/>
      <c r="Q1698" s="269"/>
      <c r="R1698" s="269"/>
      <c r="S1698" s="269"/>
      <c r="T1698" s="270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71" t="s">
        <v>260</v>
      </c>
      <c r="AU1698" s="271" t="s">
        <v>93</v>
      </c>
      <c r="AV1698" s="14" t="s">
        <v>257</v>
      </c>
      <c r="AW1698" s="14" t="s">
        <v>40</v>
      </c>
      <c r="AX1698" s="14" t="s">
        <v>84</v>
      </c>
      <c r="AY1698" s="271" t="s">
        <v>251</v>
      </c>
    </row>
    <row r="1699" s="13" customFormat="1">
      <c r="A1699" s="13"/>
      <c r="B1699" s="249"/>
      <c r="C1699" s="250"/>
      <c r="D1699" s="251" t="s">
        <v>260</v>
      </c>
      <c r="E1699" s="252" t="s">
        <v>1</v>
      </c>
      <c r="F1699" s="253" t="s">
        <v>1661</v>
      </c>
      <c r="G1699" s="250"/>
      <c r="H1699" s="254">
        <v>2187.366</v>
      </c>
      <c r="I1699" s="255"/>
      <c r="J1699" s="250"/>
      <c r="K1699" s="250"/>
      <c r="L1699" s="256"/>
      <c r="M1699" s="257"/>
      <c r="N1699" s="258"/>
      <c r="O1699" s="258"/>
      <c r="P1699" s="258"/>
      <c r="Q1699" s="258"/>
      <c r="R1699" s="258"/>
      <c r="S1699" s="258"/>
      <c r="T1699" s="259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60" t="s">
        <v>260</v>
      </c>
      <c r="AU1699" s="260" t="s">
        <v>93</v>
      </c>
      <c r="AV1699" s="13" t="s">
        <v>93</v>
      </c>
      <c r="AW1699" s="13" t="s">
        <v>40</v>
      </c>
      <c r="AX1699" s="13" t="s">
        <v>84</v>
      </c>
      <c r="AY1699" s="260" t="s">
        <v>251</v>
      </c>
    </row>
    <row r="1700" s="14" customFormat="1">
      <c r="A1700" s="14"/>
      <c r="B1700" s="261"/>
      <c r="C1700" s="262"/>
      <c r="D1700" s="251" t="s">
        <v>260</v>
      </c>
      <c r="E1700" s="263" t="s">
        <v>1</v>
      </c>
      <c r="F1700" s="264" t="s">
        <v>262</v>
      </c>
      <c r="G1700" s="262"/>
      <c r="H1700" s="265">
        <v>2187.366</v>
      </c>
      <c r="I1700" s="266"/>
      <c r="J1700" s="262"/>
      <c r="K1700" s="262"/>
      <c r="L1700" s="267"/>
      <c r="M1700" s="268"/>
      <c r="N1700" s="269"/>
      <c r="O1700" s="269"/>
      <c r="P1700" s="269"/>
      <c r="Q1700" s="269"/>
      <c r="R1700" s="269"/>
      <c r="S1700" s="269"/>
      <c r="T1700" s="270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71" t="s">
        <v>260</v>
      </c>
      <c r="AU1700" s="271" t="s">
        <v>93</v>
      </c>
      <c r="AV1700" s="14" t="s">
        <v>257</v>
      </c>
      <c r="AW1700" s="14" t="s">
        <v>40</v>
      </c>
      <c r="AX1700" s="14" t="s">
        <v>91</v>
      </c>
      <c r="AY1700" s="271" t="s">
        <v>251</v>
      </c>
    </row>
    <row r="1701" s="2" customFormat="1" ht="33" customHeight="1">
      <c r="A1701" s="41"/>
      <c r="B1701" s="42"/>
      <c r="C1701" s="230" t="s">
        <v>1662</v>
      </c>
      <c r="D1701" s="230" t="s">
        <v>253</v>
      </c>
      <c r="E1701" s="231" t="s">
        <v>1663</v>
      </c>
      <c r="F1701" s="232" t="s">
        <v>1664</v>
      </c>
      <c r="G1701" s="233" t="s">
        <v>1665</v>
      </c>
      <c r="H1701" s="305"/>
      <c r="I1701" s="235"/>
      <c r="J1701" s="236">
        <f>ROUND(I1701*H1701,2)</f>
        <v>0</v>
      </c>
      <c r="K1701" s="237"/>
      <c r="L1701" s="47"/>
      <c r="M1701" s="238" t="s">
        <v>1</v>
      </c>
      <c r="N1701" s="239" t="s">
        <v>49</v>
      </c>
      <c r="O1701" s="94"/>
      <c r="P1701" s="240">
        <f>O1701*H1701</f>
        <v>0</v>
      </c>
      <c r="Q1701" s="240">
        <v>0</v>
      </c>
      <c r="R1701" s="240">
        <f>Q1701*H1701</f>
        <v>0</v>
      </c>
      <c r="S1701" s="240">
        <v>0</v>
      </c>
      <c r="T1701" s="241">
        <f>S1701*H1701</f>
        <v>0</v>
      </c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R1701" s="242" t="s">
        <v>304</v>
      </c>
      <c r="AT1701" s="242" t="s">
        <v>253</v>
      </c>
      <c r="AU1701" s="242" t="s">
        <v>93</v>
      </c>
      <c r="AY1701" s="19" t="s">
        <v>251</v>
      </c>
      <c r="BE1701" s="243">
        <f>IF(N1701="základní",J1701,0)</f>
        <v>0</v>
      </c>
      <c r="BF1701" s="243">
        <f>IF(N1701="snížená",J1701,0)</f>
        <v>0</v>
      </c>
      <c r="BG1701" s="243">
        <f>IF(N1701="zákl. přenesená",J1701,0)</f>
        <v>0</v>
      </c>
      <c r="BH1701" s="243">
        <f>IF(N1701="sníž. přenesená",J1701,0)</f>
        <v>0</v>
      </c>
      <c r="BI1701" s="243">
        <f>IF(N1701="nulová",J1701,0)</f>
        <v>0</v>
      </c>
      <c r="BJ1701" s="19" t="s">
        <v>91</v>
      </c>
      <c r="BK1701" s="243">
        <f>ROUND(I1701*H1701,2)</f>
        <v>0</v>
      </c>
      <c r="BL1701" s="19" t="s">
        <v>304</v>
      </c>
      <c r="BM1701" s="242" t="s">
        <v>1666</v>
      </c>
    </row>
    <row r="1702" s="2" customFormat="1">
      <c r="A1702" s="41"/>
      <c r="B1702" s="42"/>
      <c r="C1702" s="43"/>
      <c r="D1702" s="244" t="s">
        <v>258</v>
      </c>
      <c r="E1702" s="43"/>
      <c r="F1702" s="245" t="s">
        <v>1667</v>
      </c>
      <c r="G1702" s="43"/>
      <c r="H1702" s="43"/>
      <c r="I1702" s="246"/>
      <c r="J1702" s="43"/>
      <c r="K1702" s="43"/>
      <c r="L1702" s="47"/>
      <c r="M1702" s="247"/>
      <c r="N1702" s="248"/>
      <c r="O1702" s="94"/>
      <c r="P1702" s="94"/>
      <c r="Q1702" s="94"/>
      <c r="R1702" s="94"/>
      <c r="S1702" s="94"/>
      <c r="T1702" s="95"/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T1702" s="19" t="s">
        <v>258</v>
      </c>
      <c r="AU1702" s="19" t="s">
        <v>93</v>
      </c>
    </row>
    <row r="1703" s="12" customFormat="1" ht="22.8" customHeight="1">
      <c r="A1703" s="12"/>
      <c r="B1703" s="214"/>
      <c r="C1703" s="215"/>
      <c r="D1703" s="216" t="s">
        <v>83</v>
      </c>
      <c r="E1703" s="228" t="s">
        <v>1668</v>
      </c>
      <c r="F1703" s="228" t="s">
        <v>1669</v>
      </c>
      <c r="G1703" s="215"/>
      <c r="H1703" s="215"/>
      <c r="I1703" s="218"/>
      <c r="J1703" s="229">
        <f>BK1703</f>
        <v>0</v>
      </c>
      <c r="K1703" s="215"/>
      <c r="L1703" s="220"/>
      <c r="M1703" s="221"/>
      <c r="N1703" s="222"/>
      <c r="O1703" s="222"/>
      <c r="P1703" s="223">
        <f>SUM(P1704:P1878)</f>
        <v>0</v>
      </c>
      <c r="Q1703" s="222"/>
      <c r="R1703" s="223">
        <f>SUM(R1704:R1878)</f>
        <v>18.701291426399997</v>
      </c>
      <c r="S1703" s="222"/>
      <c r="T1703" s="224">
        <f>SUM(T1704:T1878)</f>
        <v>0</v>
      </c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R1703" s="225" t="s">
        <v>93</v>
      </c>
      <c r="AT1703" s="226" t="s">
        <v>83</v>
      </c>
      <c r="AU1703" s="226" t="s">
        <v>91</v>
      </c>
      <c r="AY1703" s="225" t="s">
        <v>251</v>
      </c>
      <c r="BK1703" s="227">
        <f>SUM(BK1704:BK1878)</f>
        <v>0</v>
      </c>
    </row>
    <row r="1704" s="2" customFormat="1" ht="24.15" customHeight="1">
      <c r="A1704" s="41"/>
      <c r="B1704" s="42"/>
      <c r="C1704" s="230" t="s">
        <v>896</v>
      </c>
      <c r="D1704" s="230" t="s">
        <v>253</v>
      </c>
      <c r="E1704" s="231" t="s">
        <v>1670</v>
      </c>
      <c r="F1704" s="232" t="s">
        <v>1671</v>
      </c>
      <c r="G1704" s="233" t="s">
        <v>389</v>
      </c>
      <c r="H1704" s="234">
        <v>1338.8</v>
      </c>
      <c r="I1704" s="235"/>
      <c r="J1704" s="236">
        <f>ROUND(I1704*H1704,2)</f>
        <v>0</v>
      </c>
      <c r="K1704" s="237"/>
      <c r="L1704" s="47"/>
      <c r="M1704" s="238" t="s">
        <v>1</v>
      </c>
      <c r="N1704" s="239" t="s">
        <v>49</v>
      </c>
      <c r="O1704" s="94"/>
      <c r="P1704" s="240">
        <f>O1704*H1704</f>
        <v>0</v>
      </c>
      <c r="Q1704" s="240">
        <v>0</v>
      </c>
      <c r="R1704" s="240">
        <f>Q1704*H1704</f>
        <v>0</v>
      </c>
      <c r="S1704" s="240">
        <v>0</v>
      </c>
      <c r="T1704" s="241">
        <f>S1704*H1704</f>
        <v>0</v>
      </c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R1704" s="242" t="s">
        <v>304</v>
      </c>
      <c r="AT1704" s="242" t="s">
        <v>253</v>
      </c>
      <c r="AU1704" s="242" t="s">
        <v>93</v>
      </c>
      <c r="AY1704" s="19" t="s">
        <v>251</v>
      </c>
      <c r="BE1704" s="243">
        <f>IF(N1704="základní",J1704,0)</f>
        <v>0</v>
      </c>
      <c r="BF1704" s="243">
        <f>IF(N1704="snížená",J1704,0)</f>
        <v>0</v>
      </c>
      <c r="BG1704" s="243">
        <f>IF(N1704="zákl. přenesená",J1704,0)</f>
        <v>0</v>
      </c>
      <c r="BH1704" s="243">
        <f>IF(N1704="sníž. přenesená",J1704,0)</f>
        <v>0</v>
      </c>
      <c r="BI1704" s="243">
        <f>IF(N1704="nulová",J1704,0)</f>
        <v>0</v>
      </c>
      <c r="BJ1704" s="19" t="s">
        <v>91</v>
      </c>
      <c r="BK1704" s="243">
        <f>ROUND(I1704*H1704,2)</f>
        <v>0</v>
      </c>
      <c r="BL1704" s="19" t="s">
        <v>304</v>
      </c>
      <c r="BM1704" s="242" t="s">
        <v>1672</v>
      </c>
    </row>
    <row r="1705" s="2" customFormat="1">
      <c r="A1705" s="41"/>
      <c r="B1705" s="42"/>
      <c r="C1705" s="43"/>
      <c r="D1705" s="244" t="s">
        <v>258</v>
      </c>
      <c r="E1705" s="43"/>
      <c r="F1705" s="245" t="s">
        <v>1673</v>
      </c>
      <c r="G1705" s="43"/>
      <c r="H1705" s="43"/>
      <c r="I1705" s="246"/>
      <c r="J1705" s="43"/>
      <c r="K1705" s="43"/>
      <c r="L1705" s="47"/>
      <c r="M1705" s="247"/>
      <c r="N1705" s="248"/>
      <c r="O1705" s="94"/>
      <c r="P1705" s="94"/>
      <c r="Q1705" s="94"/>
      <c r="R1705" s="94"/>
      <c r="S1705" s="94"/>
      <c r="T1705" s="95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T1705" s="19" t="s">
        <v>258</v>
      </c>
      <c r="AU1705" s="19" t="s">
        <v>93</v>
      </c>
    </row>
    <row r="1706" s="13" customFormat="1">
      <c r="A1706" s="13"/>
      <c r="B1706" s="249"/>
      <c r="C1706" s="250"/>
      <c r="D1706" s="251" t="s">
        <v>260</v>
      </c>
      <c r="E1706" s="252" t="s">
        <v>1</v>
      </c>
      <c r="F1706" s="253" t="s">
        <v>1674</v>
      </c>
      <c r="G1706" s="250"/>
      <c r="H1706" s="254">
        <v>871</v>
      </c>
      <c r="I1706" s="255"/>
      <c r="J1706" s="250"/>
      <c r="K1706" s="250"/>
      <c r="L1706" s="256"/>
      <c r="M1706" s="257"/>
      <c r="N1706" s="258"/>
      <c r="O1706" s="258"/>
      <c r="P1706" s="258"/>
      <c r="Q1706" s="258"/>
      <c r="R1706" s="258"/>
      <c r="S1706" s="258"/>
      <c r="T1706" s="259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60" t="s">
        <v>260</v>
      </c>
      <c r="AU1706" s="260" t="s">
        <v>93</v>
      </c>
      <c r="AV1706" s="13" t="s">
        <v>93</v>
      </c>
      <c r="AW1706" s="13" t="s">
        <v>40</v>
      </c>
      <c r="AX1706" s="13" t="s">
        <v>84</v>
      </c>
      <c r="AY1706" s="260" t="s">
        <v>251</v>
      </c>
    </row>
    <row r="1707" s="13" customFormat="1">
      <c r="A1707" s="13"/>
      <c r="B1707" s="249"/>
      <c r="C1707" s="250"/>
      <c r="D1707" s="251" t="s">
        <v>260</v>
      </c>
      <c r="E1707" s="252" t="s">
        <v>1</v>
      </c>
      <c r="F1707" s="253" t="s">
        <v>1675</v>
      </c>
      <c r="G1707" s="250"/>
      <c r="H1707" s="254">
        <v>1.76</v>
      </c>
      <c r="I1707" s="255"/>
      <c r="J1707" s="250"/>
      <c r="K1707" s="250"/>
      <c r="L1707" s="256"/>
      <c r="M1707" s="257"/>
      <c r="N1707" s="258"/>
      <c r="O1707" s="258"/>
      <c r="P1707" s="258"/>
      <c r="Q1707" s="258"/>
      <c r="R1707" s="258"/>
      <c r="S1707" s="258"/>
      <c r="T1707" s="259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60" t="s">
        <v>260</v>
      </c>
      <c r="AU1707" s="260" t="s">
        <v>93</v>
      </c>
      <c r="AV1707" s="13" t="s">
        <v>93</v>
      </c>
      <c r="AW1707" s="13" t="s">
        <v>40</v>
      </c>
      <c r="AX1707" s="13" t="s">
        <v>84</v>
      </c>
      <c r="AY1707" s="260" t="s">
        <v>251</v>
      </c>
    </row>
    <row r="1708" s="13" customFormat="1">
      <c r="A1708" s="13"/>
      <c r="B1708" s="249"/>
      <c r="C1708" s="250"/>
      <c r="D1708" s="251" t="s">
        <v>260</v>
      </c>
      <c r="E1708" s="252" t="s">
        <v>1</v>
      </c>
      <c r="F1708" s="253" t="s">
        <v>1676</v>
      </c>
      <c r="G1708" s="250"/>
      <c r="H1708" s="254">
        <v>140.71000000000001</v>
      </c>
      <c r="I1708" s="255"/>
      <c r="J1708" s="250"/>
      <c r="K1708" s="250"/>
      <c r="L1708" s="256"/>
      <c r="M1708" s="257"/>
      <c r="N1708" s="258"/>
      <c r="O1708" s="258"/>
      <c r="P1708" s="258"/>
      <c r="Q1708" s="258"/>
      <c r="R1708" s="258"/>
      <c r="S1708" s="258"/>
      <c r="T1708" s="259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60" t="s">
        <v>260</v>
      </c>
      <c r="AU1708" s="260" t="s">
        <v>93</v>
      </c>
      <c r="AV1708" s="13" t="s">
        <v>93</v>
      </c>
      <c r="AW1708" s="13" t="s">
        <v>40</v>
      </c>
      <c r="AX1708" s="13" t="s">
        <v>84</v>
      </c>
      <c r="AY1708" s="260" t="s">
        <v>251</v>
      </c>
    </row>
    <row r="1709" s="13" customFormat="1">
      <c r="A1709" s="13"/>
      <c r="B1709" s="249"/>
      <c r="C1709" s="250"/>
      <c r="D1709" s="251" t="s">
        <v>260</v>
      </c>
      <c r="E1709" s="252" t="s">
        <v>1</v>
      </c>
      <c r="F1709" s="253" t="s">
        <v>1677</v>
      </c>
      <c r="G1709" s="250"/>
      <c r="H1709" s="254">
        <v>7.2699999999999996</v>
      </c>
      <c r="I1709" s="255"/>
      <c r="J1709" s="250"/>
      <c r="K1709" s="250"/>
      <c r="L1709" s="256"/>
      <c r="M1709" s="257"/>
      <c r="N1709" s="258"/>
      <c r="O1709" s="258"/>
      <c r="P1709" s="258"/>
      <c r="Q1709" s="258"/>
      <c r="R1709" s="258"/>
      <c r="S1709" s="258"/>
      <c r="T1709" s="259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60" t="s">
        <v>260</v>
      </c>
      <c r="AU1709" s="260" t="s">
        <v>93</v>
      </c>
      <c r="AV1709" s="13" t="s">
        <v>93</v>
      </c>
      <c r="AW1709" s="13" t="s">
        <v>40</v>
      </c>
      <c r="AX1709" s="13" t="s">
        <v>84</v>
      </c>
      <c r="AY1709" s="260" t="s">
        <v>251</v>
      </c>
    </row>
    <row r="1710" s="13" customFormat="1">
      <c r="A1710" s="13"/>
      <c r="B1710" s="249"/>
      <c r="C1710" s="250"/>
      <c r="D1710" s="251" t="s">
        <v>260</v>
      </c>
      <c r="E1710" s="252" t="s">
        <v>1</v>
      </c>
      <c r="F1710" s="253" t="s">
        <v>1678</v>
      </c>
      <c r="G1710" s="250"/>
      <c r="H1710" s="254">
        <v>33.359999999999999</v>
      </c>
      <c r="I1710" s="255"/>
      <c r="J1710" s="250"/>
      <c r="K1710" s="250"/>
      <c r="L1710" s="256"/>
      <c r="M1710" s="257"/>
      <c r="N1710" s="258"/>
      <c r="O1710" s="258"/>
      <c r="P1710" s="258"/>
      <c r="Q1710" s="258"/>
      <c r="R1710" s="258"/>
      <c r="S1710" s="258"/>
      <c r="T1710" s="259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60" t="s">
        <v>260</v>
      </c>
      <c r="AU1710" s="260" t="s">
        <v>93</v>
      </c>
      <c r="AV1710" s="13" t="s">
        <v>93</v>
      </c>
      <c r="AW1710" s="13" t="s">
        <v>40</v>
      </c>
      <c r="AX1710" s="13" t="s">
        <v>84</v>
      </c>
      <c r="AY1710" s="260" t="s">
        <v>251</v>
      </c>
    </row>
    <row r="1711" s="13" customFormat="1">
      <c r="A1711" s="13"/>
      <c r="B1711" s="249"/>
      <c r="C1711" s="250"/>
      <c r="D1711" s="251" t="s">
        <v>260</v>
      </c>
      <c r="E1711" s="252" t="s">
        <v>1</v>
      </c>
      <c r="F1711" s="253" t="s">
        <v>1679</v>
      </c>
      <c r="G1711" s="250"/>
      <c r="H1711" s="254">
        <v>24.699999999999999</v>
      </c>
      <c r="I1711" s="255"/>
      <c r="J1711" s="250"/>
      <c r="K1711" s="250"/>
      <c r="L1711" s="256"/>
      <c r="M1711" s="257"/>
      <c r="N1711" s="258"/>
      <c r="O1711" s="258"/>
      <c r="P1711" s="258"/>
      <c r="Q1711" s="258"/>
      <c r="R1711" s="258"/>
      <c r="S1711" s="258"/>
      <c r="T1711" s="259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60" t="s">
        <v>260</v>
      </c>
      <c r="AU1711" s="260" t="s">
        <v>93</v>
      </c>
      <c r="AV1711" s="13" t="s">
        <v>93</v>
      </c>
      <c r="AW1711" s="13" t="s">
        <v>40</v>
      </c>
      <c r="AX1711" s="13" t="s">
        <v>84</v>
      </c>
      <c r="AY1711" s="260" t="s">
        <v>251</v>
      </c>
    </row>
    <row r="1712" s="13" customFormat="1">
      <c r="A1712" s="13"/>
      <c r="B1712" s="249"/>
      <c r="C1712" s="250"/>
      <c r="D1712" s="251" t="s">
        <v>260</v>
      </c>
      <c r="E1712" s="252" t="s">
        <v>1</v>
      </c>
      <c r="F1712" s="253" t="s">
        <v>1215</v>
      </c>
      <c r="G1712" s="250"/>
      <c r="H1712" s="254">
        <v>260</v>
      </c>
      <c r="I1712" s="255"/>
      <c r="J1712" s="250"/>
      <c r="K1712" s="250"/>
      <c r="L1712" s="256"/>
      <c r="M1712" s="257"/>
      <c r="N1712" s="258"/>
      <c r="O1712" s="258"/>
      <c r="P1712" s="258"/>
      <c r="Q1712" s="258"/>
      <c r="R1712" s="258"/>
      <c r="S1712" s="258"/>
      <c r="T1712" s="259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60" t="s">
        <v>260</v>
      </c>
      <c r="AU1712" s="260" t="s">
        <v>93</v>
      </c>
      <c r="AV1712" s="13" t="s">
        <v>93</v>
      </c>
      <c r="AW1712" s="13" t="s">
        <v>40</v>
      </c>
      <c r="AX1712" s="13" t="s">
        <v>84</v>
      </c>
      <c r="AY1712" s="260" t="s">
        <v>251</v>
      </c>
    </row>
    <row r="1713" s="14" customFormat="1">
      <c r="A1713" s="14"/>
      <c r="B1713" s="261"/>
      <c r="C1713" s="262"/>
      <c r="D1713" s="251" t="s">
        <v>260</v>
      </c>
      <c r="E1713" s="263" t="s">
        <v>1</v>
      </c>
      <c r="F1713" s="264" t="s">
        <v>262</v>
      </c>
      <c r="G1713" s="262"/>
      <c r="H1713" s="265">
        <v>1338.8</v>
      </c>
      <c r="I1713" s="266"/>
      <c r="J1713" s="262"/>
      <c r="K1713" s="262"/>
      <c r="L1713" s="267"/>
      <c r="M1713" s="268"/>
      <c r="N1713" s="269"/>
      <c r="O1713" s="269"/>
      <c r="P1713" s="269"/>
      <c r="Q1713" s="269"/>
      <c r="R1713" s="269"/>
      <c r="S1713" s="269"/>
      <c r="T1713" s="270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71" t="s">
        <v>260</v>
      </c>
      <c r="AU1713" s="271" t="s">
        <v>93</v>
      </c>
      <c r="AV1713" s="14" t="s">
        <v>257</v>
      </c>
      <c r="AW1713" s="14" t="s">
        <v>40</v>
      </c>
      <c r="AX1713" s="14" t="s">
        <v>91</v>
      </c>
      <c r="AY1713" s="271" t="s">
        <v>251</v>
      </c>
    </row>
    <row r="1714" s="2" customFormat="1" ht="16.5" customHeight="1">
      <c r="A1714" s="41"/>
      <c r="B1714" s="42"/>
      <c r="C1714" s="294" t="s">
        <v>1680</v>
      </c>
      <c r="D1714" s="294" t="s">
        <v>338</v>
      </c>
      <c r="E1714" s="295" t="s">
        <v>1552</v>
      </c>
      <c r="F1714" s="296" t="s">
        <v>1553</v>
      </c>
      <c r="G1714" s="297" t="s">
        <v>298</v>
      </c>
      <c r="H1714" s="298">
        <v>0.42799999999999999</v>
      </c>
      <c r="I1714" s="299"/>
      <c r="J1714" s="300">
        <f>ROUND(I1714*H1714,2)</f>
        <v>0</v>
      </c>
      <c r="K1714" s="301"/>
      <c r="L1714" s="302"/>
      <c r="M1714" s="303" t="s">
        <v>1</v>
      </c>
      <c r="N1714" s="304" t="s">
        <v>49</v>
      </c>
      <c r="O1714" s="94"/>
      <c r="P1714" s="240">
        <f>O1714*H1714</f>
        <v>0</v>
      </c>
      <c r="Q1714" s="240">
        <v>1</v>
      </c>
      <c r="R1714" s="240">
        <f>Q1714*H1714</f>
        <v>0.42799999999999999</v>
      </c>
      <c r="S1714" s="240">
        <v>0</v>
      </c>
      <c r="T1714" s="241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42" t="s">
        <v>364</v>
      </c>
      <c r="AT1714" s="242" t="s">
        <v>338</v>
      </c>
      <c r="AU1714" s="242" t="s">
        <v>93</v>
      </c>
      <c r="AY1714" s="19" t="s">
        <v>251</v>
      </c>
      <c r="BE1714" s="243">
        <f>IF(N1714="základní",J1714,0)</f>
        <v>0</v>
      </c>
      <c r="BF1714" s="243">
        <f>IF(N1714="snížená",J1714,0)</f>
        <v>0</v>
      </c>
      <c r="BG1714" s="243">
        <f>IF(N1714="zákl. přenesená",J1714,0)</f>
        <v>0</v>
      </c>
      <c r="BH1714" s="243">
        <f>IF(N1714="sníž. přenesená",J1714,0)</f>
        <v>0</v>
      </c>
      <c r="BI1714" s="243">
        <f>IF(N1714="nulová",J1714,0)</f>
        <v>0</v>
      </c>
      <c r="BJ1714" s="19" t="s">
        <v>91</v>
      </c>
      <c r="BK1714" s="243">
        <f>ROUND(I1714*H1714,2)</f>
        <v>0</v>
      </c>
      <c r="BL1714" s="19" t="s">
        <v>304</v>
      </c>
      <c r="BM1714" s="242" t="s">
        <v>1681</v>
      </c>
    </row>
    <row r="1715" s="13" customFormat="1">
      <c r="A1715" s="13"/>
      <c r="B1715" s="249"/>
      <c r="C1715" s="250"/>
      <c r="D1715" s="251" t="s">
        <v>260</v>
      </c>
      <c r="E1715" s="252" t="s">
        <v>1</v>
      </c>
      <c r="F1715" s="253" t="s">
        <v>1682</v>
      </c>
      <c r="G1715" s="250"/>
      <c r="H1715" s="254">
        <v>0.42799999999999999</v>
      </c>
      <c r="I1715" s="255"/>
      <c r="J1715" s="250"/>
      <c r="K1715" s="250"/>
      <c r="L1715" s="256"/>
      <c r="M1715" s="257"/>
      <c r="N1715" s="258"/>
      <c r="O1715" s="258"/>
      <c r="P1715" s="258"/>
      <c r="Q1715" s="258"/>
      <c r="R1715" s="258"/>
      <c r="S1715" s="258"/>
      <c r="T1715" s="259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60" t="s">
        <v>260</v>
      </c>
      <c r="AU1715" s="260" t="s">
        <v>93</v>
      </c>
      <c r="AV1715" s="13" t="s">
        <v>93</v>
      </c>
      <c r="AW1715" s="13" t="s">
        <v>40</v>
      </c>
      <c r="AX1715" s="13" t="s">
        <v>84</v>
      </c>
      <c r="AY1715" s="260" t="s">
        <v>251</v>
      </c>
    </row>
    <row r="1716" s="14" customFormat="1">
      <c r="A1716" s="14"/>
      <c r="B1716" s="261"/>
      <c r="C1716" s="262"/>
      <c r="D1716" s="251" t="s">
        <v>260</v>
      </c>
      <c r="E1716" s="263" t="s">
        <v>1</v>
      </c>
      <c r="F1716" s="264" t="s">
        <v>262</v>
      </c>
      <c r="G1716" s="262"/>
      <c r="H1716" s="265">
        <v>0.42799999999999999</v>
      </c>
      <c r="I1716" s="266"/>
      <c r="J1716" s="262"/>
      <c r="K1716" s="262"/>
      <c r="L1716" s="267"/>
      <c r="M1716" s="268"/>
      <c r="N1716" s="269"/>
      <c r="O1716" s="269"/>
      <c r="P1716" s="269"/>
      <c r="Q1716" s="269"/>
      <c r="R1716" s="269"/>
      <c r="S1716" s="269"/>
      <c r="T1716" s="270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71" t="s">
        <v>260</v>
      </c>
      <c r="AU1716" s="271" t="s">
        <v>93</v>
      </c>
      <c r="AV1716" s="14" t="s">
        <v>257</v>
      </c>
      <c r="AW1716" s="14" t="s">
        <v>40</v>
      </c>
      <c r="AX1716" s="14" t="s">
        <v>91</v>
      </c>
      <c r="AY1716" s="271" t="s">
        <v>251</v>
      </c>
    </row>
    <row r="1717" s="2" customFormat="1" ht="24.15" customHeight="1">
      <c r="A1717" s="41"/>
      <c r="B1717" s="42"/>
      <c r="C1717" s="230" t="s">
        <v>900</v>
      </c>
      <c r="D1717" s="230" t="s">
        <v>253</v>
      </c>
      <c r="E1717" s="231" t="s">
        <v>1683</v>
      </c>
      <c r="F1717" s="232" t="s">
        <v>1684</v>
      </c>
      <c r="G1717" s="233" t="s">
        <v>389</v>
      </c>
      <c r="H1717" s="234">
        <v>1338.8</v>
      </c>
      <c r="I1717" s="235"/>
      <c r="J1717" s="236">
        <f>ROUND(I1717*H1717,2)</f>
        <v>0</v>
      </c>
      <c r="K1717" s="237"/>
      <c r="L1717" s="47"/>
      <c r="M1717" s="238" t="s">
        <v>1</v>
      </c>
      <c r="N1717" s="239" t="s">
        <v>49</v>
      </c>
      <c r="O1717" s="94"/>
      <c r="P1717" s="240">
        <f>O1717*H1717</f>
        <v>0</v>
      </c>
      <c r="Q1717" s="240">
        <v>0.00088312999999999998</v>
      </c>
      <c r="R1717" s="240">
        <f>Q1717*H1717</f>
        <v>1.1823344439999999</v>
      </c>
      <c r="S1717" s="240">
        <v>0</v>
      </c>
      <c r="T1717" s="241">
        <f>S1717*H1717</f>
        <v>0</v>
      </c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R1717" s="242" t="s">
        <v>304</v>
      </c>
      <c r="AT1717" s="242" t="s">
        <v>253</v>
      </c>
      <c r="AU1717" s="242" t="s">
        <v>93</v>
      </c>
      <c r="AY1717" s="19" t="s">
        <v>251</v>
      </c>
      <c r="BE1717" s="243">
        <f>IF(N1717="základní",J1717,0)</f>
        <v>0</v>
      </c>
      <c r="BF1717" s="243">
        <f>IF(N1717="snížená",J1717,0)</f>
        <v>0</v>
      </c>
      <c r="BG1717" s="243">
        <f>IF(N1717="zákl. přenesená",J1717,0)</f>
        <v>0</v>
      </c>
      <c r="BH1717" s="243">
        <f>IF(N1717="sníž. přenesená",J1717,0)</f>
        <v>0</v>
      </c>
      <c r="BI1717" s="243">
        <f>IF(N1717="nulová",J1717,0)</f>
        <v>0</v>
      </c>
      <c r="BJ1717" s="19" t="s">
        <v>91</v>
      </c>
      <c r="BK1717" s="243">
        <f>ROUND(I1717*H1717,2)</f>
        <v>0</v>
      </c>
      <c r="BL1717" s="19" t="s">
        <v>304</v>
      </c>
      <c r="BM1717" s="242" t="s">
        <v>1685</v>
      </c>
    </row>
    <row r="1718" s="2" customFormat="1">
      <c r="A1718" s="41"/>
      <c r="B1718" s="42"/>
      <c r="C1718" s="43"/>
      <c r="D1718" s="244" t="s">
        <v>258</v>
      </c>
      <c r="E1718" s="43"/>
      <c r="F1718" s="245" t="s">
        <v>1686</v>
      </c>
      <c r="G1718" s="43"/>
      <c r="H1718" s="43"/>
      <c r="I1718" s="246"/>
      <c r="J1718" s="43"/>
      <c r="K1718" s="43"/>
      <c r="L1718" s="47"/>
      <c r="M1718" s="247"/>
      <c r="N1718" s="248"/>
      <c r="O1718" s="94"/>
      <c r="P1718" s="94"/>
      <c r="Q1718" s="94"/>
      <c r="R1718" s="94"/>
      <c r="S1718" s="94"/>
      <c r="T1718" s="95"/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T1718" s="19" t="s">
        <v>258</v>
      </c>
      <c r="AU1718" s="19" t="s">
        <v>93</v>
      </c>
    </row>
    <row r="1719" s="13" customFormat="1">
      <c r="A1719" s="13"/>
      <c r="B1719" s="249"/>
      <c r="C1719" s="250"/>
      <c r="D1719" s="251" t="s">
        <v>260</v>
      </c>
      <c r="E1719" s="252" t="s">
        <v>1</v>
      </c>
      <c r="F1719" s="253" t="s">
        <v>1674</v>
      </c>
      <c r="G1719" s="250"/>
      <c r="H1719" s="254">
        <v>871</v>
      </c>
      <c r="I1719" s="255"/>
      <c r="J1719" s="250"/>
      <c r="K1719" s="250"/>
      <c r="L1719" s="256"/>
      <c r="M1719" s="257"/>
      <c r="N1719" s="258"/>
      <c r="O1719" s="258"/>
      <c r="P1719" s="258"/>
      <c r="Q1719" s="258"/>
      <c r="R1719" s="258"/>
      <c r="S1719" s="258"/>
      <c r="T1719" s="259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60" t="s">
        <v>260</v>
      </c>
      <c r="AU1719" s="260" t="s">
        <v>93</v>
      </c>
      <c r="AV1719" s="13" t="s">
        <v>93</v>
      </c>
      <c r="AW1719" s="13" t="s">
        <v>40</v>
      </c>
      <c r="AX1719" s="13" t="s">
        <v>84</v>
      </c>
      <c r="AY1719" s="260" t="s">
        <v>251</v>
      </c>
    </row>
    <row r="1720" s="13" customFormat="1">
      <c r="A1720" s="13"/>
      <c r="B1720" s="249"/>
      <c r="C1720" s="250"/>
      <c r="D1720" s="251" t="s">
        <v>260</v>
      </c>
      <c r="E1720" s="252" t="s">
        <v>1</v>
      </c>
      <c r="F1720" s="253" t="s">
        <v>1675</v>
      </c>
      <c r="G1720" s="250"/>
      <c r="H1720" s="254">
        <v>1.76</v>
      </c>
      <c r="I1720" s="255"/>
      <c r="J1720" s="250"/>
      <c r="K1720" s="250"/>
      <c r="L1720" s="256"/>
      <c r="M1720" s="257"/>
      <c r="N1720" s="258"/>
      <c r="O1720" s="258"/>
      <c r="P1720" s="258"/>
      <c r="Q1720" s="258"/>
      <c r="R1720" s="258"/>
      <c r="S1720" s="258"/>
      <c r="T1720" s="259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60" t="s">
        <v>260</v>
      </c>
      <c r="AU1720" s="260" t="s">
        <v>93</v>
      </c>
      <c r="AV1720" s="13" t="s">
        <v>93</v>
      </c>
      <c r="AW1720" s="13" t="s">
        <v>40</v>
      </c>
      <c r="AX1720" s="13" t="s">
        <v>84</v>
      </c>
      <c r="AY1720" s="260" t="s">
        <v>251</v>
      </c>
    </row>
    <row r="1721" s="13" customFormat="1">
      <c r="A1721" s="13"/>
      <c r="B1721" s="249"/>
      <c r="C1721" s="250"/>
      <c r="D1721" s="251" t="s">
        <v>260</v>
      </c>
      <c r="E1721" s="252" t="s">
        <v>1</v>
      </c>
      <c r="F1721" s="253" t="s">
        <v>1676</v>
      </c>
      <c r="G1721" s="250"/>
      <c r="H1721" s="254">
        <v>140.71000000000001</v>
      </c>
      <c r="I1721" s="255"/>
      <c r="J1721" s="250"/>
      <c r="K1721" s="250"/>
      <c r="L1721" s="256"/>
      <c r="M1721" s="257"/>
      <c r="N1721" s="258"/>
      <c r="O1721" s="258"/>
      <c r="P1721" s="258"/>
      <c r="Q1721" s="258"/>
      <c r="R1721" s="258"/>
      <c r="S1721" s="258"/>
      <c r="T1721" s="259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60" t="s">
        <v>260</v>
      </c>
      <c r="AU1721" s="260" t="s">
        <v>93</v>
      </c>
      <c r="AV1721" s="13" t="s">
        <v>93</v>
      </c>
      <c r="AW1721" s="13" t="s">
        <v>40</v>
      </c>
      <c r="AX1721" s="13" t="s">
        <v>84</v>
      </c>
      <c r="AY1721" s="260" t="s">
        <v>251</v>
      </c>
    </row>
    <row r="1722" s="13" customFormat="1">
      <c r="A1722" s="13"/>
      <c r="B1722" s="249"/>
      <c r="C1722" s="250"/>
      <c r="D1722" s="251" t="s">
        <v>260</v>
      </c>
      <c r="E1722" s="252" t="s">
        <v>1</v>
      </c>
      <c r="F1722" s="253" t="s">
        <v>1677</v>
      </c>
      <c r="G1722" s="250"/>
      <c r="H1722" s="254">
        <v>7.2699999999999996</v>
      </c>
      <c r="I1722" s="255"/>
      <c r="J1722" s="250"/>
      <c r="K1722" s="250"/>
      <c r="L1722" s="256"/>
      <c r="M1722" s="257"/>
      <c r="N1722" s="258"/>
      <c r="O1722" s="258"/>
      <c r="P1722" s="258"/>
      <c r="Q1722" s="258"/>
      <c r="R1722" s="258"/>
      <c r="S1722" s="258"/>
      <c r="T1722" s="259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60" t="s">
        <v>260</v>
      </c>
      <c r="AU1722" s="260" t="s">
        <v>93</v>
      </c>
      <c r="AV1722" s="13" t="s">
        <v>93</v>
      </c>
      <c r="AW1722" s="13" t="s">
        <v>40</v>
      </c>
      <c r="AX1722" s="13" t="s">
        <v>84</v>
      </c>
      <c r="AY1722" s="260" t="s">
        <v>251</v>
      </c>
    </row>
    <row r="1723" s="13" customFormat="1">
      <c r="A1723" s="13"/>
      <c r="B1723" s="249"/>
      <c r="C1723" s="250"/>
      <c r="D1723" s="251" t="s">
        <v>260</v>
      </c>
      <c r="E1723" s="252" t="s">
        <v>1</v>
      </c>
      <c r="F1723" s="253" t="s">
        <v>1678</v>
      </c>
      <c r="G1723" s="250"/>
      <c r="H1723" s="254">
        <v>33.359999999999999</v>
      </c>
      <c r="I1723" s="255"/>
      <c r="J1723" s="250"/>
      <c r="K1723" s="250"/>
      <c r="L1723" s="256"/>
      <c r="M1723" s="257"/>
      <c r="N1723" s="258"/>
      <c r="O1723" s="258"/>
      <c r="P1723" s="258"/>
      <c r="Q1723" s="258"/>
      <c r="R1723" s="258"/>
      <c r="S1723" s="258"/>
      <c r="T1723" s="259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60" t="s">
        <v>260</v>
      </c>
      <c r="AU1723" s="260" t="s">
        <v>93</v>
      </c>
      <c r="AV1723" s="13" t="s">
        <v>93</v>
      </c>
      <c r="AW1723" s="13" t="s">
        <v>40</v>
      </c>
      <c r="AX1723" s="13" t="s">
        <v>84</v>
      </c>
      <c r="AY1723" s="260" t="s">
        <v>251</v>
      </c>
    </row>
    <row r="1724" s="13" customFormat="1">
      <c r="A1724" s="13"/>
      <c r="B1724" s="249"/>
      <c r="C1724" s="250"/>
      <c r="D1724" s="251" t="s">
        <v>260</v>
      </c>
      <c r="E1724" s="252" t="s">
        <v>1</v>
      </c>
      <c r="F1724" s="253" t="s">
        <v>1679</v>
      </c>
      <c r="G1724" s="250"/>
      <c r="H1724" s="254">
        <v>24.699999999999999</v>
      </c>
      <c r="I1724" s="255"/>
      <c r="J1724" s="250"/>
      <c r="K1724" s="250"/>
      <c r="L1724" s="256"/>
      <c r="M1724" s="257"/>
      <c r="N1724" s="258"/>
      <c r="O1724" s="258"/>
      <c r="P1724" s="258"/>
      <c r="Q1724" s="258"/>
      <c r="R1724" s="258"/>
      <c r="S1724" s="258"/>
      <c r="T1724" s="259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60" t="s">
        <v>260</v>
      </c>
      <c r="AU1724" s="260" t="s">
        <v>93</v>
      </c>
      <c r="AV1724" s="13" t="s">
        <v>93</v>
      </c>
      <c r="AW1724" s="13" t="s">
        <v>40</v>
      </c>
      <c r="AX1724" s="13" t="s">
        <v>84</v>
      </c>
      <c r="AY1724" s="260" t="s">
        <v>251</v>
      </c>
    </row>
    <row r="1725" s="13" customFormat="1">
      <c r="A1725" s="13"/>
      <c r="B1725" s="249"/>
      <c r="C1725" s="250"/>
      <c r="D1725" s="251" t="s">
        <v>260</v>
      </c>
      <c r="E1725" s="252" t="s">
        <v>1</v>
      </c>
      <c r="F1725" s="253" t="s">
        <v>1215</v>
      </c>
      <c r="G1725" s="250"/>
      <c r="H1725" s="254">
        <v>260</v>
      </c>
      <c r="I1725" s="255"/>
      <c r="J1725" s="250"/>
      <c r="K1725" s="250"/>
      <c r="L1725" s="256"/>
      <c r="M1725" s="257"/>
      <c r="N1725" s="258"/>
      <c r="O1725" s="258"/>
      <c r="P1725" s="258"/>
      <c r="Q1725" s="258"/>
      <c r="R1725" s="258"/>
      <c r="S1725" s="258"/>
      <c r="T1725" s="259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60" t="s">
        <v>260</v>
      </c>
      <c r="AU1725" s="260" t="s">
        <v>93</v>
      </c>
      <c r="AV1725" s="13" t="s">
        <v>93</v>
      </c>
      <c r="AW1725" s="13" t="s">
        <v>40</v>
      </c>
      <c r="AX1725" s="13" t="s">
        <v>84</v>
      </c>
      <c r="AY1725" s="260" t="s">
        <v>251</v>
      </c>
    </row>
    <row r="1726" s="14" customFormat="1">
      <c r="A1726" s="14"/>
      <c r="B1726" s="261"/>
      <c r="C1726" s="262"/>
      <c r="D1726" s="251" t="s">
        <v>260</v>
      </c>
      <c r="E1726" s="263" t="s">
        <v>1</v>
      </c>
      <c r="F1726" s="264" t="s">
        <v>262</v>
      </c>
      <c r="G1726" s="262"/>
      <c r="H1726" s="265">
        <v>1338.8</v>
      </c>
      <c r="I1726" s="266"/>
      <c r="J1726" s="262"/>
      <c r="K1726" s="262"/>
      <c r="L1726" s="267"/>
      <c r="M1726" s="268"/>
      <c r="N1726" s="269"/>
      <c r="O1726" s="269"/>
      <c r="P1726" s="269"/>
      <c r="Q1726" s="269"/>
      <c r="R1726" s="269"/>
      <c r="S1726" s="269"/>
      <c r="T1726" s="270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71" t="s">
        <v>260</v>
      </c>
      <c r="AU1726" s="271" t="s">
        <v>93</v>
      </c>
      <c r="AV1726" s="14" t="s">
        <v>257</v>
      </c>
      <c r="AW1726" s="14" t="s">
        <v>40</v>
      </c>
      <c r="AX1726" s="14" t="s">
        <v>91</v>
      </c>
      <c r="AY1726" s="271" t="s">
        <v>251</v>
      </c>
    </row>
    <row r="1727" s="2" customFormat="1" ht="44.25" customHeight="1">
      <c r="A1727" s="41"/>
      <c r="B1727" s="42"/>
      <c r="C1727" s="294" t="s">
        <v>1687</v>
      </c>
      <c r="D1727" s="294" t="s">
        <v>338</v>
      </c>
      <c r="E1727" s="295" t="s">
        <v>1597</v>
      </c>
      <c r="F1727" s="296" t="s">
        <v>1598</v>
      </c>
      <c r="G1727" s="297" t="s">
        <v>389</v>
      </c>
      <c r="H1727" s="298">
        <v>1560.3710000000001</v>
      </c>
      <c r="I1727" s="299"/>
      <c r="J1727" s="300">
        <f>ROUND(I1727*H1727,2)</f>
        <v>0</v>
      </c>
      <c r="K1727" s="301"/>
      <c r="L1727" s="302"/>
      <c r="M1727" s="303" t="s">
        <v>1</v>
      </c>
      <c r="N1727" s="304" t="s">
        <v>49</v>
      </c>
      <c r="O1727" s="94"/>
      <c r="P1727" s="240">
        <f>O1727*H1727</f>
        <v>0</v>
      </c>
      <c r="Q1727" s="240">
        <v>0.0054000000000000003</v>
      </c>
      <c r="R1727" s="240">
        <f>Q1727*H1727</f>
        <v>8.4260034000000008</v>
      </c>
      <c r="S1727" s="240">
        <v>0</v>
      </c>
      <c r="T1727" s="241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42" t="s">
        <v>364</v>
      </c>
      <c r="AT1727" s="242" t="s">
        <v>338</v>
      </c>
      <c r="AU1727" s="242" t="s">
        <v>93</v>
      </c>
      <c r="AY1727" s="19" t="s">
        <v>251</v>
      </c>
      <c r="BE1727" s="243">
        <f>IF(N1727="základní",J1727,0)</f>
        <v>0</v>
      </c>
      <c r="BF1727" s="243">
        <f>IF(N1727="snížená",J1727,0)</f>
        <v>0</v>
      </c>
      <c r="BG1727" s="243">
        <f>IF(N1727="zákl. přenesená",J1727,0)</f>
        <v>0</v>
      </c>
      <c r="BH1727" s="243">
        <f>IF(N1727="sníž. přenesená",J1727,0)</f>
        <v>0</v>
      </c>
      <c r="BI1727" s="243">
        <f>IF(N1727="nulová",J1727,0)</f>
        <v>0</v>
      </c>
      <c r="BJ1727" s="19" t="s">
        <v>91</v>
      </c>
      <c r="BK1727" s="243">
        <f>ROUND(I1727*H1727,2)</f>
        <v>0</v>
      </c>
      <c r="BL1727" s="19" t="s">
        <v>304</v>
      </c>
      <c r="BM1727" s="242" t="s">
        <v>1688</v>
      </c>
    </row>
    <row r="1728" s="13" customFormat="1">
      <c r="A1728" s="13"/>
      <c r="B1728" s="249"/>
      <c r="C1728" s="250"/>
      <c r="D1728" s="251" t="s">
        <v>260</v>
      </c>
      <c r="E1728" s="252" t="s">
        <v>1</v>
      </c>
      <c r="F1728" s="253" t="s">
        <v>1689</v>
      </c>
      <c r="G1728" s="250"/>
      <c r="H1728" s="254">
        <v>1560.3710000000001</v>
      </c>
      <c r="I1728" s="255"/>
      <c r="J1728" s="250"/>
      <c r="K1728" s="250"/>
      <c r="L1728" s="256"/>
      <c r="M1728" s="257"/>
      <c r="N1728" s="258"/>
      <c r="O1728" s="258"/>
      <c r="P1728" s="258"/>
      <c r="Q1728" s="258"/>
      <c r="R1728" s="258"/>
      <c r="S1728" s="258"/>
      <c r="T1728" s="259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60" t="s">
        <v>260</v>
      </c>
      <c r="AU1728" s="260" t="s">
        <v>93</v>
      </c>
      <c r="AV1728" s="13" t="s">
        <v>93</v>
      </c>
      <c r="AW1728" s="13" t="s">
        <v>40</v>
      </c>
      <c r="AX1728" s="13" t="s">
        <v>84</v>
      </c>
      <c r="AY1728" s="260" t="s">
        <v>251</v>
      </c>
    </row>
    <row r="1729" s="14" customFormat="1">
      <c r="A1729" s="14"/>
      <c r="B1729" s="261"/>
      <c r="C1729" s="262"/>
      <c r="D1729" s="251" t="s">
        <v>260</v>
      </c>
      <c r="E1729" s="263" t="s">
        <v>1</v>
      </c>
      <c r="F1729" s="264" t="s">
        <v>262</v>
      </c>
      <c r="G1729" s="262"/>
      <c r="H1729" s="265">
        <v>1560.3710000000001</v>
      </c>
      <c r="I1729" s="266"/>
      <c r="J1729" s="262"/>
      <c r="K1729" s="262"/>
      <c r="L1729" s="267"/>
      <c r="M1729" s="268"/>
      <c r="N1729" s="269"/>
      <c r="O1729" s="269"/>
      <c r="P1729" s="269"/>
      <c r="Q1729" s="269"/>
      <c r="R1729" s="269"/>
      <c r="S1729" s="269"/>
      <c r="T1729" s="270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71" t="s">
        <v>260</v>
      </c>
      <c r="AU1729" s="271" t="s">
        <v>93</v>
      </c>
      <c r="AV1729" s="14" t="s">
        <v>257</v>
      </c>
      <c r="AW1729" s="14" t="s">
        <v>40</v>
      </c>
      <c r="AX1729" s="14" t="s">
        <v>91</v>
      </c>
      <c r="AY1729" s="271" t="s">
        <v>251</v>
      </c>
    </row>
    <row r="1730" s="2" customFormat="1" ht="24.15" customHeight="1">
      <c r="A1730" s="41"/>
      <c r="B1730" s="42"/>
      <c r="C1730" s="230" t="s">
        <v>918</v>
      </c>
      <c r="D1730" s="230" t="s">
        <v>253</v>
      </c>
      <c r="E1730" s="231" t="s">
        <v>1690</v>
      </c>
      <c r="F1730" s="232" t="s">
        <v>1691</v>
      </c>
      <c r="G1730" s="233" t="s">
        <v>389</v>
      </c>
      <c r="H1730" s="234">
        <v>1062.1099999999999</v>
      </c>
      <c r="I1730" s="235"/>
      <c r="J1730" s="236">
        <f>ROUND(I1730*H1730,2)</f>
        <v>0</v>
      </c>
      <c r="K1730" s="237"/>
      <c r="L1730" s="47"/>
      <c r="M1730" s="238" t="s">
        <v>1</v>
      </c>
      <c r="N1730" s="239" t="s">
        <v>49</v>
      </c>
      <c r="O1730" s="94"/>
      <c r="P1730" s="240">
        <f>O1730*H1730</f>
        <v>0</v>
      </c>
      <c r="Q1730" s="240">
        <v>0.000194</v>
      </c>
      <c r="R1730" s="240">
        <f>Q1730*H1730</f>
        <v>0.20604933999999997</v>
      </c>
      <c r="S1730" s="240">
        <v>0</v>
      </c>
      <c r="T1730" s="241">
        <f>S1730*H1730</f>
        <v>0</v>
      </c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R1730" s="242" t="s">
        <v>304</v>
      </c>
      <c r="AT1730" s="242" t="s">
        <v>253</v>
      </c>
      <c r="AU1730" s="242" t="s">
        <v>93</v>
      </c>
      <c r="AY1730" s="19" t="s">
        <v>251</v>
      </c>
      <c r="BE1730" s="243">
        <f>IF(N1730="základní",J1730,0)</f>
        <v>0</v>
      </c>
      <c r="BF1730" s="243">
        <f>IF(N1730="snížená",J1730,0)</f>
        <v>0</v>
      </c>
      <c r="BG1730" s="243">
        <f>IF(N1730="zákl. přenesená",J1730,0)</f>
        <v>0</v>
      </c>
      <c r="BH1730" s="243">
        <f>IF(N1730="sníž. přenesená",J1730,0)</f>
        <v>0</v>
      </c>
      <c r="BI1730" s="243">
        <f>IF(N1730="nulová",J1730,0)</f>
        <v>0</v>
      </c>
      <c r="BJ1730" s="19" t="s">
        <v>91</v>
      </c>
      <c r="BK1730" s="243">
        <f>ROUND(I1730*H1730,2)</f>
        <v>0</v>
      </c>
      <c r="BL1730" s="19" t="s">
        <v>304</v>
      </c>
      <c r="BM1730" s="242" t="s">
        <v>1692</v>
      </c>
    </row>
    <row r="1731" s="2" customFormat="1">
      <c r="A1731" s="41"/>
      <c r="B1731" s="42"/>
      <c r="C1731" s="43"/>
      <c r="D1731" s="244" t="s">
        <v>258</v>
      </c>
      <c r="E1731" s="43"/>
      <c r="F1731" s="245" t="s">
        <v>1693</v>
      </c>
      <c r="G1731" s="43"/>
      <c r="H1731" s="43"/>
      <c r="I1731" s="246"/>
      <c r="J1731" s="43"/>
      <c r="K1731" s="43"/>
      <c r="L1731" s="47"/>
      <c r="M1731" s="247"/>
      <c r="N1731" s="248"/>
      <c r="O1731" s="94"/>
      <c r="P1731" s="94"/>
      <c r="Q1731" s="94"/>
      <c r="R1731" s="94"/>
      <c r="S1731" s="94"/>
      <c r="T1731" s="95"/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T1731" s="19" t="s">
        <v>258</v>
      </c>
      <c r="AU1731" s="19" t="s">
        <v>93</v>
      </c>
    </row>
    <row r="1732" s="13" customFormat="1">
      <c r="A1732" s="13"/>
      <c r="B1732" s="249"/>
      <c r="C1732" s="250"/>
      <c r="D1732" s="251" t="s">
        <v>260</v>
      </c>
      <c r="E1732" s="252" t="s">
        <v>1</v>
      </c>
      <c r="F1732" s="253" t="s">
        <v>1214</v>
      </c>
      <c r="G1732" s="250"/>
      <c r="H1732" s="254">
        <v>483.31999999999999</v>
      </c>
      <c r="I1732" s="255"/>
      <c r="J1732" s="250"/>
      <c r="K1732" s="250"/>
      <c r="L1732" s="256"/>
      <c r="M1732" s="257"/>
      <c r="N1732" s="258"/>
      <c r="O1732" s="258"/>
      <c r="P1732" s="258"/>
      <c r="Q1732" s="258"/>
      <c r="R1732" s="258"/>
      <c r="S1732" s="258"/>
      <c r="T1732" s="259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60" t="s">
        <v>260</v>
      </c>
      <c r="AU1732" s="260" t="s">
        <v>93</v>
      </c>
      <c r="AV1732" s="13" t="s">
        <v>93</v>
      </c>
      <c r="AW1732" s="13" t="s">
        <v>40</v>
      </c>
      <c r="AX1732" s="13" t="s">
        <v>84</v>
      </c>
      <c r="AY1732" s="260" t="s">
        <v>251</v>
      </c>
    </row>
    <row r="1733" s="13" customFormat="1">
      <c r="A1733" s="13"/>
      <c r="B1733" s="249"/>
      <c r="C1733" s="250"/>
      <c r="D1733" s="251" t="s">
        <v>260</v>
      </c>
      <c r="E1733" s="252" t="s">
        <v>1</v>
      </c>
      <c r="F1733" s="253" t="s">
        <v>1220</v>
      </c>
      <c r="G1733" s="250"/>
      <c r="H1733" s="254">
        <v>578.78999999999996</v>
      </c>
      <c r="I1733" s="255"/>
      <c r="J1733" s="250"/>
      <c r="K1733" s="250"/>
      <c r="L1733" s="256"/>
      <c r="M1733" s="257"/>
      <c r="N1733" s="258"/>
      <c r="O1733" s="258"/>
      <c r="P1733" s="258"/>
      <c r="Q1733" s="258"/>
      <c r="R1733" s="258"/>
      <c r="S1733" s="258"/>
      <c r="T1733" s="259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60" t="s">
        <v>260</v>
      </c>
      <c r="AU1733" s="260" t="s">
        <v>93</v>
      </c>
      <c r="AV1733" s="13" t="s">
        <v>93</v>
      </c>
      <c r="AW1733" s="13" t="s">
        <v>40</v>
      </c>
      <c r="AX1733" s="13" t="s">
        <v>84</v>
      </c>
      <c r="AY1733" s="260" t="s">
        <v>251</v>
      </c>
    </row>
    <row r="1734" s="14" customFormat="1">
      <c r="A1734" s="14"/>
      <c r="B1734" s="261"/>
      <c r="C1734" s="262"/>
      <c r="D1734" s="251" t="s">
        <v>260</v>
      </c>
      <c r="E1734" s="263" t="s">
        <v>1</v>
      </c>
      <c r="F1734" s="264" t="s">
        <v>262</v>
      </c>
      <c r="G1734" s="262"/>
      <c r="H1734" s="265">
        <v>1062.1099999999999</v>
      </c>
      <c r="I1734" s="266"/>
      <c r="J1734" s="262"/>
      <c r="K1734" s="262"/>
      <c r="L1734" s="267"/>
      <c r="M1734" s="268"/>
      <c r="N1734" s="269"/>
      <c r="O1734" s="269"/>
      <c r="P1734" s="269"/>
      <c r="Q1734" s="269"/>
      <c r="R1734" s="269"/>
      <c r="S1734" s="269"/>
      <c r="T1734" s="270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71" t="s">
        <v>260</v>
      </c>
      <c r="AU1734" s="271" t="s">
        <v>93</v>
      </c>
      <c r="AV1734" s="14" t="s">
        <v>257</v>
      </c>
      <c r="AW1734" s="14" t="s">
        <v>40</v>
      </c>
      <c r="AX1734" s="14" t="s">
        <v>91</v>
      </c>
      <c r="AY1734" s="271" t="s">
        <v>251</v>
      </c>
    </row>
    <row r="1735" s="2" customFormat="1" ht="33" customHeight="1">
      <c r="A1735" s="41"/>
      <c r="B1735" s="42"/>
      <c r="C1735" s="294" t="s">
        <v>1694</v>
      </c>
      <c r="D1735" s="294" t="s">
        <v>338</v>
      </c>
      <c r="E1735" s="295" t="s">
        <v>1695</v>
      </c>
      <c r="F1735" s="296" t="s">
        <v>1696</v>
      </c>
      <c r="G1735" s="297" t="s">
        <v>389</v>
      </c>
      <c r="H1735" s="298">
        <v>1237.358</v>
      </c>
      <c r="I1735" s="299"/>
      <c r="J1735" s="300">
        <f>ROUND(I1735*H1735,2)</f>
        <v>0</v>
      </c>
      <c r="K1735" s="301"/>
      <c r="L1735" s="302"/>
      <c r="M1735" s="303" t="s">
        <v>1</v>
      </c>
      <c r="N1735" s="304" t="s">
        <v>49</v>
      </c>
      <c r="O1735" s="94"/>
      <c r="P1735" s="240">
        <f>O1735*H1735</f>
        <v>0</v>
      </c>
      <c r="Q1735" s="240">
        <v>0.0019</v>
      </c>
      <c r="R1735" s="240">
        <f>Q1735*H1735</f>
        <v>2.3509802</v>
      </c>
      <c r="S1735" s="240">
        <v>0</v>
      </c>
      <c r="T1735" s="241">
        <f>S1735*H1735</f>
        <v>0</v>
      </c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R1735" s="242" t="s">
        <v>364</v>
      </c>
      <c r="AT1735" s="242" t="s">
        <v>338</v>
      </c>
      <c r="AU1735" s="242" t="s">
        <v>93</v>
      </c>
      <c r="AY1735" s="19" t="s">
        <v>251</v>
      </c>
      <c r="BE1735" s="243">
        <f>IF(N1735="základní",J1735,0)</f>
        <v>0</v>
      </c>
      <c r="BF1735" s="243">
        <f>IF(N1735="snížená",J1735,0)</f>
        <v>0</v>
      </c>
      <c r="BG1735" s="243">
        <f>IF(N1735="zákl. přenesená",J1735,0)</f>
        <v>0</v>
      </c>
      <c r="BH1735" s="243">
        <f>IF(N1735="sníž. přenesená",J1735,0)</f>
        <v>0</v>
      </c>
      <c r="BI1735" s="243">
        <f>IF(N1735="nulová",J1735,0)</f>
        <v>0</v>
      </c>
      <c r="BJ1735" s="19" t="s">
        <v>91</v>
      </c>
      <c r="BK1735" s="243">
        <f>ROUND(I1735*H1735,2)</f>
        <v>0</v>
      </c>
      <c r="BL1735" s="19" t="s">
        <v>304</v>
      </c>
      <c r="BM1735" s="242" t="s">
        <v>1697</v>
      </c>
    </row>
    <row r="1736" s="2" customFormat="1">
      <c r="A1736" s="41"/>
      <c r="B1736" s="42"/>
      <c r="C1736" s="43"/>
      <c r="D1736" s="251" t="s">
        <v>289</v>
      </c>
      <c r="E1736" s="43"/>
      <c r="F1736" s="282" t="s">
        <v>1698</v>
      </c>
      <c r="G1736" s="43"/>
      <c r="H1736" s="43"/>
      <c r="I1736" s="246"/>
      <c r="J1736" s="43"/>
      <c r="K1736" s="43"/>
      <c r="L1736" s="47"/>
      <c r="M1736" s="247"/>
      <c r="N1736" s="248"/>
      <c r="O1736" s="94"/>
      <c r="P1736" s="94"/>
      <c r="Q1736" s="94"/>
      <c r="R1736" s="94"/>
      <c r="S1736" s="94"/>
      <c r="T1736" s="95"/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T1736" s="19" t="s">
        <v>289</v>
      </c>
      <c r="AU1736" s="19" t="s">
        <v>93</v>
      </c>
    </row>
    <row r="1737" s="13" customFormat="1">
      <c r="A1737" s="13"/>
      <c r="B1737" s="249"/>
      <c r="C1737" s="250"/>
      <c r="D1737" s="251" t="s">
        <v>260</v>
      </c>
      <c r="E1737" s="252" t="s">
        <v>1</v>
      </c>
      <c r="F1737" s="253" t="s">
        <v>1214</v>
      </c>
      <c r="G1737" s="250"/>
      <c r="H1737" s="254">
        <v>483.31999999999999</v>
      </c>
      <c r="I1737" s="255"/>
      <c r="J1737" s="250"/>
      <c r="K1737" s="250"/>
      <c r="L1737" s="256"/>
      <c r="M1737" s="257"/>
      <c r="N1737" s="258"/>
      <c r="O1737" s="258"/>
      <c r="P1737" s="258"/>
      <c r="Q1737" s="258"/>
      <c r="R1737" s="258"/>
      <c r="S1737" s="258"/>
      <c r="T1737" s="259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60" t="s">
        <v>260</v>
      </c>
      <c r="AU1737" s="260" t="s">
        <v>93</v>
      </c>
      <c r="AV1737" s="13" t="s">
        <v>93</v>
      </c>
      <c r="AW1737" s="13" t="s">
        <v>40</v>
      </c>
      <c r="AX1737" s="13" t="s">
        <v>84</v>
      </c>
      <c r="AY1737" s="260" t="s">
        <v>251</v>
      </c>
    </row>
    <row r="1738" s="13" customFormat="1">
      <c r="A1738" s="13"/>
      <c r="B1738" s="249"/>
      <c r="C1738" s="250"/>
      <c r="D1738" s="251" t="s">
        <v>260</v>
      </c>
      <c r="E1738" s="252" t="s">
        <v>1</v>
      </c>
      <c r="F1738" s="253" t="s">
        <v>1220</v>
      </c>
      <c r="G1738" s="250"/>
      <c r="H1738" s="254">
        <v>578.78999999999996</v>
      </c>
      <c r="I1738" s="255"/>
      <c r="J1738" s="250"/>
      <c r="K1738" s="250"/>
      <c r="L1738" s="256"/>
      <c r="M1738" s="257"/>
      <c r="N1738" s="258"/>
      <c r="O1738" s="258"/>
      <c r="P1738" s="258"/>
      <c r="Q1738" s="258"/>
      <c r="R1738" s="258"/>
      <c r="S1738" s="258"/>
      <c r="T1738" s="259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60" t="s">
        <v>260</v>
      </c>
      <c r="AU1738" s="260" t="s">
        <v>93</v>
      </c>
      <c r="AV1738" s="13" t="s">
        <v>93</v>
      </c>
      <c r="AW1738" s="13" t="s">
        <v>40</v>
      </c>
      <c r="AX1738" s="13" t="s">
        <v>84</v>
      </c>
      <c r="AY1738" s="260" t="s">
        <v>251</v>
      </c>
    </row>
    <row r="1739" s="14" customFormat="1">
      <c r="A1739" s="14"/>
      <c r="B1739" s="261"/>
      <c r="C1739" s="262"/>
      <c r="D1739" s="251" t="s">
        <v>260</v>
      </c>
      <c r="E1739" s="263" t="s">
        <v>1</v>
      </c>
      <c r="F1739" s="264" t="s">
        <v>262</v>
      </c>
      <c r="G1739" s="262"/>
      <c r="H1739" s="265">
        <v>1062.1099999999999</v>
      </c>
      <c r="I1739" s="266"/>
      <c r="J1739" s="262"/>
      <c r="K1739" s="262"/>
      <c r="L1739" s="267"/>
      <c r="M1739" s="268"/>
      <c r="N1739" s="269"/>
      <c r="O1739" s="269"/>
      <c r="P1739" s="269"/>
      <c r="Q1739" s="269"/>
      <c r="R1739" s="269"/>
      <c r="S1739" s="269"/>
      <c r="T1739" s="270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71" t="s">
        <v>260</v>
      </c>
      <c r="AU1739" s="271" t="s">
        <v>93</v>
      </c>
      <c r="AV1739" s="14" t="s">
        <v>257</v>
      </c>
      <c r="AW1739" s="14" t="s">
        <v>40</v>
      </c>
      <c r="AX1739" s="14" t="s">
        <v>91</v>
      </c>
      <c r="AY1739" s="271" t="s">
        <v>251</v>
      </c>
    </row>
    <row r="1740" s="13" customFormat="1">
      <c r="A1740" s="13"/>
      <c r="B1740" s="249"/>
      <c r="C1740" s="250"/>
      <c r="D1740" s="251" t="s">
        <v>260</v>
      </c>
      <c r="E1740" s="250"/>
      <c r="F1740" s="253" t="s">
        <v>1699</v>
      </c>
      <c r="G1740" s="250"/>
      <c r="H1740" s="254">
        <v>1237.358</v>
      </c>
      <c r="I1740" s="255"/>
      <c r="J1740" s="250"/>
      <c r="K1740" s="250"/>
      <c r="L1740" s="256"/>
      <c r="M1740" s="257"/>
      <c r="N1740" s="258"/>
      <c r="O1740" s="258"/>
      <c r="P1740" s="258"/>
      <c r="Q1740" s="258"/>
      <c r="R1740" s="258"/>
      <c r="S1740" s="258"/>
      <c r="T1740" s="259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60" t="s">
        <v>260</v>
      </c>
      <c r="AU1740" s="260" t="s">
        <v>93</v>
      </c>
      <c r="AV1740" s="13" t="s">
        <v>93</v>
      </c>
      <c r="AW1740" s="13" t="s">
        <v>4</v>
      </c>
      <c r="AX1740" s="13" t="s">
        <v>91</v>
      </c>
      <c r="AY1740" s="260" t="s">
        <v>251</v>
      </c>
    </row>
    <row r="1741" s="2" customFormat="1" ht="49.05" customHeight="1">
      <c r="A1741" s="41"/>
      <c r="B1741" s="42"/>
      <c r="C1741" s="230" t="s">
        <v>924</v>
      </c>
      <c r="D1741" s="230" t="s">
        <v>253</v>
      </c>
      <c r="E1741" s="231" t="s">
        <v>1700</v>
      </c>
      <c r="F1741" s="232" t="s">
        <v>1701</v>
      </c>
      <c r="G1741" s="233" t="s">
        <v>321</v>
      </c>
      <c r="H1741" s="234">
        <v>207.09999999999999</v>
      </c>
      <c r="I1741" s="235"/>
      <c r="J1741" s="236">
        <f>ROUND(I1741*H1741,2)</f>
        <v>0</v>
      </c>
      <c r="K1741" s="237"/>
      <c r="L1741" s="47"/>
      <c r="M1741" s="238" t="s">
        <v>1</v>
      </c>
      <c r="N1741" s="239" t="s">
        <v>49</v>
      </c>
      <c r="O1741" s="94"/>
      <c r="P1741" s="240">
        <f>O1741*H1741</f>
        <v>0</v>
      </c>
      <c r="Q1741" s="240">
        <v>0.0016800000000000001</v>
      </c>
      <c r="R1741" s="240">
        <f>Q1741*H1741</f>
        <v>0.34792800000000002</v>
      </c>
      <c r="S1741" s="240">
        <v>0</v>
      </c>
      <c r="T1741" s="241">
        <f>S1741*H1741</f>
        <v>0</v>
      </c>
      <c r="U1741" s="41"/>
      <c r="V1741" s="41"/>
      <c r="W1741" s="41"/>
      <c r="X1741" s="41"/>
      <c r="Y1741" s="41"/>
      <c r="Z1741" s="41"/>
      <c r="AA1741" s="41"/>
      <c r="AB1741" s="41"/>
      <c r="AC1741" s="41"/>
      <c r="AD1741" s="41"/>
      <c r="AE1741" s="41"/>
      <c r="AR1741" s="242" t="s">
        <v>304</v>
      </c>
      <c r="AT1741" s="242" t="s">
        <v>253</v>
      </c>
      <c r="AU1741" s="242" t="s">
        <v>93</v>
      </c>
      <c r="AY1741" s="19" t="s">
        <v>251</v>
      </c>
      <c r="BE1741" s="243">
        <f>IF(N1741="základní",J1741,0)</f>
        <v>0</v>
      </c>
      <c r="BF1741" s="243">
        <f>IF(N1741="snížená",J1741,0)</f>
        <v>0</v>
      </c>
      <c r="BG1741" s="243">
        <f>IF(N1741="zákl. přenesená",J1741,0)</f>
        <v>0</v>
      </c>
      <c r="BH1741" s="243">
        <f>IF(N1741="sníž. přenesená",J1741,0)</f>
        <v>0</v>
      </c>
      <c r="BI1741" s="243">
        <f>IF(N1741="nulová",J1741,0)</f>
        <v>0</v>
      </c>
      <c r="BJ1741" s="19" t="s">
        <v>91</v>
      </c>
      <c r="BK1741" s="243">
        <f>ROUND(I1741*H1741,2)</f>
        <v>0</v>
      </c>
      <c r="BL1741" s="19" t="s">
        <v>304</v>
      </c>
      <c r="BM1741" s="242" t="s">
        <v>1702</v>
      </c>
    </row>
    <row r="1742" s="13" customFormat="1">
      <c r="A1742" s="13"/>
      <c r="B1742" s="249"/>
      <c r="C1742" s="250"/>
      <c r="D1742" s="251" t="s">
        <v>260</v>
      </c>
      <c r="E1742" s="252" t="s">
        <v>1</v>
      </c>
      <c r="F1742" s="253" t="s">
        <v>1703</v>
      </c>
      <c r="G1742" s="250"/>
      <c r="H1742" s="254">
        <v>207.09999999999999</v>
      </c>
      <c r="I1742" s="255"/>
      <c r="J1742" s="250"/>
      <c r="K1742" s="250"/>
      <c r="L1742" s="256"/>
      <c r="M1742" s="257"/>
      <c r="N1742" s="258"/>
      <c r="O1742" s="258"/>
      <c r="P1742" s="258"/>
      <c r="Q1742" s="258"/>
      <c r="R1742" s="258"/>
      <c r="S1742" s="258"/>
      <c r="T1742" s="259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60" t="s">
        <v>260</v>
      </c>
      <c r="AU1742" s="260" t="s">
        <v>93</v>
      </c>
      <c r="AV1742" s="13" t="s">
        <v>93</v>
      </c>
      <c r="AW1742" s="13" t="s">
        <v>40</v>
      </c>
      <c r="AX1742" s="13" t="s">
        <v>91</v>
      </c>
      <c r="AY1742" s="260" t="s">
        <v>251</v>
      </c>
    </row>
    <row r="1743" s="2" customFormat="1" ht="49.05" customHeight="1">
      <c r="A1743" s="41"/>
      <c r="B1743" s="42"/>
      <c r="C1743" s="230" t="s">
        <v>1704</v>
      </c>
      <c r="D1743" s="230" t="s">
        <v>253</v>
      </c>
      <c r="E1743" s="231" t="s">
        <v>1705</v>
      </c>
      <c r="F1743" s="232" t="s">
        <v>1706</v>
      </c>
      <c r="G1743" s="233" t="s">
        <v>321</v>
      </c>
      <c r="H1743" s="234">
        <v>0.55000000000000004</v>
      </c>
      <c r="I1743" s="235"/>
      <c r="J1743" s="236">
        <f>ROUND(I1743*H1743,2)</f>
        <v>0</v>
      </c>
      <c r="K1743" s="237"/>
      <c r="L1743" s="47"/>
      <c r="M1743" s="238" t="s">
        <v>1</v>
      </c>
      <c r="N1743" s="239" t="s">
        <v>49</v>
      </c>
      <c r="O1743" s="94"/>
      <c r="P1743" s="240">
        <f>O1743*H1743</f>
        <v>0</v>
      </c>
      <c r="Q1743" s="240">
        <v>0.00125</v>
      </c>
      <c r="R1743" s="240">
        <f>Q1743*H1743</f>
        <v>0.00068750000000000007</v>
      </c>
      <c r="S1743" s="240">
        <v>0</v>
      </c>
      <c r="T1743" s="241">
        <f>S1743*H1743</f>
        <v>0</v>
      </c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R1743" s="242" t="s">
        <v>304</v>
      </c>
      <c r="AT1743" s="242" t="s">
        <v>253</v>
      </c>
      <c r="AU1743" s="242" t="s">
        <v>93</v>
      </c>
      <c r="AY1743" s="19" t="s">
        <v>251</v>
      </c>
      <c r="BE1743" s="243">
        <f>IF(N1743="základní",J1743,0)</f>
        <v>0</v>
      </c>
      <c r="BF1743" s="243">
        <f>IF(N1743="snížená",J1743,0)</f>
        <v>0</v>
      </c>
      <c r="BG1743" s="243">
        <f>IF(N1743="zákl. přenesená",J1743,0)</f>
        <v>0</v>
      </c>
      <c r="BH1743" s="243">
        <f>IF(N1743="sníž. přenesená",J1743,0)</f>
        <v>0</v>
      </c>
      <c r="BI1743" s="243">
        <f>IF(N1743="nulová",J1743,0)</f>
        <v>0</v>
      </c>
      <c r="BJ1743" s="19" t="s">
        <v>91</v>
      </c>
      <c r="BK1743" s="243">
        <f>ROUND(I1743*H1743,2)</f>
        <v>0</v>
      </c>
      <c r="BL1743" s="19" t="s">
        <v>304</v>
      </c>
      <c r="BM1743" s="242" t="s">
        <v>1707</v>
      </c>
    </row>
    <row r="1744" s="15" customFormat="1">
      <c r="A1744" s="15"/>
      <c r="B1744" s="272"/>
      <c r="C1744" s="273"/>
      <c r="D1744" s="251" t="s">
        <v>260</v>
      </c>
      <c r="E1744" s="274" t="s">
        <v>1</v>
      </c>
      <c r="F1744" s="275" t="s">
        <v>1708</v>
      </c>
      <c r="G1744" s="273"/>
      <c r="H1744" s="274" t="s">
        <v>1</v>
      </c>
      <c r="I1744" s="276"/>
      <c r="J1744" s="273"/>
      <c r="K1744" s="273"/>
      <c r="L1744" s="277"/>
      <c r="M1744" s="278"/>
      <c r="N1744" s="279"/>
      <c r="O1744" s="279"/>
      <c r="P1744" s="279"/>
      <c r="Q1744" s="279"/>
      <c r="R1744" s="279"/>
      <c r="S1744" s="279"/>
      <c r="T1744" s="280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81" t="s">
        <v>260</v>
      </c>
      <c r="AU1744" s="281" t="s">
        <v>93</v>
      </c>
      <c r="AV1744" s="15" t="s">
        <v>91</v>
      </c>
      <c r="AW1744" s="15" t="s">
        <v>40</v>
      </c>
      <c r="AX1744" s="15" t="s">
        <v>84</v>
      </c>
      <c r="AY1744" s="281" t="s">
        <v>251</v>
      </c>
    </row>
    <row r="1745" s="13" customFormat="1">
      <c r="A1745" s="13"/>
      <c r="B1745" s="249"/>
      <c r="C1745" s="250"/>
      <c r="D1745" s="251" t="s">
        <v>260</v>
      </c>
      <c r="E1745" s="252" t="s">
        <v>1</v>
      </c>
      <c r="F1745" s="253" t="s">
        <v>1709</v>
      </c>
      <c r="G1745" s="250"/>
      <c r="H1745" s="254">
        <v>0.55000000000000004</v>
      </c>
      <c r="I1745" s="255"/>
      <c r="J1745" s="250"/>
      <c r="K1745" s="250"/>
      <c r="L1745" s="256"/>
      <c r="M1745" s="257"/>
      <c r="N1745" s="258"/>
      <c r="O1745" s="258"/>
      <c r="P1745" s="258"/>
      <c r="Q1745" s="258"/>
      <c r="R1745" s="258"/>
      <c r="S1745" s="258"/>
      <c r="T1745" s="259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60" t="s">
        <v>260</v>
      </c>
      <c r="AU1745" s="260" t="s">
        <v>93</v>
      </c>
      <c r="AV1745" s="13" t="s">
        <v>93</v>
      </c>
      <c r="AW1745" s="13" t="s">
        <v>40</v>
      </c>
      <c r="AX1745" s="13" t="s">
        <v>91</v>
      </c>
      <c r="AY1745" s="260" t="s">
        <v>251</v>
      </c>
    </row>
    <row r="1746" s="2" customFormat="1" ht="49.05" customHeight="1">
      <c r="A1746" s="41"/>
      <c r="B1746" s="42"/>
      <c r="C1746" s="230" t="s">
        <v>934</v>
      </c>
      <c r="D1746" s="230" t="s">
        <v>253</v>
      </c>
      <c r="E1746" s="231" t="s">
        <v>1710</v>
      </c>
      <c r="F1746" s="232" t="s">
        <v>1711</v>
      </c>
      <c r="G1746" s="233" t="s">
        <v>321</v>
      </c>
      <c r="H1746" s="234">
        <v>3.2000000000000002</v>
      </c>
      <c r="I1746" s="235"/>
      <c r="J1746" s="236">
        <f>ROUND(I1746*H1746,2)</f>
        <v>0</v>
      </c>
      <c r="K1746" s="237"/>
      <c r="L1746" s="47"/>
      <c r="M1746" s="238" t="s">
        <v>1</v>
      </c>
      <c r="N1746" s="239" t="s">
        <v>49</v>
      </c>
      <c r="O1746" s="94"/>
      <c r="P1746" s="240">
        <f>O1746*H1746</f>
        <v>0</v>
      </c>
      <c r="Q1746" s="240">
        <v>0.00182</v>
      </c>
      <c r="R1746" s="240">
        <f>Q1746*H1746</f>
        <v>0.0058240000000000002</v>
      </c>
      <c r="S1746" s="240">
        <v>0</v>
      </c>
      <c r="T1746" s="241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42" t="s">
        <v>304</v>
      </c>
      <c r="AT1746" s="242" t="s">
        <v>253</v>
      </c>
      <c r="AU1746" s="242" t="s">
        <v>93</v>
      </c>
      <c r="AY1746" s="19" t="s">
        <v>251</v>
      </c>
      <c r="BE1746" s="243">
        <f>IF(N1746="základní",J1746,0)</f>
        <v>0</v>
      </c>
      <c r="BF1746" s="243">
        <f>IF(N1746="snížená",J1746,0)</f>
        <v>0</v>
      </c>
      <c r="BG1746" s="243">
        <f>IF(N1746="zákl. přenesená",J1746,0)</f>
        <v>0</v>
      </c>
      <c r="BH1746" s="243">
        <f>IF(N1746="sníž. přenesená",J1746,0)</f>
        <v>0</v>
      </c>
      <c r="BI1746" s="243">
        <f>IF(N1746="nulová",J1746,0)</f>
        <v>0</v>
      </c>
      <c r="BJ1746" s="19" t="s">
        <v>91</v>
      </c>
      <c r="BK1746" s="243">
        <f>ROUND(I1746*H1746,2)</f>
        <v>0</v>
      </c>
      <c r="BL1746" s="19" t="s">
        <v>304</v>
      </c>
      <c r="BM1746" s="242" t="s">
        <v>1712</v>
      </c>
    </row>
    <row r="1747" s="15" customFormat="1">
      <c r="A1747" s="15"/>
      <c r="B1747" s="272"/>
      <c r="C1747" s="273"/>
      <c r="D1747" s="251" t="s">
        <v>260</v>
      </c>
      <c r="E1747" s="274" t="s">
        <v>1</v>
      </c>
      <c r="F1747" s="275" t="s">
        <v>1713</v>
      </c>
      <c r="G1747" s="273"/>
      <c r="H1747" s="274" t="s">
        <v>1</v>
      </c>
      <c r="I1747" s="276"/>
      <c r="J1747" s="273"/>
      <c r="K1747" s="273"/>
      <c r="L1747" s="277"/>
      <c r="M1747" s="278"/>
      <c r="N1747" s="279"/>
      <c r="O1747" s="279"/>
      <c r="P1747" s="279"/>
      <c r="Q1747" s="279"/>
      <c r="R1747" s="279"/>
      <c r="S1747" s="279"/>
      <c r="T1747" s="280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T1747" s="281" t="s">
        <v>260</v>
      </c>
      <c r="AU1747" s="281" t="s">
        <v>93</v>
      </c>
      <c r="AV1747" s="15" t="s">
        <v>91</v>
      </c>
      <c r="AW1747" s="15" t="s">
        <v>40</v>
      </c>
      <c r="AX1747" s="15" t="s">
        <v>84</v>
      </c>
      <c r="AY1747" s="281" t="s">
        <v>251</v>
      </c>
    </row>
    <row r="1748" s="13" customFormat="1">
      <c r="A1748" s="13"/>
      <c r="B1748" s="249"/>
      <c r="C1748" s="250"/>
      <c r="D1748" s="251" t="s">
        <v>260</v>
      </c>
      <c r="E1748" s="252" t="s">
        <v>1</v>
      </c>
      <c r="F1748" s="253" t="s">
        <v>1714</v>
      </c>
      <c r="G1748" s="250"/>
      <c r="H1748" s="254">
        <v>3.2000000000000002</v>
      </c>
      <c r="I1748" s="255"/>
      <c r="J1748" s="250"/>
      <c r="K1748" s="250"/>
      <c r="L1748" s="256"/>
      <c r="M1748" s="257"/>
      <c r="N1748" s="258"/>
      <c r="O1748" s="258"/>
      <c r="P1748" s="258"/>
      <c r="Q1748" s="258"/>
      <c r="R1748" s="258"/>
      <c r="S1748" s="258"/>
      <c r="T1748" s="259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60" t="s">
        <v>260</v>
      </c>
      <c r="AU1748" s="260" t="s">
        <v>93</v>
      </c>
      <c r="AV1748" s="13" t="s">
        <v>93</v>
      </c>
      <c r="AW1748" s="13" t="s">
        <v>40</v>
      </c>
      <c r="AX1748" s="13" t="s">
        <v>91</v>
      </c>
      <c r="AY1748" s="260" t="s">
        <v>251</v>
      </c>
    </row>
    <row r="1749" s="2" customFormat="1" ht="49.05" customHeight="1">
      <c r="A1749" s="41"/>
      <c r="B1749" s="42"/>
      <c r="C1749" s="230" t="s">
        <v>1715</v>
      </c>
      <c r="D1749" s="230" t="s">
        <v>253</v>
      </c>
      <c r="E1749" s="231" t="s">
        <v>1716</v>
      </c>
      <c r="F1749" s="232" t="s">
        <v>1717</v>
      </c>
      <c r="G1749" s="233" t="s">
        <v>321</v>
      </c>
      <c r="H1749" s="234">
        <v>21.699999999999999</v>
      </c>
      <c r="I1749" s="235"/>
      <c r="J1749" s="236">
        <f>ROUND(I1749*H1749,2)</f>
        <v>0</v>
      </c>
      <c r="K1749" s="237"/>
      <c r="L1749" s="47"/>
      <c r="M1749" s="238" t="s">
        <v>1</v>
      </c>
      <c r="N1749" s="239" t="s">
        <v>49</v>
      </c>
      <c r="O1749" s="94"/>
      <c r="P1749" s="240">
        <f>O1749*H1749</f>
        <v>0</v>
      </c>
      <c r="Q1749" s="240">
        <v>0.00089999999999999998</v>
      </c>
      <c r="R1749" s="240">
        <f>Q1749*H1749</f>
        <v>0.019529999999999999</v>
      </c>
      <c r="S1749" s="240">
        <v>0</v>
      </c>
      <c r="T1749" s="241">
        <f>S1749*H1749</f>
        <v>0</v>
      </c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R1749" s="242" t="s">
        <v>304</v>
      </c>
      <c r="AT1749" s="242" t="s">
        <v>253</v>
      </c>
      <c r="AU1749" s="242" t="s">
        <v>93</v>
      </c>
      <c r="AY1749" s="19" t="s">
        <v>251</v>
      </c>
      <c r="BE1749" s="243">
        <f>IF(N1749="základní",J1749,0)</f>
        <v>0</v>
      </c>
      <c r="BF1749" s="243">
        <f>IF(N1749="snížená",J1749,0)</f>
        <v>0</v>
      </c>
      <c r="BG1749" s="243">
        <f>IF(N1749="zákl. přenesená",J1749,0)</f>
        <v>0</v>
      </c>
      <c r="BH1749" s="243">
        <f>IF(N1749="sníž. přenesená",J1749,0)</f>
        <v>0</v>
      </c>
      <c r="BI1749" s="243">
        <f>IF(N1749="nulová",J1749,0)</f>
        <v>0</v>
      </c>
      <c r="BJ1749" s="19" t="s">
        <v>91</v>
      </c>
      <c r="BK1749" s="243">
        <f>ROUND(I1749*H1749,2)</f>
        <v>0</v>
      </c>
      <c r="BL1749" s="19" t="s">
        <v>304</v>
      </c>
      <c r="BM1749" s="242" t="s">
        <v>1718</v>
      </c>
    </row>
    <row r="1750" s="15" customFormat="1">
      <c r="A1750" s="15"/>
      <c r="B1750" s="272"/>
      <c r="C1750" s="273"/>
      <c r="D1750" s="251" t="s">
        <v>260</v>
      </c>
      <c r="E1750" s="274" t="s">
        <v>1</v>
      </c>
      <c r="F1750" s="275" t="s">
        <v>1719</v>
      </c>
      <c r="G1750" s="273"/>
      <c r="H1750" s="274" t="s">
        <v>1</v>
      </c>
      <c r="I1750" s="276"/>
      <c r="J1750" s="273"/>
      <c r="K1750" s="273"/>
      <c r="L1750" s="277"/>
      <c r="M1750" s="278"/>
      <c r="N1750" s="279"/>
      <c r="O1750" s="279"/>
      <c r="P1750" s="279"/>
      <c r="Q1750" s="279"/>
      <c r="R1750" s="279"/>
      <c r="S1750" s="279"/>
      <c r="T1750" s="280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81" t="s">
        <v>260</v>
      </c>
      <c r="AU1750" s="281" t="s">
        <v>93</v>
      </c>
      <c r="AV1750" s="15" t="s">
        <v>91</v>
      </c>
      <c r="AW1750" s="15" t="s">
        <v>40</v>
      </c>
      <c r="AX1750" s="15" t="s">
        <v>84</v>
      </c>
      <c r="AY1750" s="281" t="s">
        <v>251</v>
      </c>
    </row>
    <row r="1751" s="13" customFormat="1">
      <c r="A1751" s="13"/>
      <c r="B1751" s="249"/>
      <c r="C1751" s="250"/>
      <c r="D1751" s="251" t="s">
        <v>260</v>
      </c>
      <c r="E1751" s="252" t="s">
        <v>1</v>
      </c>
      <c r="F1751" s="253" t="s">
        <v>1720</v>
      </c>
      <c r="G1751" s="250"/>
      <c r="H1751" s="254">
        <v>21.699999999999999</v>
      </c>
      <c r="I1751" s="255"/>
      <c r="J1751" s="250"/>
      <c r="K1751" s="250"/>
      <c r="L1751" s="256"/>
      <c r="M1751" s="257"/>
      <c r="N1751" s="258"/>
      <c r="O1751" s="258"/>
      <c r="P1751" s="258"/>
      <c r="Q1751" s="258"/>
      <c r="R1751" s="258"/>
      <c r="S1751" s="258"/>
      <c r="T1751" s="259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60" t="s">
        <v>260</v>
      </c>
      <c r="AU1751" s="260" t="s">
        <v>93</v>
      </c>
      <c r="AV1751" s="13" t="s">
        <v>93</v>
      </c>
      <c r="AW1751" s="13" t="s">
        <v>40</v>
      </c>
      <c r="AX1751" s="13" t="s">
        <v>91</v>
      </c>
      <c r="AY1751" s="260" t="s">
        <v>251</v>
      </c>
    </row>
    <row r="1752" s="2" customFormat="1" ht="49.05" customHeight="1">
      <c r="A1752" s="41"/>
      <c r="B1752" s="42"/>
      <c r="C1752" s="230" t="s">
        <v>1721</v>
      </c>
      <c r="D1752" s="230" t="s">
        <v>253</v>
      </c>
      <c r="E1752" s="231" t="s">
        <v>1722</v>
      </c>
      <c r="F1752" s="232" t="s">
        <v>1723</v>
      </c>
      <c r="G1752" s="233" t="s">
        <v>321</v>
      </c>
      <c r="H1752" s="234">
        <v>21.100000000000001</v>
      </c>
      <c r="I1752" s="235"/>
      <c r="J1752" s="236">
        <f>ROUND(I1752*H1752,2)</f>
        <v>0</v>
      </c>
      <c r="K1752" s="237"/>
      <c r="L1752" s="47"/>
      <c r="M1752" s="238" t="s">
        <v>1</v>
      </c>
      <c r="N1752" s="239" t="s">
        <v>49</v>
      </c>
      <c r="O1752" s="94"/>
      <c r="P1752" s="240">
        <f>O1752*H1752</f>
        <v>0</v>
      </c>
      <c r="Q1752" s="240">
        <v>0.00096000000000000002</v>
      </c>
      <c r="R1752" s="240">
        <f>Q1752*H1752</f>
        <v>0.020256000000000003</v>
      </c>
      <c r="S1752" s="240">
        <v>0</v>
      </c>
      <c r="T1752" s="241">
        <f>S1752*H1752</f>
        <v>0</v>
      </c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R1752" s="242" t="s">
        <v>304</v>
      </c>
      <c r="AT1752" s="242" t="s">
        <v>253</v>
      </c>
      <c r="AU1752" s="242" t="s">
        <v>93</v>
      </c>
      <c r="AY1752" s="19" t="s">
        <v>251</v>
      </c>
      <c r="BE1752" s="243">
        <f>IF(N1752="základní",J1752,0)</f>
        <v>0</v>
      </c>
      <c r="BF1752" s="243">
        <f>IF(N1752="snížená",J1752,0)</f>
        <v>0</v>
      </c>
      <c r="BG1752" s="243">
        <f>IF(N1752="zákl. přenesená",J1752,0)</f>
        <v>0</v>
      </c>
      <c r="BH1752" s="243">
        <f>IF(N1752="sníž. přenesená",J1752,0)</f>
        <v>0</v>
      </c>
      <c r="BI1752" s="243">
        <f>IF(N1752="nulová",J1752,0)</f>
        <v>0</v>
      </c>
      <c r="BJ1752" s="19" t="s">
        <v>91</v>
      </c>
      <c r="BK1752" s="243">
        <f>ROUND(I1752*H1752,2)</f>
        <v>0</v>
      </c>
      <c r="BL1752" s="19" t="s">
        <v>304</v>
      </c>
      <c r="BM1752" s="242" t="s">
        <v>1724</v>
      </c>
    </row>
    <row r="1753" s="15" customFormat="1">
      <c r="A1753" s="15"/>
      <c r="B1753" s="272"/>
      <c r="C1753" s="273"/>
      <c r="D1753" s="251" t="s">
        <v>260</v>
      </c>
      <c r="E1753" s="274" t="s">
        <v>1</v>
      </c>
      <c r="F1753" s="275" t="s">
        <v>1719</v>
      </c>
      <c r="G1753" s="273"/>
      <c r="H1753" s="274" t="s">
        <v>1</v>
      </c>
      <c r="I1753" s="276"/>
      <c r="J1753" s="273"/>
      <c r="K1753" s="273"/>
      <c r="L1753" s="277"/>
      <c r="M1753" s="278"/>
      <c r="N1753" s="279"/>
      <c r="O1753" s="279"/>
      <c r="P1753" s="279"/>
      <c r="Q1753" s="279"/>
      <c r="R1753" s="279"/>
      <c r="S1753" s="279"/>
      <c r="T1753" s="280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81" t="s">
        <v>260</v>
      </c>
      <c r="AU1753" s="281" t="s">
        <v>93</v>
      </c>
      <c r="AV1753" s="15" t="s">
        <v>91</v>
      </c>
      <c r="AW1753" s="15" t="s">
        <v>40</v>
      </c>
      <c r="AX1753" s="15" t="s">
        <v>84</v>
      </c>
      <c r="AY1753" s="281" t="s">
        <v>251</v>
      </c>
    </row>
    <row r="1754" s="13" customFormat="1">
      <c r="A1754" s="13"/>
      <c r="B1754" s="249"/>
      <c r="C1754" s="250"/>
      <c r="D1754" s="251" t="s">
        <v>260</v>
      </c>
      <c r="E1754" s="252" t="s">
        <v>1</v>
      </c>
      <c r="F1754" s="253" t="s">
        <v>1725</v>
      </c>
      <c r="G1754" s="250"/>
      <c r="H1754" s="254">
        <v>21.100000000000001</v>
      </c>
      <c r="I1754" s="255"/>
      <c r="J1754" s="250"/>
      <c r="K1754" s="250"/>
      <c r="L1754" s="256"/>
      <c r="M1754" s="257"/>
      <c r="N1754" s="258"/>
      <c r="O1754" s="258"/>
      <c r="P1754" s="258"/>
      <c r="Q1754" s="258"/>
      <c r="R1754" s="258"/>
      <c r="S1754" s="258"/>
      <c r="T1754" s="259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60" t="s">
        <v>260</v>
      </c>
      <c r="AU1754" s="260" t="s">
        <v>93</v>
      </c>
      <c r="AV1754" s="13" t="s">
        <v>93</v>
      </c>
      <c r="AW1754" s="13" t="s">
        <v>40</v>
      </c>
      <c r="AX1754" s="13" t="s">
        <v>91</v>
      </c>
      <c r="AY1754" s="260" t="s">
        <v>251</v>
      </c>
    </row>
    <row r="1755" s="2" customFormat="1" ht="49.05" customHeight="1">
      <c r="A1755" s="41"/>
      <c r="B1755" s="42"/>
      <c r="C1755" s="230" t="s">
        <v>1726</v>
      </c>
      <c r="D1755" s="230" t="s">
        <v>253</v>
      </c>
      <c r="E1755" s="231" t="s">
        <v>1727</v>
      </c>
      <c r="F1755" s="232" t="s">
        <v>1728</v>
      </c>
      <c r="G1755" s="233" t="s">
        <v>321</v>
      </c>
      <c r="H1755" s="234">
        <v>27.800000000000001</v>
      </c>
      <c r="I1755" s="235"/>
      <c r="J1755" s="236">
        <f>ROUND(I1755*H1755,2)</f>
        <v>0</v>
      </c>
      <c r="K1755" s="237"/>
      <c r="L1755" s="47"/>
      <c r="M1755" s="238" t="s">
        <v>1</v>
      </c>
      <c r="N1755" s="239" t="s">
        <v>49</v>
      </c>
      <c r="O1755" s="94"/>
      <c r="P1755" s="240">
        <f>O1755*H1755</f>
        <v>0</v>
      </c>
      <c r="Q1755" s="240">
        <v>0.00093000000000000005</v>
      </c>
      <c r="R1755" s="240">
        <f>Q1755*H1755</f>
        <v>0.025854000000000002</v>
      </c>
      <c r="S1755" s="240">
        <v>0</v>
      </c>
      <c r="T1755" s="241">
        <f>S1755*H1755</f>
        <v>0</v>
      </c>
      <c r="U1755" s="41"/>
      <c r="V1755" s="41"/>
      <c r="W1755" s="41"/>
      <c r="X1755" s="41"/>
      <c r="Y1755" s="41"/>
      <c r="Z1755" s="41"/>
      <c r="AA1755" s="41"/>
      <c r="AB1755" s="41"/>
      <c r="AC1755" s="41"/>
      <c r="AD1755" s="41"/>
      <c r="AE1755" s="41"/>
      <c r="AR1755" s="242" t="s">
        <v>304</v>
      </c>
      <c r="AT1755" s="242" t="s">
        <v>253</v>
      </c>
      <c r="AU1755" s="242" t="s">
        <v>93</v>
      </c>
      <c r="AY1755" s="19" t="s">
        <v>251</v>
      </c>
      <c r="BE1755" s="243">
        <f>IF(N1755="základní",J1755,0)</f>
        <v>0</v>
      </c>
      <c r="BF1755" s="243">
        <f>IF(N1755="snížená",J1755,0)</f>
        <v>0</v>
      </c>
      <c r="BG1755" s="243">
        <f>IF(N1755="zákl. přenesená",J1755,0)</f>
        <v>0</v>
      </c>
      <c r="BH1755" s="243">
        <f>IF(N1755="sníž. přenesená",J1755,0)</f>
        <v>0</v>
      </c>
      <c r="BI1755" s="243">
        <f>IF(N1755="nulová",J1755,0)</f>
        <v>0</v>
      </c>
      <c r="BJ1755" s="19" t="s">
        <v>91</v>
      </c>
      <c r="BK1755" s="243">
        <f>ROUND(I1755*H1755,2)</f>
        <v>0</v>
      </c>
      <c r="BL1755" s="19" t="s">
        <v>304</v>
      </c>
      <c r="BM1755" s="242" t="s">
        <v>1729</v>
      </c>
    </row>
    <row r="1756" s="15" customFormat="1">
      <c r="A1756" s="15"/>
      <c r="B1756" s="272"/>
      <c r="C1756" s="273"/>
      <c r="D1756" s="251" t="s">
        <v>260</v>
      </c>
      <c r="E1756" s="274" t="s">
        <v>1</v>
      </c>
      <c r="F1756" s="275" t="s">
        <v>1719</v>
      </c>
      <c r="G1756" s="273"/>
      <c r="H1756" s="274" t="s">
        <v>1</v>
      </c>
      <c r="I1756" s="276"/>
      <c r="J1756" s="273"/>
      <c r="K1756" s="273"/>
      <c r="L1756" s="277"/>
      <c r="M1756" s="278"/>
      <c r="N1756" s="279"/>
      <c r="O1756" s="279"/>
      <c r="P1756" s="279"/>
      <c r="Q1756" s="279"/>
      <c r="R1756" s="279"/>
      <c r="S1756" s="279"/>
      <c r="T1756" s="280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T1756" s="281" t="s">
        <v>260</v>
      </c>
      <c r="AU1756" s="281" t="s">
        <v>93</v>
      </c>
      <c r="AV1756" s="15" t="s">
        <v>91</v>
      </c>
      <c r="AW1756" s="15" t="s">
        <v>40</v>
      </c>
      <c r="AX1756" s="15" t="s">
        <v>84</v>
      </c>
      <c r="AY1756" s="281" t="s">
        <v>251</v>
      </c>
    </row>
    <row r="1757" s="13" customFormat="1">
      <c r="A1757" s="13"/>
      <c r="B1757" s="249"/>
      <c r="C1757" s="250"/>
      <c r="D1757" s="251" t="s">
        <v>260</v>
      </c>
      <c r="E1757" s="252" t="s">
        <v>1</v>
      </c>
      <c r="F1757" s="253" t="s">
        <v>1730</v>
      </c>
      <c r="G1757" s="250"/>
      <c r="H1757" s="254">
        <v>27.800000000000001</v>
      </c>
      <c r="I1757" s="255"/>
      <c r="J1757" s="250"/>
      <c r="K1757" s="250"/>
      <c r="L1757" s="256"/>
      <c r="M1757" s="257"/>
      <c r="N1757" s="258"/>
      <c r="O1757" s="258"/>
      <c r="P1757" s="258"/>
      <c r="Q1757" s="258"/>
      <c r="R1757" s="258"/>
      <c r="S1757" s="258"/>
      <c r="T1757" s="259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60" t="s">
        <v>260</v>
      </c>
      <c r="AU1757" s="260" t="s">
        <v>93</v>
      </c>
      <c r="AV1757" s="13" t="s">
        <v>93</v>
      </c>
      <c r="AW1757" s="13" t="s">
        <v>40</v>
      </c>
      <c r="AX1757" s="13" t="s">
        <v>91</v>
      </c>
      <c r="AY1757" s="260" t="s">
        <v>251</v>
      </c>
    </row>
    <row r="1758" s="2" customFormat="1" ht="49.05" customHeight="1">
      <c r="A1758" s="41"/>
      <c r="B1758" s="42"/>
      <c r="C1758" s="230" t="s">
        <v>943</v>
      </c>
      <c r="D1758" s="230" t="s">
        <v>253</v>
      </c>
      <c r="E1758" s="231" t="s">
        <v>1731</v>
      </c>
      <c r="F1758" s="232" t="s">
        <v>1732</v>
      </c>
      <c r="G1758" s="233" t="s">
        <v>321</v>
      </c>
      <c r="H1758" s="234">
        <v>3.7999999999999998</v>
      </c>
      <c r="I1758" s="235"/>
      <c r="J1758" s="236">
        <f>ROUND(I1758*H1758,2)</f>
        <v>0</v>
      </c>
      <c r="K1758" s="237"/>
      <c r="L1758" s="47"/>
      <c r="M1758" s="238" t="s">
        <v>1</v>
      </c>
      <c r="N1758" s="239" t="s">
        <v>49</v>
      </c>
      <c r="O1758" s="94"/>
      <c r="P1758" s="240">
        <f>O1758*H1758</f>
        <v>0</v>
      </c>
      <c r="Q1758" s="240">
        <v>0.0020400000000000001</v>
      </c>
      <c r="R1758" s="240">
        <f>Q1758*H1758</f>
        <v>0.0077520000000000002</v>
      </c>
      <c r="S1758" s="240">
        <v>0</v>
      </c>
      <c r="T1758" s="241">
        <f>S1758*H1758</f>
        <v>0</v>
      </c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R1758" s="242" t="s">
        <v>304</v>
      </c>
      <c r="AT1758" s="242" t="s">
        <v>253</v>
      </c>
      <c r="AU1758" s="242" t="s">
        <v>93</v>
      </c>
      <c r="AY1758" s="19" t="s">
        <v>251</v>
      </c>
      <c r="BE1758" s="243">
        <f>IF(N1758="základní",J1758,0)</f>
        <v>0</v>
      </c>
      <c r="BF1758" s="243">
        <f>IF(N1758="snížená",J1758,0)</f>
        <v>0</v>
      </c>
      <c r="BG1758" s="243">
        <f>IF(N1758="zákl. přenesená",J1758,0)</f>
        <v>0</v>
      </c>
      <c r="BH1758" s="243">
        <f>IF(N1758="sníž. přenesená",J1758,0)</f>
        <v>0</v>
      </c>
      <c r="BI1758" s="243">
        <f>IF(N1758="nulová",J1758,0)</f>
        <v>0</v>
      </c>
      <c r="BJ1758" s="19" t="s">
        <v>91</v>
      </c>
      <c r="BK1758" s="243">
        <f>ROUND(I1758*H1758,2)</f>
        <v>0</v>
      </c>
      <c r="BL1758" s="19" t="s">
        <v>304</v>
      </c>
      <c r="BM1758" s="242" t="s">
        <v>1733</v>
      </c>
    </row>
    <row r="1759" s="15" customFormat="1">
      <c r="A1759" s="15"/>
      <c r="B1759" s="272"/>
      <c r="C1759" s="273"/>
      <c r="D1759" s="251" t="s">
        <v>260</v>
      </c>
      <c r="E1759" s="274" t="s">
        <v>1</v>
      </c>
      <c r="F1759" s="275" t="s">
        <v>1734</v>
      </c>
      <c r="G1759" s="273"/>
      <c r="H1759" s="274" t="s">
        <v>1</v>
      </c>
      <c r="I1759" s="276"/>
      <c r="J1759" s="273"/>
      <c r="K1759" s="273"/>
      <c r="L1759" s="277"/>
      <c r="M1759" s="278"/>
      <c r="N1759" s="279"/>
      <c r="O1759" s="279"/>
      <c r="P1759" s="279"/>
      <c r="Q1759" s="279"/>
      <c r="R1759" s="279"/>
      <c r="S1759" s="279"/>
      <c r="T1759" s="280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T1759" s="281" t="s">
        <v>260</v>
      </c>
      <c r="AU1759" s="281" t="s">
        <v>93</v>
      </c>
      <c r="AV1759" s="15" t="s">
        <v>91</v>
      </c>
      <c r="AW1759" s="15" t="s">
        <v>40</v>
      </c>
      <c r="AX1759" s="15" t="s">
        <v>84</v>
      </c>
      <c r="AY1759" s="281" t="s">
        <v>251</v>
      </c>
    </row>
    <row r="1760" s="13" customFormat="1">
      <c r="A1760" s="13"/>
      <c r="B1760" s="249"/>
      <c r="C1760" s="250"/>
      <c r="D1760" s="251" t="s">
        <v>260</v>
      </c>
      <c r="E1760" s="252" t="s">
        <v>1</v>
      </c>
      <c r="F1760" s="253" t="s">
        <v>1735</v>
      </c>
      <c r="G1760" s="250"/>
      <c r="H1760" s="254">
        <v>3.7999999999999998</v>
      </c>
      <c r="I1760" s="255"/>
      <c r="J1760" s="250"/>
      <c r="K1760" s="250"/>
      <c r="L1760" s="256"/>
      <c r="M1760" s="257"/>
      <c r="N1760" s="258"/>
      <c r="O1760" s="258"/>
      <c r="P1760" s="258"/>
      <c r="Q1760" s="258"/>
      <c r="R1760" s="258"/>
      <c r="S1760" s="258"/>
      <c r="T1760" s="259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60" t="s">
        <v>260</v>
      </c>
      <c r="AU1760" s="260" t="s">
        <v>93</v>
      </c>
      <c r="AV1760" s="13" t="s">
        <v>93</v>
      </c>
      <c r="AW1760" s="13" t="s">
        <v>40</v>
      </c>
      <c r="AX1760" s="13" t="s">
        <v>91</v>
      </c>
      <c r="AY1760" s="260" t="s">
        <v>251</v>
      </c>
    </row>
    <row r="1761" s="2" customFormat="1" ht="49.05" customHeight="1">
      <c r="A1761" s="41"/>
      <c r="B1761" s="42"/>
      <c r="C1761" s="230" t="s">
        <v>1736</v>
      </c>
      <c r="D1761" s="230" t="s">
        <v>253</v>
      </c>
      <c r="E1761" s="231" t="s">
        <v>1737</v>
      </c>
      <c r="F1761" s="232" t="s">
        <v>1738</v>
      </c>
      <c r="G1761" s="233" t="s">
        <v>321</v>
      </c>
      <c r="H1761" s="234">
        <v>3.2000000000000002</v>
      </c>
      <c r="I1761" s="235"/>
      <c r="J1761" s="236">
        <f>ROUND(I1761*H1761,2)</f>
        <v>0</v>
      </c>
      <c r="K1761" s="237"/>
      <c r="L1761" s="47"/>
      <c r="M1761" s="238" t="s">
        <v>1</v>
      </c>
      <c r="N1761" s="239" t="s">
        <v>49</v>
      </c>
      <c r="O1761" s="94"/>
      <c r="P1761" s="240">
        <f>O1761*H1761</f>
        <v>0</v>
      </c>
      <c r="Q1761" s="240">
        <v>0.0011999999999999999</v>
      </c>
      <c r="R1761" s="240">
        <f>Q1761*H1761</f>
        <v>0.0038399999999999997</v>
      </c>
      <c r="S1761" s="240">
        <v>0</v>
      </c>
      <c r="T1761" s="241">
        <f>S1761*H1761</f>
        <v>0</v>
      </c>
      <c r="U1761" s="41"/>
      <c r="V1761" s="41"/>
      <c r="W1761" s="41"/>
      <c r="X1761" s="41"/>
      <c r="Y1761" s="41"/>
      <c r="Z1761" s="41"/>
      <c r="AA1761" s="41"/>
      <c r="AB1761" s="41"/>
      <c r="AC1761" s="41"/>
      <c r="AD1761" s="41"/>
      <c r="AE1761" s="41"/>
      <c r="AR1761" s="242" t="s">
        <v>304</v>
      </c>
      <c r="AT1761" s="242" t="s">
        <v>253</v>
      </c>
      <c r="AU1761" s="242" t="s">
        <v>93</v>
      </c>
      <c r="AY1761" s="19" t="s">
        <v>251</v>
      </c>
      <c r="BE1761" s="243">
        <f>IF(N1761="základní",J1761,0)</f>
        <v>0</v>
      </c>
      <c r="BF1761" s="243">
        <f>IF(N1761="snížená",J1761,0)</f>
        <v>0</v>
      </c>
      <c r="BG1761" s="243">
        <f>IF(N1761="zákl. přenesená",J1761,0)</f>
        <v>0</v>
      </c>
      <c r="BH1761" s="243">
        <f>IF(N1761="sníž. přenesená",J1761,0)</f>
        <v>0</v>
      </c>
      <c r="BI1761" s="243">
        <f>IF(N1761="nulová",J1761,0)</f>
        <v>0</v>
      </c>
      <c r="BJ1761" s="19" t="s">
        <v>91</v>
      </c>
      <c r="BK1761" s="243">
        <f>ROUND(I1761*H1761,2)</f>
        <v>0</v>
      </c>
      <c r="BL1761" s="19" t="s">
        <v>304</v>
      </c>
      <c r="BM1761" s="242" t="s">
        <v>1739</v>
      </c>
    </row>
    <row r="1762" s="15" customFormat="1">
      <c r="A1762" s="15"/>
      <c r="B1762" s="272"/>
      <c r="C1762" s="273"/>
      <c r="D1762" s="251" t="s">
        <v>260</v>
      </c>
      <c r="E1762" s="274" t="s">
        <v>1</v>
      </c>
      <c r="F1762" s="275" t="s">
        <v>1740</v>
      </c>
      <c r="G1762" s="273"/>
      <c r="H1762" s="274" t="s">
        <v>1</v>
      </c>
      <c r="I1762" s="276"/>
      <c r="J1762" s="273"/>
      <c r="K1762" s="273"/>
      <c r="L1762" s="277"/>
      <c r="M1762" s="278"/>
      <c r="N1762" s="279"/>
      <c r="O1762" s="279"/>
      <c r="P1762" s="279"/>
      <c r="Q1762" s="279"/>
      <c r="R1762" s="279"/>
      <c r="S1762" s="279"/>
      <c r="T1762" s="280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81" t="s">
        <v>260</v>
      </c>
      <c r="AU1762" s="281" t="s">
        <v>93</v>
      </c>
      <c r="AV1762" s="15" t="s">
        <v>91</v>
      </c>
      <c r="AW1762" s="15" t="s">
        <v>40</v>
      </c>
      <c r="AX1762" s="15" t="s">
        <v>84</v>
      </c>
      <c r="AY1762" s="281" t="s">
        <v>251</v>
      </c>
    </row>
    <row r="1763" s="13" customFormat="1">
      <c r="A1763" s="13"/>
      <c r="B1763" s="249"/>
      <c r="C1763" s="250"/>
      <c r="D1763" s="251" t="s">
        <v>260</v>
      </c>
      <c r="E1763" s="252" t="s">
        <v>1</v>
      </c>
      <c r="F1763" s="253" t="s">
        <v>1741</v>
      </c>
      <c r="G1763" s="250"/>
      <c r="H1763" s="254">
        <v>3.2000000000000002</v>
      </c>
      <c r="I1763" s="255"/>
      <c r="J1763" s="250"/>
      <c r="K1763" s="250"/>
      <c r="L1763" s="256"/>
      <c r="M1763" s="257"/>
      <c r="N1763" s="258"/>
      <c r="O1763" s="258"/>
      <c r="P1763" s="258"/>
      <c r="Q1763" s="258"/>
      <c r="R1763" s="258"/>
      <c r="S1763" s="258"/>
      <c r="T1763" s="259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60" t="s">
        <v>260</v>
      </c>
      <c r="AU1763" s="260" t="s">
        <v>93</v>
      </c>
      <c r="AV1763" s="13" t="s">
        <v>93</v>
      </c>
      <c r="AW1763" s="13" t="s">
        <v>40</v>
      </c>
      <c r="AX1763" s="13" t="s">
        <v>91</v>
      </c>
      <c r="AY1763" s="260" t="s">
        <v>251</v>
      </c>
    </row>
    <row r="1764" s="2" customFormat="1" ht="49.05" customHeight="1">
      <c r="A1764" s="41"/>
      <c r="B1764" s="42"/>
      <c r="C1764" s="230" t="s">
        <v>947</v>
      </c>
      <c r="D1764" s="230" t="s">
        <v>253</v>
      </c>
      <c r="E1764" s="231" t="s">
        <v>1742</v>
      </c>
      <c r="F1764" s="232" t="s">
        <v>1743</v>
      </c>
      <c r="G1764" s="233" t="s">
        <v>321</v>
      </c>
      <c r="H1764" s="234">
        <v>327.69999999999999</v>
      </c>
      <c r="I1764" s="235"/>
      <c r="J1764" s="236">
        <f>ROUND(I1764*H1764,2)</f>
        <v>0</v>
      </c>
      <c r="K1764" s="237"/>
      <c r="L1764" s="47"/>
      <c r="M1764" s="238" t="s">
        <v>1</v>
      </c>
      <c r="N1764" s="239" t="s">
        <v>49</v>
      </c>
      <c r="O1764" s="94"/>
      <c r="P1764" s="240">
        <f>O1764*H1764</f>
        <v>0</v>
      </c>
      <c r="Q1764" s="240">
        <v>0.00089999999999999998</v>
      </c>
      <c r="R1764" s="240">
        <f>Q1764*H1764</f>
        <v>0.29492999999999997</v>
      </c>
      <c r="S1764" s="240">
        <v>0</v>
      </c>
      <c r="T1764" s="241">
        <f>S1764*H1764</f>
        <v>0</v>
      </c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R1764" s="242" t="s">
        <v>304</v>
      </c>
      <c r="AT1764" s="242" t="s">
        <v>253</v>
      </c>
      <c r="AU1764" s="242" t="s">
        <v>93</v>
      </c>
      <c r="AY1764" s="19" t="s">
        <v>251</v>
      </c>
      <c r="BE1764" s="243">
        <f>IF(N1764="základní",J1764,0)</f>
        <v>0</v>
      </c>
      <c r="BF1764" s="243">
        <f>IF(N1764="snížená",J1764,0)</f>
        <v>0</v>
      </c>
      <c r="BG1764" s="243">
        <f>IF(N1764="zákl. přenesená",J1764,0)</f>
        <v>0</v>
      </c>
      <c r="BH1764" s="243">
        <f>IF(N1764="sníž. přenesená",J1764,0)</f>
        <v>0</v>
      </c>
      <c r="BI1764" s="243">
        <f>IF(N1764="nulová",J1764,0)</f>
        <v>0</v>
      </c>
      <c r="BJ1764" s="19" t="s">
        <v>91</v>
      </c>
      <c r="BK1764" s="243">
        <f>ROUND(I1764*H1764,2)</f>
        <v>0</v>
      </c>
      <c r="BL1764" s="19" t="s">
        <v>304</v>
      </c>
      <c r="BM1764" s="242" t="s">
        <v>1744</v>
      </c>
    </row>
    <row r="1765" s="15" customFormat="1">
      <c r="A1765" s="15"/>
      <c r="B1765" s="272"/>
      <c r="C1765" s="273"/>
      <c r="D1765" s="251" t="s">
        <v>260</v>
      </c>
      <c r="E1765" s="274" t="s">
        <v>1</v>
      </c>
      <c r="F1765" s="275" t="s">
        <v>1745</v>
      </c>
      <c r="G1765" s="273"/>
      <c r="H1765" s="274" t="s">
        <v>1</v>
      </c>
      <c r="I1765" s="276"/>
      <c r="J1765" s="273"/>
      <c r="K1765" s="273"/>
      <c r="L1765" s="277"/>
      <c r="M1765" s="278"/>
      <c r="N1765" s="279"/>
      <c r="O1765" s="279"/>
      <c r="P1765" s="279"/>
      <c r="Q1765" s="279"/>
      <c r="R1765" s="279"/>
      <c r="S1765" s="279"/>
      <c r="T1765" s="280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81" t="s">
        <v>260</v>
      </c>
      <c r="AU1765" s="281" t="s">
        <v>93</v>
      </c>
      <c r="AV1765" s="15" t="s">
        <v>91</v>
      </c>
      <c r="AW1765" s="15" t="s">
        <v>40</v>
      </c>
      <c r="AX1765" s="15" t="s">
        <v>84</v>
      </c>
      <c r="AY1765" s="281" t="s">
        <v>251</v>
      </c>
    </row>
    <row r="1766" s="13" customFormat="1">
      <c r="A1766" s="13"/>
      <c r="B1766" s="249"/>
      <c r="C1766" s="250"/>
      <c r="D1766" s="251" t="s">
        <v>260</v>
      </c>
      <c r="E1766" s="252" t="s">
        <v>1</v>
      </c>
      <c r="F1766" s="253" t="s">
        <v>1746</v>
      </c>
      <c r="G1766" s="250"/>
      <c r="H1766" s="254">
        <v>76.799999999999997</v>
      </c>
      <c r="I1766" s="255"/>
      <c r="J1766" s="250"/>
      <c r="K1766" s="250"/>
      <c r="L1766" s="256"/>
      <c r="M1766" s="257"/>
      <c r="N1766" s="258"/>
      <c r="O1766" s="258"/>
      <c r="P1766" s="258"/>
      <c r="Q1766" s="258"/>
      <c r="R1766" s="258"/>
      <c r="S1766" s="258"/>
      <c r="T1766" s="259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60" t="s">
        <v>260</v>
      </c>
      <c r="AU1766" s="260" t="s">
        <v>93</v>
      </c>
      <c r="AV1766" s="13" t="s">
        <v>93</v>
      </c>
      <c r="AW1766" s="13" t="s">
        <v>40</v>
      </c>
      <c r="AX1766" s="13" t="s">
        <v>84</v>
      </c>
      <c r="AY1766" s="260" t="s">
        <v>251</v>
      </c>
    </row>
    <row r="1767" s="13" customFormat="1">
      <c r="A1767" s="13"/>
      <c r="B1767" s="249"/>
      <c r="C1767" s="250"/>
      <c r="D1767" s="251" t="s">
        <v>260</v>
      </c>
      <c r="E1767" s="252" t="s">
        <v>1</v>
      </c>
      <c r="F1767" s="253" t="s">
        <v>1747</v>
      </c>
      <c r="G1767" s="250"/>
      <c r="H1767" s="254">
        <v>76.799999999999997</v>
      </c>
      <c r="I1767" s="255"/>
      <c r="J1767" s="250"/>
      <c r="K1767" s="250"/>
      <c r="L1767" s="256"/>
      <c r="M1767" s="257"/>
      <c r="N1767" s="258"/>
      <c r="O1767" s="258"/>
      <c r="P1767" s="258"/>
      <c r="Q1767" s="258"/>
      <c r="R1767" s="258"/>
      <c r="S1767" s="258"/>
      <c r="T1767" s="259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60" t="s">
        <v>260</v>
      </c>
      <c r="AU1767" s="260" t="s">
        <v>93</v>
      </c>
      <c r="AV1767" s="13" t="s">
        <v>93</v>
      </c>
      <c r="AW1767" s="13" t="s">
        <v>40</v>
      </c>
      <c r="AX1767" s="13" t="s">
        <v>84</v>
      </c>
      <c r="AY1767" s="260" t="s">
        <v>251</v>
      </c>
    </row>
    <row r="1768" s="13" customFormat="1">
      <c r="A1768" s="13"/>
      <c r="B1768" s="249"/>
      <c r="C1768" s="250"/>
      <c r="D1768" s="251" t="s">
        <v>260</v>
      </c>
      <c r="E1768" s="252" t="s">
        <v>1</v>
      </c>
      <c r="F1768" s="253" t="s">
        <v>1748</v>
      </c>
      <c r="G1768" s="250"/>
      <c r="H1768" s="254">
        <v>87</v>
      </c>
      <c r="I1768" s="255"/>
      <c r="J1768" s="250"/>
      <c r="K1768" s="250"/>
      <c r="L1768" s="256"/>
      <c r="M1768" s="257"/>
      <c r="N1768" s="258"/>
      <c r="O1768" s="258"/>
      <c r="P1768" s="258"/>
      <c r="Q1768" s="258"/>
      <c r="R1768" s="258"/>
      <c r="S1768" s="258"/>
      <c r="T1768" s="259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60" t="s">
        <v>260</v>
      </c>
      <c r="AU1768" s="260" t="s">
        <v>93</v>
      </c>
      <c r="AV1768" s="13" t="s">
        <v>93</v>
      </c>
      <c r="AW1768" s="13" t="s">
        <v>40</v>
      </c>
      <c r="AX1768" s="13" t="s">
        <v>84</v>
      </c>
      <c r="AY1768" s="260" t="s">
        <v>251</v>
      </c>
    </row>
    <row r="1769" s="13" customFormat="1">
      <c r="A1769" s="13"/>
      <c r="B1769" s="249"/>
      <c r="C1769" s="250"/>
      <c r="D1769" s="251" t="s">
        <v>260</v>
      </c>
      <c r="E1769" s="252" t="s">
        <v>1</v>
      </c>
      <c r="F1769" s="253" t="s">
        <v>1749</v>
      </c>
      <c r="G1769" s="250"/>
      <c r="H1769" s="254">
        <v>87.099999999999994</v>
      </c>
      <c r="I1769" s="255"/>
      <c r="J1769" s="250"/>
      <c r="K1769" s="250"/>
      <c r="L1769" s="256"/>
      <c r="M1769" s="257"/>
      <c r="N1769" s="258"/>
      <c r="O1769" s="258"/>
      <c r="P1769" s="258"/>
      <c r="Q1769" s="258"/>
      <c r="R1769" s="258"/>
      <c r="S1769" s="258"/>
      <c r="T1769" s="259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60" t="s">
        <v>260</v>
      </c>
      <c r="AU1769" s="260" t="s">
        <v>93</v>
      </c>
      <c r="AV1769" s="13" t="s">
        <v>93</v>
      </c>
      <c r="AW1769" s="13" t="s">
        <v>40</v>
      </c>
      <c r="AX1769" s="13" t="s">
        <v>84</v>
      </c>
      <c r="AY1769" s="260" t="s">
        <v>251</v>
      </c>
    </row>
    <row r="1770" s="14" customFormat="1">
      <c r="A1770" s="14"/>
      <c r="B1770" s="261"/>
      <c r="C1770" s="262"/>
      <c r="D1770" s="251" t="s">
        <v>260</v>
      </c>
      <c r="E1770" s="263" t="s">
        <v>1</v>
      </c>
      <c r="F1770" s="264" t="s">
        <v>262</v>
      </c>
      <c r="G1770" s="262"/>
      <c r="H1770" s="265">
        <v>327.69999999999999</v>
      </c>
      <c r="I1770" s="266"/>
      <c r="J1770" s="262"/>
      <c r="K1770" s="262"/>
      <c r="L1770" s="267"/>
      <c r="M1770" s="268"/>
      <c r="N1770" s="269"/>
      <c r="O1770" s="269"/>
      <c r="P1770" s="269"/>
      <c r="Q1770" s="269"/>
      <c r="R1770" s="269"/>
      <c r="S1770" s="269"/>
      <c r="T1770" s="270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71" t="s">
        <v>260</v>
      </c>
      <c r="AU1770" s="271" t="s">
        <v>93</v>
      </c>
      <c r="AV1770" s="14" t="s">
        <v>257</v>
      </c>
      <c r="AW1770" s="14" t="s">
        <v>40</v>
      </c>
      <c r="AX1770" s="14" t="s">
        <v>91</v>
      </c>
      <c r="AY1770" s="271" t="s">
        <v>251</v>
      </c>
    </row>
    <row r="1771" s="2" customFormat="1" ht="49.05" customHeight="1">
      <c r="A1771" s="41"/>
      <c r="B1771" s="42"/>
      <c r="C1771" s="230" t="s">
        <v>1750</v>
      </c>
      <c r="D1771" s="230" t="s">
        <v>253</v>
      </c>
      <c r="E1771" s="231" t="s">
        <v>1751</v>
      </c>
      <c r="F1771" s="232" t="s">
        <v>1752</v>
      </c>
      <c r="G1771" s="233" t="s">
        <v>321</v>
      </c>
      <c r="H1771" s="234">
        <v>12.4</v>
      </c>
      <c r="I1771" s="235"/>
      <c r="J1771" s="236">
        <f>ROUND(I1771*H1771,2)</f>
        <v>0</v>
      </c>
      <c r="K1771" s="237"/>
      <c r="L1771" s="47"/>
      <c r="M1771" s="238" t="s">
        <v>1</v>
      </c>
      <c r="N1771" s="239" t="s">
        <v>49</v>
      </c>
      <c r="O1771" s="94"/>
      <c r="P1771" s="240">
        <f>O1771*H1771</f>
        <v>0</v>
      </c>
      <c r="Q1771" s="240">
        <v>0.0016199999999999999</v>
      </c>
      <c r="R1771" s="240">
        <f>Q1771*H1771</f>
        <v>0.020087999999999998</v>
      </c>
      <c r="S1771" s="240">
        <v>0</v>
      </c>
      <c r="T1771" s="241">
        <f>S1771*H1771</f>
        <v>0</v>
      </c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R1771" s="242" t="s">
        <v>304</v>
      </c>
      <c r="AT1771" s="242" t="s">
        <v>253</v>
      </c>
      <c r="AU1771" s="242" t="s">
        <v>93</v>
      </c>
      <c r="AY1771" s="19" t="s">
        <v>251</v>
      </c>
      <c r="BE1771" s="243">
        <f>IF(N1771="základní",J1771,0)</f>
        <v>0</v>
      </c>
      <c r="BF1771" s="243">
        <f>IF(N1771="snížená",J1771,0)</f>
        <v>0</v>
      </c>
      <c r="BG1771" s="243">
        <f>IF(N1771="zákl. přenesená",J1771,0)</f>
        <v>0</v>
      </c>
      <c r="BH1771" s="243">
        <f>IF(N1771="sníž. přenesená",J1771,0)</f>
        <v>0</v>
      </c>
      <c r="BI1771" s="243">
        <f>IF(N1771="nulová",J1771,0)</f>
        <v>0</v>
      </c>
      <c r="BJ1771" s="19" t="s">
        <v>91</v>
      </c>
      <c r="BK1771" s="243">
        <f>ROUND(I1771*H1771,2)</f>
        <v>0</v>
      </c>
      <c r="BL1771" s="19" t="s">
        <v>304</v>
      </c>
      <c r="BM1771" s="242" t="s">
        <v>1753</v>
      </c>
    </row>
    <row r="1772" s="15" customFormat="1">
      <c r="A1772" s="15"/>
      <c r="B1772" s="272"/>
      <c r="C1772" s="273"/>
      <c r="D1772" s="251" t="s">
        <v>260</v>
      </c>
      <c r="E1772" s="274" t="s">
        <v>1</v>
      </c>
      <c r="F1772" s="275" t="s">
        <v>1754</v>
      </c>
      <c r="G1772" s="273"/>
      <c r="H1772" s="274" t="s">
        <v>1</v>
      </c>
      <c r="I1772" s="276"/>
      <c r="J1772" s="273"/>
      <c r="K1772" s="273"/>
      <c r="L1772" s="277"/>
      <c r="M1772" s="278"/>
      <c r="N1772" s="279"/>
      <c r="O1772" s="279"/>
      <c r="P1772" s="279"/>
      <c r="Q1772" s="279"/>
      <c r="R1772" s="279"/>
      <c r="S1772" s="279"/>
      <c r="T1772" s="280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81" t="s">
        <v>260</v>
      </c>
      <c r="AU1772" s="281" t="s">
        <v>93</v>
      </c>
      <c r="AV1772" s="15" t="s">
        <v>91</v>
      </c>
      <c r="AW1772" s="15" t="s">
        <v>40</v>
      </c>
      <c r="AX1772" s="15" t="s">
        <v>84</v>
      </c>
      <c r="AY1772" s="281" t="s">
        <v>251</v>
      </c>
    </row>
    <row r="1773" s="13" customFormat="1">
      <c r="A1773" s="13"/>
      <c r="B1773" s="249"/>
      <c r="C1773" s="250"/>
      <c r="D1773" s="251" t="s">
        <v>260</v>
      </c>
      <c r="E1773" s="252" t="s">
        <v>1</v>
      </c>
      <c r="F1773" s="253" t="s">
        <v>1755</v>
      </c>
      <c r="G1773" s="250"/>
      <c r="H1773" s="254">
        <v>3.6000000000000001</v>
      </c>
      <c r="I1773" s="255"/>
      <c r="J1773" s="250"/>
      <c r="K1773" s="250"/>
      <c r="L1773" s="256"/>
      <c r="M1773" s="257"/>
      <c r="N1773" s="258"/>
      <c r="O1773" s="258"/>
      <c r="P1773" s="258"/>
      <c r="Q1773" s="258"/>
      <c r="R1773" s="258"/>
      <c r="S1773" s="258"/>
      <c r="T1773" s="259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60" t="s">
        <v>260</v>
      </c>
      <c r="AU1773" s="260" t="s">
        <v>93</v>
      </c>
      <c r="AV1773" s="13" t="s">
        <v>93</v>
      </c>
      <c r="AW1773" s="13" t="s">
        <v>40</v>
      </c>
      <c r="AX1773" s="13" t="s">
        <v>84</v>
      </c>
      <c r="AY1773" s="260" t="s">
        <v>251</v>
      </c>
    </row>
    <row r="1774" s="13" customFormat="1">
      <c r="A1774" s="13"/>
      <c r="B1774" s="249"/>
      <c r="C1774" s="250"/>
      <c r="D1774" s="251" t="s">
        <v>260</v>
      </c>
      <c r="E1774" s="252" t="s">
        <v>1</v>
      </c>
      <c r="F1774" s="253" t="s">
        <v>1756</v>
      </c>
      <c r="G1774" s="250"/>
      <c r="H1774" s="254">
        <v>3.3999999999999999</v>
      </c>
      <c r="I1774" s="255"/>
      <c r="J1774" s="250"/>
      <c r="K1774" s="250"/>
      <c r="L1774" s="256"/>
      <c r="M1774" s="257"/>
      <c r="N1774" s="258"/>
      <c r="O1774" s="258"/>
      <c r="P1774" s="258"/>
      <c r="Q1774" s="258"/>
      <c r="R1774" s="258"/>
      <c r="S1774" s="258"/>
      <c r="T1774" s="259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60" t="s">
        <v>260</v>
      </c>
      <c r="AU1774" s="260" t="s">
        <v>93</v>
      </c>
      <c r="AV1774" s="13" t="s">
        <v>93</v>
      </c>
      <c r="AW1774" s="13" t="s">
        <v>40</v>
      </c>
      <c r="AX1774" s="13" t="s">
        <v>84</v>
      </c>
      <c r="AY1774" s="260" t="s">
        <v>251</v>
      </c>
    </row>
    <row r="1775" s="13" customFormat="1">
      <c r="A1775" s="13"/>
      <c r="B1775" s="249"/>
      <c r="C1775" s="250"/>
      <c r="D1775" s="251" t="s">
        <v>260</v>
      </c>
      <c r="E1775" s="252" t="s">
        <v>1</v>
      </c>
      <c r="F1775" s="253" t="s">
        <v>1757</v>
      </c>
      <c r="G1775" s="250"/>
      <c r="H1775" s="254">
        <v>3</v>
      </c>
      <c r="I1775" s="255"/>
      <c r="J1775" s="250"/>
      <c r="K1775" s="250"/>
      <c r="L1775" s="256"/>
      <c r="M1775" s="257"/>
      <c r="N1775" s="258"/>
      <c r="O1775" s="258"/>
      <c r="P1775" s="258"/>
      <c r="Q1775" s="258"/>
      <c r="R1775" s="258"/>
      <c r="S1775" s="258"/>
      <c r="T1775" s="259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60" t="s">
        <v>260</v>
      </c>
      <c r="AU1775" s="260" t="s">
        <v>93</v>
      </c>
      <c r="AV1775" s="13" t="s">
        <v>93</v>
      </c>
      <c r="AW1775" s="13" t="s">
        <v>40</v>
      </c>
      <c r="AX1775" s="13" t="s">
        <v>84</v>
      </c>
      <c r="AY1775" s="260" t="s">
        <v>251</v>
      </c>
    </row>
    <row r="1776" s="13" customFormat="1">
      <c r="A1776" s="13"/>
      <c r="B1776" s="249"/>
      <c r="C1776" s="250"/>
      <c r="D1776" s="251" t="s">
        <v>260</v>
      </c>
      <c r="E1776" s="252" t="s">
        <v>1</v>
      </c>
      <c r="F1776" s="253" t="s">
        <v>1758</v>
      </c>
      <c r="G1776" s="250"/>
      <c r="H1776" s="254">
        <v>2.3999999999999999</v>
      </c>
      <c r="I1776" s="255"/>
      <c r="J1776" s="250"/>
      <c r="K1776" s="250"/>
      <c r="L1776" s="256"/>
      <c r="M1776" s="257"/>
      <c r="N1776" s="258"/>
      <c r="O1776" s="258"/>
      <c r="P1776" s="258"/>
      <c r="Q1776" s="258"/>
      <c r="R1776" s="258"/>
      <c r="S1776" s="258"/>
      <c r="T1776" s="259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60" t="s">
        <v>260</v>
      </c>
      <c r="AU1776" s="260" t="s">
        <v>93</v>
      </c>
      <c r="AV1776" s="13" t="s">
        <v>93</v>
      </c>
      <c r="AW1776" s="13" t="s">
        <v>40</v>
      </c>
      <c r="AX1776" s="13" t="s">
        <v>84</v>
      </c>
      <c r="AY1776" s="260" t="s">
        <v>251</v>
      </c>
    </row>
    <row r="1777" s="14" customFormat="1">
      <c r="A1777" s="14"/>
      <c r="B1777" s="261"/>
      <c r="C1777" s="262"/>
      <c r="D1777" s="251" t="s">
        <v>260</v>
      </c>
      <c r="E1777" s="263" t="s">
        <v>1</v>
      </c>
      <c r="F1777" s="264" t="s">
        <v>262</v>
      </c>
      <c r="G1777" s="262"/>
      <c r="H1777" s="265">
        <v>12.4</v>
      </c>
      <c r="I1777" s="266"/>
      <c r="J1777" s="262"/>
      <c r="K1777" s="262"/>
      <c r="L1777" s="267"/>
      <c r="M1777" s="268"/>
      <c r="N1777" s="269"/>
      <c r="O1777" s="269"/>
      <c r="P1777" s="269"/>
      <c r="Q1777" s="269"/>
      <c r="R1777" s="269"/>
      <c r="S1777" s="269"/>
      <c r="T1777" s="270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71" t="s">
        <v>260</v>
      </c>
      <c r="AU1777" s="271" t="s">
        <v>93</v>
      </c>
      <c r="AV1777" s="14" t="s">
        <v>257</v>
      </c>
      <c r="AW1777" s="14" t="s">
        <v>40</v>
      </c>
      <c r="AX1777" s="14" t="s">
        <v>91</v>
      </c>
      <c r="AY1777" s="271" t="s">
        <v>251</v>
      </c>
    </row>
    <row r="1778" s="2" customFormat="1" ht="49.05" customHeight="1">
      <c r="A1778" s="41"/>
      <c r="B1778" s="42"/>
      <c r="C1778" s="230" t="s">
        <v>952</v>
      </c>
      <c r="D1778" s="230" t="s">
        <v>253</v>
      </c>
      <c r="E1778" s="231" t="s">
        <v>1759</v>
      </c>
      <c r="F1778" s="232" t="s">
        <v>1760</v>
      </c>
      <c r="G1778" s="233" t="s">
        <v>321</v>
      </c>
      <c r="H1778" s="234">
        <v>17.800000000000001</v>
      </c>
      <c r="I1778" s="235"/>
      <c r="J1778" s="236">
        <f>ROUND(I1778*H1778,2)</f>
        <v>0</v>
      </c>
      <c r="K1778" s="237"/>
      <c r="L1778" s="47"/>
      <c r="M1778" s="238" t="s">
        <v>1</v>
      </c>
      <c r="N1778" s="239" t="s">
        <v>49</v>
      </c>
      <c r="O1778" s="94"/>
      <c r="P1778" s="240">
        <f>O1778*H1778</f>
        <v>0</v>
      </c>
      <c r="Q1778" s="240">
        <v>0.0018</v>
      </c>
      <c r="R1778" s="240">
        <f>Q1778*H1778</f>
        <v>0.032039999999999999</v>
      </c>
      <c r="S1778" s="240">
        <v>0</v>
      </c>
      <c r="T1778" s="241">
        <f>S1778*H1778</f>
        <v>0</v>
      </c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R1778" s="242" t="s">
        <v>304</v>
      </c>
      <c r="AT1778" s="242" t="s">
        <v>253</v>
      </c>
      <c r="AU1778" s="242" t="s">
        <v>93</v>
      </c>
      <c r="AY1778" s="19" t="s">
        <v>251</v>
      </c>
      <c r="BE1778" s="243">
        <f>IF(N1778="základní",J1778,0)</f>
        <v>0</v>
      </c>
      <c r="BF1778" s="243">
        <f>IF(N1778="snížená",J1778,0)</f>
        <v>0</v>
      </c>
      <c r="BG1778" s="243">
        <f>IF(N1778="zákl. přenesená",J1778,0)</f>
        <v>0</v>
      </c>
      <c r="BH1778" s="243">
        <f>IF(N1778="sníž. přenesená",J1778,0)</f>
        <v>0</v>
      </c>
      <c r="BI1778" s="243">
        <f>IF(N1778="nulová",J1778,0)</f>
        <v>0</v>
      </c>
      <c r="BJ1778" s="19" t="s">
        <v>91</v>
      </c>
      <c r="BK1778" s="243">
        <f>ROUND(I1778*H1778,2)</f>
        <v>0</v>
      </c>
      <c r="BL1778" s="19" t="s">
        <v>304</v>
      </c>
      <c r="BM1778" s="242" t="s">
        <v>1761</v>
      </c>
    </row>
    <row r="1779" s="15" customFormat="1">
      <c r="A1779" s="15"/>
      <c r="B1779" s="272"/>
      <c r="C1779" s="273"/>
      <c r="D1779" s="251" t="s">
        <v>260</v>
      </c>
      <c r="E1779" s="274" t="s">
        <v>1</v>
      </c>
      <c r="F1779" s="275" t="s">
        <v>1734</v>
      </c>
      <c r="G1779" s="273"/>
      <c r="H1779" s="274" t="s">
        <v>1</v>
      </c>
      <c r="I1779" s="276"/>
      <c r="J1779" s="273"/>
      <c r="K1779" s="273"/>
      <c r="L1779" s="277"/>
      <c r="M1779" s="278"/>
      <c r="N1779" s="279"/>
      <c r="O1779" s="279"/>
      <c r="P1779" s="279"/>
      <c r="Q1779" s="279"/>
      <c r="R1779" s="279"/>
      <c r="S1779" s="279"/>
      <c r="T1779" s="280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T1779" s="281" t="s">
        <v>260</v>
      </c>
      <c r="AU1779" s="281" t="s">
        <v>93</v>
      </c>
      <c r="AV1779" s="15" t="s">
        <v>91</v>
      </c>
      <c r="AW1779" s="15" t="s">
        <v>40</v>
      </c>
      <c r="AX1779" s="15" t="s">
        <v>84</v>
      </c>
      <c r="AY1779" s="281" t="s">
        <v>251</v>
      </c>
    </row>
    <row r="1780" s="13" customFormat="1">
      <c r="A1780" s="13"/>
      <c r="B1780" s="249"/>
      <c r="C1780" s="250"/>
      <c r="D1780" s="251" t="s">
        <v>260</v>
      </c>
      <c r="E1780" s="252" t="s">
        <v>1</v>
      </c>
      <c r="F1780" s="253" t="s">
        <v>1762</v>
      </c>
      <c r="G1780" s="250"/>
      <c r="H1780" s="254">
        <v>17.800000000000001</v>
      </c>
      <c r="I1780" s="255"/>
      <c r="J1780" s="250"/>
      <c r="K1780" s="250"/>
      <c r="L1780" s="256"/>
      <c r="M1780" s="257"/>
      <c r="N1780" s="258"/>
      <c r="O1780" s="258"/>
      <c r="P1780" s="258"/>
      <c r="Q1780" s="258"/>
      <c r="R1780" s="258"/>
      <c r="S1780" s="258"/>
      <c r="T1780" s="259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60" t="s">
        <v>260</v>
      </c>
      <c r="AU1780" s="260" t="s">
        <v>93</v>
      </c>
      <c r="AV1780" s="13" t="s">
        <v>93</v>
      </c>
      <c r="AW1780" s="13" t="s">
        <v>40</v>
      </c>
      <c r="AX1780" s="13" t="s">
        <v>91</v>
      </c>
      <c r="AY1780" s="260" t="s">
        <v>251</v>
      </c>
    </row>
    <row r="1781" s="2" customFormat="1" ht="37.8" customHeight="1">
      <c r="A1781" s="41"/>
      <c r="B1781" s="42"/>
      <c r="C1781" s="230" t="s">
        <v>1763</v>
      </c>
      <c r="D1781" s="230" t="s">
        <v>253</v>
      </c>
      <c r="E1781" s="231" t="s">
        <v>1764</v>
      </c>
      <c r="F1781" s="232" t="s">
        <v>1765</v>
      </c>
      <c r="G1781" s="233" t="s">
        <v>321</v>
      </c>
      <c r="H1781" s="234">
        <v>4</v>
      </c>
      <c r="I1781" s="235"/>
      <c r="J1781" s="236">
        <f>ROUND(I1781*H1781,2)</f>
        <v>0</v>
      </c>
      <c r="K1781" s="237"/>
      <c r="L1781" s="47"/>
      <c r="M1781" s="238" t="s">
        <v>1</v>
      </c>
      <c r="N1781" s="239" t="s">
        <v>49</v>
      </c>
      <c r="O1781" s="94"/>
      <c r="P1781" s="240">
        <f>O1781*H1781</f>
        <v>0</v>
      </c>
      <c r="Q1781" s="240">
        <v>0.0011999999999999999</v>
      </c>
      <c r="R1781" s="240">
        <f>Q1781*H1781</f>
        <v>0.0047999999999999996</v>
      </c>
      <c r="S1781" s="240">
        <v>0</v>
      </c>
      <c r="T1781" s="241">
        <f>S1781*H1781</f>
        <v>0</v>
      </c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R1781" s="242" t="s">
        <v>304</v>
      </c>
      <c r="AT1781" s="242" t="s">
        <v>253</v>
      </c>
      <c r="AU1781" s="242" t="s">
        <v>93</v>
      </c>
      <c r="AY1781" s="19" t="s">
        <v>251</v>
      </c>
      <c r="BE1781" s="243">
        <f>IF(N1781="základní",J1781,0)</f>
        <v>0</v>
      </c>
      <c r="BF1781" s="243">
        <f>IF(N1781="snížená",J1781,0)</f>
        <v>0</v>
      </c>
      <c r="BG1781" s="243">
        <f>IF(N1781="zákl. přenesená",J1781,0)</f>
        <v>0</v>
      </c>
      <c r="BH1781" s="243">
        <f>IF(N1781="sníž. přenesená",J1781,0)</f>
        <v>0</v>
      </c>
      <c r="BI1781" s="243">
        <f>IF(N1781="nulová",J1781,0)</f>
        <v>0</v>
      </c>
      <c r="BJ1781" s="19" t="s">
        <v>91</v>
      </c>
      <c r="BK1781" s="243">
        <f>ROUND(I1781*H1781,2)</f>
        <v>0</v>
      </c>
      <c r="BL1781" s="19" t="s">
        <v>304</v>
      </c>
      <c r="BM1781" s="242" t="s">
        <v>1766</v>
      </c>
    </row>
    <row r="1782" s="15" customFormat="1">
      <c r="A1782" s="15"/>
      <c r="B1782" s="272"/>
      <c r="C1782" s="273"/>
      <c r="D1782" s="251" t="s">
        <v>260</v>
      </c>
      <c r="E1782" s="274" t="s">
        <v>1</v>
      </c>
      <c r="F1782" s="275" t="s">
        <v>1734</v>
      </c>
      <c r="G1782" s="273"/>
      <c r="H1782" s="274" t="s">
        <v>1</v>
      </c>
      <c r="I1782" s="276"/>
      <c r="J1782" s="273"/>
      <c r="K1782" s="273"/>
      <c r="L1782" s="277"/>
      <c r="M1782" s="278"/>
      <c r="N1782" s="279"/>
      <c r="O1782" s="279"/>
      <c r="P1782" s="279"/>
      <c r="Q1782" s="279"/>
      <c r="R1782" s="279"/>
      <c r="S1782" s="279"/>
      <c r="T1782" s="280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81" t="s">
        <v>260</v>
      </c>
      <c r="AU1782" s="281" t="s">
        <v>93</v>
      </c>
      <c r="AV1782" s="15" t="s">
        <v>91</v>
      </c>
      <c r="AW1782" s="15" t="s">
        <v>40</v>
      </c>
      <c r="AX1782" s="15" t="s">
        <v>84</v>
      </c>
      <c r="AY1782" s="281" t="s">
        <v>251</v>
      </c>
    </row>
    <row r="1783" s="13" customFormat="1">
      <c r="A1783" s="13"/>
      <c r="B1783" s="249"/>
      <c r="C1783" s="250"/>
      <c r="D1783" s="251" t="s">
        <v>260</v>
      </c>
      <c r="E1783" s="252" t="s">
        <v>1</v>
      </c>
      <c r="F1783" s="253" t="s">
        <v>1767</v>
      </c>
      <c r="G1783" s="250"/>
      <c r="H1783" s="254">
        <v>4</v>
      </c>
      <c r="I1783" s="255"/>
      <c r="J1783" s="250"/>
      <c r="K1783" s="250"/>
      <c r="L1783" s="256"/>
      <c r="M1783" s="257"/>
      <c r="N1783" s="258"/>
      <c r="O1783" s="258"/>
      <c r="P1783" s="258"/>
      <c r="Q1783" s="258"/>
      <c r="R1783" s="258"/>
      <c r="S1783" s="258"/>
      <c r="T1783" s="259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60" t="s">
        <v>260</v>
      </c>
      <c r="AU1783" s="260" t="s">
        <v>93</v>
      </c>
      <c r="AV1783" s="13" t="s">
        <v>93</v>
      </c>
      <c r="AW1783" s="13" t="s">
        <v>40</v>
      </c>
      <c r="AX1783" s="13" t="s">
        <v>91</v>
      </c>
      <c r="AY1783" s="260" t="s">
        <v>251</v>
      </c>
    </row>
    <row r="1784" s="2" customFormat="1" ht="44.25" customHeight="1">
      <c r="A1784" s="41"/>
      <c r="B1784" s="42"/>
      <c r="C1784" s="230" t="s">
        <v>956</v>
      </c>
      <c r="D1784" s="230" t="s">
        <v>253</v>
      </c>
      <c r="E1784" s="231" t="s">
        <v>1768</v>
      </c>
      <c r="F1784" s="232" t="s">
        <v>1769</v>
      </c>
      <c r="G1784" s="233" t="s">
        <v>321</v>
      </c>
      <c r="H1784" s="234">
        <v>5.7999999999999998</v>
      </c>
      <c r="I1784" s="235"/>
      <c r="J1784" s="236">
        <f>ROUND(I1784*H1784,2)</f>
        <v>0</v>
      </c>
      <c r="K1784" s="237"/>
      <c r="L1784" s="47"/>
      <c r="M1784" s="238" t="s">
        <v>1</v>
      </c>
      <c r="N1784" s="239" t="s">
        <v>49</v>
      </c>
      <c r="O1784" s="94"/>
      <c r="P1784" s="240">
        <f>O1784*H1784</f>
        <v>0</v>
      </c>
      <c r="Q1784" s="240">
        <v>0.0016199999999999999</v>
      </c>
      <c r="R1784" s="240">
        <f>Q1784*H1784</f>
        <v>0.0093959999999999998</v>
      </c>
      <c r="S1784" s="240">
        <v>0</v>
      </c>
      <c r="T1784" s="241">
        <f>S1784*H1784</f>
        <v>0</v>
      </c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R1784" s="242" t="s">
        <v>304</v>
      </c>
      <c r="AT1784" s="242" t="s">
        <v>253</v>
      </c>
      <c r="AU1784" s="242" t="s">
        <v>93</v>
      </c>
      <c r="AY1784" s="19" t="s">
        <v>251</v>
      </c>
      <c r="BE1784" s="243">
        <f>IF(N1784="základní",J1784,0)</f>
        <v>0</v>
      </c>
      <c r="BF1784" s="243">
        <f>IF(N1784="snížená",J1784,0)</f>
        <v>0</v>
      </c>
      <c r="BG1784" s="243">
        <f>IF(N1784="zákl. přenesená",J1784,0)</f>
        <v>0</v>
      </c>
      <c r="BH1784" s="243">
        <f>IF(N1784="sníž. přenesená",J1784,0)</f>
        <v>0</v>
      </c>
      <c r="BI1784" s="243">
        <f>IF(N1784="nulová",J1784,0)</f>
        <v>0</v>
      </c>
      <c r="BJ1784" s="19" t="s">
        <v>91</v>
      </c>
      <c r="BK1784" s="243">
        <f>ROUND(I1784*H1784,2)</f>
        <v>0</v>
      </c>
      <c r="BL1784" s="19" t="s">
        <v>304</v>
      </c>
      <c r="BM1784" s="242" t="s">
        <v>1770</v>
      </c>
    </row>
    <row r="1785" s="15" customFormat="1">
      <c r="A1785" s="15"/>
      <c r="B1785" s="272"/>
      <c r="C1785" s="273"/>
      <c r="D1785" s="251" t="s">
        <v>260</v>
      </c>
      <c r="E1785" s="274" t="s">
        <v>1</v>
      </c>
      <c r="F1785" s="275" t="s">
        <v>1734</v>
      </c>
      <c r="G1785" s="273"/>
      <c r="H1785" s="274" t="s">
        <v>1</v>
      </c>
      <c r="I1785" s="276"/>
      <c r="J1785" s="273"/>
      <c r="K1785" s="273"/>
      <c r="L1785" s="277"/>
      <c r="M1785" s="278"/>
      <c r="N1785" s="279"/>
      <c r="O1785" s="279"/>
      <c r="P1785" s="279"/>
      <c r="Q1785" s="279"/>
      <c r="R1785" s="279"/>
      <c r="S1785" s="279"/>
      <c r="T1785" s="280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T1785" s="281" t="s">
        <v>260</v>
      </c>
      <c r="AU1785" s="281" t="s">
        <v>93</v>
      </c>
      <c r="AV1785" s="15" t="s">
        <v>91</v>
      </c>
      <c r="AW1785" s="15" t="s">
        <v>40</v>
      </c>
      <c r="AX1785" s="15" t="s">
        <v>84</v>
      </c>
      <c r="AY1785" s="281" t="s">
        <v>251</v>
      </c>
    </row>
    <row r="1786" s="13" customFormat="1">
      <c r="A1786" s="13"/>
      <c r="B1786" s="249"/>
      <c r="C1786" s="250"/>
      <c r="D1786" s="251" t="s">
        <v>260</v>
      </c>
      <c r="E1786" s="252" t="s">
        <v>1</v>
      </c>
      <c r="F1786" s="253" t="s">
        <v>1771</v>
      </c>
      <c r="G1786" s="250"/>
      <c r="H1786" s="254">
        <v>5.7999999999999998</v>
      </c>
      <c r="I1786" s="255"/>
      <c r="J1786" s="250"/>
      <c r="K1786" s="250"/>
      <c r="L1786" s="256"/>
      <c r="M1786" s="257"/>
      <c r="N1786" s="258"/>
      <c r="O1786" s="258"/>
      <c r="P1786" s="258"/>
      <c r="Q1786" s="258"/>
      <c r="R1786" s="258"/>
      <c r="S1786" s="258"/>
      <c r="T1786" s="259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60" t="s">
        <v>260</v>
      </c>
      <c r="AU1786" s="260" t="s">
        <v>93</v>
      </c>
      <c r="AV1786" s="13" t="s">
        <v>93</v>
      </c>
      <c r="AW1786" s="13" t="s">
        <v>40</v>
      </c>
      <c r="AX1786" s="13" t="s">
        <v>91</v>
      </c>
      <c r="AY1786" s="260" t="s">
        <v>251</v>
      </c>
    </row>
    <row r="1787" s="2" customFormat="1" ht="37.8" customHeight="1">
      <c r="A1787" s="41"/>
      <c r="B1787" s="42"/>
      <c r="C1787" s="230" t="s">
        <v>1772</v>
      </c>
      <c r="D1787" s="230" t="s">
        <v>253</v>
      </c>
      <c r="E1787" s="231" t="s">
        <v>1773</v>
      </c>
      <c r="F1787" s="232" t="s">
        <v>1774</v>
      </c>
      <c r="G1787" s="233" t="s">
        <v>389</v>
      </c>
      <c r="H1787" s="234">
        <v>293.36000000000001</v>
      </c>
      <c r="I1787" s="235"/>
      <c r="J1787" s="236">
        <f>ROUND(I1787*H1787,2)</f>
        <v>0</v>
      </c>
      <c r="K1787" s="237"/>
      <c r="L1787" s="47"/>
      <c r="M1787" s="238" t="s">
        <v>1</v>
      </c>
      <c r="N1787" s="239" t="s">
        <v>49</v>
      </c>
      <c r="O1787" s="94"/>
      <c r="P1787" s="240">
        <f>O1787*H1787</f>
        <v>0</v>
      </c>
      <c r="Q1787" s="240">
        <v>0.00013924799999999999</v>
      </c>
      <c r="R1787" s="240">
        <f>Q1787*H1787</f>
        <v>0.040849793279999998</v>
      </c>
      <c r="S1787" s="240">
        <v>0</v>
      </c>
      <c r="T1787" s="241">
        <f>S1787*H1787</f>
        <v>0</v>
      </c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R1787" s="242" t="s">
        <v>304</v>
      </c>
      <c r="AT1787" s="242" t="s">
        <v>253</v>
      </c>
      <c r="AU1787" s="242" t="s">
        <v>93</v>
      </c>
      <c r="AY1787" s="19" t="s">
        <v>251</v>
      </c>
      <c r="BE1787" s="243">
        <f>IF(N1787="základní",J1787,0)</f>
        <v>0</v>
      </c>
      <c r="BF1787" s="243">
        <f>IF(N1787="snížená",J1787,0)</f>
        <v>0</v>
      </c>
      <c r="BG1787" s="243">
        <f>IF(N1787="zákl. přenesená",J1787,0)</f>
        <v>0</v>
      </c>
      <c r="BH1787" s="243">
        <f>IF(N1787="sníž. přenesená",J1787,0)</f>
        <v>0</v>
      </c>
      <c r="BI1787" s="243">
        <f>IF(N1787="nulová",J1787,0)</f>
        <v>0</v>
      </c>
      <c r="BJ1787" s="19" t="s">
        <v>91</v>
      </c>
      <c r="BK1787" s="243">
        <f>ROUND(I1787*H1787,2)</f>
        <v>0</v>
      </c>
      <c r="BL1787" s="19" t="s">
        <v>304</v>
      </c>
      <c r="BM1787" s="242" t="s">
        <v>1775</v>
      </c>
    </row>
    <row r="1788" s="2" customFormat="1">
      <c r="A1788" s="41"/>
      <c r="B1788" s="42"/>
      <c r="C1788" s="43"/>
      <c r="D1788" s="244" t="s">
        <v>258</v>
      </c>
      <c r="E1788" s="43"/>
      <c r="F1788" s="245" t="s">
        <v>1776</v>
      </c>
      <c r="G1788" s="43"/>
      <c r="H1788" s="43"/>
      <c r="I1788" s="246"/>
      <c r="J1788" s="43"/>
      <c r="K1788" s="43"/>
      <c r="L1788" s="47"/>
      <c r="M1788" s="247"/>
      <c r="N1788" s="248"/>
      <c r="O1788" s="94"/>
      <c r="P1788" s="94"/>
      <c r="Q1788" s="94"/>
      <c r="R1788" s="94"/>
      <c r="S1788" s="94"/>
      <c r="T1788" s="95"/>
      <c r="U1788" s="41"/>
      <c r="V1788" s="41"/>
      <c r="W1788" s="41"/>
      <c r="X1788" s="41"/>
      <c r="Y1788" s="41"/>
      <c r="Z1788" s="41"/>
      <c r="AA1788" s="41"/>
      <c r="AB1788" s="41"/>
      <c r="AC1788" s="41"/>
      <c r="AD1788" s="41"/>
      <c r="AE1788" s="41"/>
      <c r="AT1788" s="19" t="s">
        <v>258</v>
      </c>
      <c r="AU1788" s="19" t="s">
        <v>93</v>
      </c>
    </row>
    <row r="1789" s="13" customFormat="1">
      <c r="A1789" s="13"/>
      <c r="B1789" s="249"/>
      <c r="C1789" s="250"/>
      <c r="D1789" s="251" t="s">
        <v>260</v>
      </c>
      <c r="E1789" s="252" t="s">
        <v>1</v>
      </c>
      <c r="F1789" s="253" t="s">
        <v>1678</v>
      </c>
      <c r="G1789" s="250"/>
      <c r="H1789" s="254">
        <v>33.359999999999999</v>
      </c>
      <c r="I1789" s="255"/>
      <c r="J1789" s="250"/>
      <c r="K1789" s="250"/>
      <c r="L1789" s="256"/>
      <c r="M1789" s="257"/>
      <c r="N1789" s="258"/>
      <c r="O1789" s="258"/>
      <c r="P1789" s="258"/>
      <c r="Q1789" s="258"/>
      <c r="R1789" s="258"/>
      <c r="S1789" s="258"/>
      <c r="T1789" s="259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60" t="s">
        <v>260</v>
      </c>
      <c r="AU1789" s="260" t="s">
        <v>93</v>
      </c>
      <c r="AV1789" s="13" t="s">
        <v>93</v>
      </c>
      <c r="AW1789" s="13" t="s">
        <v>40</v>
      </c>
      <c r="AX1789" s="13" t="s">
        <v>84</v>
      </c>
      <c r="AY1789" s="260" t="s">
        <v>251</v>
      </c>
    </row>
    <row r="1790" s="13" customFormat="1">
      <c r="A1790" s="13"/>
      <c r="B1790" s="249"/>
      <c r="C1790" s="250"/>
      <c r="D1790" s="251" t="s">
        <v>260</v>
      </c>
      <c r="E1790" s="252" t="s">
        <v>1</v>
      </c>
      <c r="F1790" s="253" t="s">
        <v>1215</v>
      </c>
      <c r="G1790" s="250"/>
      <c r="H1790" s="254">
        <v>260</v>
      </c>
      <c r="I1790" s="255"/>
      <c r="J1790" s="250"/>
      <c r="K1790" s="250"/>
      <c r="L1790" s="256"/>
      <c r="M1790" s="257"/>
      <c r="N1790" s="258"/>
      <c r="O1790" s="258"/>
      <c r="P1790" s="258"/>
      <c r="Q1790" s="258"/>
      <c r="R1790" s="258"/>
      <c r="S1790" s="258"/>
      <c r="T1790" s="259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60" t="s">
        <v>260</v>
      </c>
      <c r="AU1790" s="260" t="s">
        <v>93</v>
      </c>
      <c r="AV1790" s="13" t="s">
        <v>93</v>
      </c>
      <c r="AW1790" s="13" t="s">
        <v>40</v>
      </c>
      <c r="AX1790" s="13" t="s">
        <v>84</v>
      </c>
      <c r="AY1790" s="260" t="s">
        <v>251</v>
      </c>
    </row>
    <row r="1791" s="14" customFormat="1">
      <c r="A1791" s="14"/>
      <c r="B1791" s="261"/>
      <c r="C1791" s="262"/>
      <c r="D1791" s="251" t="s">
        <v>260</v>
      </c>
      <c r="E1791" s="263" t="s">
        <v>1</v>
      </c>
      <c r="F1791" s="264" t="s">
        <v>262</v>
      </c>
      <c r="G1791" s="262"/>
      <c r="H1791" s="265">
        <v>293.36000000000001</v>
      </c>
      <c r="I1791" s="266"/>
      <c r="J1791" s="262"/>
      <c r="K1791" s="262"/>
      <c r="L1791" s="267"/>
      <c r="M1791" s="268"/>
      <c r="N1791" s="269"/>
      <c r="O1791" s="269"/>
      <c r="P1791" s="269"/>
      <c r="Q1791" s="269"/>
      <c r="R1791" s="269"/>
      <c r="S1791" s="269"/>
      <c r="T1791" s="270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71" t="s">
        <v>260</v>
      </c>
      <c r="AU1791" s="271" t="s">
        <v>93</v>
      </c>
      <c r="AV1791" s="14" t="s">
        <v>257</v>
      </c>
      <c r="AW1791" s="14" t="s">
        <v>40</v>
      </c>
      <c r="AX1791" s="14" t="s">
        <v>91</v>
      </c>
      <c r="AY1791" s="271" t="s">
        <v>251</v>
      </c>
    </row>
    <row r="1792" s="2" customFormat="1" ht="33" customHeight="1">
      <c r="A1792" s="41"/>
      <c r="B1792" s="42"/>
      <c r="C1792" s="294" t="s">
        <v>970</v>
      </c>
      <c r="D1792" s="294" t="s">
        <v>338</v>
      </c>
      <c r="E1792" s="295" t="s">
        <v>1777</v>
      </c>
      <c r="F1792" s="296" t="s">
        <v>1778</v>
      </c>
      <c r="G1792" s="297" t="s">
        <v>389</v>
      </c>
      <c r="H1792" s="298">
        <v>341.911</v>
      </c>
      <c r="I1792" s="299"/>
      <c r="J1792" s="300">
        <f>ROUND(I1792*H1792,2)</f>
        <v>0</v>
      </c>
      <c r="K1792" s="301"/>
      <c r="L1792" s="302"/>
      <c r="M1792" s="303" t="s">
        <v>1</v>
      </c>
      <c r="N1792" s="304" t="s">
        <v>49</v>
      </c>
      <c r="O1792" s="94"/>
      <c r="P1792" s="240">
        <f>O1792*H1792</f>
        <v>0</v>
      </c>
      <c r="Q1792" s="240">
        <v>0.0020999999999999999</v>
      </c>
      <c r="R1792" s="240">
        <f>Q1792*H1792</f>
        <v>0.71801309999999996</v>
      </c>
      <c r="S1792" s="240">
        <v>0</v>
      </c>
      <c r="T1792" s="241">
        <f>S1792*H1792</f>
        <v>0</v>
      </c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R1792" s="242" t="s">
        <v>364</v>
      </c>
      <c r="AT1792" s="242" t="s">
        <v>338</v>
      </c>
      <c r="AU1792" s="242" t="s">
        <v>93</v>
      </c>
      <c r="AY1792" s="19" t="s">
        <v>251</v>
      </c>
      <c r="BE1792" s="243">
        <f>IF(N1792="základní",J1792,0)</f>
        <v>0</v>
      </c>
      <c r="BF1792" s="243">
        <f>IF(N1792="snížená",J1792,0)</f>
        <v>0</v>
      </c>
      <c r="BG1792" s="243">
        <f>IF(N1792="zákl. přenesená",J1792,0)</f>
        <v>0</v>
      </c>
      <c r="BH1792" s="243">
        <f>IF(N1792="sníž. přenesená",J1792,0)</f>
        <v>0</v>
      </c>
      <c r="BI1792" s="243">
        <f>IF(N1792="nulová",J1792,0)</f>
        <v>0</v>
      </c>
      <c r="BJ1792" s="19" t="s">
        <v>91</v>
      </c>
      <c r="BK1792" s="243">
        <f>ROUND(I1792*H1792,2)</f>
        <v>0</v>
      </c>
      <c r="BL1792" s="19" t="s">
        <v>304</v>
      </c>
      <c r="BM1792" s="242" t="s">
        <v>1779</v>
      </c>
    </row>
    <row r="1793" s="13" customFormat="1">
      <c r="A1793" s="13"/>
      <c r="B1793" s="249"/>
      <c r="C1793" s="250"/>
      <c r="D1793" s="251" t="s">
        <v>260</v>
      </c>
      <c r="E1793" s="252" t="s">
        <v>1</v>
      </c>
      <c r="F1793" s="253" t="s">
        <v>1780</v>
      </c>
      <c r="G1793" s="250"/>
      <c r="H1793" s="254">
        <v>341.911</v>
      </c>
      <c r="I1793" s="255"/>
      <c r="J1793" s="250"/>
      <c r="K1793" s="250"/>
      <c r="L1793" s="256"/>
      <c r="M1793" s="257"/>
      <c r="N1793" s="258"/>
      <c r="O1793" s="258"/>
      <c r="P1793" s="258"/>
      <c r="Q1793" s="258"/>
      <c r="R1793" s="258"/>
      <c r="S1793" s="258"/>
      <c r="T1793" s="259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60" t="s">
        <v>260</v>
      </c>
      <c r="AU1793" s="260" t="s">
        <v>93</v>
      </c>
      <c r="AV1793" s="13" t="s">
        <v>93</v>
      </c>
      <c r="AW1793" s="13" t="s">
        <v>40</v>
      </c>
      <c r="AX1793" s="13" t="s">
        <v>84</v>
      </c>
      <c r="AY1793" s="260" t="s">
        <v>251</v>
      </c>
    </row>
    <row r="1794" s="14" customFormat="1">
      <c r="A1794" s="14"/>
      <c r="B1794" s="261"/>
      <c r="C1794" s="262"/>
      <c r="D1794" s="251" t="s">
        <v>260</v>
      </c>
      <c r="E1794" s="263" t="s">
        <v>1</v>
      </c>
      <c r="F1794" s="264" t="s">
        <v>262</v>
      </c>
      <c r="G1794" s="262"/>
      <c r="H1794" s="265">
        <v>341.911</v>
      </c>
      <c r="I1794" s="266"/>
      <c r="J1794" s="262"/>
      <c r="K1794" s="262"/>
      <c r="L1794" s="267"/>
      <c r="M1794" s="268"/>
      <c r="N1794" s="269"/>
      <c r="O1794" s="269"/>
      <c r="P1794" s="269"/>
      <c r="Q1794" s="269"/>
      <c r="R1794" s="269"/>
      <c r="S1794" s="269"/>
      <c r="T1794" s="270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71" t="s">
        <v>260</v>
      </c>
      <c r="AU1794" s="271" t="s">
        <v>93</v>
      </c>
      <c r="AV1794" s="14" t="s">
        <v>257</v>
      </c>
      <c r="AW1794" s="14" t="s">
        <v>40</v>
      </c>
      <c r="AX1794" s="14" t="s">
        <v>91</v>
      </c>
      <c r="AY1794" s="271" t="s">
        <v>251</v>
      </c>
    </row>
    <row r="1795" s="2" customFormat="1" ht="37.8" customHeight="1">
      <c r="A1795" s="41"/>
      <c r="B1795" s="42"/>
      <c r="C1795" s="230" t="s">
        <v>1781</v>
      </c>
      <c r="D1795" s="230" t="s">
        <v>253</v>
      </c>
      <c r="E1795" s="231" t="s">
        <v>1782</v>
      </c>
      <c r="F1795" s="232" t="s">
        <v>1783</v>
      </c>
      <c r="G1795" s="233" t="s">
        <v>389</v>
      </c>
      <c r="H1795" s="234">
        <v>1045.4400000000001</v>
      </c>
      <c r="I1795" s="235"/>
      <c r="J1795" s="236">
        <f>ROUND(I1795*H1795,2)</f>
        <v>0</v>
      </c>
      <c r="K1795" s="237"/>
      <c r="L1795" s="47"/>
      <c r="M1795" s="238" t="s">
        <v>1</v>
      </c>
      <c r="N1795" s="239" t="s">
        <v>49</v>
      </c>
      <c r="O1795" s="94"/>
      <c r="P1795" s="240">
        <f>O1795*H1795</f>
        <v>0</v>
      </c>
      <c r="Q1795" s="240">
        <v>0.00014224800000000001</v>
      </c>
      <c r="R1795" s="240">
        <f>Q1795*H1795</f>
        <v>0.14871174912000001</v>
      </c>
      <c r="S1795" s="240">
        <v>0</v>
      </c>
      <c r="T1795" s="241">
        <f>S1795*H1795</f>
        <v>0</v>
      </c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R1795" s="242" t="s">
        <v>304</v>
      </c>
      <c r="AT1795" s="242" t="s">
        <v>253</v>
      </c>
      <c r="AU1795" s="242" t="s">
        <v>93</v>
      </c>
      <c r="AY1795" s="19" t="s">
        <v>251</v>
      </c>
      <c r="BE1795" s="243">
        <f>IF(N1795="základní",J1795,0)</f>
        <v>0</v>
      </c>
      <c r="BF1795" s="243">
        <f>IF(N1795="snížená",J1795,0)</f>
        <v>0</v>
      </c>
      <c r="BG1795" s="243">
        <f>IF(N1795="zákl. přenesená",J1795,0)</f>
        <v>0</v>
      </c>
      <c r="BH1795" s="243">
        <f>IF(N1795="sníž. přenesená",J1795,0)</f>
        <v>0</v>
      </c>
      <c r="BI1795" s="243">
        <f>IF(N1795="nulová",J1795,0)</f>
        <v>0</v>
      </c>
      <c r="BJ1795" s="19" t="s">
        <v>91</v>
      </c>
      <c r="BK1795" s="243">
        <f>ROUND(I1795*H1795,2)</f>
        <v>0</v>
      </c>
      <c r="BL1795" s="19" t="s">
        <v>304</v>
      </c>
      <c r="BM1795" s="242" t="s">
        <v>1784</v>
      </c>
    </row>
    <row r="1796" s="2" customFormat="1">
      <c r="A1796" s="41"/>
      <c r="B1796" s="42"/>
      <c r="C1796" s="43"/>
      <c r="D1796" s="244" t="s">
        <v>258</v>
      </c>
      <c r="E1796" s="43"/>
      <c r="F1796" s="245" t="s">
        <v>1785</v>
      </c>
      <c r="G1796" s="43"/>
      <c r="H1796" s="43"/>
      <c r="I1796" s="246"/>
      <c r="J1796" s="43"/>
      <c r="K1796" s="43"/>
      <c r="L1796" s="47"/>
      <c r="M1796" s="247"/>
      <c r="N1796" s="248"/>
      <c r="O1796" s="94"/>
      <c r="P1796" s="94"/>
      <c r="Q1796" s="94"/>
      <c r="R1796" s="94"/>
      <c r="S1796" s="94"/>
      <c r="T1796" s="95"/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T1796" s="19" t="s">
        <v>258</v>
      </c>
      <c r="AU1796" s="19" t="s">
        <v>93</v>
      </c>
    </row>
    <row r="1797" s="13" customFormat="1">
      <c r="A1797" s="13"/>
      <c r="B1797" s="249"/>
      <c r="C1797" s="250"/>
      <c r="D1797" s="251" t="s">
        <v>260</v>
      </c>
      <c r="E1797" s="252" t="s">
        <v>1</v>
      </c>
      <c r="F1797" s="253" t="s">
        <v>1674</v>
      </c>
      <c r="G1797" s="250"/>
      <c r="H1797" s="254">
        <v>871</v>
      </c>
      <c r="I1797" s="255"/>
      <c r="J1797" s="250"/>
      <c r="K1797" s="250"/>
      <c r="L1797" s="256"/>
      <c r="M1797" s="257"/>
      <c r="N1797" s="258"/>
      <c r="O1797" s="258"/>
      <c r="P1797" s="258"/>
      <c r="Q1797" s="258"/>
      <c r="R1797" s="258"/>
      <c r="S1797" s="258"/>
      <c r="T1797" s="259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60" t="s">
        <v>260</v>
      </c>
      <c r="AU1797" s="260" t="s">
        <v>93</v>
      </c>
      <c r="AV1797" s="13" t="s">
        <v>93</v>
      </c>
      <c r="AW1797" s="13" t="s">
        <v>40</v>
      </c>
      <c r="AX1797" s="13" t="s">
        <v>84</v>
      </c>
      <c r="AY1797" s="260" t="s">
        <v>251</v>
      </c>
    </row>
    <row r="1798" s="13" customFormat="1">
      <c r="A1798" s="13"/>
      <c r="B1798" s="249"/>
      <c r="C1798" s="250"/>
      <c r="D1798" s="251" t="s">
        <v>260</v>
      </c>
      <c r="E1798" s="252" t="s">
        <v>1</v>
      </c>
      <c r="F1798" s="253" t="s">
        <v>1675</v>
      </c>
      <c r="G1798" s="250"/>
      <c r="H1798" s="254">
        <v>1.76</v>
      </c>
      <c r="I1798" s="255"/>
      <c r="J1798" s="250"/>
      <c r="K1798" s="250"/>
      <c r="L1798" s="256"/>
      <c r="M1798" s="257"/>
      <c r="N1798" s="258"/>
      <c r="O1798" s="258"/>
      <c r="P1798" s="258"/>
      <c r="Q1798" s="258"/>
      <c r="R1798" s="258"/>
      <c r="S1798" s="258"/>
      <c r="T1798" s="259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60" t="s">
        <v>260</v>
      </c>
      <c r="AU1798" s="260" t="s">
        <v>93</v>
      </c>
      <c r="AV1798" s="13" t="s">
        <v>93</v>
      </c>
      <c r="AW1798" s="13" t="s">
        <v>40</v>
      </c>
      <c r="AX1798" s="13" t="s">
        <v>84</v>
      </c>
      <c r="AY1798" s="260" t="s">
        <v>251</v>
      </c>
    </row>
    <row r="1799" s="13" customFormat="1">
      <c r="A1799" s="13"/>
      <c r="B1799" s="249"/>
      <c r="C1799" s="250"/>
      <c r="D1799" s="251" t="s">
        <v>260</v>
      </c>
      <c r="E1799" s="252" t="s">
        <v>1</v>
      </c>
      <c r="F1799" s="253" t="s">
        <v>1676</v>
      </c>
      <c r="G1799" s="250"/>
      <c r="H1799" s="254">
        <v>140.71000000000001</v>
      </c>
      <c r="I1799" s="255"/>
      <c r="J1799" s="250"/>
      <c r="K1799" s="250"/>
      <c r="L1799" s="256"/>
      <c r="M1799" s="257"/>
      <c r="N1799" s="258"/>
      <c r="O1799" s="258"/>
      <c r="P1799" s="258"/>
      <c r="Q1799" s="258"/>
      <c r="R1799" s="258"/>
      <c r="S1799" s="258"/>
      <c r="T1799" s="259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60" t="s">
        <v>260</v>
      </c>
      <c r="AU1799" s="260" t="s">
        <v>93</v>
      </c>
      <c r="AV1799" s="13" t="s">
        <v>93</v>
      </c>
      <c r="AW1799" s="13" t="s">
        <v>40</v>
      </c>
      <c r="AX1799" s="13" t="s">
        <v>84</v>
      </c>
      <c r="AY1799" s="260" t="s">
        <v>251</v>
      </c>
    </row>
    <row r="1800" s="13" customFormat="1">
      <c r="A1800" s="13"/>
      <c r="B1800" s="249"/>
      <c r="C1800" s="250"/>
      <c r="D1800" s="251" t="s">
        <v>260</v>
      </c>
      <c r="E1800" s="252" t="s">
        <v>1</v>
      </c>
      <c r="F1800" s="253" t="s">
        <v>1677</v>
      </c>
      <c r="G1800" s="250"/>
      <c r="H1800" s="254">
        <v>7.2699999999999996</v>
      </c>
      <c r="I1800" s="255"/>
      <c r="J1800" s="250"/>
      <c r="K1800" s="250"/>
      <c r="L1800" s="256"/>
      <c r="M1800" s="257"/>
      <c r="N1800" s="258"/>
      <c r="O1800" s="258"/>
      <c r="P1800" s="258"/>
      <c r="Q1800" s="258"/>
      <c r="R1800" s="258"/>
      <c r="S1800" s="258"/>
      <c r="T1800" s="259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60" t="s">
        <v>260</v>
      </c>
      <c r="AU1800" s="260" t="s">
        <v>93</v>
      </c>
      <c r="AV1800" s="13" t="s">
        <v>93</v>
      </c>
      <c r="AW1800" s="13" t="s">
        <v>40</v>
      </c>
      <c r="AX1800" s="13" t="s">
        <v>84</v>
      </c>
      <c r="AY1800" s="260" t="s">
        <v>251</v>
      </c>
    </row>
    <row r="1801" s="13" customFormat="1">
      <c r="A1801" s="13"/>
      <c r="B1801" s="249"/>
      <c r="C1801" s="250"/>
      <c r="D1801" s="251" t="s">
        <v>260</v>
      </c>
      <c r="E1801" s="252" t="s">
        <v>1</v>
      </c>
      <c r="F1801" s="253" t="s">
        <v>1679</v>
      </c>
      <c r="G1801" s="250"/>
      <c r="H1801" s="254">
        <v>24.699999999999999</v>
      </c>
      <c r="I1801" s="255"/>
      <c r="J1801" s="250"/>
      <c r="K1801" s="250"/>
      <c r="L1801" s="256"/>
      <c r="M1801" s="257"/>
      <c r="N1801" s="258"/>
      <c r="O1801" s="258"/>
      <c r="P1801" s="258"/>
      <c r="Q1801" s="258"/>
      <c r="R1801" s="258"/>
      <c r="S1801" s="258"/>
      <c r="T1801" s="259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60" t="s">
        <v>260</v>
      </c>
      <c r="AU1801" s="260" t="s">
        <v>93</v>
      </c>
      <c r="AV1801" s="13" t="s">
        <v>93</v>
      </c>
      <c r="AW1801" s="13" t="s">
        <v>40</v>
      </c>
      <c r="AX1801" s="13" t="s">
        <v>84</v>
      </c>
      <c r="AY1801" s="260" t="s">
        <v>251</v>
      </c>
    </row>
    <row r="1802" s="14" customFormat="1">
      <c r="A1802" s="14"/>
      <c r="B1802" s="261"/>
      <c r="C1802" s="262"/>
      <c r="D1802" s="251" t="s">
        <v>260</v>
      </c>
      <c r="E1802" s="263" t="s">
        <v>1</v>
      </c>
      <c r="F1802" s="264" t="s">
        <v>262</v>
      </c>
      <c r="G1802" s="262"/>
      <c r="H1802" s="265">
        <v>1045.4400000000001</v>
      </c>
      <c r="I1802" s="266"/>
      <c r="J1802" s="262"/>
      <c r="K1802" s="262"/>
      <c r="L1802" s="267"/>
      <c r="M1802" s="268"/>
      <c r="N1802" s="269"/>
      <c r="O1802" s="269"/>
      <c r="P1802" s="269"/>
      <c r="Q1802" s="269"/>
      <c r="R1802" s="269"/>
      <c r="S1802" s="269"/>
      <c r="T1802" s="270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71" t="s">
        <v>260</v>
      </c>
      <c r="AU1802" s="271" t="s">
        <v>93</v>
      </c>
      <c r="AV1802" s="14" t="s">
        <v>257</v>
      </c>
      <c r="AW1802" s="14" t="s">
        <v>40</v>
      </c>
      <c r="AX1802" s="14" t="s">
        <v>91</v>
      </c>
      <c r="AY1802" s="271" t="s">
        <v>251</v>
      </c>
    </row>
    <row r="1803" s="2" customFormat="1" ht="33" customHeight="1">
      <c r="A1803" s="41"/>
      <c r="B1803" s="42"/>
      <c r="C1803" s="294" t="s">
        <v>1017</v>
      </c>
      <c r="D1803" s="294" t="s">
        <v>338</v>
      </c>
      <c r="E1803" s="295" t="s">
        <v>1777</v>
      </c>
      <c r="F1803" s="296" t="s">
        <v>1778</v>
      </c>
      <c r="G1803" s="297" t="s">
        <v>389</v>
      </c>
      <c r="H1803" s="298">
        <v>1218.46</v>
      </c>
      <c r="I1803" s="299"/>
      <c r="J1803" s="300">
        <f>ROUND(I1803*H1803,2)</f>
        <v>0</v>
      </c>
      <c r="K1803" s="301"/>
      <c r="L1803" s="302"/>
      <c r="M1803" s="303" t="s">
        <v>1</v>
      </c>
      <c r="N1803" s="304" t="s">
        <v>49</v>
      </c>
      <c r="O1803" s="94"/>
      <c r="P1803" s="240">
        <f>O1803*H1803</f>
        <v>0</v>
      </c>
      <c r="Q1803" s="240">
        <v>0.0020999999999999999</v>
      </c>
      <c r="R1803" s="240">
        <f>Q1803*H1803</f>
        <v>2.5587659999999999</v>
      </c>
      <c r="S1803" s="240">
        <v>0</v>
      </c>
      <c r="T1803" s="241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42" t="s">
        <v>364</v>
      </c>
      <c r="AT1803" s="242" t="s">
        <v>338</v>
      </c>
      <c r="AU1803" s="242" t="s">
        <v>93</v>
      </c>
      <c r="AY1803" s="19" t="s">
        <v>251</v>
      </c>
      <c r="BE1803" s="243">
        <f>IF(N1803="základní",J1803,0)</f>
        <v>0</v>
      </c>
      <c r="BF1803" s="243">
        <f>IF(N1803="snížená",J1803,0)</f>
        <v>0</v>
      </c>
      <c r="BG1803" s="243">
        <f>IF(N1803="zákl. přenesená",J1803,0)</f>
        <v>0</v>
      </c>
      <c r="BH1803" s="243">
        <f>IF(N1803="sníž. přenesená",J1803,0)</f>
        <v>0</v>
      </c>
      <c r="BI1803" s="243">
        <f>IF(N1803="nulová",J1803,0)</f>
        <v>0</v>
      </c>
      <c r="BJ1803" s="19" t="s">
        <v>91</v>
      </c>
      <c r="BK1803" s="243">
        <f>ROUND(I1803*H1803,2)</f>
        <v>0</v>
      </c>
      <c r="BL1803" s="19" t="s">
        <v>304</v>
      </c>
      <c r="BM1803" s="242" t="s">
        <v>1786</v>
      </c>
    </row>
    <row r="1804" s="13" customFormat="1">
      <c r="A1804" s="13"/>
      <c r="B1804" s="249"/>
      <c r="C1804" s="250"/>
      <c r="D1804" s="251" t="s">
        <v>260</v>
      </c>
      <c r="E1804" s="252" t="s">
        <v>1</v>
      </c>
      <c r="F1804" s="253" t="s">
        <v>1787</v>
      </c>
      <c r="G1804" s="250"/>
      <c r="H1804" s="254">
        <v>1218.46</v>
      </c>
      <c r="I1804" s="255"/>
      <c r="J1804" s="250"/>
      <c r="K1804" s="250"/>
      <c r="L1804" s="256"/>
      <c r="M1804" s="257"/>
      <c r="N1804" s="258"/>
      <c r="O1804" s="258"/>
      <c r="P1804" s="258"/>
      <c r="Q1804" s="258"/>
      <c r="R1804" s="258"/>
      <c r="S1804" s="258"/>
      <c r="T1804" s="259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60" t="s">
        <v>260</v>
      </c>
      <c r="AU1804" s="260" t="s">
        <v>93</v>
      </c>
      <c r="AV1804" s="13" t="s">
        <v>93</v>
      </c>
      <c r="AW1804" s="13" t="s">
        <v>40</v>
      </c>
      <c r="AX1804" s="13" t="s">
        <v>84</v>
      </c>
      <c r="AY1804" s="260" t="s">
        <v>251</v>
      </c>
    </row>
    <row r="1805" s="14" customFormat="1">
      <c r="A1805" s="14"/>
      <c r="B1805" s="261"/>
      <c r="C1805" s="262"/>
      <c r="D1805" s="251" t="s">
        <v>260</v>
      </c>
      <c r="E1805" s="263" t="s">
        <v>1</v>
      </c>
      <c r="F1805" s="264" t="s">
        <v>262</v>
      </c>
      <c r="G1805" s="262"/>
      <c r="H1805" s="265">
        <v>1218.46</v>
      </c>
      <c r="I1805" s="266"/>
      <c r="J1805" s="262"/>
      <c r="K1805" s="262"/>
      <c r="L1805" s="267"/>
      <c r="M1805" s="268"/>
      <c r="N1805" s="269"/>
      <c r="O1805" s="269"/>
      <c r="P1805" s="269"/>
      <c r="Q1805" s="269"/>
      <c r="R1805" s="269"/>
      <c r="S1805" s="269"/>
      <c r="T1805" s="270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71" t="s">
        <v>260</v>
      </c>
      <c r="AU1805" s="271" t="s">
        <v>93</v>
      </c>
      <c r="AV1805" s="14" t="s">
        <v>257</v>
      </c>
      <c r="AW1805" s="14" t="s">
        <v>40</v>
      </c>
      <c r="AX1805" s="14" t="s">
        <v>91</v>
      </c>
      <c r="AY1805" s="271" t="s">
        <v>251</v>
      </c>
    </row>
    <row r="1806" s="2" customFormat="1" ht="24.15" customHeight="1">
      <c r="A1806" s="41"/>
      <c r="B1806" s="42"/>
      <c r="C1806" s="230" t="s">
        <v>1788</v>
      </c>
      <c r="D1806" s="230" t="s">
        <v>253</v>
      </c>
      <c r="E1806" s="231" t="s">
        <v>1789</v>
      </c>
      <c r="F1806" s="232" t="s">
        <v>1790</v>
      </c>
      <c r="G1806" s="233" t="s">
        <v>389</v>
      </c>
      <c r="H1806" s="234">
        <v>2400.9099999999999</v>
      </c>
      <c r="I1806" s="235"/>
      <c r="J1806" s="236">
        <f>ROUND(I1806*H1806,2)</f>
        <v>0</v>
      </c>
      <c r="K1806" s="237"/>
      <c r="L1806" s="47"/>
      <c r="M1806" s="238" t="s">
        <v>1</v>
      </c>
      <c r="N1806" s="239" t="s">
        <v>49</v>
      </c>
      <c r="O1806" s="94"/>
      <c r="P1806" s="240">
        <f>O1806*H1806</f>
        <v>0</v>
      </c>
      <c r="Q1806" s="240">
        <v>0</v>
      </c>
      <c r="R1806" s="240">
        <f>Q1806*H1806</f>
        <v>0</v>
      </c>
      <c r="S1806" s="240">
        <v>0</v>
      </c>
      <c r="T1806" s="241">
        <f>S1806*H1806</f>
        <v>0</v>
      </c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R1806" s="242" t="s">
        <v>304</v>
      </c>
      <c r="AT1806" s="242" t="s">
        <v>253</v>
      </c>
      <c r="AU1806" s="242" t="s">
        <v>93</v>
      </c>
      <c r="AY1806" s="19" t="s">
        <v>251</v>
      </c>
      <c r="BE1806" s="243">
        <f>IF(N1806="základní",J1806,0)</f>
        <v>0</v>
      </c>
      <c r="BF1806" s="243">
        <f>IF(N1806="snížená",J1806,0)</f>
        <v>0</v>
      </c>
      <c r="BG1806" s="243">
        <f>IF(N1806="zákl. přenesená",J1806,0)</f>
        <v>0</v>
      </c>
      <c r="BH1806" s="243">
        <f>IF(N1806="sníž. přenesená",J1806,0)</f>
        <v>0</v>
      </c>
      <c r="BI1806" s="243">
        <f>IF(N1806="nulová",J1806,0)</f>
        <v>0</v>
      </c>
      <c r="BJ1806" s="19" t="s">
        <v>91</v>
      </c>
      <c r="BK1806" s="243">
        <f>ROUND(I1806*H1806,2)</f>
        <v>0</v>
      </c>
      <c r="BL1806" s="19" t="s">
        <v>304</v>
      </c>
      <c r="BM1806" s="242" t="s">
        <v>1791</v>
      </c>
    </row>
    <row r="1807" s="2" customFormat="1">
      <c r="A1807" s="41"/>
      <c r="B1807" s="42"/>
      <c r="C1807" s="43"/>
      <c r="D1807" s="244" t="s">
        <v>258</v>
      </c>
      <c r="E1807" s="43"/>
      <c r="F1807" s="245" t="s">
        <v>1792</v>
      </c>
      <c r="G1807" s="43"/>
      <c r="H1807" s="43"/>
      <c r="I1807" s="246"/>
      <c r="J1807" s="43"/>
      <c r="K1807" s="43"/>
      <c r="L1807" s="47"/>
      <c r="M1807" s="247"/>
      <c r="N1807" s="248"/>
      <c r="O1807" s="94"/>
      <c r="P1807" s="94"/>
      <c r="Q1807" s="94"/>
      <c r="R1807" s="94"/>
      <c r="S1807" s="94"/>
      <c r="T1807" s="95"/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T1807" s="19" t="s">
        <v>258</v>
      </c>
      <c r="AU1807" s="19" t="s">
        <v>93</v>
      </c>
    </row>
    <row r="1808" s="13" customFormat="1">
      <c r="A1808" s="13"/>
      <c r="B1808" s="249"/>
      <c r="C1808" s="250"/>
      <c r="D1808" s="251" t="s">
        <v>260</v>
      </c>
      <c r="E1808" s="252" t="s">
        <v>1</v>
      </c>
      <c r="F1808" s="253" t="s">
        <v>1674</v>
      </c>
      <c r="G1808" s="250"/>
      <c r="H1808" s="254">
        <v>871</v>
      </c>
      <c r="I1808" s="255"/>
      <c r="J1808" s="250"/>
      <c r="K1808" s="250"/>
      <c r="L1808" s="256"/>
      <c r="M1808" s="257"/>
      <c r="N1808" s="258"/>
      <c r="O1808" s="258"/>
      <c r="P1808" s="258"/>
      <c r="Q1808" s="258"/>
      <c r="R1808" s="258"/>
      <c r="S1808" s="258"/>
      <c r="T1808" s="259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60" t="s">
        <v>260</v>
      </c>
      <c r="AU1808" s="260" t="s">
        <v>93</v>
      </c>
      <c r="AV1808" s="13" t="s">
        <v>93</v>
      </c>
      <c r="AW1808" s="13" t="s">
        <v>40</v>
      </c>
      <c r="AX1808" s="13" t="s">
        <v>84</v>
      </c>
      <c r="AY1808" s="260" t="s">
        <v>251</v>
      </c>
    </row>
    <row r="1809" s="13" customFormat="1">
      <c r="A1809" s="13"/>
      <c r="B1809" s="249"/>
      <c r="C1809" s="250"/>
      <c r="D1809" s="251" t="s">
        <v>260</v>
      </c>
      <c r="E1809" s="252" t="s">
        <v>1</v>
      </c>
      <c r="F1809" s="253" t="s">
        <v>1675</v>
      </c>
      <c r="G1809" s="250"/>
      <c r="H1809" s="254">
        <v>1.76</v>
      </c>
      <c r="I1809" s="255"/>
      <c r="J1809" s="250"/>
      <c r="K1809" s="250"/>
      <c r="L1809" s="256"/>
      <c r="M1809" s="257"/>
      <c r="N1809" s="258"/>
      <c r="O1809" s="258"/>
      <c r="P1809" s="258"/>
      <c r="Q1809" s="258"/>
      <c r="R1809" s="258"/>
      <c r="S1809" s="258"/>
      <c r="T1809" s="259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60" t="s">
        <v>260</v>
      </c>
      <c r="AU1809" s="260" t="s">
        <v>93</v>
      </c>
      <c r="AV1809" s="13" t="s">
        <v>93</v>
      </c>
      <c r="AW1809" s="13" t="s">
        <v>40</v>
      </c>
      <c r="AX1809" s="13" t="s">
        <v>84</v>
      </c>
      <c r="AY1809" s="260" t="s">
        <v>251</v>
      </c>
    </row>
    <row r="1810" s="13" customFormat="1">
      <c r="A1810" s="13"/>
      <c r="B1810" s="249"/>
      <c r="C1810" s="250"/>
      <c r="D1810" s="251" t="s">
        <v>260</v>
      </c>
      <c r="E1810" s="252" t="s">
        <v>1</v>
      </c>
      <c r="F1810" s="253" t="s">
        <v>1676</v>
      </c>
      <c r="G1810" s="250"/>
      <c r="H1810" s="254">
        <v>140.71000000000001</v>
      </c>
      <c r="I1810" s="255"/>
      <c r="J1810" s="250"/>
      <c r="K1810" s="250"/>
      <c r="L1810" s="256"/>
      <c r="M1810" s="257"/>
      <c r="N1810" s="258"/>
      <c r="O1810" s="258"/>
      <c r="P1810" s="258"/>
      <c r="Q1810" s="258"/>
      <c r="R1810" s="258"/>
      <c r="S1810" s="258"/>
      <c r="T1810" s="259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60" t="s">
        <v>260</v>
      </c>
      <c r="AU1810" s="260" t="s">
        <v>93</v>
      </c>
      <c r="AV1810" s="13" t="s">
        <v>93</v>
      </c>
      <c r="AW1810" s="13" t="s">
        <v>40</v>
      </c>
      <c r="AX1810" s="13" t="s">
        <v>84</v>
      </c>
      <c r="AY1810" s="260" t="s">
        <v>251</v>
      </c>
    </row>
    <row r="1811" s="13" customFormat="1">
      <c r="A1811" s="13"/>
      <c r="B1811" s="249"/>
      <c r="C1811" s="250"/>
      <c r="D1811" s="251" t="s">
        <v>260</v>
      </c>
      <c r="E1811" s="252" t="s">
        <v>1</v>
      </c>
      <c r="F1811" s="253" t="s">
        <v>1677</v>
      </c>
      <c r="G1811" s="250"/>
      <c r="H1811" s="254">
        <v>7.2699999999999996</v>
      </c>
      <c r="I1811" s="255"/>
      <c r="J1811" s="250"/>
      <c r="K1811" s="250"/>
      <c r="L1811" s="256"/>
      <c r="M1811" s="257"/>
      <c r="N1811" s="258"/>
      <c r="O1811" s="258"/>
      <c r="P1811" s="258"/>
      <c r="Q1811" s="258"/>
      <c r="R1811" s="258"/>
      <c r="S1811" s="258"/>
      <c r="T1811" s="259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60" t="s">
        <v>260</v>
      </c>
      <c r="AU1811" s="260" t="s">
        <v>93</v>
      </c>
      <c r="AV1811" s="13" t="s">
        <v>93</v>
      </c>
      <c r="AW1811" s="13" t="s">
        <v>40</v>
      </c>
      <c r="AX1811" s="13" t="s">
        <v>84</v>
      </c>
      <c r="AY1811" s="260" t="s">
        <v>251</v>
      </c>
    </row>
    <row r="1812" s="13" customFormat="1">
      <c r="A1812" s="13"/>
      <c r="B1812" s="249"/>
      <c r="C1812" s="250"/>
      <c r="D1812" s="251" t="s">
        <v>260</v>
      </c>
      <c r="E1812" s="252" t="s">
        <v>1</v>
      </c>
      <c r="F1812" s="253" t="s">
        <v>1678</v>
      </c>
      <c r="G1812" s="250"/>
      <c r="H1812" s="254">
        <v>33.359999999999999</v>
      </c>
      <c r="I1812" s="255"/>
      <c r="J1812" s="250"/>
      <c r="K1812" s="250"/>
      <c r="L1812" s="256"/>
      <c r="M1812" s="257"/>
      <c r="N1812" s="258"/>
      <c r="O1812" s="258"/>
      <c r="P1812" s="258"/>
      <c r="Q1812" s="258"/>
      <c r="R1812" s="258"/>
      <c r="S1812" s="258"/>
      <c r="T1812" s="259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60" t="s">
        <v>260</v>
      </c>
      <c r="AU1812" s="260" t="s">
        <v>93</v>
      </c>
      <c r="AV1812" s="13" t="s">
        <v>93</v>
      </c>
      <c r="AW1812" s="13" t="s">
        <v>40</v>
      </c>
      <c r="AX1812" s="13" t="s">
        <v>84</v>
      </c>
      <c r="AY1812" s="260" t="s">
        <v>251</v>
      </c>
    </row>
    <row r="1813" s="13" customFormat="1">
      <c r="A1813" s="13"/>
      <c r="B1813" s="249"/>
      <c r="C1813" s="250"/>
      <c r="D1813" s="251" t="s">
        <v>260</v>
      </c>
      <c r="E1813" s="252" t="s">
        <v>1</v>
      </c>
      <c r="F1813" s="253" t="s">
        <v>1214</v>
      </c>
      <c r="G1813" s="250"/>
      <c r="H1813" s="254">
        <v>483.31999999999999</v>
      </c>
      <c r="I1813" s="255"/>
      <c r="J1813" s="250"/>
      <c r="K1813" s="250"/>
      <c r="L1813" s="256"/>
      <c r="M1813" s="257"/>
      <c r="N1813" s="258"/>
      <c r="O1813" s="258"/>
      <c r="P1813" s="258"/>
      <c r="Q1813" s="258"/>
      <c r="R1813" s="258"/>
      <c r="S1813" s="258"/>
      <c r="T1813" s="259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60" t="s">
        <v>260</v>
      </c>
      <c r="AU1813" s="260" t="s">
        <v>93</v>
      </c>
      <c r="AV1813" s="13" t="s">
        <v>93</v>
      </c>
      <c r="AW1813" s="13" t="s">
        <v>40</v>
      </c>
      <c r="AX1813" s="13" t="s">
        <v>84</v>
      </c>
      <c r="AY1813" s="260" t="s">
        <v>251</v>
      </c>
    </row>
    <row r="1814" s="13" customFormat="1">
      <c r="A1814" s="13"/>
      <c r="B1814" s="249"/>
      <c r="C1814" s="250"/>
      <c r="D1814" s="251" t="s">
        <v>260</v>
      </c>
      <c r="E1814" s="252" t="s">
        <v>1</v>
      </c>
      <c r="F1814" s="253" t="s">
        <v>1220</v>
      </c>
      <c r="G1814" s="250"/>
      <c r="H1814" s="254">
        <v>578.78999999999996</v>
      </c>
      <c r="I1814" s="255"/>
      <c r="J1814" s="250"/>
      <c r="K1814" s="250"/>
      <c r="L1814" s="256"/>
      <c r="M1814" s="257"/>
      <c r="N1814" s="258"/>
      <c r="O1814" s="258"/>
      <c r="P1814" s="258"/>
      <c r="Q1814" s="258"/>
      <c r="R1814" s="258"/>
      <c r="S1814" s="258"/>
      <c r="T1814" s="259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60" t="s">
        <v>260</v>
      </c>
      <c r="AU1814" s="260" t="s">
        <v>93</v>
      </c>
      <c r="AV1814" s="13" t="s">
        <v>93</v>
      </c>
      <c r="AW1814" s="13" t="s">
        <v>40</v>
      </c>
      <c r="AX1814" s="13" t="s">
        <v>84</v>
      </c>
      <c r="AY1814" s="260" t="s">
        <v>251</v>
      </c>
    </row>
    <row r="1815" s="13" customFormat="1">
      <c r="A1815" s="13"/>
      <c r="B1815" s="249"/>
      <c r="C1815" s="250"/>
      <c r="D1815" s="251" t="s">
        <v>260</v>
      </c>
      <c r="E1815" s="252" t="s">
        <v>1</v>
      </c>
      <c r="F1815" s="253" t="s">
        <v>1679</v>
      </c>
      <c r="G1815" s="250"/>
      <c r="H1815" s="254">
        <v>24.699999999999999</v>
      </c>
      <c r="I1815" s="255"/>
      <c r="J1815" s="250"/>
      <c r="K1815" s="250"/>
      <c r="L1815" s="256"/>
      <c r="M1815" s="257"/>
      <c r="N1815" s="258"/>
      <c r="O1815" s="258"/>
      <c r="P1815" s="258"/>
      <c r="Q1815" s="258"/>
      <c r="R1815" s="258"/>
      <c r="S1815" s="258"/>
      <c r="T1815" s="259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60" t="s">
        <v>260</v>
      </c>
      <c r="AU1815" s="260" t="s">
        <v>93</v>
      </c>
      <c r="AV1815" s="13" t="s">
        <v>93</v>
      </c>
      <c r="AW1815" s="13" t="s">
        <v>40</v>
      </c>
      <c r="AX1815" s="13" t="s">
        <v>84</v>
      </c>
      <c r="AY1815" s="260" t="s">
        <v>251</v>
      </c>
    </row>
    <row r="1816" s="13" customFormat="1">
      <c r="A1816" s="13"/>
      <c r="B1816" s="249"/>
      <c r="C1816" s="250"/>
      <c r="D1816" s="251" t="s">
        <v>260</v>
      </c>
      <c r="E1816" s="252" t="s">
        <v>1</v>
      </c>
      <c r="F1816" s="253" t="s">
        <v>1215</v>
      </c>
      <c r="G1816" s="250"/>
      <c r="H1816" s="254">
        <v>260</v>
      </c>
      <c r="I1816" s="255"/>
      <c r="J1816" s="250"/>
      <c r="K1816" s="250"/>
      <c r="L1816" s="256"/>
      <c r="M1816" s="257"/>
      <c r="N1816" s="258"/>
      <c r="O1816" s="258"/>
      <c r="P1816" s="258"/>
      <c r="Q1816" s="258"/>
      <c r="R1816" s="258"/>
      <c r="S1816" s="258"/>
      <c r="T1816" s="259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60" t="s">
        <v>260</v>
      </c>
      <c r="AU1816" s="260" t="s">
        <v>93</v>
      </c>
      <c r="AV1816" s="13" t="s">
        <v>93</v>
      </c>
      <c r="AW1816" s="13" t="s">
        <v>40</v>
      </c>
      <c r="AX1816" s="13" t="s">
        <v>84</v>
      </c>
      <c r="AY1816" s="260" t="s">
        <v>251</v>
      </c>
    </row>
    <row r="1817" s="14" customFormat="1">
      <c r="A1817" s="14"/>
      <c r="B1817" s="261"/>
      <c r="C1817" s="262"/>
      <c r="D1817" s="251" t="s">
        <v>260</v>
      </c>
      <c r="E1817" s="263" t="s">
        <v>1</v>
      </c>
      <c r="F1817" s="264" t="s">
        <v>262</v>
      </c>
      <c r="G1817" s="262"/>
      <c r="H1817" s="265">
        <v>2400.9099999999999</v>
      </c>
      <c r="I1817" s="266"/>
      <c r="J1817" s="262"/>
      <c r="K1817" s="262"/>
      <c r="L1817" s="267"/>
      <c r="M1817" s="268"/>
      <c r="N1817" s="269"/>
      <c r="O1817" s="269"/>
      <c r="P1817" s="269"/>
      <c r="Q1817" s="269"/>
      <c r="R1817" s="269"/>
      <c r="S1817" s="269"/>
      <c r="T1817" s="270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71" t="s">
        <v>260</v>
      </c>
      <c r="AU1817" s="271" t="s">
        <v>93</v>
      </c>
      <c r="AV1817" s="14" t="s">
        <v>257</v>
      </c>
      <c r="AW1817" s="14" t="s">
        <v>40</v>
      </c>
      <c r="AX1817" s="14" t="s">
        <v>91</v>
      </c>
      <c r="AY1817" s="271" t="s">
        <v>251</v>
      </c>
    </row>
    <row r="1818" s="2" customFormat="1" ht="16.5" customHeight="1">
      <c r="A1818" s="41"/>
      <c r="B1818" s="42"/>
      <c r="C1818" s="294" t="s">
        <v>1027</v>
      </c>
      <c r="D1818" s="294" t="s">
        <v>338</v>
      </c>
      <c r="E1818" s="295" t="s">
        <v>1793</v>
      </c>
      <c r="F1818" s="296" t="s">
        <v>1794</v>
      </c>
      <c r="G1818" s="297" t="s">
        <v>389</v>
      </c>
      <c r="H1818" s="298">
        <v>2773.0509999999999</v>
      </c>
      <c r="I1818" s="299"/>
      <c r="J1818" s="300">
        <f>ROUND(I1818*H1818,2)</f>
        <v>0</v>
      </c>
      <c r="K1818" s="301"/>
      <c r="L1818" s="302"/>
      <c r="M1818" s="303" t="s">
        <v>1</v>
      </c>
      <c r="N1818" s="304" t="s">
        <v>49</v>
      </c>
      <c r="O1818" s="94"/>
      <c r="P1818" s="240">
        <f>O1818*H1818</f>
        <v>0</v>
      </c>
      <c r="Q1818" s="240">
        <v>0.00029999999999999997</v>
      </c>
      <c r="R1818" s="240">
        <f>Q1818*H1818</f>
        <v>0.83191529999999991</v>
      </c>
      <c r="S1818" s="240">
        <v>0</v>
      </c>
      <c r="T1818" s="241">
        <f>S1818*H1818</f>
        <v>0</v>
      </c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R1818" s="242" t="s">
        <v>364</v>
      </c>
      <c r="AT1818" s="242" t="s">
        <v>338</v>
      </c>
      <c r="AU1818" s="242" t="s">
        <v>93</v>
      </c>
      <c r="AY1818" s="19" t="s">
        <v>251</v>
      </c>
      <c r="BE1818" s="243">
        <f>IF(N1818="základní",J1818,0)</f>
        <v>0</v>
      </c>
      <c r="BF1818" s="243">
        <f>IF(N1818="snížená",J1818,0)</f>
        <v>0</v>
      </c>
      <c r="BG1818" s="243">
        <f>IF(N1818="zákl. přenesená",J1818,0)</f>
        <v>0</v>
      </c>
      <c r="BH1818" s="243">
        <f>IF(N1818="sníž. přenesená",J1818,0)</f>
        <v>0</v>
      </c>
      <c r="BI1818" s="243">
        <f>IF(N1818="nulová",J1818,0)</f>
        <v>0</v>
      </c>
      <c r="BJ1818" s="19" t="s">
        <v>91</v>
      </c>
      <c r="BK1818" s="243">
        <f>ROUND(I1818*H1818,2)</f>
        <v>0</v>
      </c>
      <c r="BL1818" s="19" t="s">
        <v>304</v>
      </c>
      <c r="BM1818" s="242" t="s">
        <v>1795</v>
      </c>
    </row>
    <row r="1819" s="13" customFormat="1">
      <c r="A1819" s="13"/>
      <c r="B1819" s="249"/>
      <c r="C1819" s="250"/>
      <c r="D1819" s="251" t="s">
        <v>260</v>
      </c>
      <c r="E1819" s="252" t="s">
        <v>1</v>
      </c>
      <c r="F1819" s="253" t="s">
        <v>1796</v>
      </c>
      <c r="G1819" s="250"/>
      <c r="H1819" s="254">
        <v>2773.0509999999999</v>
      </c>
      <c r="I1819" s="255"/>
      <c r="J1819" s="250"/>
      <c r="K1819" s="250"/>
      <c r="L1819" s="256"/>
      <c r="M1819" s="257"/>
      <c r="N1819" s="258"/>
      <c r="O1819" s="258"/>
      <c r="P1819" s="258"/>
      <c r="Q1819" s="258"/>
      <c r="R1819" s="258"/>
      <c r="S1819" s="258"/>
      <c r="T1819" s="259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60" t="s">
        <v>260</v>
      </c>
      <c r="AU1819" s="260" t="s">
        <v>93</v>
      </c>
      <c r="AV1819" s="13" t="s">
        <v>93</v>
      </c>
      <c r="AW1819" s="13" t="s">
        <v>40</v>
      </c>
      <c r="AX1819" s="13" t="s">
        <v>84</v>
      </c>
      <c r="AY1819" s="260" t="s">
        <v>251</v>
      </c>
    </row>
    <row r="1820" s="14" customFormat="1">
      <c r="A1820" s="14"/>
      <c r="B1820" s="261"/>
      <c r="C1820" s="262"/>
      <c r="D1820" s="251" t="s">
        <v>260</v>
      </c>
      <c r="E1820" s="263" t="s">
        <v>1</v>
      </c>
      <c r="F1820" s="264" t="s">
        <v>262</v>
      </c>
      <c r="G1820" s="262"/>
      <c r="H1820" s="265">
        <v>2773.0509999999999</v>
      </c>
      <c r="I1820" s="266"/>
      <c r="J1820" s="262"/>
      <c r="K1820" s="262"/>
      <c r="L1820" s="267"/>
      <c r="M1820" s="268"/>
      <c r="N1820" s="269"/>
      <c r="O1820" s="269"/>
      <c r="P1820" s="269"/>
      <c r="Q1820" s="269"/>
      <c r="R1820" s="269"/>
      <c r="S1820" s="269"/>
      <c r="T1820" s="270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71" t="s">
        <v>260</v>
      </c>
      <c r="AU1820" s="271" t="s">
        <v>93</v>
      </c>
      <c r="AV1820" s="14" t="s">
        <v>257</v>
      </c>
      <c r="AW1820" s="14" t="s">
        <v>40</v>
      </c>
      <c r="AX1820" s="14" t="s">
        <v>91</v>
      </c>
      <c r="AY1820" s="271" t="s">
        <v>251</v>
      </c>
    </row>
    <row r="1821" s="2" customFormat="1" ht="24.15" customHeight="1">
      <c r="A1821" s="41"/>
      <c r="B1821" s="42"/>
      <c r="C1821" s="230" t="s">
        <v>1797</v>
      </c>
      <c r="D1821" s="230" t="s">
        <v>253</v>
      </c>
      <c r="E1821" s="231" t="s">
        <v>1798</v>
      </c>
      <c r="F1821" s="232" t="s">
        <v>1799</v>
      </c>
      <c r="G1821" s="233" t="s">
        <v>389</v>
      </c>
      <c r="H1821" s="234">
        <v>2342.8499999999999</v>
      </c>
      <c r="I1821" s="235"/>
      <c r="J1821" s="236">
        <f>ROUND(I1821*H1821,2)</f>
        <v>0</v>
      </c>
      <c r="K1821" s="237"/>
      <c r="L1821" s="47"/>
      <c r="M1821" s="238" t="s">
        <v>1</v>
      </c>
      <c r="N1821" s="239" t="s">
        <v>49</v>
      </c>
      <c r="O1821" s="94"/>
      <c r="P1821" s="240">
        <f>O1821*H1821</f>
        <v>0</v>
      </c>
      <c r="Q1821" s="240">
        <v>0</v>
      </c>
      <c r="R1821" s="240">
        <f>Q1821*H1821</f>
        <v>0</v>
      </c>
      <c r="S1821" s="240">
        <v>0</v>
      </c>
      <c r="T1821" s="241">
        <f>S1821*H1821</f>
        <v>0</v>
      </c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R1821" s="242" t="s">
        <v>304</v>
      </c>
      <c r="AT1821" s="242" t="s">
        <v>253</v>
      </c>
      <c r="AU1821" s="242" t="s">
        <v>93</v>
      </c>
      <c r="AY1821" s="19" t="s">
        <v>251</v>
      </c>
      <c r="BE1821" s="243">
        <f>IF(N1821="základní",J1821,0)</f>
        <v>0</v>
      </c>
      <c r="BF1821" s="243">
        <f>IF(N1821="snížená",J1821,0)</f>
        <v>0</v>
      </c>
      <c r="BG1821" s="243">
        <f>IF(N1821="zákl. přenesená",J1821,0)</f>
        <v>0</v>
      </c>
      <c r="BH1821" s="243">
        <f>IF(N1821="sníž. přenesená",J1821,0)</f>
        <v>0</v>
      </c>
      <c r="BI1821" s="243">
        <f>IF(N1821="nulová",J1821,0)</f>
        <v>0</v>
      </c>
      <c r="BJ1821" s="19" t="s">
        <v>91</v>
      </c>
      <c r="BK1821" s="243">
        <f>ROUND(I1821*H1821,2)</f>
        <v>0</v>
      </c>
      <c r="BL1821" s="19" t="s">
        <v>304</v>
      </c>
      <c r="BM1821" s="242" t="s">
        <v>1800</v>
      </c>
    </row>
    <row r="1822" s="2" customFormat="1">
      <c r="A1822" s="41"/>
      <c r="B1822" s="42"/>
      <c r="C1822" s="43"/>
      <c r="D1822" s="244" t="s">
        <v>258</v>
      </c>
      <c r="E1822" s="43"/>
      <c r="F1822" s="245" t="s">
        <v>1801</v>
      </c>
      <c r="G1822" s="43"/>
      <c r="H1822" s="43"/>
      <c r="I1822" s="246"/>
      <c r="J1822" s="43"/>
      <c r="K1822" s="43"/>
      <c r="L1822" s="47"/>
      <c r="M1822" s="247"/>
      <c r="N1822" s="248"/>
      <c r="O1822" s="94"/>
      <c r="P1822" s="94"/>
      <c r="Q1822" s="94"/>
      <c r="R1822" s="94"/>
      <c r="S1822" s="94"/>
      <c r="T1822" s="95"/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T1822" s="19" t="s">
        <v>258</v>
      </c>
      <c r="AU1822" s="19" t="s">
        <v>93</v>
      </c>
    </row>
    <row r="1823" s="13" customFormat="1">
      <c r="A1823" s="13"/>
      <c r="B1823" s="249"/>
      <c r="C1823" s="250"/>
      <c r="D1823" s="251" t="s">
        <v>260</v>
      </c>
      <c r="E1823" s="252" t="s">
        <v>1</v>
      </c>
      <c r="F1823" s="253" t="s">
        <v>1674</v>
      </c>
      <c r="G1823" s="250"/>
      <c r="H1823" s="254">
        <v>871</v>
      </c>
      <c r="I1823" s="255"/>
      <c r="J1823" s="250"/>
      <c r="K1823" s="250"/>
      <c r="L1823" s="256"/>
      <c r="M1823" s="257"/>
      <c r="N1823" s="258"/>
      <c r="O1823" s="258"/>
      <c r="P1823" s="258"/>
      <c r="Q1823" s="258"/>
      <c r="R1823" s="258"/>
      <c r="S1823" s="258"/>
      <c r="T1823" s="259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60" t="s">
        <v>260</v>
      </c>
      <c r="AU1823" s="260" t="s">
        <v>93</v>
      </c>
      <c r="AV1823" s="13" t="s">
        <v>93</v>
      </c>
      <c r="AW1823" s="13" t="s">
        <v>40</v>
      </c>
      <c r="AX1823" s="13" t="s">
        <v>84</v>
      </c>
      <c r="AY1823" s="260" t="s">
        <v>251</v>
      </c>
    </row>
    <row r="1824" s="13" customFormat="1">
      <c r="A1824" s="13"/>
      <c r="B1824" s="249"/>
      <c r="C1824" s="250"/>
      <c r="D1824" s="251" t="s">
        <v>260</v>
      </c>
      <c r="E1824" s="252" t="s">
        <v>1</v>
      </c>
      <c r="F1824" s="253" t="s">
        <v>1675</v>
      </c>
      <c r="G1824" s="250"/>
      <c r="H1824" s="254">
        <v>1.76</v>
      </c>
      <c r="I1824" s="255"/>
      <c r="J1824" s="250"/>
      <c r="K1824" s="250"/>
      <c r="L1824" s="256"/>
      <c r="M1824" s="257"/>
      <c r="N1824" s="258"/>
      <c r="O1824" s="258"/>
      <c r="P1824" s="258"/>
      <c r="Q1824" s="258"/>
      <c r="R1824" s="258"/>
      <c r="S1824" s="258"/>
      <c r="T1824" s="259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60" t="s">
        <v>260</v>
      </c>
      <c r="AU1824" s="260" t="s">
        <v>93</v>
      </c>
      <c r="AV1824" s="13" t="s">
        <v>93</v>
      </c>
      <c r="AW1824" s="13" t="s">
        <v>40</v>
      </c>
      <c r="AX1824" s="13" t="s">
        <v>84</v>
      </c>
      <c r="AY1824" s="260" t="s">
        <v>251</v>
      </c>
    </row>
    <row r="1825" s="13" customFormat="1">
      <c r="A1825" s="13"/>
      <c r="B1825" s="249"/>
      <c r="C1825" s="250"/>
      <c r="D1825" s="251" t="s">
        <v>260</v>
      </c>
      <c r="E1825" s="252" t="s">
        <v>1</v>
      </c>
      <c r="F1825" s="253" t="s">
        <v>1676</v>
      </c>
      <c r="G1825" s="250"/>
      <c r="H1825" s="254">
        <v>140.71000000000001</v>
      </c>
      <c r="I1825" s="255"/>
      <c r="J1825" s="250"/>
      <c r="K1825" s="250"/>
      <c r="L1825" s="256"/>
      <c r="M1825" s="257"/>
      <c r="N1825" s="258"/>
      <c r="O1825" s="258"/>
      <c r="P1825" s="258"/>
      <c r="Q1825" s="258"/>
      <c r="R1825" s="258"/>
      <c r="S1825" s="258"/>
      <c r="T1825" s="259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60" t="s">
        <v>260</v>
      </c>
      <c r="AU1825" s="260" t="s">
        <v>93</v>
      </c>
      <c r="AV1825" s="13" t="s">
        <v>93</v>
      </c>
      <c r="AW1825" s="13" t="s">
        <v>40</v>
      </c>
      <c r="AX1825" s="13" t="s">
        <v>84</v>
      </c>
      <c r="AY1825" s="260" t="s">
        <v>251</v>
      </c>
    </row>
    <row r="1826" s="13" customFormat="1">
      <c r="A1826" s="13"/>
      <c r="B1826" s="249"/>
      <c r="C1826" s="250"/>
      <c r="D1826" s="251" t="s">
        <v>260</v>
      </c>
      <c r="E1826" s="252" t="s">
        <v>1</v>
      </c>
      <c r="F1826" s="253" t="s">
        <v>1677</v>
      </c>
      <c r="G1826" s="250"/>
      <c r="H1826" s="254">
        <v>7.2699999999999996</v>
      </c>
      <c r="I1826" s="255"/>
      <c r="J1826" s="250"/>
      <c r="K1826" s="250"/>
      <c r="L1826" s="256"/>
      <c r="M1826" s="257"/>
      <c r="N1826" s="258"/>
      <c r="O1826" s="258"/>
      <c r="P1826" s="258"/>
      <c r="Q1826" s="258"/>
      <c r="R1826" s="258"/>
      <c r="S1826" s="258"/>
      <c r="T1826" s="259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60" t="s">
        <v>260</v>
      </c>
      <c r="AU1826" s="260" t="s">
        <v>93</v>
      </c>
      <c r="AV1826" s="13" t="s">
        <v>93</v>
      </c>
      <c r="AW1826" s="13" t="s">
        <v>40</v>
      </c>
      <c r="AX1826" s="13" t="s">
        <v>84</v>
      </c>
      <c r="AY1826" s="260" t="s">
        <v>251</v>
      </c>
    </row>
    <row r="1827" s="13" customFormat="1">
      <c r="A1827" s="13"/>
      <c r="B1827" s="249"/>
      <c r="C1827" s="250"/>
      <c r="D1827" s="251" t="s">
        <v>260</v>
      </c>
      <c r="E1827" s="252" t="s">
        <v>1</v>
      </c>
      <c r="F1827" s="253" t="s">
        <v>1214</v>
      </c>
      <c r="G1827" s="250"/>
      <c r="H1827" s="254">
        <v>483.31999999999999</v>
      </c>
      <c r="I1827" s="255"/>
      <c r="J1827" s="250"/>
      <c r="K1827" s="250"/>
      <c r="L1827" s="256"/>
      <c r="M1827" s="257"/>
      <c r="N1827" s="258"/>
      <c r="O1827" s="258"/>
      <c r="P1827" s="258"/>
      <c r="Q1827" s="258"/>
      <c r="R1827" s="258"/>
      <c r="S1827" s="258"/>
      <c r="T1827" s="259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60" t="s">
        <v>260</v>
      </c>
      <c r="AU1827" s="260" t="s">
        <v>93</v>
      </c>
      <c r="AV1827" s="13" t="s">
        <v>93</v>
      </c>
      <c r="AW1827" s="13" t="s">
        <v>40</v>
      </c>
      <c r="AX1827" s="13" t="s">
        <v>84</v>
      </c>
      <c r="AY1827" s="260" t="s">
        <v>251</v>
      </c>
    </row>
    <row r="1828" s="13" customFormat="1">
      <c r="A1828" s="13"/>
      <c r="B1828" s="249"/>
      <c r="C1828" s="250"/>
      <c r="D1828" s="251" t="s">
        <v>260</v>
      </c>
      <c r="E1828" s="252" t="s">
        <v>1</v>
      </c>
      <c r="F1828" s="253" t="s">
        <v>1220</v>
      </c>
      <c r="G1828" s="250"/>
      <c r="H1828" s="254">
        <v>578.78999999999996</v>
      </c>
      <c r="I1828" s="255"/>
      <c r="J1828" s="250"/>
      <c r="K1828" s="250"/>
      <c r="L1828" s="256"/>
      <c r="M1828" s="257"/>
      <c r="N1828" s="258"/>
      <c r="O1828" s="258"/>
      <c r="P1828" s="258"/>
      <c r="Q1828" s="258"/>
      <c r="R1828" s="258"/>
      <c r="S1828" s="258"/>
      <c r="T1828" s="259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60" t="s">
        <v>260</v>
      </c>
      <c r="AU1828" s="260" t="s">
        <v>93</v>
      </c>
      <c r="AV1828" s="13" t="s">
        <v>93</v>
      </c>
      <c r="AW1828" s="13" t="s">
        <v>40</v>
      </c>
      <c r="AX1828" s="13" t="s">
        <v>84</v>
      </c>
      <c r="AY1828" s="260" t="s">
        <v>251</v>
      </c>
    </row>
    <row r="1829" s="13" customFormat="1">
      <c r="A1829" s="13"/>
      <c r="B1829" s="249"/>
      <c r="C1829" s="250"/>
      <c r="D1829" s="251" t="s">
        <v>260</v>
      </c>
      <c r="E1829" s="252" t="s">
        <v>1</v>
      </c>
      <c r="F1829" s="253" t="s">
        <v>1215</v>
      </c>
      <c r="G1829" s="250"/>
      <c r="H1829" s="254">
        <v>260</v>
      </c>
      <c r="I1829" s="255"/>
      <c r="J1829" s="250"/>
      <c r="K1829" s="250"/>
      <c r="L1829" s="256"/>
      <c r="M1829" s="257"/>
      <c r="N1829" s="258"/>
      <c r="O1829" s="258"/>
      <c r="P1829" s="258"/>
      <c r="Q1829" s="258"/>
      <c r="R1829" s="258"/>
      <c r="S1829" s="258"/>
      <c r="T1829" s="259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60" t="s">
        <v>260</v>
      </c>
      <c r="AU1829" s="260" t="s">
        <v>93</v>
      </c>
      <c r="AV1829" s="13" t="s">
        <v>93</v>
      </c>
      <c r="AW1829" s="13" t="s">
        <v>40</v>
      </c>
      <c r="AX1829" s="13" t="s">
        <v>84</v>
      </c>
      <c r="AY1829" s="260" t="s">
        <v>251</v>
      </c>
    </row>
    <row r="1830" s="14" customFormat="1">
      <c r="A1830" s="14"/>
      <c r="B1830" s="261"/>
      <c r="C1830" s="262"/>
      <c r="D1830" s="251" t="s">
        <v>260</v>
      </c>
      <c r="E1830" s="263" t="s">
        <v>1</v>
      </c>
      <c r="F1830" s="264" t="s">
        <v>262</v>
      </c>
      <c r="G1830" s="262"/>
      <c r="H1830" s="265">
        <v>2342.8499999999999</v>
      </c>
      <c r="I1830" s="266"/>
      <c r="J1830" s="262"/>
      <c r="K1830" s="262"/>
      <c r="L1830" s="267"/>
      <c r="M1830" s="268"/>
      <c r="N1830" s="269"/>
      <c r="O1830" s="269"/>
      <c r="P1830" s="269"/>
      <c r="Q1830" s="269"/>
      <c r="R1830" s="269"/>
      <c r="S1830" s="269"/>
      <c r="T1830" s="270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71" t="s">
        <v>260</v>
      </c>
      <c r="AU1830" s="271" t="s">
        <v>93</v>
      </c>
      <c r="AV1830" s="14" t="s">
        <v>257</v>
      </c>
      <c r="AW1830" s="14" t="s">
        <v>40</v>
      </c>
      <c r="AX1830" s="14" t="s">
        <v>91</v>
      </c>
      <c r="AY1830" s="271" t="s">
        <v>251</v>
      </c>
    </row>
    <row r="1831" s="2" customFormat="1" ht="16.5" customHeight="1">
      <c r="A1831" s="41"/>
      <c r="B1831" s="42"/>
      <c r="C1831" s="294" t="s">
        <v>1802</v>
      </c>
      <c r="D1831" s="294" t="s">
        <v>338</v>
      </c>
      <c r="E1831" s="295" t="s">
        <v>1793</v>
      </c>
      <c r="F1831" s="296" t="s">
        <v>1794</v>
      </c>
      <c r="G1831" s="297" t="s">
        <v>389</v>
      </c>
      <c r="H1831" s="298">
        <v>1226.7370000000001</v>
      </c>
      <c r="I1831" s="299"/>
      <c r="J1831" s="300">
        <f>ROUND(I1831*H1831,2)</f>
        <v>0</v>
      </c>
      <c r="K1831" s="301"/>
      <c r="L1831" s="302"/>
      <c r="M1831" s="303" t="s">
        <v>1</v>
      </c>
      <c r="N1831" s="304" t="s">
        <v>49</v>
      </c>
      <c r="O1831" s="94"/>
      <c r="P1831" s="240">
        <f>O1831*H1831</f>
        <v>0</v>
      </c>
      <c r="Q1831" s="240">
        <v>0.00029999999999999997</v>
      </c>
      <c r="R1831" s="240">
        <f>Q1831*H1831</f>
        <v>0.36802109999999999</v>
      </c>
      <c r="S1831" s="240">
        <v>0</v>
      </c>
      <c r="T1831" s="241">
        <f>S1831*H1831</f>
        <v>0</v>
      </c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R1831" s="242" t="s">
        <v>364</v>
      </c>
      <c r="AT1831" s="242" t="s">
        <v>338</v>
      </c>
      <c r="AU1831" s="242" t="s">
        <v>93</v>
      </c>
      <c r="AY1831" s="19" t="s">
        <v>251</v>
      </c>
      <c r="BE1831" s="243">
        <f>IF(N1831="základní",J1831,0)</f>
        <v>0</v>
      </c>
      <c r="BF1831" s="243">
        <f>IF(N1831="snížená",J1831,0)</f>
        <v>0</v>
      </c>
      <c r="BG1831" s="243">
        <f>IF(N1831="zákl. přenesená",J1831,0)</f>
        <v>0</v>
      </c>
      <c r="BH1831" s="243">
        <f>IF(N1831="sníž. přenesená",J1831,0)</f>
        <v>0</v>
      </c>
      <c r="BI1831" s="243">
        <f>IF(N1831="nulová",J1831,0)</f>
        <v>0</v>
      </c>
      <c r="BJ1831" s="19" t="s">
        <v>91</v>
      </c>
      <c r="BK1831" s="243">
        <f>ROUND(I1831*H1831,2)</f>
        <v>0</v>
      </c>
      <c r="BL1831" s="19" t="s">
        <v>304</v>
      </c>
      <c r="BM1831" s="242" t="s">
        <v>1803</v>
      </c>
    </row>
    <row r="1832" s="13" customFormat="1">
      <c r="A1832" s="13"/>
      <c r="B1832" s="249"/>
      <c r="C1832" s="250"/>
      <c r="D1832" s="251" t="s">
        <v>260</v>
      </c>
      <c r="E1832" s="252" t="s">
        <v>1</v>
      </c>
      <c r="F1832" s="253" t="s">
        <v>1214</v>
      </c>
      <c r="G1832" s="250"/>
      <c r="H1832" s="254">
        <v>483.31999999999999</v>
      </c>
      <c r="I1832" s="255"/>
      <c r="J1832" s="250"/>
      <c r="K1832" s="250"/>
      <c r="L1832" s="256"/>
      <c r="M1832" s="257"/>
      <c r="N1832" s="258"/>
      <c r="O1832" s="258"/>
      <c r="P1832" s="258"/>
      <c r="Q1832" s="258"/>
      <c r="R1832" s="258"/>
      <c r="S1832" s="258"/>
      <c r="T1832" s="259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60" t="s">
        <v>260</v>
      </c>
      <c r="AU1832" s="260" t="s">
        <v>93</v>
      </c>
      <c r="AV1832" s="13" t="s">
        <v>93</v>
      </c>
      <c r="AW1832" s="13" t="s">
        <v>40</v>
      </c>
      <c r="AX1832" s="13" t="s">
        <v>84</v>
      </c>
      <c r="AY1832" s="260" t="s">
        <v>251</v>
      </c>
    </row>
    <row r="1833" s="13" customFormat="1">
      <c r="A1833" s="13"/>
      <c r="B1833" s="249"/>
      <c r="C1833" s="250"/>
      <c r="D1833" s="251" t="s">
        <v>260</v>
      </c>
      <c r="E1833" s="252" t="s">
        <v>1</v>
      </c>
      <c r="F1833" s="253" t="s">
        <v>1220</v>
      </c>
      <c r="G1833" s="250"/>
      <c r="H1833" s="254">
        <v>578.78999999999996</v>
      </c>
      <c r="I1833" s="255"/>
      <c r="J1833" s="250"/>
      <c r="K1833" s="250"/>
      <c r="L1833" s="256"/>
      <c r="M1833" s="257"/>
      <c r="N1833" s="258"/>
      <c r="O1833" s="258"/>
      <c r="P1833" s="258"/>
      <c r="Q1833" s="258"/>
      <c r="R1833" s="258"/>
      <c r="S1833" s="258"/>
      <c r="T1833" s="259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60" t="s">
        <v>260</v>
      </c>
      <c r="AU1833" s="260" t="s">
        <v>93</v>
      </c>
      <c r="AV1833" s="13" t="s">
        <v>93</v>
      </c>
      <c r="AW1833" s="13" t="s">
        <v>40</v>
      </c>
      <c r="AX1833" s="13" t="s">
        <v>84</v>
      </c>
      <c r="AY1833" s="260" t="s">
        <v>251</v>
      </c>
    </row>
    <row r="1834" s="14" customFormat="1">
      <c r="A1834" s="14"/>
      <c r="B1834" s="261"/>
      <c r="C1834" s="262"/>
      <c r="D1834" s="251" t="s">
        <v>260</v>
      </c>
      <c r="E1834" s="263" t="s">
        <v>1</v>
      </c>
      <c r="F1834" s="264" t="s">
        <v>262</v>
      </c>
      <c r="G1834" s="262"/>
      <c r="H1834" s="265">
        <v>1062.1099999999999</v>
      </c>
      <c r="I1834" s="266"/>
      <c r="J1834" s="262"/>
      <c r="K1834" s="262"/>
      <c r="L1834" s="267"/>
      <c r="M1834" s="268"/>
      <c r="N1834" s="269"/>
      <c r="O1834" s="269"/>
      <c r="P1834" s="269"/>
      <c r="Q1834" s="269"/>
      <c r="R1834" s="269"/>
      <c r="S1834" s="269"/>
      <c r="T1834" s="270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71" t="s">
        <v>260</v>
      </c>
      <c r="AU1834" s="271" t="s">
        <v>93</v>
      </c>
      <c r="AV1834" s="14" t="s">
        <v>257</v>
      </c>
      <c r="AW1834" s="14" t="s">
        <v>40</v>
      </c>
      <c r="AX1834" s="14" t="s">
        <v>84</v>
      </c>
      <c r="AY1834" s="271" t="s">
        <v>251</v>
      </c>
    </row>
    <row r="1835" s="13" customFormat="1">
      <c r="A1835" s="13"/>
      <c r="B1835" s="249"/>
      <c r="C1835" s="250"/>
      <c r="D1835" s="251" t="s">
        <v>260</v>
      </c>
      <c r="E1835" s="252" t="s">
        <v>1</v>
      </c>
      <c r="F1835" s="253" t="s">
        <v>1804</v>
      </c>
      <c r="G1835" s="250"/>
      <c r="H1835" s="254">
        <v>1226.7370000000001</v>
      </c>
      <c r="I1835" s="255"/>
      <c r="J1835" s="250"/>
      <c r="K1835" s="250"/>
      <c r="L1835" s="256"/>
      <c r="M1835" s="257"/>
      <c r="N1835" s="258"/>
      <c r="O1835" s="258"/>
      <c r="P1835" s="258"/>
      <c r="Q1835" s="258"/>
      <c r="R1835" s="258"/>
      <c r="S1835" s="258"/>
      <c r="T1835" s="259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60" t="s">
        <v>260</v>
      </c>
      <c r="AU1835" s="260" t="s">
        <v>93</v>
      </c>
      <c r="AV1835" s="13" t="s">
        <v>93</v>
      </c>
      <c r="AW1835" s="13" t="s">
        <v>40</v>
      </c>
      <c r="AX1835" s="13" t="s">
        <v>84</v>
      </c>
      <c r="AY1835" s="260" t="s">
        <v>251</v>
      </c>
    </row>
    <row r="1836" s="14" customFormat="1">
      <c r="A1836" s="14"/>
      <c r="B1836" s="261"/>
      <c r="C1836" s="262"/>
      <c r="D1836" s="251" t="s">
        <v>260</v>
      </c>
      <c r="E1836" s="263" t="s">
        <v>1</v>
      </c>
      <c r="F1836" s="264" t="s">
        <v>262</v>
      </c>
      <c r="G1836" s="262"/>
      <c r="H1836" s="265">
        <v>1226.7370000000001</v>
      </c>
      <c r="I1836" s="266"/>
      <c r="J1836" s="262"/>
      <c r="K1836" s="262"/>
      <c r="L1836" s="267"/>
      <c r="M1836" s="268"/>
      <c r="N1836" s="269"/>
      <c r="O1836" s="269"/>
      <c r="P1836" s="269"/>
      <c r="Q1836" s="269"/>
      <c r="R1836" s="269"/>
      <c r="S1836" s="269"/>
      <c r="T1836" s="270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71" t="s">
        <v>260</v>
      </c>
      <c r="AU1836" s="271" t="s">
        <v>93</v>
      </c>
      <c r="AV1836" s="14" t="s">
        <v>257</v>
      </c>
      <c r="AW1836" s="14" t="s">
        <v>40</v>
      </c>
      <c r="AX1836" s="14" t="s">
        <v>91</v>
      </c>
      <c r="AY1836" s="271" t="s">
        <v>251</v>
      </c>
    </row>
    <row r="1837" s="2" customFormat="1" ht="16.5" customHeight="1">
      <c r="A1837" s="41"/>
      <c r="B1837" s="42"/>
      <c r="C1837" s="294" t="s">
        <v>1805</v>
      </c>
      <c r="D1837" s="294" t="s">
        <v>338</v>
      </c>
      <c r="E1837" s="295" t="s">
        <v>1806</v>
      </c>
      <c r="F1837" s="296" t="s">
        <v>1807</v>
      </c>
      <c r="G1837" s="297" t="s">
        <v>389</v>
      </c>
      <c r="H1837" s="298">
        <v>1178.9549999999999</v>
      </c>
      <c r="I1837" s="299"/>
      <c r="J1837" s="300">
        <f>ROUND(I1837*H1837,2)</f>
        <v>0</v>
      </c>
      <c r="K1837" s="301"/>
      <c r="L1837" s="302"/>
      <c r="M1837" s="303" t="s">
        <v>1</v>
      </c>
      <c r="N1837" s="304" t="s">
        <v>49</v>
      </c>
      <c r="O1837" s="94"/>
      <c r="P1837" s="240">
        <f>O1837*H1837</f>
        <v>0</v>
      </c>
      <c r="Q1837" s="240">
        <v>0.00050000000000000001</v>
      </c>
      <c r="R1837" s="240">
        <f>Q1837*H1837</f>
        <v>0.58947749999999999</v>
      </c>
      <c r="S1837" s="240">
        <v>0</v>
      </c>
      <c r="T1837" s="241">
        <f>S1837*H1837</f>
        <v>0</v>
      </c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R1837" s="242" t="s">
        <v>364</v>
      </c>
      <c r="AT1837" s="242" t="s">
        <v>338</v>
      </c>
      <c r="AU1837" s="242" t="s">
        <v>93</v>
      </c>
      <c r="AY1837" s="19" t="s">
        <v>251</v>
      </c>
      <c r="BE1837" s="243">
        <f>IF(N1837="základní",J1837,0)</f>
        <v>0</v>
      </c>
      <c r="BF1837" s="243">
        <f>IF(N1837="snížená",J1837,0)</f>
        <v>0</v>
      </c>
      <c r="BG1837" s="243">
        <f>IF(N1837="zákl. přenesená",J1837,0)</f>
        <v>0</v>
      </c>
      <c r="BH1837" s="243">
        <f>IF(N1837="sníž. přenesená",J1837,0)</f>
        <v>0</v>
      </c>
      <c r="BI1837" s="243">
        <f>IF(N1837="nulová",J1837,0)</f>
        <v>0</v>
      </c>
      <c r="BJ1837" s="19" t="s">
        <v>91</v>
      </c>
      <c r="BK1837" s="243">
        <f>ROUND(I1837*H1837,2)</f>
        <v>0</v>
      </c>
      <c r="BL1837" s="19" t="s">
        <v>304</v>
      </c>
      <c r="BM1837" s="242" t="s">
        <v>1808</v>
      </c>
    </row>
    <row r="1838" s="13" customFormat="1">
      <c r="A1838" s="13"/>
      <c r="B1838" s="249"/>
      <c r="C1838" s="250"/>
      <c r="D1838" s="251" t="s">
        <v>260</v>
      </c>
      <c r="E1838" s="252" t="s">
        <v>1</v>
      </c>
      <c r="F1838" s="253" t="s">
        <v>1674</v>
      </c>
      <c r="G1838" s="250"/>
      <c r="H1838" s="254">
        <v>871</v>
      </c>
      <c r="I1838" s="255"/>
      <c r="J1838" s="250"/>
      <c r="K1838" s="250"/>
      <c r="L1838" s="256"/>
      <c r="M1838" s="257"/>
      <c r="N1838" s="258"/>
      <c r="O1838" s="258"/>
      <c r="P1838" s="258"/>
      <c r="Q1838" s="258"/>
      <c r="R1838" s="258"/>
      <c r="S1838" s="258"/>
      <c r="T1838" s="259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60" t="s">
        <v>260</v>
      </c>
      <c r="AU1838" s="260" t="s">
        <v>93</v>
      </c>
      <c r="AV1838" s="13" t="s">
        <v>93</v>
      </c>
      <c r="AW1838" s="13" t="s">
        <v>40</v>
      </c>
      <c r="AX1838" s="13" t="s">
        <v>84</v>
      </c>
      <c r="AY1838" s="260" t="s">
        <v>251</v>
      </c>
    </row>
    <row r="1839" s="13" customFormat="1">
      <c r="A1839" s="13"/>
      <c r="B1839" s="249"/>
      <c r="C1839" s="250"/>
      <c r="D1839" s="251" t="s">
        <v>260</v>
      </c>
      <c r="E1839" s="252" t="s">
        <v>1</v>
      </c>
      <c r="F1839" s="253" t="s">
        <v>1675</v>
      </c>
      <c r="G1839" s="250"/>
      <c r="H1839" s="254">
        <v>1.76</v>
      </c>
      <c r="I1839" s="255"/>
      <c r="J1839" s="250"/>
      <c r="K1839" s="250"/>
      <c r="L1839" s="256"/>
      <c r="M1839" s="257"/>
      <c r="N1839" s="258"/>
      <c r="O1839" s="258"/>
      <c r="P1839" s="258"/>
      <c r="Q1839" s="258"/>
      <c r="R1839" s="258"/>
      <c r="S1839" s="258"/>
      <c r="T1839" s="259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60" t="s">
        <v>260</v>
      </c>
      <c r="AU1839" s="260" t="s">
        <v>93</v>
      </c>
      <c r="AV1839" s="13" t="s">
        <v>93</v>
      </c>
      <c r="AW1839" s="13" t="s">
        <v>40</v>
      </c>
      <c r="AX1839" s="13" t="s">
        <v>84</v>
      </c>
      <c r="AY1839" s="260" t="s">
        <v>251</v>
      </c>
    </row>
    <row r="1840" s="13" customFormat="1">
      <c r="A1840" s="13"/>
      <c r="B1840" s="249"/>
      <c r="C1840" s="250"/>
      <c r="D1840" s="251" t="s">
        <v>260</v>
      </c>
      <c r="E1840" s="252" t="s">
        <v>1</v>
      </c>
      <c r="F1840" s="253" t="s">
        <v>1676</v>
      </c>
      <c r="G1840" s="250"/>
      <c r="H1840" s="254">
        <v>140.71000000000001</v>
      </c>
      <c r="I1840" s="255"/>
      <c r="J1840" s="250"/>
      <c r="K1840" s="250"/>
      <c r="L1840" s="256"/>
      <c r="M1840" s="257"/>
      <c r="N1840" s="258"/>
      <c r="O1840" s="258"/>
      <c r="P1840" s="258"/>
      <c r="Q1840" s="258"/>
      <c r="R1840" s="258"/>
      <c r="S1840" s="258"/>
      <c r="T1840" s="259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60" t="s">
        <v>260</v>
      </c>
      <c r="AU1840" s="260" t="s">
        <v>93</v>
      </c>
      <c r="AV1840" s="13" t="s">
        <v>93</v>
      </c>
      <c r="AW1840" s="13" t="s">
        <v>40</v>
      </c>
      <c r="AX1840" s="13" t="s">
        <v>84</v>
      </c>
      <c r="AY1840" s="260" t="s">
        <v>251</v>
      </c>
    </row>
    <row r="1841" s="13" customFormat="1">
      <c r="A1841" s="13"/>
      <c r="B1841" s="249"/>
      <c r="C1841" s="250"/>
      <c r="D1841" s="251" t="s">
        <v>260</v>
      </c>
      <c r="E1841" s="252" t="s">
        <v>1</v>
      </c>
      <c r="F1841" s="253" t="s">
        <v>1677</v>
      </c>
      <c r="G1841" s="250"/>
      <c r="H1841" s="254">
        <v>7.2699999999999996</v>
      </c>
      <c r="I1841" s="255"/>
      <c r="J1841" s="250"/>
      <c r="K1841" s="250"/>
      <c r="L1841" s="256"/>
      <c r="M1841" s="257"/>
      <c r="N1841" s="258"/>
      <c r="O1841" s="258"/>
      <c r="P1841" s="258"/>
      <c r="Q1841" s="258"/>
      <c r="R1841" s="258"/>
      <c r="S1841" s="258"/>
      <c r="T1841" s="259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60" t="s">
        <v>260</v>
      </c>
      <c r="AU1841" s="260" t="s">
        <v>93</v>
      </c>
      <c r="AV1841" s="13" t="s">
        <v>93</v>
      </c>
      <c r="AW1841" s="13" t="s">
        <v>40</v>
      </c>
      <c r="AX1841" s="13" t="s">
        <v>84</v>
      </c>
      <c r="AY1841" s="260" t="s">
        <v>251</v>
      </c>
    </row>
    <row r="1842" s="14" customFormat="1">
      <c r="A1842" s="14"/>
      <c r="B1842" s="261"/>
      <c r="C1842" s="262"/>
      <c r="D1842" s="251" t="s">
        <v>260</v>
      </c>
      <c r="E1842" s="263" t="s">
        <v>1</v>
      </c>
      <c r="F1842" s="264" t="s">
        <v>262</v>
      </c>
      <c r="G1842" s="262"/>
      <c r="H1842" s="265">
        <v>1020.74</v>
      </c>
      <c r="I1842" s="266"/>
      <c r="J1842" s="262"/>
      <c r="K1842" s="262"/>
      <c r="L1842" s="267"/>
      <c r="M1842" s="268"/>
      <c r="N1842" s="269"/>
      <c r="O1842" s="269"/>
      <c r="P1842" s="269"/>
      <c r="Q1842" s="269"/>
      <c r="R1842" s="269"/>
      <c r="S1842" s="269"/>
      <c r="T1842" s="270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71" t="s">
        <v>260</v>
      </c>
      <c r="AU1842" s="271" t="s">
        <v>93</v>
      </c>
      <c r="AV1842" s="14" t="s">
        <v>257</v>
      </c>
      <c r="AW1842" s="14" t="s">
        <v>40</v>
      </c>
      <c r="AX1842" s="14" t="s">
        <v>84</v>
      </c>
      <c r="AY1842" s="271" t="s">
        <v>251</v>
      </c>
    </row>
    <row r="1843" s="13" customFormat="1">
      <c r="A1843" s="13"/>
      <c r="B1843" s="249"/>
      <c r="C1843" s="250"/>
      <c r="D1843" s="251" t="s">
        <v>260</v>
      </c>
      <c r="E1843" s="252" t="s">
        <v>1</v>
      </c>
      <c r="F1843" s="253" t="s">
        <v>1809</v>
      </c>
      <c r="G1843" s="250"/>
      <c r="H1843" s="254">
        <v>1178.9549999999999</v>
      </c>
      <c r="I1843" s="255"/>
      <c r="J1843" s="250"/>
      <c r="K1843" s="250"/>
      <c r="L1843" s="256"/>
      <c r="M1843" s="257"/>
      <c r="N1843" s="258"/>
      <c r="O1843" s="258"/>
      <c r="P1843" s="258"/>
      <c r="Q1843" s="258"/>
      <c r="R1843" s="258"/>
      <c r="S1843" s="258"/>
      <c r="T1843" s="259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60" t="s">
        <v>260</v>
      </c>
      <c r="AU1843" s="260" t="s">
        <v>93</v>
      </c>
      <c r="AV1843" s="13" t="s">
        <v>93</v>
      </c>
      <c r="AW1843" s="13" t="s">
        <v>40</v>
      </c>
      <c r="AX1843" s="13" t="s">
        <v>84</v>
      </c>
      <c r="AY1843" s="260" t="s">
        <v>251</v>
      </c>
    </row>
    <row r="1844" s="14" customFormat="1">
      <c r="A1844" s="14"/>
      <c r="B1844" s="261"/>
      <c r="C1844" s="262"/>
      <c r="D1844" s="251" t="s">
        <v>260</v>
      </c>
      <c r="E1844" s="263" t="s">
        <v>1</v>
      </c>
      <c r="F1844" s="264" t="s">
        <v>262</v>
      </c>
      <c r="G1844" s="262"/>
      <c r="H1844" s="265">
        <v>1178.9549999999999</v>
      </c>
      <c r="I1844" s="266"/>
      <c r="J1844" s="262"/>
      <c r="K1844" s="262"/>
      <c r="L1844" s="267"/>
      <c r="M1844" s="268"/>
      <c r="N1844" s="269"/>
      <c r="O1844" s="269"/>
      <c r="P1844" s="269"/>
      <c r="Q1844" s="269"/>
      <c r="R1844" s="269"/>
      <c r="S1844" s="269"/>
      <c r="T1844" s="270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71" t="s">
        <v>260</v>
      </c>
      <c r="AU1844" s="271" t="s">
        <v>93</v>
      </c>
      <c r="AV1844" s="14" t="s">
        <v>257</v>
      </c>
      <c r="AW1844" s="14" t="s">
        <v>40</v>
      </c>
      <c r="AX1844" s="14" t="s">
        <v>91</v>
      </c>
      <c r="AY1844" s="271" t="s">
        <v>251</v>
      </c>
    </row>
    <row r="1845" s="2" customFormat="1" ht="24.15" customHeight="1">
      <c r="A1845" s="41"/>
      <c r="B1845" s="42"/>
      <c r="C1845" s="230" t="s">
        <v>1810</v>
      </c>
      <c r="D1845" s="230" t="s">
        <v>253</v>
      </c>
      <c r="E1845" s="231" t="s">
        <v>1811</v>
      </c>
      <c r="F1845" s="232" t="s">
        <v>1812</v>
      </c>
      <c r="G1845" s="233" t="s">
        <v>389</v>
      </c>
      <c r="H1845" s="234">
        <v>1018.98</v>
      </c>
      <c r="I1845" s="235"/>
      <c r="J1845" s="236">
        <f>ROUND(I1845*H1845,2)</f>
        <v>0</v>
      </c>
      <c r="K1845" s="237"/>
      <c r="L1845" s="47"/>
      <c r="M1845" s="238" t="s">
        <v>1</v>
      </c>
      <c r="N1845" s="239" t="s">
        <v>49</v>
      </c>
      <c r="O1845" s="94"/>
      <c r="P1845" s="240">
        <f>O1845*H1845</f>
        <v>0</v>
      </c>
      <c r="Q1845" s="240">
        <v>0</v>
      </c>
      <c r="R1845" s="240">
        <f>Q1845*H1845</f>
        <v>0</v>
      </c>
      <c r="S1845" s="240">
        <v>0</v>
      </c>
      <c r="T1845" s="241">
        <f>S1845*H1845</f>
        <v>0</v>
      </c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R1845" s="242" t="s">
        <v>304</v>
      </c>
      <c r="AT1845" s="242" t="s">
        <v>253</v>
      </c>
      <c r="AU1845" s="242" t="s">
        <v>93</v>
      </c>
      <c r="AY1845" s="19" t="s">
        <v>251</v>
      </c>
      <c r="BE1845" s="243">
        <f>IF(N1845="základní",J1845,0)</f>
        <v>0</v>
      </c>
      <c r="BF1845" s="243">
        <f>IF(N1845="snížená",J1845,0)</f>
        <v>0</v>
      </c>
      <c r="BG1845" s="243">
        <f>IF(N1845="zákl. přenesená",J1845,0)</f>
        <v>0</v>
      </c>
      <c r="BH1845" s="243">
        <f>IF(N1845="sníž. přenesená",J1845,0)</f>
        <v>0</v>
      </c>
      <c r="BI1845" s="243">
        <f>IF(N1845="nulová",J1845,0)</f>
        <v>0</v>
      </c>
      <c r="BJ1845" s="19" t="s">
        <v>91</v>
      </c>
      <c r="BK1845" s="243">
        <f>ROUND(I1845*H1845,2)</f>
        <v>0</v>
      </c>
      <c r="BL1845" s="19" t="s">
        <v>304</v>
      </c>
      <c r="BM1845" s="242" t="s">
        <v>1813</v>
      </c>
    </row>
    <row r="1846" s="2" customFormat="1">
      <c r="A1846" s="41"/>
      <c r="B1846" s="42"/>
      <c r="C1846" s="43"/>
      <c r="D1846" s="244" t="s">
        <v>258</v>
      </c>
      <c r="E1846" s="43"/>
      <c r="F1846" s="245" t="s">
        <v>1814</v>
      </c>
      <c r="G1846" s="43"/>
      <c r="H1846" s="43"/>
      <c r="I1846" s="246"/>
      <c r="J1846" s="43"/>
      <c r="K1846" s="43"/>
      <c r="L1846" s="47"/>
      <c r="M1846" s="247"/>
      <c r="N1846" s="248"/>
      <c r="O1846" s="94"/>
      <c r="P1846" s="94"/>
      <c r="Q1846" s="94"/>
      <c r="R1846" s="94"/>
      <c r="S1846" s="94"/>
      <c r="T1846" s="95"/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T1846" s="19" t="s">
        <v>258</v>
      </c>
      <c r="AU1846" s="19" t="s">
        <v>93</v>
      </c>
    </row>
    <row r="1847" s="13" customFormat="1">
      <c r="A1847" s="13"/>
      <c r="B1847" s="249"/>
      <c r="C1847" s="250"/>
      <c r="D1847" s="251" t="s">
        <v>260</v>
      </c>
      <c r="E1847" s="252" t="s">
        <v>1</v>
      </c>
      <c r="F1847" s="253" t="s">
        <v>1674</v>
      </c>
      <c r="G1847" s="250"/>
      <c r="H1847" s="254">
        <v>871</v>
      </c>
      <c r="I1847" s="255"/>
      <c r="J1847" s="250"/>
      <c r="K1847" s="250"/>
      <c r="L1847" s="256"/>
      <c r="M1847" s="257"/>
      <c r="N1847" s="258"/>
      <c r="O1847" s="258"/>
      <c r="P1847" s="258"/>
      <c r="Q1847" s="258"/>
      <c r="R1847" s="258"/>
      <c r="S1847" s="258"/>
      <c r="T1847" s="259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60" t="s">
        <v>260</v>
      </c>
      <c r="AU1847" s="260" t="s">
        <v>93</v>
      </c>
      <c r="AV1847" s="13" t="s">
        <v>93</v>
      </c>
      <c r="AW1847" s="13" t="s">
        <v>40</v>
      </c>
      <c r="AX1847" s="13" t="s">
        <v>84</v>
      </c>
      <c r="AY1847" s="260" t="s">
        <v>251</v>
      </c>
    </row>
    <row r="1848" s="13" customFormat="1">
      <c r="A1848" s="13"/>
      <c r="B1848" s="249"/>
      <c r="C1848" s="250"/>
      <c r="D1848" s="251" t="s">
        <v>260</v>
      </c>
      <c r="E1848" s="252" t="s">
        <v>1</v>
      </c>
      <c r="F1848" s="253" t="s">
        <v>1676</v>
      </c>
      <c r="G1848" s="250"/>
      <c r="H1848" s="254">
        <v>140.71000000000001</v>
      </c>
      <c r="I1848" s="255"/>
      <c r="J1848" s="250"/>
      <c r="K1848" s="250"/>
      <c r="L1848" s="256"/>
      <c r="M1848" s="257"/>
      <c r="N1848" s="258"/>
      <c r="O1848" s="258"/>
      <c r="P1848" s="258"/>
      <c r="Q1848" s="258"/>
      <c r="R1848" s="258"/>
      <c r="S1848" s="258"/>
      <c r="T1848" s="259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60" t="s">
        <v>260</v>
      </c>
      <c r="AU1848" s="260" t="s">
        <v>93</v>
      </c>
      <c r="AV1848" s="13" t="s">
        <v>93</v>
      </c>
      <c r="AW1848" s="13" t="s">
        <v>40</v>
      </c>
      <c r="AX1848" s="13" t="s">
        <v>84</v>
      </c>
      <c r="AY1848" s="260" t="s">
        <v>251</v>
      </c>
    </row>
    <row r="1849" s="13" customFormat="1">
      <c r="A1849" s="13"/>
      <c r="B1849" s="249"/>
      <c r="C1849" s="250"/>
      <c r="D1849" s="251" t="s">
        <v>260</v>
      </c>
      <c r="E1849" s="252" t="s">
        <v>1</v>
      </c>
      <c r="F1849" s="253" t="s">
        <v>1677</v>
      </c>
      <c r="G1849" s="250"/>
      <c r="H1849" s="254">
        <v>7.2699999999999996</v>
      </c>
      <c r="I1849" s="255"/>
      <c r="J1849" s="250"/>
      <c r="K1849" s="250"/>
      <c r="L1849" s="256"/>
      <c r="M1849" s="257"/>
      <c r="N1849" s="258"/>
      <c r="O1849" s="258"/>
      <c r="P1849" s="258"/>
      <c r="Q1849" s="258"/>
      <c r="R1849" s="258"/>
      <c r="S1849" s="258"/>
      <c r="T1849" s="259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60" t="s">
        <v>260</v>
      </c>
      <c r="AU1849" s="260" t="s">
        <v>93</v>
      </c>
      <c r="AV1849" s="13" t="s">
        <v>93</v>
      </c>
      <c r="AW1849" s="13" t="s">
        <v>40</v>
      </c>
      <c r="AX1849" s="13" t="s">
        <v>84</v>
      </c>
      <c r="AY1849" s="260" t="s">
        <v>251</v>
      </c>
    </row>
    <row r="1850" s="14" customFormat="1">
      <c r="A1850" s="14"/>
      <c r="B1850" s="261"/>
      <c r="C1850" s="262"/>
      <c r="D1850" s="251" t="s">
        <v>260</v>
      </c>
      <c r="E1850" s="263" t="s">
        <v>1</v>
      </c>
      <c r="F1850" s="264" t="s">
        <v>262</v>
      </c>
      <c r="G1850" s="262"/>
      <c r="H1850" s="265">
        <v>1018.98</v>
      </c>
      <c r="I1850" s="266"/>
      <c r="J1850" s="262"/>
      <c r="K1850" s="262"/>
      <c r="L1850" s="267"/>
      <c r="M1850" s="268"/>
      <c r="N1850" s="269"/>
      <c r="O1850" s="269"/>
      <c r="P1850" s="269"/>
      <c r="Q1850" s="269"/>
      <c r="R1850" s="269"/>
      <c r="S1850" s="269"/>
      <c r="T1850" s="270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71" t="s">
        <v>260</v>
      </c>
      <c r="AU1850" s="271" t="s">
        <v>93</v>
      </c>
      <c r="AV1850" s="14" t="s">
        <v>257</v>
      </c>
      <c r="AW1850" s="14" t="s">
        <v>40</v>
      </c>
      <c r="AX1850" s="14" t="s">
        <v>91</v>
      </c>
      <c r="AY1850" s="271" t="s">
        <v>251</v>
      </c>
    </row>
    <row r="1851" s="2" customFormat="1" ht="16.5" customHeight="1">
      <c r="A1851" s="41"/>
      <c r="B1851" s="42"/>
      <c r="C1851" s="294" t="s">
        <v>1815</v>
      </c>
      <c r="D1851" s="294" t="s">
        <v>338</v>
      </c>
      <c r="E1851" s="295" t="s">
        <v>1816</v>
      </c>
      <c r="F1851" s="296" t="s">
        <v>1817</v>
      </c>
      <c r="G1851" s="297" t="s">
        <v>1569</v>
      </c>
      <c r="H1851" s="298">
        <v>142657.20000000001</v>
      </c>
      <c r="I1851" s="299"/>
      <c r="J1851" s="300">
        <f>ROUND(I1851*H1851,2)</f>
        <v>0</v>
      </c>
      <c r="K1851" s="301"/>
      <c r="L1851" s="302"/>
      <c r="M1851" s="303" t="s">
        <v>1</v>
      </c>
      <c r="N1851" s="304" t="s">
        <v>49</v>
      </c>
      <c r="O1851" s="94"/>
      <c r="P1851" s="240">
        <f>O1851*H1851</f>
        <v>0</v>
      </c>
      <c r="Q1851" s="240">
        <v>0</v>
      </c>
      <c r="R1851" s="240">
        <f>Q1851*H1851</f>
        <v>0</v>
      </c>
      <c r="S1851" s="240">
        <v>0</v>
      </c>
      <c r="T1851" s="241">
        <f>S1851*H1851</f>
        <v>0</v>
      </c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R1851" s="242" t="s">
        <v>364</v>
      </c>
      <c r="AT1851" s="242" t="s">
        <v>338</v>
      </c>
      <c r="AU1851" s="242" t="s">
        <v>93</v>
      </c>
      <c r="AY1851" s="19" t="s">
        <v>251</v>
      </c>
      <c r="BE1851" s="243">
        <f>IF(N1851="základní",J1851,0)</f>
        <v>0</v>
      </c>
      <c r="BF1851" s="243">
        <f>IF(N1851="snížená",J1851,0)</f>
        <v>0</v>
      </c>
      <c r="BG1851" s="243">
        <f>IF(N1851="zákl. přenesená",J1851,0)</f>
        <v>0</v>
      </c>
      <c r="BH1851" s="243">
        <f>IF(N1851="sníž. přenesená",J1851,0)</f>
        <v>0</v>
      </c>
      <c r="BI1851" s="243">
        <f>IF(N1851="nulová",J1851,0)</f>
        <v>0</v>
      </c>
      <c r="BJ1851" s="19" t="s">
        <v>91</v>
      </c>
      <c r="BK1851" s="243">
        <f>ROUND(I1851*H1851,2)</f>
        <v>0</v>
      </c>
      <c r="BL1851" s="19" t="s">
        <v>304</v>
      </c>
      <c r="BM1851" s="242" t="s">
        <v>1818</v>
      </c>
    </row>
    <row r="1852" s="13" customFormat="1">
      <c r="A1852" s="13"/>
      <c r="B1852" s="249"/>
      <c r="C1852" s="250"/>
      <c r="D1852" s="251" t="s">
        <v>260</v>
      </c>
      <c r="E1852" s="252" t="s">
        <v>1</v>
      </c>
      <c r="F1852" s="253" t="s">
        <v>1819</v>
      </c>
      <c r="G1852" s="250"/>
      <c r="H1852" s="254">
        <v>142657.20000000001</v>
      </c>
      <c r="I1852" s="255"/>
      <c r="J1852" s="250"/>
      <c r="K1852" s="250"/>
      <c r="L1852" s="256"/>
      <c r="M1852" s="257"/>
      <c r="N1852" s="258"/>
      <c r="O1852" s="258"/>
      <c r="P1852" s="258"/>
      <c r="Q1852" s="258"/>
      <c r="R1852" s="258"/>
      <c r="S1852" s="258"/>
      <c r="T1852" s="259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60" t="s">
        <v>260</v>
      </c>
      <c r="AU1852" s="260" t="s">
        <v>93</v>
      </c>
      <c r="AV1852" s="13" t="s">
        <v>93</v>
      </c>
      <c r="AW1852" s="13" t="s">
        <v>40</v>
      </c>
      <c r="AX1852" s="13" t="s">
        <v>84</v>
      </c>
      <c r="AY1852" s="260" t="s">
        <v>251</v>
      </c>
    </row>
    <row r="1853" s="14" customFormat="1">
      <c r="A1853" s="14"/>
      <c r="B1853" s="261"/>
      <c r="C1853" s="262"/>
      <c r="D1853" s="251" t="s">
        <v>260</v>
      </c>
      <c r="E1853" s="263" t="s">
        <v>1</v>
      </c>
      <c r="F1853" s="264" t="s">
        <v>262</v>
      </c>
      <c r="G1853" s="262"/>
      <c r="H1853" s="265">
        <v>142657.20000000001</v>
      </c>
      <c r="I1853" s="266"/>
      <c r="J1853" s="262"/>
      <c r="K1853" s="262"/>
      <c r="L1853" s="267"/>
      <c r="M1853" s="268"/>
      <c r="N1853" s="269"/>
      <c r="O1853" s="269"/>
      <c r="P1853" s="269"/>
      <c r="Q1853" s="269"/>
      <c r="R1853" s="269"/>
      <c r="S1853" s="269"/>
      <c r="T1853" s="270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71" t="s">
        <v>260</v>
      </c>
      <c r="AU1853" s="271" t="s">
        <v>93</v>
      </c>
      <c r="AV1853" s="14" t="s">
        <v>257</v>
      </c>
      <c r="AW1853" s="14" t="s">
        <v>40</v>
      </c>
      <c r="AX1853" s="14" t="s">
        <v>91</v>
      </c>
      <c r="AY1853" s="271" t="s">
        <v>251</v>
      </c>
    </row>
    <row r="1854" s="2" customFormat="1" ht="21.75" customHeight="1">
      <c r="A1854" s="41"/>
      <c r="B1854" s="42"/>
      <c r="C1854" s="230" t="s">
        <v>1176</v>
      </c>
      <c r="D1854" s="230" t="s">
        <v>253</v>
      </c>
      <c r="E1854" s="231" t="s">
        <v>1820</v>
      </c>
      <c r="F1854" s="232" t="s">
        <v>1821</v>
      </c>
      <c r="G1854" s="233" t="s">
        <v>321</v>
      </c>
      <c r="H1854" s="234">
        <v>110</v>
      </c>
      <c r="I1854" s="235"/>
      <c r="J1854" s="236">
        <f>ROUND(I1854*H1854,2)</f>
        <v>0</v>
      </c>
      <c r="K1854" s="237"/>
      <c r="L1854" s="47"/>
      <c r="M1854" s="238" t="s">
        <v>1</v>
      </c>
      <c r="N1854" s="239" t="s">
        <v>49</v>
      </c>
      <c r="O1854" s="94"/>
      <c r="P1854" s="240">
        <f>O1854*H1854</f>
        <v>0</v>
      </c>
      <c r="Q1854" s="240">
        <v>0</v>
      </c>
      <c r="R1854" s="240">
        <f>Q1854*H1854</f>
        <v>0</v>
      </c>
      <c r="S1854" s="240">
        <v>0</v>
      </c>
      <c r="T1854" s="241">
        <f>S1854*H1854</f>
        <v>0</v>
      </c>
      <c r="U1854" s="41"/>
      <c r="V1854" s="41"/>
      <c r="W1854" s="41"/>
      <c r="X1854" s="41"/>
      <c r="Y1854" s="41"/>
      <c r="Z1854" s="41"/>
      <c r="AA1854" s="41"/>
      <c r="AB1854" s="41"/>
      <c r="AC1854" s="41"/>
      <c r="AD1854" s="41"/>
      <c r="AE1854" s="41"/>
      <c r="AR1854" s="242" t="s">
        <v>304</v>
      </c>
      <c r="AT1854" s="242" t="s">
        <v>253</v>
      </c>
      <c r="AU1854" s="242" t="s">
        <v>93</v>
      </c>
      <c r="AY1854" s="19" t="s">
        <v>251</v>
      </c>
      <c r="BE1854" s="243">
        <f>IF(N1854="základní",J1854,0)</f>
        <v>0</v>
      </c>
      <c r="BF1854" s="243">
        <f>IF(N1854="snížená",J1854,0)</f>
        <v>0</v>
      </c>
      <c r="BG1854" s="243">
        <f>IF(N1854="zákl. přenesená",J1854,0)</f>
        <v>0</v>
      </c>
      <c r="BH1854" s="243">
        <f>IF(N1854="sníž. přenesená",J1854,0)</f>
        <v>0</v>
      </c>
      <c r="BI1854" s="243">
        <f>IF(N1854="nulová",J1854,0)</f>
        <v>0</v>
      </c>
      <c r="BJ1854" s="19" t="s">
        <v>91</v>
      </c>
      <c r="BK1854" s="243">
        <f>ROUND(I1854*H1854,2)</f>
        <v>0</v>
      </c>
      <c r="BL1854" s="19" t="s">
        <v>304</v>
      </c>
      <c r="BM1854" s="242" t="s">
        <v>1822</v>
      </c>
    </row>
    <row r="1855" s="2" customFormat="1">
      <c r="A1855" s="41"/>
      <c r="B1855" s="42"/>
      <c r="C1855" s="43"/>
      <c r="D1855" s="244" t="s">
        <v>258</v>
      </c>
      <c r="E1855" s="43"/>
      <c r="F1855" s="245" t="s">
        <v>1823</v>
      </c>
      <c r="G1855" s="43"/>
      <c r="H1855" s="43"/>
      <c r="I1855" s="246"/>
      <c r="J1855" s="43"/>
      <c r="K1855" s="43"/>
      <c r="L1855" s="47"/>
      <c r="M1855" s="247"/>
      <c r="N1855" s="248"/>
      <c r="O1855" s="94"/>
      <c r="P1855" s="94"/>
      <c r="Q1855" s="94"/>
      <c r="R1855" s="94"/>
      <c r="S1855" s="94"/>
      <c r="T1855" s="95"/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T1855" s="19" t="s">
        <v>258</v>
      </c>
      <c r="AU1855" s="19" t="s">
        <v>93</v>
      </c>
    </row>
    <row r="1856" s="2" customFormat="1" ht="16.5" customHeight="1">
      <c r="A1856" s="41"/>
      <c r="B1856" s="42"/>
      <c r="C1856" s="294" t="s">
        <v>1824</v>
      </c>
      <c r="D1856" s="294" t="s">
        <v>338</v>
      </c>
      <c r="E1856" s="295" t="s">
        <v>1825</v>
      </c>
      <c r="F1856" s="296" t="s">
        <v>1826</v>
      </c>
      <c r="G1856" s="297" t="s">
        <v>321</v>
      </c>
      <c r="H1856" s="298">
        <v>112.2</v>
      </c>
      <c r="I1856" s="299"/>
      <c r="J1856" s="300">
        <f>ROUND(I1856*H1856,2)</f>
        <v>0</v>
      </c>
      <c r="K1856" s="301"/>
      <c r="L1856" s="302"/>
      <c r="M1856" s="303" t="s">
        <v>1</v>
      </c>
      <c r="N1856" s="304" t="s">
        <v>49</v>
      </c>
      <c r="O1856" s="94"/>
      <c r="P1856" s="240">
        <f>O1856*H1856</f>
        <v>0</v>
      </c>
      <c r="Q1856" s="240">
        <v>2.0000000000000002E-05</v>
      </c>
      <c r="R1856" s="240">
        <f>Q1856*H1856</f>
        <v>0.0022440000000000003</v>
      </c>
      <c r="S1856" s="240">
        <v>0</v>
      </c>
      <c r="T1856" s="241">
        <f>S1856*H1856</f>
        <v>0</v>
      </c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R1856" s="242" t="s">
        <v>364</v>
      </c>
      <c r="AT1856" s="242" t="s">
        <v>338</v>
      </c>
      <c r="AU1856" s="242" t="s">
        <v>93</v>
      </c>
      <c r="AY1856" s="19" t="s">
        <v>251</v>
      </c>
      <c r="BE1856" s="243">
        <f>IF(N1856="základní",J1856,0)</f>
        <v>0</v>
      </c>
      <c r="BF1856" s="243">
        <f>IF(N1856="snížená",J1856,0)</f>
        <v>0</v>
      </c>
      <c r="BG1856" s="243">
        <f>IF(N1856="zákl. přenesená",J1856,0)</f>
        <v>0</v>
      </c>
      <c r="BH1856" s="243">
        <f>IF(N1856="sníž. přenesená",J1856,0)</f>
        <v>0</v>
      </c>
      <c r="BI1856" s="243">
        <f>IF(N1856="nulová",J1856,0)</f>
        <v>0</v>
      </c>
      <c r="BJ1856" s="19" t="s">
        <v>91</v>
      </c>
      <c r="BK1856" s="243">
        <f>ROUND(I1856*H1856,2)</f>
        <v>0</v>
      </c>
      <c r="BL1856" s="19" t="s">
        <v>304</v>
      </c>
      <c r="BM1856" s="242" t="s">
        <v>1827</v>
      </c>
    </row>
    <row r="1857" s="13" customFormat="1">
      <c r="A1857" s="13"/>
      <c r="B1857" s="249"/>
      <c r="C1857" s="250"/>
      <c r="D1857" s="251" t="s">
        <v>260</v>
      </c>
      <c r="E1857" s="252" t="s">
        <v>1</v>
      </c>
      <c r="F1857" s="253" t="s">
        <v>1828</v>
      </c>
      <c r="G1857" s="250"/>
      <c r="H1857" s="254">
        <v>112.2</v>
      </c>
      <c r="I1857" s="255"/>
      <c r="J1857" s="250"/>
      <c r="K1857" s="250"/>
      <c r="L1857" s="256"/>
      <c r="M1857" s="257"/>
      <c r="N1857" s="258"/>
      <c r="O1857" s="258"/>
      <c r="P1857" s="258"/>
      <c r="Q1857" s="258"/>
      <c r="R1857" s="258"/>
      <c r="S1857" s="258"/>
      <c r="T1857" s="259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60" t="s">
        <v>260</v>
      </c>
      <c r="AU1857" s="260" t="s">
        <v>93</v>
      </c>
      <c r="AV1857" s="13" t="s">
        <v>93</v>
      </c>
      <c r="AW1857" s="13" t="s">
        <v>40</v>
      </c>
      <c r="AX1857" s="13" t="s">
        <v>84</v>
      </c>
      <c r="AY1857" s="260" t="s">
        <v>251</v>
      </c>
    </row>
    <row r="1858" s="14" customFormat="1">
      <c r="A1858" s="14"/>
      <c r="B1858" s="261"/>
      <c r="C1858" s="262"/>
      <c r="D1858" s="251" t="s">
        <v>260</v>
      </c>
      <c r="E1858" s="263" t="s">
        <v>1</v>
      </c>
      <c r="F1858" s="264" t="s">
        <v>262</v>
      </c>
      <c r="G1858" s="262"/>
      <c r="H1858" s="265">
        <v>112.2</v>
      </c>
      <c r="I1858" s="266"/>
      <c r="J1858" s="262"/>
      <c r="K1858" s="262"/>
      <c r="L1858" s="267"/>
      <c r="M1858" s="268"/>
      <c r="N1858" s="269"/>
      <c r="O1858" s="269"/>
      <c r="P1858" s="269"/>
      <c r="Q1858" s="269"/>
      <c r="R1858" s="269"/>
      <c r="S1858" s="269"/>
      <c r="T1858" s="270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71" t="s">
        <v>260</v>
      </c>
      <c r="AU1858" s="271" t="s">
        <v>93</v>
      </c>
      <c r="AV1858" s="14" t="s">
        <v>257</v>
      </c>
      <c r="AW1858" s="14" t="s">
        <v>40</v>
      </c>
      <c r="AX1858" s="14" t="s">
        <v>91</v>
      </c>
      <c r="AY1858" s="271" t="s">
        <v>251</v>
      </c>
    </row>
    <row r="1859" s="2" customFormat="1" ht="24.15" customHeight="1">
      <c r="A1859" s="41"/>
      <c r="B1859" s="42"/>
      <c r="C1859" s="230" t="s">
        <v>1186</v>
      </c>
      <c r="D1859" s="230" t="s">
        <v>253</v>
      </c>
      <c r="E1859" s="231" t="s">
        <v>1829</v>
      </c>
      <c r="F1859" s="232" t="s">
        <v>1830</v>
      </c>
      <c r="G1859" s="233" t="s">
        <v>389</v>
      </c>
      <c r="H1859" s="234">
        <v>25.059999999999999</v>
      </c>
      <c r="I1859" s="235"/>
      <c r="J1859" s="236">
        <f>ROUND(I1859*H1859,2)</f>
        <v>0</v>
      </c>
      <c r="K1859" s="237"/>
      <c r="L1859" s="47"/>
      <c r="M1859" s="238" t="s">
        <v>1</v>
      </c>
      <c r="N1859" s="239" t="s">
        <v>49</v>
      </c>
      <c r="O1859" s="94"/>
      <c r="P1859" s="240">
        <f>O1859*H1859</f>
        <v>0</v>
      </c>
      <c r="Q1859" s="240">
        <v>0</v>
      </c>
      <c r="R1859" s="240">
        <f>Q1859*H1859</f>
        <v>0</v>
      </c>
      <c r="S1859" s="240">
        <v>0</v>
      </c>
      <c r="T1859" s="241">
        <f>S1859*H1859</f>
        <v>0</v>
      </c>
      <c r="U1859" s="41"/>
      <c r="V1859" s="41"/>
      <c r="W1859" s="41"/>
      <c r="X1859" s="41"/>
      <c r="Y1859" s="41"/>
      <c r="Z1859" s="41"/>
      <c r="AA1859" s="41"/>
      <c r="AB1859" s="41"/>
      <c r="AC1859" s="41"/>
      <c r="AD1859" s="41"/>
      <c r="AE1859" s="41"/>
      <c r="AR1859" s="242" t="s">
        <v>304</v>
      </c>
      <c r="AT1859" s="242" t="s">
        <v>253</v>
      </c>
      <c r="AU1859" s="242" t="s">
        <v>93</v>
      </c>
      <c r="AY1859" s="19" t="s">
        <v>251</v>
      </c>
      <c r="BE1859" s="243">
        <f>IF(N1859="základní",J1859,0)</f>
        <v>0</v>
      </c>
      <c r="BF1859" s="243">
        <f>IF(N1859="snížená",J1859,0)</f>
        <v>0</v>
      </c>
      <c r="BG1859" s="243">
        <f>IF(N1859="zákl. přenesená",J1859,0)</f>
        <v>0</v>
      </c>
      <c r="BH1859" s="243">
        <f>IF(N1859="sníž. přenesená",J1859,0)</f>
        <v>0</v>
      </c>
      <c r="BI1859" s="243">
        <f>IF(N1859="nulová",J1859,0)</f>
        <v>0</v>
      </c>
      <c r="BJ1859" s="19" t="s">
        <v>91</v>
      </c>
      <c r="BK1859" s="243">
        <f>ROUND(I1859*H1859,2)</f>
        <v>0</v>
      </c>
      <c r="BL1859" s="19" t="s">
        <v>304</v>
      </c>
      <c r="BM1859" s="242" t="s">
        <v>1831</v>
      </c>
    </row>
    <row r="1860" s="13" customFormat="1">
      <c r="A1860" s="13"/>
      <c r="B1860" s="249"/>
      <c r="C1860" s="250"/>
      <c r="D1860" s="251" t="s">
        <v>260</v>
      </c>
      <c r="E1860" s="252" t="s">
        <v>1</v>
      </c>
      <c r="F1860" s="253" t="s">
        <v>1832</v>
      </c>
      <c r="G1860" s="250"/>
      <c r="H1860" s="254">
        <v>25.059999999999999</v>
      </c>
      <c r="I1860" s="255"/>
      <c r="J1860" s="250"/>
      <c r="K1860" s="250"/>
      <c r="L1860" s="256"/>
      <c r="M1860" s="257"/>
      <c r="N1860" s="258"/>
      <c r="O1860" s="258"/>
      <c r="P1860" s="258"/>
      <c r="Q1860" s="258"/>
      <c r="R1860" s="258"/>
      <c r="S1860" s="258"/>
      <c r="T1860" s="259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60" t="s">
        <v>260</v>
      </c>
      <c r="AU1860" s="260" t="s">
        <v>93</v>
      </c>
      <c r="AV1860" s="13" t="s">
        <v>93</v>
      </c>
      <c r="AW1860" s="13" t="s">
        <v>40</v>
      </c>
      <c r="AX1860" s="13" t="s">
        <v>84</v>
      </c>
      <c r="AY1860" s="260" t="s">
        <v>251</v>
      </c>
    </row>
    <row r="1861" s="14" customFormat="1">
      <c r="A1861" s="14"/>
      <c r="B1861" s="261"/>
      <c r="C1861" s="262"/>
      <c r="D1861" s="251" t="s">
        <v>260</v>
      </c>
      <c r="E1861" s="263" t="s">
        <v>1</v>
      </c>
      <c r="F1861" s="264" t="s">
        <v>262</v>
      </c>
      <c r="G1861" s="262"/>
      <c r="H1861" s="265">
        <v>25.059999999999999</v>
      </c>
      <c r="I1861" s="266"/>
      <c r="J1861" s="262"/>
      <c r="K1861" s="262"/>
      <c r="L1861" s="267"/>
      <c r="M1861" s="268"/>
      <c r="N1861" s="269"/>
      <c r="O1861" s="269"/>
      <c r="P1861" s="269"/>
      <c r="Q1861" s="269"/>
      <c r="R1861" s="269"/>
      <c r="S1861" s="269"/>
      <c r="T1861" s="270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71" t="s">
        <v>260</v>
      </c>
      <c r="AU1861" s="271" t="s">
        <v>93</v>
      </c>
      <c r="AV1861" s="14" t="s">
        <v>257</v>
      </c>
      <c r="AW1861" s="14" t="s">
        <v>40</v>
      </c>
      <c r="AX1861" s="14" t="s">
        <v>91</v>
      </c>
      <c r="AY1861" s="271" t="s">
        <v>251</v>
      </c>
    </row>
    <row r="1862" s="2" customFormat="1" ht="16.5" customHeight="1">
      <c r="A1862" s="41"/>
      <c r="B1862" s="42"/>
      <c r="C1862" s="230" t="s">
        <v>1833</v>
      </c>
      <c r="D1862" s="230" t="s">
        <v>253</v>
      </c>
      <c r="E1862" s="231" t="s">
        <v>1834</v>
      </c>
      <c r="F1862" s="232" t="s">
        <v>1835</v>
      </c>
      <c r="G1862" s="233" t="s">
        <v>571</v>
      </c>
      <c r="H1862" s="234">
        <v>76</v>
      </c>
      <c r="I1862" s="235"/>
      <c r="J1862" s="236">
        <f>ROUND(I1862*H1862,2)</f>
        <v>0</v>
      </c>
      <c r="K1862" s="237"/>
      <c r="L1862" s="47"/>
      <c r="M1862" s="238" t="s">
        <v>1</v>
      </c>
      <c r="N1862" s="239" t="s">
        <v>49</v>
      </c>
      <c r="O1862" s="94"/>
      <c r="P1862" s="240">
        <f>O1862*H1862</f>
        <v>0</v>
      </c>
      <c r="Q1862" s="240">
        <v>5.0000000000000002E-05</v>
      </c>
      <c r="R1862" s="240">
        <f>Q1862*H1862</f>
        <v>0.0038</v>
      </c>
      <c r="S1862" s="240">
        <v>0</v>
      </c>
      <c r="T1862" s="241">
        <f>S1862*H1862</f>
        <v>0</v>
      </c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R1862" s="242" t="s">
        <v>304</v>
      </c>
      <c r="AT1862" s="242" t="s">
        <v>253</v>
      </c>
      <c r="AU1862" s="242" t="s">
        <v>93</v>
      </c>
      <c r="AY1862" s="19" t="s">
        <v>251</v>
      </c>
      <c r="BE1862" s="243">
        <f>IF(N1862="základní",J1862,0)</f>
        <v>0</v>
      </c>
      <c r="BF1862" s="243">
        <f>IF(N1862="snížená",J1862,0)</f>
        <v>0</v>
      </c>
      <c r="BG1862" s="243">
        <f>IF(N1862="zákl. přenesená",J1862,0)</f>
        <v>0</v>
      </c>
      <c r="BH1862" s="243">
        <f>IF(N1862="sníž. přenesená",J1862,0)</f>
        <v>0</v>
      </c>
      <c r="BI1862" s="243">
        <f>IF(N1862="nulová",J1862,0)</f>
        <v>0</v>
      </c>
      <c r="BJ1862" s="19" t="s">
        <v>91</v>
      </c>
      <c r="BK1862" s="243">
        <f>ROUND(I1862*H1862,2)</f>
        <v>0</v>
      </c>
      <c r="BL1862" s="19" t="s">
        <v>304</v>
      </c>
      <c r="BM1862" s="242" t="s">
        <v>1836</v>
      </c>
    </row>
    <row r="1863" s="2" customFormat="1">
      <c r="A1863" s="41"/>
      <c r="B1863" s="42"/>
      <c r="C1863" s="43"/>
      <c r="D1863" s="244" t="s">
        <v>258</v>
      </c>
      <c r="E1863" s="43"/>
      <c r="F1863" s="245" t="s">
        <v>1837</v>
      </c>
      <c r="G1863" s="43"/>
      <c r="H1863" s="43"/>
      <c r="I1863" s="246"/>
      <c r="J1863" s="43"/>
      <c r="K1863" s="43"/>
      <c r="L1863" s="47"/>
      <c r="M1863" s="247"/>
      <c r="N1863" s="248"/>
      <c r="O1863" s="94"/>
      <c r="P1863" s="94"/>
      <c r="Q1863" s="94"/>
      <c r="R1863" s="94"/>
      <c r="S1863" s="94"/>
      <c r="T1863" s="95"/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T1863" s="19" t="s">
        <v>258</v>
      </c>
      <c r="AU1863" s="19" t="s">
        <v>93</v>
      </c>
    </row>
    <row r="1864" s="15" customFormat="1">
      <c r="A1864" s="15"/>
      <c r="B1864" s="272"/>
      <c r="C1864" s="273"/>
      <c r="D1864" s="251" t="s">
        <v>260</v>
      </c>
      <c r="E1864" s="274" t="s">
        <v>1</v>
      </c>
      <c r="F1864" s="275" t="s">
        <v>1838</v>
      </c>
      <c r="G1864" s="273"/>
      <c r="H1864" s="274" t="s">
        <v>1</v>
      </c>
      <c r="I1864" s="276"/>
      <c r="J1864" s="273"/>
      <c r="K1864" s="273"/>
      <c r="L1864" s="277"/>
      <c r="M1864" s="278"/>
      <c r="N1864" s="279"/>
      <c r="O1864" s="279"/>
      <c r="P1864" s="279"/>
      <c r="Q1864" s="279"/>
      <c r="R1864" s="279"/>
      <c r="S1864" s="279"/>
      <c r="T1864" s="280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81" t="s">
        <v>260</v>
      </c>
      <c r="AU1864" s="281" t="s">
        <v>93</v>
      </c>
      <c r="AV1864" s="15" t="s">
        <v>91</v>
      </c>
      <c r="AW1864" s="15" t="s">
        <v>40</v>
      </c>
      <c r="AX1864" s="15" t="s">
        <v>84</v>
      </c>
      <c r="AY1864" s="281" t="s">
        <v>251</v>
      </c>
    </row>
    <row r="1865" s="13" customFormat="1">
      <c r="A1865" s="13"/>
      <c r="B1865" s="249"/>
      <c r="C1865" s="250"/>
      <c r="D1865" s="251" t="s">
        <v>260</v>
      </c>
      <c r="E1865" s="252" t="s">
        <v>1</v>
      </c>
      <c r="F1865" s="253" t="s">
        <v>1839</v>
      </c>
      <c r="G1865" s="250"/>
      <c r="H1865" s="254">
        <v>18</v>
      </c>
      <c r="I1865" s="255"/>
      <c r="J1865" s="250"/>
      <c r="K1865" s="250"/>
      <c r="L1865" s="256"/>
      <c r="M1865" s="257"/>
      <c r="N1865" s="258"/>
      <c r="O1865" s="258"/>
      <c r="P1865" s="258"/>
      <c r="Q1865" s="258"/>
      <c r="R1865" s="258"/>
      <c r="S1865" s="258"/>
      <c r="T1865" s="259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60" t="s">
        <v>260</v>
      </c>
      <c r="AU1865" s="260" t="s">
        <v>93</v>
      </c>
      <c r="AV1865" s="13" t="s">
        <v>93</v>
      </c>
      <c r="AW1865" s="13" t="s">
        <v>40</v>
      </c>
      <c r="AX1865" s="13" t="s">
        <v>84</v>
      </c>
      <c r="AY1865" s="260" t="s">
        <v>251</v>
      </c>
    </row>
    <row r="1866" s="13" customFormat="1">
      <c r="A1866" s="13"/>
      <c r="B1866" s="249"/>
      <c r="C1866" s="250"/>
      <c r="D1866" s="251" t="s">
        <v>260</v>
      </c>
      <c r="E1866" s="252" t="s">
        <v>1</v>
      </c>
      <c r="F1866" s="253" t="s">
        <v>1840</v>
      </c>
      <c r="G1866" s="250"/>
      <c r="H1866" s="254">
        <v>18</v>
      </c>
      <c r="I1866" s="255"/>
      <c r="J1866" s="250"/>
      <c r="K1866" s="250"/>
      <c r="L1866" s="256"/>
      <c r="M1866" s="257"/>
      <c r="N1866" s="258"/>
      <c r="O1866" s="258"/>
      <c r="P1866" s="258"/>
      <c r="Q1866" s="258"/>
      <c r="R1866" s="258"/>
      <c r="S1866" s="258"/>
      <c r="T1866" s="259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60" t="s">
        <v>260</v>
      </c>
      <c r="AU1866" s="260" t="s">
        <v>93</v>
      </c>
      <c r="AV1866" s="13" t="s">
        <v>93</v>
      </c>
      <c r="AW1866" s="13" t="s">
        <v>40</v>
      </c>
      <c r="AX1866" s="13" t="s">
        <v>84</v>
      </c>
      <c r="AY1866" s="260" t="s">
        <v>251</v>
      </c>
    </row>
    <row r="1867" s="13" customFormat="1">
      <c r="A1867" s="13"/>
      <c r="B1867" s="249"/>
      <c r="C1867" s="250"/>
      <c r="D1867" s="251" t="s">
        <v>260</v>
      </c>
      <c r="E1867" s="252" t="s">
        <v>1</v>
      </c>
      <c r="F1867" s="253" t="s">
        <v>1841</v>
      </c>
      <c r="G1867" s="250"/>
      <c r="H1867" s="254">
        <v>20</v>
      </c>
      <c r="I1867" s="255"/>
      <c r="J1867" s="250"/>
      <c r="K1867" s="250"/>
      <c r="L1867" s="256"/>
      <c r="M1867" s="257"/>
      <c r="N1867" s="258"/>
      <c r="O1867" s="258"/>
      <c r="P1867" s="258"/>
      <c r="Q1867" s="258"/>
      <c r="R1867" s="258"/>
      <c r="S1867" s="258"/>
      <c r="T1867" s="259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60" t="s">
        <v>260</v>
      </c>
      <c r="AU1867" s="260" t="s">
        <v>93</v>
      </c>
      <c r="AV1867" s="13" t="s">
        <v>93</v>
      </c>
      <c r="AW1867" s="13" t="s">
        <v>40</v>
      </c>
      <c r="AX1867" s="13" t="s">
        <v>84</v>
      </c>
      <c r="AY1867" s="260" t="s">
        <v>251</v>
      </c>
    </row>
    <row r="1868" s="13" customFormat="1">
      <c r="A1868" s="13"/>
      <c r="B1868" s="249"/>
      <c r="C1868" s="250"/>
      <c r="D1868" s="251" t="s">
        <v>260</v>
      </c>
      <c r="E1868" s="252" t="s">
        <v>1</v>
      </c>
      <c r="F1868" s="253" t="s">
        <v>1842</v>
      </c>
      <c r="G1868" s="250"/>
      <c r="H1868" s="254">
        <v>20</v>
      </c>
      <c r="I1868" s="255"/>
      <c r="J1868" s="250"/>
      <c r="K1868" s="250"/>
      <c r="L1868" s="256"/>
      <c r="M1868" s="257"/>
      <c r="N1868" s="258"/>
      <c r="O1868" s="258"/>
      <c r="P1868" s="258"/>
      <c r="Q1868" s="258"/>
      <c r="R1868" s="258"/>
      <c r="S1868" s="258"/>
      <c r="T1868" s="259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60" t="s">
        <v>260</v>
      </c>
      <c r="AU1868" s="260" t="s">
        <v>93</v>
      </c>
      <c r="AV1868" s="13" t="s">
        <v>93</v>
      </c>
      <c r="AW1868" s="13" t="s">
        <v>40</v>
      </c>
      <c r="AX1868" s="13" t="s">
        <v>84</v>
      </c>
      <c r="AY1868" s="260" t="s">
        <v>251</v>
      </c>
    </row>
    <row r="1869" s="14" customFormat="1">
      <c r="A1869" s="14"/>
      <c r="B1869" s="261"/>
      <c r="C1869" s="262"/>
      <c r="D1869" s="251" t="s">
        <v>260</v>
      </c>
      <c r="E1869" s="263" t="s">
        <v>1</v>
      </c>
      <c r="F1869" s="264" t="s">
        <v>262</v>
      </c>
      <c r="G1869" s="262"/>
      <c r="H1869" s="265">
        <v>76</v>
      </c>
      <c r="I1869" s="266"/>
      <c r="J1869" s="262"/>
      <c r="K1869" s="262"/>
      <c r="L1869" s="267"/>
      <c r="M1869" s="268"/>
      <c r="N1869" s="269"/>
      <c r="O1869" s="269"/>
      <c r="P1869" s="269"/>
      <c r="Q1869" s="269"/>
      <c r="R1869" s="269"/>
      <c r="S1869" s="269"/>
      <c r="T1869" s="270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71" t="s">
        <v>260</v>
      </c>
      <c r="AU1869" s="271" t="s">
        <v>93</v>
      </c>
      <c r="AV1869" s="14" t="s">
        <v>257</v>
      </c>
      <c r="AW1869" s="14" t="s">
        <v>40</v>
      </c>
      <c r="AX1869" s="14" t="s">
        <v>91</v>
      </c>
      <c r="AY1869" s="271" t="s">
        <v>251</v>
      </c>
    </row>
    <row r="1870" s="2" customFormat="1" ht="24.15" customHeight="1">
      <c r="A1870" s="41"/>
      <c r="B1870" s="42"/>
      <c r="C1870" s="294" t="s">
        <v>1843</v>
      </c>
      <c r="D1870" s="294" t="s">
        <v>338</v>
      </c>
      <c r="E1870" s="295" t="s">
        <v>1844</v>
      </c>
      <c r="F1870" s="296" t="s">
        <v>1845</v>
      </c>
      <c r="G1870" s="297" t="s">
        <v>571</v>
      </c>
      <c r="H1870" s="298">
        <v>76</v>
      </c>
      <c r="I1870" s="299"/>
      <c r="J1870" s="300">
        <f>ROUND(I1870*H1870,2)</f>
        <v>0</v>
      </c>
      <c r="K1870" s="301"/>
      <c r="L1870" s="302"/>
      <c r="M1870" s="303" t="s">
        <v>1</v>
      </c>
      <c r="N1870" s="304" t="s">
        <v>49</v>
      </c>
      <c r="O1870" s="94"/>
      <c r="P1870" s="240">
        <f>O1870*H1870</f>
        <v>0</v>
      </c>
      <c r="Q1870" s="240">
        <v>0.00069999999999999999</v>
      </c>
      <c r="R1870" s="240">
        <f>Q1870*H1870</f>
        <v>0.053199999999999997</v>
      </c>
      <c r="S1870" s="240">
        <v>0</v>
      </c>
      <c r="T1870" s="241">
        <f>S1870*H1870</f>
        <v>0</v>
      </c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R1870" s="242" t="s">
        <v>364</v>
      </c>
      <c r="AT1870" s="242" t="s">
        <v>338</v>
      </c>
      <c r="AU1870" s="242" t="s">
        <v>93</v>
      </c>
      <c r="AY1870" s="19" t="s">
        <v>251</v>
      </c>
      <c r="BE1870" s="243">
        <f>IF(N1870="základní",J1870,0)</f>
        <v>0</v>
      </c>
      <c r="BF1870" s="243">
        <f>IF(N1870="snížená",J1870,0)</f>
        <v>0</v>
      </c>
      <c r="BG1870" s="243">
        <f>IF(N1870="zákl. přenesená",J1870,0)</f>
        <v>0</v>
      </c>
      <c r="BH1870" s="243">
        <f>IF(N1870="sníž. přenesená",J1870,0)</f>
        <v>0</v>
      </c>
      <c r="BI1870" s="243">
        <f>IF(N1870="nulová",J1870,0)</f>
        <v>0</v>
      </c>
      <c r="BJ1870" s="19" t="s">
        <v>91</v>
      </c>
      <c r="BK1870" s="243">
        <f>ROUND(I1870*H1870,2)</f>
        <v>0</v>
      </c>
      <c r="BL1870" s="19" t="s">
        <v>304</v>
      </c>
      <c r="BM1870" s="242" t="s">
        <v>1846</v>
      </c>
    </row>
    <row r="1871" s="15" customFormat="1">
      <c r="A1871" s="15"/>
      <c r="B1871" s="272"/>
      <c r="C1871" s="273"/>
      <c r="D1871" s="251" t="s">
        <v>260</v>
      </c>
      <c r="E1871" s="274" t="s">
        <v>1</v>
      </c>
      <c r="F1871" s="275" t="s">
        <v>1847</v>
      </c>
      <c r="G1871" s="273"/>
      <c r="H1871" s="274" t="s">
        <v>1</v>
      </c>
      <c r="I1871" s="276"/>
      <c r="J1871" s="273"/>
      <c r="K1871" s="273"/>
      <c r="L1871" s="277"/>
      <c r="M1871" s="278"/>
      <c r="N1871" s="279"/>
      <c r="O1871" s="279"/>
      <c r="P1871" s="279"/>
      <c r="Q1871" s="279"/>
      <c r="R1871" s="279"/>
      <c r="S1871" s="279"/>
      <c r="T1871" s="280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81" t="s">
        <v>260</v>
      </c>
      <c r="AU1871" s="281" t="s">
        <v>93</v>
      </c>
      <c r="AV1871" s="15" t="s">
        <v>91</v>
      </c>
      <c r="AW1871" s="15" t="s">
        <v>40</v>
      </c>
      <c r="AX1871" s="15" t="s">
        <v>84</v>
      </c>
      <c r="AY1871" s="281" t="s">
        <v>251</v>
      </c>
    </row>
    <row r="1872" s="13" customFormat="1">
      <c r="A1872" s="13"/>
      <c r="B1872" s="249"/>
      <c r="C1872" s="250"/>
      <c r="D1872" s="251" t="s">
        <v>260</v>
      </c>
      <c r="E1872" s="252" t="s">
        <v>1</v>
      </c>
      <c r="F1872" s="253" t="s">
        <v>1839</v>
      </c>
      <c r="G1872" s="250"/>
      <c r="H1872" s="254">
        <v>18</v>
      </c>
      <c r="I1872" s="255"/>
      <c r="J1872" s="250"/>
      <c r="K1872" s="250"/>
      <c r="L1872" s="256"/>
      <c r="M1872" s="257"/>
      <c r="N1872" s="258"/>
      <c r="O1872" s="258"/>
      <c r="P1872" s="258"/>
      <c r="Q1872" s="258"/>
      <c r="R1872" s="258"/>
      <c r="S1872" s="258"/>
      <c r="T1872" s="259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60" t="s">
        <v>260</v>
      </c>
      <c r="AU1872" s="260" t="s">
        <v>93</v>
      </c>
      <c r="AV1872" s="13" t="s">
        <v>93</v>
      </c>
      <c r="AW1872" s="13" t="s">
        <v>40</v>
      </c>
      <c r="AX1872" s="13" t="s">
        <v>84</v>
      </c>
      <c r="AY1872" s="260" t="s">
        <v>251</v>
      </c>
    </row>
    <row r="1873" s="13" customFormat="1">
      <c r="A1873" s="13"/>
      <c r="B1873" s="249"/>
      <c r="C1873" s="250"/>
      <c r="D1873" s="251" t="s">
        <v>260</v>
      </c>
      <c r="E1873" s="252" t="s">
        <v>1</v>
      </c>
      <c r="F1873" s="253" t="s">
        <v>1840</v>
      </c>
      <c r="G1873" s="250"/>
      <c r="H1873" s="254">
        <v>18</v>
      </c>
      <c r="I1873" s="255"/>
      <c r="J1873" s="250"/>
      <c r="K1873" s="250"/>
      <c r="L1873" s="256"/>
      <c r="M1873" s="257"/>
      <c r="N1873" s="258"/>
      <c r="O1873" s="258"/>
      <c r="P1873" s="258"/>
      <c r="Q1873" s="258"/>
      <c r="R1873" s="258"/>
      <c r="S1873" s="258"/>
      <c r="T1873" s="259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60" t="s">
        <v>260</v>
      </c>
      <c r="AU1873" s="260" t="s">
        <v>93</v>
      </c>
      <c r="AV1873" s="13" t="s">
        <v>93</v>
      </c>
      <c r="AW1873" s="13" t="s">
        <v>40</v>
      </c>
      <c r="AX1873" s="13" t="s">
        <v>84</v>
      </c>
      <c r="AY1873" s="260" t="s">
        <v>251</v>
      </c>
    </row>
    <row r="1874" s="13" customFormat="1">
      <c r="A1874" s="13"/>
      <c r="B1874" s="249"/>
      <c r="C1874" s="250"/>
      <c r="D1874" s="251" t="s">
        <v>260</v>
      </c>
      <c r="E1874" s="252" t="s">
        <v>1</v>
      </c>
      <c r="F1874" s="253" t="s">
        <v>1841</v>
      </c>
      <c r="G1874" s="250"/>
      <c r="H1874" s="254">
        <v>20</v>
      </c>
      <c r="I1874" s="255"/>
      <c r="J1874" s="250"/>
      <c r="K1874" s="250"/>
      <c r="L1874" s="256"/>
      <c r="M1874" s="257"/>
      <c r="N1874" s="258"/>
      <c r="O1874" s="258"/>
      <c r="P1874" s="258"/>
      <c r="Q1874" s="258"/>
      <c r="R1874" s="258"/>
      <c r="S1874" s="258"/>
      <c r="T1874" s="259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60" t="s">
        <v>260</v>
      </c>
      <c r="AU1874" s="260" t="s">
        <v>93</v>
      </c>
      <c r="AV1874" s="13" t="s">
        <v>93</v>
      </c>
      <c r="AW1874" s="13" t="s">
        <v>40</v>
      </c>
      <c r="AX1874" s="13" t="s">
        <v>84</v>
      </c>
      <c r="AY1874" s="260" t="s">
        <v>251</v>
      </c>
    </row>
    <row r="1875" s="13" customFormat="1">
      <c r="A1875" s="13"/>
      <c r="B1875" s="249"/>
      <c r="C1875" s="250"/>
      <c r="D1875" s="251" t="s">
        <v>260</v>
      </c>
      <c r="E1875" s="252" t="s">
        <v>1</v>
      </c>
      <c r="F1875" s="253" t="s">
        <v>1842</v>
      </c>
      <c r="G1875" s="250"/>
      <c r="H1875" s="254">
        <v>20</v>
      </c>
      <c r="I1875" s="255"/>
      <c r="J1875" s="250"/>
      <c r="K1875" s="250"/>
      <c r="L1875" s="256"/>
      <c r="M1875" s="257"/>
      <c r="N1875" s="258"/>
      <c r="O1875" s="258"/>
      <c r="P1875" s="258"/>
      <c r="Q1875" s="258"/>
      <c r="R1875" s="258"/>
      <c r="S1875" s="258"/>
      <c r="T1875" s="259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60" t="s">
        <v>260</v>
      </c>
      <c r="AU1875" s="260" t="s">
        <v>93</v>
      </c>
      <c r="AV1875" s="13" t="s">
        <v>93</v>
      </c>
      <c r="AW1875" s="13" t="s">
        <v>40</v>
      </c>
      <c r="AX1875" s="13" t="s">
        <v>84</v>
      </c>
      <c r="AY1875" s="260" t="s">
        <v>251</v>
      </c>
    </row>
    <row r="1876" s="14" customFormat="1">
      <c r="A1876" s="14"/>
      <c r="B1876" s="261"/>
      <c r="C1876" s="262"/>
      <c r="D1876" s="251" t="s">
        <v>260</v>
      </c>
      <c r="E1876" s="263" t="s">
        <v>1</v>
      </c>
      <c r="F1876" s="264" t="s">
        <v>262</v>
      </c>
      <c r="G1876" s="262"/>
      <c r="H1876" s="265">
        <v>76</v>
      </c>
      <c r="I1876" s="266"/>
      <c r="J1876" s="262"/>
      <c r="K1876" s="262"/>
      <c r="L1876" s="267"/>
      <c r="M1876" s="268"/>
      <c r="N1876" s="269"/>
      <c r="O1876" s="269"/>
      <c r="P1876" s="269"/>
      <c r="Q1876" s="269"/>
      <c r="R1876" s="269"/>
      <c r="S1876" s="269"/>
      <c r="T1876" s="270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71" t="s">
        <v>260</v>
      </c>
      <c r="AU1876" s="271" t="s">
        <v>93</v>
      </c>
      <c r="AV1876" s="14" t="s">
        <v>257</v>
      </c>
      <c r="AW1876" s="14" t="s">
        <v>40</v>
      </c>
      <c r="AX1876" s="14" t="s">
        <v>91</v>
      </c>
      <c r="AY1876" s="271" t="s">
        <v>251</v>
      </c>
    </row>
    <row r="1877" s="2" customFormat="1" ht="24.15" customHeight="1">
      <c r="A1877" s="41"/>
      <c r="B1877" s="42"/>
      <c r="C1877" s="230" t="s">
        <v>1848</v>
      </c>
      <c r="D1877" s="230" t="s">
        <v>253</v>
      </c>
      <c r="E1877" s="231" t="s">
        <v>1849</v>
      </c>
      <c r="F1877" s="232" t="s">
        <v>1850</v>
      </c>
      <c r="G1877" s="233" t="s">
        <v>1665</v>
      </c>
      <c r="H1877" s="305"/>
      <c r="I1877" s="235"/>
      <c r="J1877" s="236">
        <f>ROUND(I1877*H1877,2)</f>
        <v>0</v>
      </c>
      <c r="K1877" s="237"/>
      <c r="L1877" s="47"/>
      <c r="M1877" s="238" t="s">
        <v>1</v>
      </c>
      <c r="N1877" s="239" t="s">
        <v>49</v>
      </c>
      <c r="O1877" s="94"/>
      <c r="P1877" s="240">
        <f>O1877*H1877</f>
        <v>0</v>
      </c>
      <c r="Q1877" s="240">
        <v>0</v>
      </c>
      <c r="R1877" s="240">
        <f>Q1877*H1877</f>
        <v>0</v>
      </c>
      <c r="S1877" s="240">
        <v>0</v>
      </c>
      <c r="T1877" s="241">
        <f>S1877*H1877</f>
        <v>0</v>
      </c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R1877" s="242" t="s">
        <v>304</v>
      </c>
      <c r="AT1877" s="242" t="s">
        <v>253</v>
      </c>
      <c r="AU1877" s="242" t="s">
        <v>93</v>
      </c>
      <c r="AY1877" s="19" t="s">
        <v>251</v>
      </c>
      <c r="BE1877" s="243">
        <f>IF(N1877="základní",J1877,0)</f>
        <v>0</v>
      </c>
      <c r="BF1877" s="243">
        <f>IF(N1877="snížená",J1877,0)</f>
        <v>0</v>
      </c>
      <c r="BG1877" s="243">
        <f>IF(N1877="zákl. přenesená",J1877,0)</f>
        <v>0</v>
      </c>
      <c r="BH1877" s="243">
        <f>IF(N1877="sníž. přenesená",J1877,0)</f>
        <v>0</v>
      </c>
      <c r="BI1877" s="243">
        <f>IF(N1877="nulová",J1877,0)</f>
        <v>0</v>
      </c>
      <c r="BJ1877" s="19" t="s">
        <v>91</v>
      </c>
      <c r="BK1877" s="243">
        <f>ROUND(I1877*H1877,2)</f>
        <v>0</v>
      </c>
      <c r="BL1877" s="19" t="s">
        <v>304</v>
      </c>
      <c r="BM1877" s="242" t="s">
        <v>1851</v>
      </c>
    </row>
    <row r="1878" s="2" customFormat="1">
      <c r="A1878" s="41"/>
      <c r="B1878" s="42"/>
      <c r="C1878" s="43"/>
      <c r="D1878" s="244" t="s">
        <v>258</v>
      </c>
      <c r="E1878" s="43"/>
      <c r="F1878" s="245" t="s">
        <v>1852</v>
      </c>
      <c r="G1878" s="43"/>
      <c r="H1878" s="43"/>
      <c r="I1878" s="246"/>
      <c r="J1878" s="43"/>
      <c r="K1878" s="43"/>
      <c r="L1878" s="47"/>
      <c r="M1878" s="247"/>
      <c r="N1878" s="248"/>
      <c r="O1878" s="94"/>
      <c r="P1878" s="94"/>
      <c r="Q1878" s="94"/>
      <c r="R1878" s="94"/>
      <c r="S1878" s="94"/>
      <c r="T1878" s="95"/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T1878" s="19" t="s">
        <v>258</v>
      </c>
      <c r="AU1878" s="19" t="s">
        <v>93</v>
      </c>
    </row>
    <row r="1879" s="12" customFormat="1" ht="22.8" customHeight="1">
      <c r="A1879" s="12"/>
      <c r="B1879" s="214"/>
      <c r="C1879" s="215"/>
      <c r="D1879" s="216" t="s">
        <v>83</v>
      </c>
      <c r="E1879" s="228" t="s">
        <v>1853</v>
      </c>
      <c r="F1879" s="228" t="s">
        <v>1854</v>
      </c>
      <c r="G1879" s="215"/>
      <c r="H1879" s="215"/>
      <c r="I1879" s="218"/>
      <c r="J1879" s="229">
        <f>BK1879</f>
        <v>0</v>
      </c>
      <c r="K1879" s="215"/>
      <c r="L1879" s="220"/>
      <c r="M1879" s="221"/>
      <c r="N1879" s="222"/>
      <c r="O1879" s="222"/>
      <c r="P1879" s="223">
        <f>SUM(P1880:P2032)</f>
        <v>0</v>
      </c>
      <c r="Q1879" s="222"/>
      <c r="R1879" s="223">
        <f>SUM(R1880:R2032)</f>
        <v>39.64763765</v>
      </c>
      <c r="S1879" s="222"/>
      <c r="T1879" s="224">
        <f>SUM(T1880:T2032)</f>
        <v>0</v>
      </c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R1879" s="225" t="s">
        <v>93</v>
      </c>
      <c r="AT1879" s="226" t="s">
        <v>83</v>
      </c>
      <c r="AU1879" s="226" t="s">
        <v>91</v>
      </c>
      <c r="AY1879" s="225" t="s">
        <v>251</v>
      </c>
      <c r="BK1879" s="227">
        <f>SUM(BK1880:BK2032)</f>
        <v>0</v>
      </c>
    </row>
    <row r="1880" s="2" customFormat="1" ht="24.15" customHeight="1">
      <c r="A1880" s="41"/>
      <c r="B1880" s="42"/>
      <c r="C1880" s="230" t="s">
        <v>1855</v>
      </c>
      <c r="D1880" s="230" t="s">
        <v>253</v>
      </c>
      <c r="E1880" s="231" t="s">
        <v>1856</v>
      </c>
      <c r="F1880" s="232" t="s">
        <v>1857</v>
      </c>
      <c r="G1880" s="233" t="s">
        <v>389</v>
      </c>
      <c r="H1880" s="234">
        <v>9625.7700000000004</v>
      </c>
      <c r="I1880" s="235"/>
      <c r="J1880" s="236">
        <f>ROUND(I1880*H1880,2)</f>
        <v>0</v>
      </c>
      <c r="K1880" s="237"/>
      <c r="L1880" s="47"/>
      <c r="M1880" s="238" t="s">
        <v>1</v>
      </c>
      <c r="N1880" s="239" t="s">
        <v>49</v>
      </c>
      <c r="O1880" s="94"/>
      <c r="P1880" s="240">
        <f>O1880*H1880</f>
        <v>0</v>
      </c>
      <c r="Q1880" s="240">
        <v>0</v>
      </c>
      <c r="R1880" s="240">
        <f>Q1880*H1880</f>
        <v>0</v>
      </c>
      <c r="S1880" s="240">
        <v>0</v>
      </c>
      <c r="T1880" s="241">
        <f>S1880*H1880</f>
        <v>0</v>
      </c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R1880" s="242" t="s">
        <v>304</v>
      </c>
      <c r="AT1880" s="242" t="s">
        <v>253</v>
      </c>
      <c r="AU1880" s="242" t="s">
        <v>93</v>
      </c>
      <c r="AY1880" s="19" t="s">
        <v>251</v>
      </c>
      <c r="BE1880" s="243">
        <f>IF(N1880="základní",J1880,0)</f>
        <v>0</v>
      </c>
      <c r="BF1880" s="243">
        <f>IF(N1880="snížená",J1880,0)</f>
        <v>0</v>
      </c>
      <c r="BG1880" s="243">
        <f>IF(N1880="zákl. přenesená",J1880,0)</f>
        <v>0</v>
      </c>
      <c r="BH1880" s="243">
        <f>IF(N1880="sníž. přenesená",J1880,0)</f>
        <v>0</v>
      </c>
      <c r="BI1880" s="243">
        <f>IF(N1880="nulová",J1880,0)</f>
        <v>0</v>
      </c>
      <c r="BJ1880" s="19" t="s">
        <v>91</v>
      </c>
      <c r="BK1880" s="243">
        <f>ROUND(I1880*H1880,2)</f>
        <v>0</v>
      </c>
      <c r="BL1880" s="19" t="s">
        <v>304</v>
      </c>
      <c r="BM1880" s="242" t="s">
        <v>1858</v>
      </c>
    </row>
    <row r="1881" s="2" customFormat="1">
      <c r="A1881" s="41"/>
      <c r="B1881" s="42"/>
      <c r="C1881" s="43"/>
      <c r="D1881" s="244" t="s">
        <v>258</v>
      </c>
      <c r="E1881" s="43"/>
      <c r="F1881" s="245" t="s">
        <v>1859</v>
      </c>
      <c r="G1881" s="43"/>
      <c r="H1881" s="43"/>
      <c r="I1881" s="246"/>
      <c r="J1881" s="43"/>
      <c r="K1881" s="43"/>
      <c r="L1881" s="47"/>
      <c r="M1881" s="247"/>
      <c r="N1881" s="248"/>
      <c r="O1881" s="94"/>
      <c r="P1881" s="94"/>
      <c r="Q1881" s="94"/>
      <c r="R1881" s="94"/>
      <c r="S1881" s="94"/>
      <c r="T1881" s="95"/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T1881" s="19" t="s">
        <v>258</v>
      </c>
      <c r="AU1881" s="19" t="s">
        <v>93</v>
      </c>
    </row>
    <row r="1882" s="13" customFormat="1">
      <c r="A1882" s="13"/>
      <c r="B1882" s="249"/>
      <c r="C1882" s="250"/>
      <c r="D1882" s="251" t="s">
        <v>260</v>
      </c>
      <c r="E1882" s="252" t="s">
        <v>1</v>
      </c>
      <c r="F1882" s="253" t="s">
        <v>1860</v>
      </c>
      <c r="G1882" s="250"/>
      <c r="H1882" s="254">
        <v>195.13999999999999</v>
      </c>
      <c r="I1882" s="255"/>
      <c r="J1882" s="250"/>
      <c r="K1882" s="250"/>
      <c r="L1882" s="256"/>
      <c r="M1882" s="257"/>
      <c r="N1882" s="258"/>
      <c r="O1882" s="258"/>
      <c r="P1882" s="258"/>
      <c r="Q1882" s="258"/>
      <c r="R1882" s="258"/>
      <c r="S1882" s="258"/>
      <c r="T1882" s="259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60" t="s">
        <v>260</v>
      </c>
      <c r="AU1882" s="260" t="s">
        <v>93</v>
      </c>
      <c r="AV1882" s="13" t="s">
        <v>93</v>
      </c>
      <c r="AW1882" s="13" t="s">
        <v>40</v>
      </c>
      <c r="AX1882" s="13" t="s">
        <v>84</v>
      </c>
      <c r="AY1882" s="260" t="s">
        <v>251</v>
      </c>
    </row>
    <row r="1883" s="13" customFormat="1">
      <c r="A1883" s="13"/>
      <c r="B1883" s="249"/>
      <c r="C1883" s="250"/>
      <c r="D1883" s="251" t="s">
        <v>260</v>
      </c>
      <c r="E1883" s="252" t="s">
        <v>1</v>
      </c>
      <c r="F1883" s="253" t="s">
        <v>1861</v>
      </c>
      <c r="G1883" s="250"/>
      <c r="H1883" s="254">
        <v>709.58000000000004</v>
      </c>
      <c r="I1883" s="255"/>
      <c r="J1883" s="250"/>
      <c r="K1883" s="250"/>
      <c r="L1883" s="256"/>
      <c r="M1883" s="257"/>
      <c r="N1883" s="258"/>
      <c r="O1883" s="258"/>
      <c r="P1883" s="258"/>
      <c r="Q1883" s="258"/>
      <c r="R1883" s="258"/>
      <c r="S1883" s="258"/>
      <c r="T1883" s="259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60" t="s">
        <v>260</v>
      </c>
      <c r="AU1883" s="260" t="s">
        <v>93</v>
      </c>
      <c r="AV1883" s="13" t="s">
        <v>93</v>
      </c>
      <c r="AW1883" s="13" t="s">
        <v>40</v>
      </c>
      <c r="AX1883" s="13" t="s">
        <v>84</v>
      </c>
      <c r="AY1883" s="260" t="s">
        <v>251</v>
      </c>
    </row>
    <row r="1884" s="13" customFormat="1">
      <c r="A1884" s="13"/>
      <c r="B1884" s="249"/>
      <c r="C1884" s="250"/>
      <c r="D1884" s="251" t="s">
        <v>260</v>
      </c>
      <c r="E1884" s="252" t="s">
        <v>1</v>
      </c>
      <c r="F1884" s="253" t="s">
        <v>1862</v>
      </c>
      <c r="G1884" s="250"/>
      <c r="H1884" s="254">
        <v>75.540000000000006</v>
      </c>
      <c r="I1884" s="255"/>
      <c r="J1884" s="250"/>
      <c r="K1884" s="250"/>
      <c r="L1884" s="256"/>
      <c r="M1884" s="257"/>
      <c r="N1884" s="258"/>
      <c r="O1884" s="258"/>
      <c r="P1884" s="258"/>
      <c r="Q1884" s="258"/>
      <c r="R1884" s="258"/>
      <c r="S1884" s="258"/>
      <c r="T1884" s="259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60" t="s">
        <v>260</v>
      </c>
      <c r="AU1884" s="260" t="s">
        <v>93</v>
      </c>
      <c r="AV1884" s="13" t="s">
        <v>93</v>
      </c>
      <c r="AW1884" s="13" t="s">
        <v>40</v>
      </c>
      <c r="AX1884" s="13" t="s">
        <v>84</v>
      </c>
      <c r="AY1884" s="260" t="s">
        <v>251</v>
      </c>
    </row>
    <row r="1885" s="13" customFormat="1">
      <c r="A1885" s="13"/>
      <c r="B1885" s="249"/>
      <c r="C1885" s="250"/>
      <c r="D1885" s="251" t="s">
        <v>260</v>
      </c>
      <c r="E1885" s="252" t="s">
        <v>1</v>
      </c>
      <c r="F1885" s="253" t="s">
        <v>1863</v>
      </c>
      <c r="G1885" s="250"/>
      <c r="H1885" s="254">
        <v>119.28</v>
      </c>
      <c r="I1885" s="255"/>
      <c r="J1885" s="250"/>
      <c r="K1885" s="250"/>
      <c r="L1885" s="256"/>
      <c r="M1885" s="257"/>
      <c r="N1885" s="258"/>
      <c r="O1885" s="258"/>
      <c r="P1885" s="258"/>
      <c r="Q1885" s="258"/>
      <c r="R1885" s="258"/>
      <c r="S1885" s="258"/>
      <c r="T1885" s="259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60" t="s">
        <v>260</v>
      </c>
      <c r="AU1885" s="260" t="s">
        <v>93</v>
      </c>
      <c r="AV1885" s="13" t="s">
        <v>93</v>
      </c>
      <c r="AW1885" s="13" t="s">
        <v>40</v>
      </c>
      <c r="AX1885" s="13" t="s">
        <v>84</v>
      </c>
      <c r="AY1885" s="260" t="s">
        <v>251</v>
      </c>
    </row>
    <row r="1886" s="13" customFormat="1">
      <c r="A1886" s="13"/>
      <c r="B1886" s="249"/>
      <c r="C1886" s="250"/>
      <c r="D1886" s="251" t="s">
        <v>260</v>
      </c>
      <c r="E1886" s="252" t="s">
        <v>1</v>
      </c>
      <c r="F1886" s="253" t="s">
        <v>1864</v>
      </c>
      <c r="G1886" s="250"/>
      <c r="H1886" s="254">
        <v>6687.0200000000004</v>
      </c>
      <c r="I1886" s="255"/>
      <c r="J1886" s="250"/>
      <c r="K1886" s="250"/>
      <c r="L1886" s="256"/>
      <c r="M1886" s="257"/>
      <c r="N1886" s="258"/>
      <c r="O1886" s="258"/>
      <c r="P1886" s="258"/>
      <c r="Q1886" s="258"/>
      <c r="R1886" s="258"/>
      <c r="S1886" s="258"/>
      <c r="T1886" s="259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60" t="s">
        <v>260</v>
      </c>
      <c r="AU1886" s="260" t="s">
        <v>93</v>
      </c>
      <c r="AV1886" s="13" t="s">
        <v>93</v>
      </c>
      <c r="AW1886" s="13" t="s">
        <v>40</v>
      </c>
      <c r="AX1886" s="13" t="s">
        <v>84</v>
      </c>
      <c r="AY1886" s="260" t="s">
        <v>251</v>
      </c>
    </row>
    <row r="1887" s="13" customFormat="1">
      <c r="A1887" s="13"/>
      <c r="B1887" s="249"/>
      <c r="C1887" s="250"/>
      <c r="D1887" s="251" t="s">
        <v>260</v>
      </c>
      <c r="E1887" s="252" t="s">
        <v>1</v>
      </c>
      <c r="F1887" s="253" t="s">
        <v>1865</v>
      </c>
      <c r="G1887" s="250"/>
      <c r="H1887" s="254">
        <v>1026.8699999999999</v>
      </c>
      <c r="I1887" s="255"/>
      <c r="J1887" s="250"/>
      <c r="K1887" s="250"/>
      <c r="L1887" s="256"/>
      <c r="M1887" s="257"/>
      <c r="N1887" s="258"/>
      <c r="O1887" s="258"/>
      <c r="P1887" s="258"/>
      <c r="Q1887" s="258"/>
      <c r="R1887" s="258"/>
      <c r="S1887" s="258"/>
      <c r="T1887" s="259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60" t="s">
        <v>260</v>
      </c>
      <c r="AU1887" s="260" t="s">
        <v>93</v>
      </c>
      <c r="AV1887" s="13" t="s">
        <v>93</v>
      </c>
      <c r="AW1887" s="13" t="s">
        <v>40</v>
      </c>
      <c r="AX1887" s="13" t="s">
        <v>84</v>
      </c>
      <c r="AY1887" s="260" t="s">
        <v>251</v>
      </c>
    </row>
    <row r="1888" s="13" customFormat="1">
      <c r="A1888" s="13"/>
      <c r="B1888" s="249"/>
      <c r="C1888" s="250"/>
      <c r="D1888" s="251" t="s">
        <v>260</v>
      </c>
      <c r="E1888" s="252" t="s">
        <v>1</v>
      </c>
      <c r="F1888" s="253" t="s">
        <v>1866</v>
      </c>
      <c r="G1888" s="250"/>
      <c r="H1888" s="254">
        <v>269.33999999999997</v>
      </c>
      <c r="I1888" s="255"/>
      <c r="J1888" s="250"/>
      <c r="K1888" s="250"/>
      <c r="L1888" s="256"/>
      <c r="M1888" s="257"/>
      <c r="N1888" s="258"/>
      <c r="O1888" s="258"/>
      <c r="P1888" s="258"/>
      <c r="Q1888" s="258"/>
      <c r="R1888" s="258"/>
      <c r="S1888" s="258"/>
      <c r="T1888" s="259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60" t="s">
        <v>260</v>
      </c>
      <c r="AU1888" s="260" t="s">
        <v>93</v>
      </c>
      <c r="AV1888" s="13" t="s">
        <v>93</v>
      </c>
      <c r="AW1888" s="13" t="s">
        <v>40</v>
      </c>
      <c r="AX1888" s="13" t="s">
        <v>84</v>
      </c>
      <c r="AY1888" s="260" t="s">
        <v>251</v>
      </c>
    </row>
    <row r="1889" s="13" customFormat="1">
      <c r="A1889" s="13"/>
      <c r="B1889" s="249"/>
      <c r="C1889" s="250"/>
      <c r="D1889" s="251" t="s">
        <v>260</v>
      </c>
      <c r="E1889" s="252" t="s">
        <v>1</v>
      </c>
      <c r="F1889" s="253" t="s">
        <v>1867</v>
      </c>
      <c r="G1889" s="250"/>
      <c r="H1889" s="254">
        <v>41.130000000000003</v>
      </c>
      <c r="I1889" s="255"/>
      <c r="J1889" s="250"/>
      <c r="K1889" s="250"/>
      <c r="L1889" s="256"/>
      <c r="M1889" s="257"/>
      <c r="N1889" s="258"/>
      <c r="O1889" s="258"/>
      <c r="P1889" s="258"/>
      <c r="Q1889" s="258"/>
      <c r="R1889" s="258"/>
      <c r="S1889" s="258"/>
      <c r="T1889" s="259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60" t="s">
        <v>260</v>
      </c>
      <c r="AU1889" s="260" t="s">
        <v>93</v>
      </c>
      <c r="AV1889" s="13" t="s">
        <v>93</v>
      </c>
      <c r="AW1889" s="13" t="s">
        <v>40</v>
      </c>
      <c r="AX1889" s="13" t="s">
        <v>84</v>
      </c>
      <c r="AY1889" s="260" t="s">
        <v>251</v>
      </c>
    </row>
    <row r="1890" s="13" customFormat="1">
      <c r="A1890" s="13"/>
      <c r="B1890" s="249"/>
      <c r="C1890" s="250"/>
      <c r="D1890" s="251" t="s">
        <v>260</v>
      </c>
      <c r="E1890" s="252" t="s">
        <v>1</v>
      </c>
      <c r="F1890" s="253" t="s">
        <v>1868</v>
      </c>
      <c r="G1890" s="250"/>
      <c r="H1890" s="254">
        <v>446.06999999999999</v>
      </c>
      <c r="I1890" s="255"/>
      <c r="J1890" s="250"/>
      <c r="K1890" s="250"/>
      <c r="L1890" s="256"/>
      <c r="M1890" s="257"/>
      <c r="N1890" s="258"/>
      <c r="O1890" s="258"/>
      <c r="P1890" s="258"/>
      <c r="Q1890" s="258"/>
      <c r="R1890" s="258"/>
      <c r="S1890" s="258"/>
      <c r="T1890" s="259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60" t="s">
        <v>260</v>
      </c>
      <c r="AU1890" s="260" t="s">
        <v>93</v>
      </c>
      <c r="AV1890" s="13" t="s">
        <v>93</v>
      </c>
      <c r="AW1890" s="13" t="s">
        <v>40</v>
      </c>
      <c r="AX1890" s="13" t="s">
        <v>84</v>
      </c>
      <c r="AY1890" s="260" t="s">
        <v>251</v>
      </c>
    </row>
    <row r="1891" s="13" customFormat="1">
      <c r="A1891" s="13"/>
      <c r="B1891" s="249"/>
      <c r="C1891" s="250"/>
      <c r="D1891" s="251" t="s">
        <v>260</v>
      </c>
      <c r="E1891" s="252" t="s">
        <v>1</v>
      </c>
      <c r="F1891" s="253" t="s">
        <v>1869</v>
      </c>
      <c r="G1891" s="250"/>
      <c r="H1891" s="254">
        <v>12</v>
      </c>
      <c r="I1891" s="255"/>
      <c r="J1891" s="250"/>
      <c r="K1891" s="250"/>
      <c r="L1891" s="256"/>
      <c r="M1891" s="257"/>
      <c r="N1891" s="258"/>
      <c r="O1891" s="258"/>
      <c r="P1891" s="258"/>
      <c r="Q1891" s="258"/>
      <c r="R1891" s="258"/>
      <c r="S1891" s="258"/>
      <c r="T1891" s="259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60" t="s">
        <v>260</v>
      </c>
      <c r="AU1891" s="260" t="s">
        <v>93</v>
      </c>
      <c r="AV1891" s="13" t="s">
        <v>93</v>
      </c>
      <c r="AW1891" s="13" t="s">
        <v>40</v>
      </c>
      <c r="AX1891" s="13" t="s">
        <v>84</v>
      </c>
      <c r="AY1891" s="260" t="s">
        <v>251</v>
      </c>
    </row>
    <row r="1892" s="13" customFormat="1">
      <c r="A1892" s="13"/>
      <c r="B1892" s="249"/>
      <c r="C1892" s="250"/>
      <c r="D1892" s="251" t="s">
        <v>260</v>
      </c>
      <c r="E1892" s="252" t="s">
        <v>1</v>
      </c>
      <c r="F1892" s="253" t="s">
        <v>1870</v>
      </c>
      <c r="G1892" s="250"/>
      <c r="H1892" s="254">
        <v>43.799999999999997</v>
      </c>
      <c r="I1892" s="255"/>
      <c r="J1892" s="250"/>
      <c r="K1892" s="250"/>
      <c r="L1892" s="256"/>
      <c r="M1892" s="257"/>
      <c r="N1892" s="258"/>
      <c r="O1892" s="258"/>
      <c r="P1892" s="258"/>
      <c r="Q1892" s="258"/>
      <c r="R1892" s="258"/>
      <c r="S1892" s="258"/>
      <c r="T1892" s="259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60" t="s">
        <v>260</v>
      </c>
      <c r="AU1892" s="260" t="s">
        <v>93</v>
      </c>
      <c r="AV1892" s="13" t="s">
        <v>93</v>
      </c>
      <c r="AW1892" s="13" t="s">
        <v>40</v>
      </c>
      <c r="AX1892" s="13" t="s">
        <v>84</v>
      </c>
      <c r="AY1892" s="260" t="s">
        <v>251</v>
      </c>
    </row>
    <row r="1893" s="14" customFormat="1">
      <c r="A1893" s="14"/>
      <c r="B1893" s="261"/>
      <c r="C1893" s="262"/>
      <c r="D1893" s="251" t="s">
        <v>260</v>
      </c>
      <c r="E1893" s="263" t="s">
        <v>1</v>
      </c>
      <c r="F1893" s="264" t="s">
        <v>262</v>
      </c>
      <c r="G1893" s="262"/>
      <c r="H1893" s="265">
        <v>9625.7700000000004</v>
      </c>
      <c r="I1893" s="266"/>
      <c r="J1893" s="262"/>
      <c r="K1893" s="262"/>
      <c r="L1893" s="267"/>
      <c r="M1893" s="268"/>
      <c r="N1893" s="269"/>
      <c r="O1893" s="269"/>
      <c r="P1893" s="269"/>
      <c r="Q1893" s="269"/>
      <c r="R1893" s="269"/>
      <c r="S1893" s="269"/>
      <c r="T1893" s="270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71" t="s">
        <v>260</v>
      </c>
      <c r="AU1893" s="271" t="s">
        <v>93</v>
      </c>
      <c r="AV1893" s="14" t="s">
        <v>257</v>
      </c>
      <c r="AW1893" s="14" t="s">
        <v>40</v>
      </c>
      <c r="AX1893" s="14" t="s">
        <v>91</v>
      </c>
      <c r="AY1893" s="271" t="s">
        <v>251</v>
      </c>
    </row>
    <row r="1894" s="2" customFormat="1" ht="24.15" customHeight="1">
      <c r="A1894" s="41"/>
      <c r="B1894" s="42"/>
      <c r="C1894" s="294" t="s">
        <v>1871</v>
      </c>
      <c r="D1894" s="294" t="s">
        <v>338</v>
      </c>
      <c r="E1894" s="295" t="s">
        <v>1872</v>
      </c>
      <c r="F1894" s="296" t="s">
        <v>1873</v>
      </c>
      <c r="G1894" s="297" t="s">
        <v>389</v>
      </c>
      <c r="H1894" s="298">
        <v>4396.8019999999997</v>
      </c>
      <c r="I1894" s="299"/>
      <c r="J1894" s="300">
        <f>ROUND(I1894*H1894,2)</f>
        <v>0</v>
      </c>
      <c r="K1894" s="301"/>
      <c r="L1894" s="302"/>
      <c r="M1894" s="303" t="s">
        <v>1</v>
      </c>
      <c r="N1894" s="304" t="s">
        <v>49</v>
      </c>
      <c r="O1894" s="94"/>
      <c r="P1894" s="240">
        <f>O1894*H1894</f>
        <v>0</v>
      </c>
      <c r="Q1894" s="240">
        <v>0.0014</v>
      </c>
      <c r="R1894" s="240">
        <f>Q1894*H1894</f>
        <v>6.1555227999999991</v>
      </c>
      <c r="S1894" s="240">
        <v>0</v>
      </c>
      <c r="T1894" s="241">
        <f>S1894*H1894</f>
        <v>0</v>
      </c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R1894" s="242" t="s">
        <v>364</v>
      </c>
      <c r="AT1894" s="242" t="s">
        <v>338</v>
      </c>
      <c r="AU1894" s="242" t="s">
        <v>93</v>
      </c>
      <c r="AY1894" s="19" t="s">
        <v>251</v>
      </c>
      <c r="BE1894" s="243">
        <f>IF(N1894="základní",J1894,0)</f>
        <v>0</v>
      </c>
      <c r="BF1894" s="243">
        <f>IF(N1894="snížená",J1894,0)</f>
        <v>0</v>
      </c>
      <c r="BG1894" s="243">
        <f>IF(N1894="zákl. přenesená",J1894,0)</f>
        <v>0</v>
      </c>
      <c r="BH1894" s="243">
        <f>IF(N1894="sníž. přenesená",J1894,0)</f>
        <v>0</v>
      </c>
      <c r="BI1894" s="243">
        <f>IF(N1894="nulová",J1894,0)</f>
        <v>0</v>
      </c>
      <c r="BJ1894" s="19" t="s">
        <v>91</v>
      </c>
      <c r="BK1894" s="243">
        <f>ROUND(I1894*H1894,2)</f>
        <v>0</v>
      </c>
      <c r="BL1894" s="19" t="s">
        <v>304</v>
      </c>
      <c r="BM1894" s="242" t="s">
        <v>1874</v>
      </c>
    </row>
    <row r="1895" s="13" customFormat="1">
      <c r="A1895" s="13"/>
      <c r="B1895" s="249"/>
      <c r="C1895" s="250"/>
      <c r="D1895" s="251" t="s">
        <v>260</v>
      </c>
      <c r="E1895" s="252" t="s">
        <v>1</v>
      </c>
      <c r="F1895" s="253" t="s">
        <v>1041</v>
      </c>
      <c r="G1895" s="250"/>
      <c r="H1895" s="254">
        <v>97.569999999999993</v>
      </c>
      <c r="I1895" s="255"/>
      <c r="J1895" s="250"/>
      <c r="K1895" s="250"/>
      <c r="L1895" s="256"/>
      <c r="M1895" s="257"/>
      <c r="N1895" s="258"/>
      <c r="O1895" s="258"/>
      <c r="P1895" s="258"/>
      <c r="Q1895" s="258"/>
      <c r="R1895" s="258"/>
      <c r="S1895" s="258"/>
      <c r="T1895" s="259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60" t="s">
        <v>260</v>
      </c>
      <c r="AU1895" s="260" t="s">
        <v>93</v>
      </c>
      <c r="AV1895" s="13" t="s">
        <v>93</v>
      </c>
      <c r="AW1895" s="13" t="s">
        <v>40</v>
      </c>
      <c r="AX1895" s="13" t="s">
        <v>84</v>
      </c>
      <c r="AY1895" s="260" t="s">
        <v>251</v>
      </c>
    </row>
    <row r="1896" s="13" customFormat="1">
      <c r="A1896" s="13"/>
      <c r="B1896" s="249"/>
      <c r="C1896" s="250"/>
      <c r="D1896" s="251" t="s">
        <v>260</v>
      </c>
      <c r="E1896" s="252" t="s">
        <v>1</v>
      </c>
      <c r="F1896" s="253" t="s">
        <v>1042</v>
      </c>
      <c r="G1896" s="250"/>
      <c r="H1896" s="254">
        <v>354.79000000000002</v>
      </c>
      <c r="I1896" s="255"/>
      <c r="J1896" s="250"/>
      <c r="K1896" s="250"/>
      <c r="L1896" s="256"/>
      <c r="M1896" s="257"/>
      <c r="N1896" s="258"/>
      <c r="O1896" s="258"/>
      <c r="P1896" s="258"/>
      <c r="Q1896" s="258"/>
      <c r="R1896" s="258"/>
      <c r="S1896" s="258"/>
      <c r="T1896" s="259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60" t="s">
        <v>260</v>
      </c>
      <c r="AU1896" s="260" t="s">
        <v>93</v>
      </c>
      <c r="AV1896" s="13" t="s">
        <v>93</v>
      </c>
      <c r="AW1896" s="13" t="s">
        <v>40</v>
      </c>
      <c r="AX1896" s="13" t="s">
        <v>84</v>
      </c>
      <c r="AY1896" s="260" t="s">
        <v>251</v>
      </c>
    </row>
    <row r="1897" s="13" customFormat="1">
      <c r="A1897" s="13"/>
      <c r="B1897" s="249"/>
      <c r="C1897" s="250"/>
      <c r="D1897" s="251" t="s">
        <v>260</v>
      </c>
      <c r="E1897" s="252" t="s">
        <v>1</v>
      </c>
      <c r="F1897" s="253" t="s">
        <v>1043</v>
      </c>
      <c r="G1897" s="250"/>
      <c r="H1897" s="254">
        <v>25.18</v>
      </c>
      <c r="I1897" s="255"/>
      <c r="J1897" s="250"/>
      <c r="K1897" s="250"/>
      <c r="L1897" s="256"/>
      <c r="M1897" s="257"/>
      <c r="N1897" s="258"/>
      <c r="O1897" s="258"/>
      <c r="P1897" s="258"/>
      <c r="Q1897" s="258"/>
      <c r="R1897" s="258"/>
      <c r="S1897" s="258"/>
      <c r="T1897" s="259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60" t="s">
        <v>260</v>
      </c>
      <c r="AU1897" s="260" t="s">
        <v>93</v>
      </c>
      <c r="AV1897" s="13" t="s">
        <v>93</v>
      </c>
      <c r="AW1897" s="13" t="s">
        <v>40</v>
      </c>
      <c r="AX1897" s="13" t="s">
        <v>84</v>
      </c>
      <c r="AY1897" s="260" t="s">
        <v>251</v>
      </c>
    </row>
    <row r="1898" s="13" customFormat="1">
      <c r="A1898" s="13"/>
      <c r="B1898" s="249"/>
      <c r="C1898" s="250"/>
      <c r="D1898" s="251" t="s">
        <v>260</v>
      </c>
      <c r="E1898" s="252" t="s">
        <v>1</v>
      </c>
      <c r="F1898" s="253" t="s">
        <v>1875</v>
      </c>
      <c r="G1898" s="250"/>
      <c r="H1898" s="254">
        <v>39.759999999999998</v>
      </c>
      <c r="I1898" s="255"/>
      <c r="J1898" s="250"/>
      <c r="K1898" s="250"/>
      <c r="L1898" s="256"/>
      <c r="M1898" s="257"/>
      <c r="N1898" s="258"/>
      <c r="O1898" s="258"/>
      <c r="P1898" s="258"/>
      <c r="Q1898" s="258"/>
      <c r="R1898" s="258"/>
      <c r="S1898" s="258"/>
      <c r="T1898" s="259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60" t="s">
        <v>260</v>
      </c>
      <c r="AU1898" s="260" t="s">
        <v>93</v>
      </c>
      <c r="AV1898" s="13" t="s">
        <v>93</v>
      </c>
      <c r="AW1898" s="13" t="s">
        <v>40</v>
      </c>
      <c r="AX1898" s="13" t="s">
        <v>84</v>
      </c>
      <c r="AY1898" s="260" t="s">
        <v>251</v>
      </c>
    </row>
    <row r="1899" s="13" customFormat="1">
      <c r="A1899" s="13"/>
      <c r="B1899" s="249"/>
      <c r="C1899" s="250"/>
      <c r="D1899" s="251" t="s">
        <v>260</v>
      </c>
      <c r="E1899" s="252" t="s">
        <v>1</v>
      </c>
      <c r="F1899" s="253" t="s">
        <v>1034</v>
      </c>
      <c r="G1899" s="250"/>
      <c r="H1899" s="254">
        <v>3343.5100000000002</v>
      </c>
      <c r="I1899" s="255"/>
      <c r="J1899" s="250"/>
      <c r="K1899" s="250"/>
      <c r="L1899" s="256"/>
      <c r="M1899" s="257"/>
      <c r="N1899" s="258"/>
      <c r="O1899" s="258"/>
      <c r="P1899" s="258"/>
      <c r="Q1899" s="258"/>
      <c r="R1899" s="258"/>
      <c r="S1899" s="258"/>
      <c r="T1899" s="259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60" t="s">
        <v>260</v>
      </c>
      <c r="AU1899" s="260" t="s">
        <v>93</v>
      </c>
      <c r="AV1899" s="13" t="s">
        <v>93</v>
      </c>
      <c r="AW1899" s="13" t="s">
        <v>40</v>
      </c>
      <c r="AX1899" s="13" t="s">
        <v>84</v>
      </c>
      <c r="AY1899" s="260" t="s">
        <v>251</v>
      </c>
    </row>
    <row r="1900" s="13" customFormat="1">
      <c r="A1900" s="13"/>
      <c r="B1900" s="249"/>
      <c r="C1900" s="250"/>
      <c r="D1900" s="251" t="s">
        <v>260</v>
      </c>
      <c r="E1900" s="252" t="s">
        <v>1</v>
      </c>
      <c r="F1900" s="253" t="s">
        <v>1035</v>
      </c>
      <c r="G1900" s="250"/>
      <c r="H1900" s="254">
        <v>342.29000000000002</v>
      </c>
      <c r="I1900" s="255"/>
      <c r="J1900" s="250"/>
      <c r="K1900" s="250"/>
      <c r="L1900" s="256"/>
      <c r="M1900" s="257"/>
      <c r="N1900" s="258"/>
      <c r="O1900" s="258"/>
      <c r="P1900" s="258"/>
      <c r="Q1900" s="258"/>
      <c r="R1900" s="258"/>
      <c r="S1900" s="258"/>
      <c r="T1900" s="259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60" t="s">
        <v>260</v>
      </c>
      <c r="AU1900" s="260" t="s">
        <v>93</v>
      </c>
      <c r="AV1900" s="13" t="s">
        <v>93</v>
      </c>
      <c r="AW1900" s="13" t="s">
        <v>40</v>
      </c>
      <c r="AX1900" s="13" t="s">
        <v>84</v>
      </c>
      <c r="AY1900" s="260" t="s">
        <v>251</v>
      </c>
    </row>
    <row r="1901" s="13" customFormat="1">
      <c r="A1901" s="13"/>
      <c r="B1901" s="249"/>
      <c r="C1901" s="250"/>
      <c r="D1901" s="251" t="s">
        <v>260</v>
      </c>
      <c r="E1901" s="252" t="s">
        <v>1</v>
      </c>
      <c r="F1901" s="253" t="s">
        <v>1876</v>
      </c>
      <c r="G1901" s="250"/>
      <c r="H1901" s="254">
        <v>89.780000000000001</v>
      </c>
      <c r="I1901" s="255"/>
      <c r="J1901" s="250"/>
      <c r="K1901" s="250"/>
      <c r="L1901" s="256"/>
      <c r="M1901" s="257"/>
      <c r="N1901" s="258"/>
      <c r="O1901" s="258"/>
      <c r="P1901" s="258"/>
      <c r="Q1901" s="258"/>
      <c r="R1901" s="258"/>
      <c r="S1901" s="258"/>
      <c r="T1901" s="259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60" t="s">
        <v>260</v>
      </c>
      <c r="AU1901" s="260" t="s">
        <v>93</v>
      </c>
      <c r="AV1901" s="13" t="s">
        <v>93</v>
      </c>
      <c r="AW1901" s="13" t="s">
        <v>40</v>
      </c>
      <c r="AX1901" s="13" t="s">
        <v>84</v>
      </c>
      <c r="AY1901" s="260" t="s">
        <v>251</v>
      </c>
    </row>
    <row r="1902" s="13" customFormat="1">
      <c r="A1902" s="13"/>
      <c r="B1902" s="249"/>
      <c r="C1902" s="250"/>
      <c r="D1902" s="251" t="s">
        <v>260</v>
      </c>
      <c r="E1902" s="252" t="s">
        <v>1</v>
      </c>
      <c r="F1902" s="253" t="s">
        <v>1047</v>
      </c>
      <c r="G1902" s="250"/>
      <c r="H1902" s="254">
        <v>13.710000000000001</v>
      </c>
      <c r="I1902" s="255"/>
      <c r="J1902" s="250"/>
      <c r="K1902" s="250"/>
      <c r="L1902" s="256"/>
      <c r="M1902" s="257"/>
      <c r="N1902" s="258"/>
      <c r="O1902" s="258"/>
      <c r="P1902" s="258"/>
      <c r="Q1902" s="258"/>
      <c r="R1902" s="258"/>
      <c r="S1902" s="258"/>
      <c r="T1902" s="259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60" t="s">
        <v>260</v>
      </c>
      <c r="AU1902" s="260" t="s">
        <v>93</v>
      </c>
      <c r="AV1902" s="13" t="s">
        <v>93</v>
      </c>
      <c r="AW1902" s="13" t="s">
        <v>40</v>
      </c>
      <c r="AX1902" s="13" t="s">
        <v>84</v>
      </c>
      <c r="AY1902" s="260" t="s">
        <v>251</v>
      </c>
    </row>
    <row r="1903" s="13" customFormat="1">
      <c r="A1903" s="13"/>
      <c r="B1903" s="249"/>
      <c r="C1903" s="250"/>
      <c r="D1903" s="251" t="s">
        <v>260</v>
      </c>
      <c r="E1903" s="252" t="s">
        <v>1</v>
      </c>
      <c r="F1903" s="253" t="s">
        <v>1877</v>
      </c>
      <c r="G1903" s="250"/>
      <c r="H1903" s="254">
        <v>4</v>
      </c>
      <c r="I1903" s="255"/>
      <c r="J1903" s="250"/>
      <c r="K1903" s="250"/>
      <c r="L1903" s="256"/>
      <c r="M1903" s="257"/>
      <c r="N1903" s="258"/>
      <c r="O1903" s="258"/>
      <c r="P1903" s="258"/>
      <c r="Q1903" s="258"/>
      <c r="R1903" s="258"/>
      <c r="S1903" s="258"/>
      <c r="T1903" s="259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60" t="s">
        <v>260</v>
      </c>
      <c r="AU1903" s="260" t="s">
        <v>93</v>
      </c>
      <c r="AV1903" s="13" t="s">
        <v>93</v>
      </c>
      <c r="AW1903" s="13" t="s">
        <v>40</v>
      </c>
      <c r="AX1903" s="13" t="s">
        <v>84</v>
      </c>
      <c r="AY1903" s="260" t="s">
        <v>251</v>
      </c>
    </row>
    <row r="1904" s="14" customFormat="1">
      <c r="A1904" s="14"/>
      <c r="B1904" s="261"/>
      <c r="C1904" s="262"/>
      <c r="D1904" s="251" t="s">
        <v>260</v>
      </c>
      <c r="E1904" s="263" t="s">
        <v>1</v>
      </c>
      <c r="F1904" s="264" t="s">
        <v>262</v>
      </c>
      <c r="G1904" s="262"/>
      <c r="H1904" s="265">
        <v>4310.5900000000001</v>
      </c>
      <c r="I1904" s="266"/>
      <c r="J1904" s="262"/>
      <c r="K1904" s="262"/>
      <c r="L1904" s="267"/>
      <c r="M1904" s="268"/>
      <c r="N1904" s="269"/>
      <c r="O1904" s="269"/>
      <c r="P1904" s="269"/>
      <c r="Q1904" s="269"/>
      <c r="R1904" s="269"/>
      <c r="S1904" s="269"/>
      <c r="T1904" s="270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71" t="s">
        <v>260</v>
      </c>
      <c r="AU1904" s="271" t="s">
        <v>93</v>
      </c>
      <c r="AV1904" s="14" t="s">
        <v>257</v>
      </c>
      <c r="AW1904" s="14" t="s">
        <v>40</v>
      </c>
      <c r="AX1904" s="14" t="s">
        <v>91</v>
      </c>
      <c r="AY1904" s="271" t="s">
        <v>251</v>
      </c>
    </row>
    <row r="1905" s="13" customFormat="1">
      <c r="A1905" s="13"/>
      <c r="B1905" s="249"/>
      <c r="C1905" s="250"/>
      <c r="D1905" s="251" t="s">
        <v>260</v>
      </c>
      <c r="E1905" s="250"/>
      <c r="F1905" s="253" t="s">
        <v>1878</v>
      </c>
      <c r="G1905" s="250"/>
      <c r="H1905" s="254">
        <v>4396.8019999999997</v>
      </c>
      <c r="I1905" s="255"/>
      <c r="J1905" s="250"/>
      <c r="K1905" s="250"/>
      <c r="L1905" s="256"/>
      <c r="M1905" s="257"/>
      <c r="N1905" s="258"/>
      <c r="O1905" s="258"/>
      <c r="P1905" s="258"/>
      <c r="Q1905" s="258"/>
      <c r="R1905" s="258"/>
      <c r="S1905" s="258"/>
      <c r="T1905" s="259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60" t="s">
        <v>260</v>
      </c>
      <c r="AU1905" s="260" t="s">
        <v>93</v>
      </c>
      <c r="AV1905" s="13" t="s">
        <v>93</v>
      </c>
      <c r="AW1905" s="13" t="s">
        <v>4</v>
      </c>
      <c r="AX1905" s="13" t="s">
        <v>91</v>
      </c>
      <c r="AY1905" s="260" t="s">
        <v>251</v>
      </c>
    </row>
    <row r="1906" s="2" customFormat="1" ht="24.15" customHeight="1">
      <c r="A1906" s="41"/>
      <c r="B1906" s="42"/>
      <c r="C1906" s="294" t="s">
        <v>1879</v>
      </c>
      <c r="D1906" s="294" t="s">
        <v>338</v>
      </c>
      <c r="E1906" s="295" t="s">
        <v>1880</v>
      </c>
      <c r="F1906" s="296" t="s">
        <v>1881</v>
      </c>
      <c r="G1906" s="297" t="s">
        <v>389</v>
      </c>
      <c r="H1906" s="298">
        <v>3343.5100000000002</v>
      </c>
      <c r="I1906" s="299"/>
      <c r="J1906" s="300">
        <f>ROUND(I1906*H1906,2)</f>
        <v>0</v>
      </c>
      <c r="K1906" s="301"/>
      <c r="L1906" s="302"/>
      <c r="M1906" s="303" t="s">
        <v>1</v>
      </c>
      <c r="N1906" s="304" t="s">
        <v>49</v>
      </c>
      <c r="O1906" s="94"/>
      <c r="P1906" s="240">
        <f>O1906*H1906</f>
        <v>0</v>
      </c>
      <c r="Q1906" s="240">
        <v>0.0010499999999999999</v>
      </c>
      <c r="R1906" s="240">
        <f>Q1906*H1906</f>
        <v>3.5106855000000001</v>
      </c>
      <c r="S1906" s="240">
        <v>0</v>
      </c>
      <c r="T1906" s="241">
        <f>S1906*H1906</f>
        <v>0</v>
      </c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R1906" s="242" t="s">
        <v>364</v>
      </c>
      <c r="AT1906" s="242" t="s">
        <v>338</v>
      </c>
      <c r="AU1906" s="242" t="s">
        <v>93</v>
      </c>
      <c r="AY1906" s="19" t="s">
        <v>251</v>
      </c>
      <c r="BE1906" s="243">
        <f>IF(N1906="základní",J1906,0)</f>
        <v>0</v>
      </c>
      <c r="BF1906" s="243">
        <f>IF(N1906="snížená",J1906,0)</f>
        <v>0</v>
      </c>
      <c r="BG1906" s="243">
        <f>IF(N1906="zákl. přenesená",J1906,0)</f>
        <v>0</v>
      </c>
      <c r="BH1906" s="243">
        <f>IF(N1906="sníž. přenesená",J1906,0)</f>
        <v>0</v>
      </c>
      <c r="BI1906" s="243">
        <f>IF(N1906="nulová",J1906,0)</f>
        <v>0</v>
      </c>
      <c r="BJ1906" s="19" t="s">
        <v>91</v>
      </c>
      <c r="BK1906" s="243">
        <f>ROUND(I1906*H1906,2)</f>
        <v>0</v>
      </c>
      <c r="BL1906" s="19" t="s">
        <v>304</v>
      </c>
      <c r="BM1906" s="242" t="s">
        <v>1882</v>
      </c>
    </row>
    <row r="1907" s="13" customFormat="1">
      <c r="A1907" s="13"/>
      <c r="B1907" s="249"/>
      <c r="C1907" s="250"/>
      <c r="D1907" s="251" t="s">
        <v>260</v>
      </c>
      <c r="E1907" s="252" t="s">
        <v>1</v>
      </c>
      <c r="F1907" s="253" t="s">
        <v>1034</v>
      </c>
      <c r="G1907" s="250"/>
      <c r="H1907" s="254">
        <v>3343.5100000000002</v>
      </c>
      <c r="I1907" s="255"/>
      <c r="J1907" s="250"/>
      <c r="K1907" s="250"/>
      <c r="L1907" s="256"/>
      <c r="M1907" s="257"/>
      <c r="N1907" s="258"/>
      <c r="O1907" s="258"/>
      <c r="P1907" s="258"/>
      <c r="Q1907" s="258"/>
      <c r="R1907" s="258"/>
      <c r="S1907" s="258"/>
      <c r="T1907" s="259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60" t="s">
        <v>260</v>
      </c>
      <c r="AU1907" s="260" t="s">
        <v>93</v>
      </c>
      <c r="AV1907" s="13" t="s">
        <v>93</v>
      </c>
      <c r="AW1907" s="13" t="s">
        <v>40</v>
      </c>
      <c r="AX1907" s="13" t="s">
        <v>91</v>
      </c>
      <c r="AY1907" s="260" t="s">
        <v>251</v>
      </c>
    </row>
    <row r="1908" s="2" customFormat="1" ht="24.15" customHeight="1">
      <c r="A1908" s="41"/>
      <c r="B1908" s="42"/>
      <c r="C1908" s="294" t="s">
        <v>1883</v>
      </c>
      <c r="D1908" s="294" t="s">
        <v>338</v>
      </c>
      <c r="E1908" s="295" t="s">
        <v>1884</v>
      </c>
      <c r="F1908" s="296" t="s">
        <v>1885</v>
      </c>
      <c r="G1908" s="297" t="s">
        <v>389</v>
      </c>
      <c r="H1908" s="298">
        <v>986.42200000000003</v>
      </c>
      <c r="I1908" s="299"/>
      <c r="J1908" s="300">
        <f>ROUND(I1908*H1908,2)</f>
        <v>0</v>
      </c>
      <c r="K1908" s="301"/>
      <c r="L1908" s="302"/>
      <c r="M1908" s="303" t="s">
        <v>1</v>
      </c>
      <c r="N1908" s="304" t="s">
        <v>49</v>
      </c>
      <c r="O1908" s="94"/>
      <c r="P1908" s="240">
        <f>O1908*H1908</f>
        <v>0</v>
      </c>
      <c r="Q1908" s="240">
        <v>0.00069999999999999999</v>
      </c>
      <c r="R1908" s="240">
        <f>Q1908*H1908</f>
        <v>0.69049539999999998</v>
      </c>
      <c r="S1908" s="240">
        <v>0</v>
      </c>
      <c r="T1908" s="241">
        <f>S1908*H1908</f>
        <v>0</v>
      </c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R1908" s="242" t="s">
        <v>364</v>
      </c>
      <c r="AT1908" s="242" t="s">
        <v>338</v>
      </c>
      <c r="AU1908" s="242" t="s">
        <v>93</v>
      </c>
      <c r="AY1908" s="19" t="s">
        <v>251</v>
      </c>
      <c r="BE1908" s="243">
        <f>IF(N1908="základní",J1908,0)</f>
        <v>0</v>
      </c>
      <c r="BF1908" s="243">
        <f>IF(N1908="snížená",J1908,0)</f>
        <v>0</v>
      </c>
      <c r="BG1908" s="243">
        <f>IF(N1908="zákl. přenesená",J1908,0)</f>
        <v>0</v>
      </c>
      <c r="BH1908" s="243">
        <f>IF(N1908="sníž. přenesená",J1908,0)</f>
        <v>0</v>
      </c>
      <c r="BI1908" s="243">
        <f>IF(N1908="nulová",J1908,0)</f>
        <v>0</v>
      </c>
      <c r="BJ1908" s="19" t="s">
        <v>91</v>
      </c>
      <c r="BK1908" s="243">
        <f>ROUND(I1908*H1908,2)</f>
        <v>0</v>
      </c>
      <c r="BL1908" s="19" t="s">
        <v>304</v>
      </c>
      <c r="BM1908" s="242" t="s">
        <v>1886</v>
      </c>
    </row>
    <row r="1909" s="13" customFormat="1">
      <c r="A1909" s="13"/>
      <c r="B1909" s="249"/>
      <c r="C1909" s="250"/>
      <c r="D1909" s="251" t="s">
        <v>260</v>
      </c>
      <c r="E1909" s="252" t="s">
        <v>1</v>
      </c>
      <c r="F1909" s="253" t="s">
        <v>1041</v>
      </c>
      <c r="G1909" s="250"/>
      <c r="H1909" s="254">
        <v>97.569999999999993</v>
      </c>
      <c r="I1909" s="255"/>
      <c r="J1909" s="250"/>
      <c r="K1909" s="250"/>
      <c r="L1909" s="256"/>
      <c r="M1909" s="257"/>
      <c r="N1909" s="258"/>
      <c r="O1909" s="258"/>
      <c r="P1909" s="258"/>
      <c r="Q1909" s="258"/>
      <c r="R1909" s="258"/>
      <c r="S1909" s="258"/>
      <c r="T1909" s="259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60" t="s">
        <v>260</v>
      </c>
      <c r="AU1909" s="260" t="s">
        <v>93</v>
      </c>
      <c r="AV1909" s="13" t="s">
        <v>93</v>
      </c>
      <c r="AW1909" s="13" t="s">
        <v>40</v>
      </c>
      <c r="AX1909" s="13" t="s">
        <v>84</v>
      </c>
      <c r="AY1909" s="260" t="s">
        <v>251</v>
      </c>
    </row>
    <row r="1910" s="13" customFormat="1">
      <c r="A1910" s="13"/>
      <c r="B1910" s="249"/>
      <c r="C1910" s="250"/>
      <c r="D1910" s="251" t="s">
        <v>260</v>
      </c>
      <c r="E1910" s="252" t="s">
        <v>1</v>
      </c>
      <c r="F1910" s="253" t="s">
        <v>1042</v>
      </c>
      <c r="G1910" s="250"/>
      <c r="H1910" s="254">
        <v>354.79000000000002</v>
      </c>
      <c r="I1910" s="255"/>
      <c r="J1910" s="250"/>
      <c r="K1910" s="250"/>
      <c r="L1910" s="256"/>
      <c r="M1910" s="257"/>
      <c r="N1910" s="258"/>
      <c r="O1910" s="258"/>
      <c r="P1910" s="258"/>
      <c r="Q1910" s="258"/>
      <c r="R1910" s="258"/>
      <c r="S1910" s="258"/>
      <c r="T1910" s="259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60" t="s">
        <v>260</v>
      </c>
      <c r="AU1910" s="260" t="s">
        <v>93</v>
      </c>
      <c r="AV1910" s="13" t="s">
        <v>93</v>
      </c>
      <c r="AW1910" s="13" t="s">
        <v>40</v>
      </c>
      <c r="AX1910" s="13" t="s">
        <v>84</v>
      </c>
      <c r="AY1910" s="260" t="s">
        <v>251</v>
      </c>
    </row>
    <row r="1911" s="13" customFormat="1">
      <c r="A1911" s="13"/>
      <c r="B1911" s="249"/>
      <c r="C1911" s="250"/>
      <c r="D1911" s="251" t="s">
        <v>260</v>
      </c>
      <c r="E1911" s="252" t="s">
        <v>1</v>
      </c>
      <c r="F1911" s="253" t="s">
        <v>1043</v>
      </c>
      <c r="G1911" s="250"/>
      <c r="H1911" s="254">
        <v>25.18</v>
      </c>
      <c r="I1911" s="255"/>
      <c r="J1911" s="250"/>
      <c r="K1911" s="250"/>
      <c r="L1911" s="256"/>
      <c r="M1911" s="257"/>
      <c r="N1911" s="258"/>
      <c r="O1911" s="258"/>
      <c r="P1911" s="258"/>
      <c r="Q1911" s="258"/>
      <c r="R1911" s="258"/>
      <c r="S1911" s="258"/>
      <c r="T1911" s="259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60" t="s">
        <v>260</v>
      </c>
      <c r="AU1911" s="260" t="s">
        <v>93</v>
      </c>
      <c r="AV1911" s="13" t="s">
        <v>93</v>
      </c>
      <c r="AW1911" s="13" t="s">
        <v>40</v>
      </c>
      <c r="AX1911" s="13" t="s">
        <v>84</v>
      </c>
      <c r="AY1911" s="260" t="s">
        <v>251</v>
      </c>
    </row>
    <row r="1912" s="13" customFormat="1">
      <c r="A1912" s="13"/>
      <c r="B1912" s="249"/>
      <c r="C1912" s="250"/>
      <c r="D1912" s="251" t="s">
        <v>260</v>
      </c>
      <c r="E1912" s="252" t="s">
        <v>1</v>
      </c>
      <c r="F1912" s="253" t="s">
        <v>1875</v>
      </c>
      <c r="G1912" s="250"/>
      <c r="H1912" s="254">
        <v>39.759999999999998</v>
      </c>
      <c r="I1912" s="255"/>
      <c r="J1912" s="250"/>
      <c r="K1912" s="250"/>
      <c r="L1912" s="256"/>
      <c r="M1912" s="257"/>
      <c r="N1912" s="258"/>
      <c r="O1912" s="258"/>
      <c r="P1912" s="258"/>
      <c r="Q1912" s="258"/>
      <c r="R1912" s="258"/>
      <c r="S1912" s="258"/>
      <c r="T1912" s="259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60" t="s">
        <v>260</v>
      </c>
      <c r="AU1912" s="260" t="s">
        <v>93</v>
      </c>
      <c r="AV1912" s="13" t="s">
        <v>93</v>
      </c>
      <c r="AW1912" s="13" t="s">
        <v>40</v>
      </c>
      <c r="AX1912" s="13" t="s">
        <v>84</v>
      </c>
      <c r="AY1912" s="260" t="s">
        <v>251</v>
      </c>
    </row>
    <row r="1913" s="13" customFormat="1">
      <c r="A1913" s="13"/>
      <c r="B1913" s="249"/>
      <c r="C1913" s="250"/>
      <c r="D1913" s="251" t="s">
        <v>260</v>
      </c>
      <c r="E1913" s="252" t="s">
        <v>1</v>
      </c>
      <c r="F1913" s="253" t="s">
        <v>1035</v>
      </c>
      <c r="G1913" s="250"/>
      <c r="H1913" s="254">
        <v>342.29000000000002</v>
      </c>
      <c r="I1913" s="255"/>
      <c r="J1913" s="250"/>
      <c r="K1913" s="250"/>
      <c r="L1913" s="256"/>
      <c r="M1913" s="257"/>
      <c r="N1913" s="258"/>
      <c r="O1913" s="258"/>
      <c r="P1913" s="258"/>
      <c r="Q1913" s="258"/>
      <c r="R1913" s="258"/>
      <c r="S1913" s="258"/>
      <c r="T1913" s="259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60" t="s">
        <v>260</v>
      </c>
      <c r="AU1913" s="260" t="s">
        <v>93</v>
      </c>
      <c r="AV1913" s="13" t="s">
        <v>93</v>
      </c>
      <c r="AW1913" s="13" t="s">
        <v>40</v>
      </c>
      <c r="AX1913" s="13" t="s">
        <v>84</v>
      </c>
      <c r="AY1913" s="260" t="s">
        <v>251</v>
      </c>
    </row>
    <row r="1914" s="13" customFormat="1">
      <c r="A1914" s="13"/>
      <c r="B1914" s="249"/>
      <c r="C1914" s="250"/>
      <c r="D1914" s="251" t="s">
        <v>260</v>
      </c>
      <c r="E1914" s="252" t="s">
        <v>1</v>
      </c>
      <c r="F1914" s="253" t="s">
        <v>1876</v>
      </c>
      <c r="G1914" s="250"/>
      <c r="H1914" s="254">
        <v>89.780000000000001</v>
      </c>
      <c r="I1914" s="255"/>
      <c r="J1914" s="250"/>
      <c r="K1914" s="250"/>
      <c r="L1914" s="256"/>
      <c r="M1914" s="257"/>
      <c r="N1914" s="258"/>
      <c r="O1914" s="258"/>
      <c r="P1914" s="258"/>
      <c r="Q1914" s="258"/>
      <c r="R1914" s="258"/>
      <c r="S1914" s="258"/>
      <c r="T1914" s="259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60" t="s">
        <v>260</v>
      </c>
      <c r="AU1914" s="260" t="s">
        <v>93</v>
      </c>
      <c r="AV1914" s="13" t="s">
        <v>93</v>
      </c>
      <c r="AW1914" s="13" t="s">
        <v>40</v>
      </c>
      <c r="AX1914" s="13" t="s">
        <v>84</v>
      </c>
      <c r="AY1914" s="260" t="s">
        <v>251</v>
      </c>
    </row>
    <row r="1915" s="13" customFormat="1">
      <c r="A1915" s="13"/>
      <c r="B1915" s="249"/>
      <c r="C1915" s="250"/>
      <c r="D1915" s="251" t="s">
        <v>260</v>
      </c>
      <c r="E1915" s="252" t="s">
        <v>1</v>
      </c>
      <c r="F1915" s="253" t="s">
        <v>1047</v>
      </c>
      <c r="G1915" s="250"/>
      <c r="H1915" s="254">
        <v>13.710000000000001</v>
      </c>
      <c r="I1915" s="255"/>
      <c r="J1915" s="250"/>
      <c r="K1915" s="250"/>
      <c r="L1915" s="256"/>
      <c r="M1915" s="257"/>
      <c r="N1915" s="258"/>
      <c r="O1915" s="258"/>
      <c r="P1915" s="258"/>
      <c r="Q1915" s="258"/>
      <c r="R1915" s="258"/>
      <c r="S1915" s="258"/>
      <c r="T1915" s="259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60" t="s">
        <v>260</v>
      </c>
      <c r="AU1915" s="260" t="s">
        <v>93</v>
      </c>
      <c r="AV1915" s="13" t="s">
        <v>93</v>
      </c>
      <c r="AW1915" s="13" t="s">
        <v>40</v>
      </c>
      <c r="AX1915" s="13" t="s">
        <v>84</v>
      </c>
      <c r="AY1915" s="260" t="s">
        <v>251</v>
      </c>
    </row>
    <row r="1916" s="13" customFormat="1">
      <c r="A1916" s="13"/>
      <c r="B1916" s="249"/>
      <c r="C1916" s="250"/>
      <c r="D1916" s="251" t="s">
        <v>260</v>
      </c>
      <c r="E1916" s="252" t="s">
        <v>1</v>
      </c>
      <c r="F1916" s="253" t="s">
        <v>1877</v>
      </c>
      <c r="G1916" s="250"/>
      <c r="H1916" s="254">
        <v>4</v>
      </c>
      <c r="I1916" s="255"/>
      <c r="J1916" s="250"/>
      <c r="K1916" s="250"/>
      <c r="L1916" s="256"/>
      <c r="M1916" s="257"/>
      <c r="N1916" s="258"/>
      <c r="O1916" s="258"/>
      <c r="P1916" s="258"/>
      <c r="Q1916" s="258"/>
      <c r="R1916" s="258"/>
      <c r="S1916" s="258"/>
      <c r="T1916" s="259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60" t="s">
        <v>260</v>
      </c>
      <c r="AU1916" s="260" t="s">
        <v>93</v>
      </c>
      <c r="AV1916" s="13" t="s">
        <v>93</v>
      </c>
      <c r="AW1916" s="13" t="s">
        <v>40</v>
      </c>
      <c r="AX1916" s="13" t="s">
        <v>84</v>
      </c>
      <c r="AY1916" s="260" t="s">
        <v>251</v>
      </c>
    </row>
    <row r="1917" s="14" customFormat="1">
      <c r="A1917" s="14"/>
      <c r="B1917" s="261"/>
      <c r="C1917" s="262"/>
      <c r="D1917" s="251" t="s">
        <v>260</v>
      </c>
      <c r="E1917" s="263" t="s">
        <v>1</v>
      </c>
      <c r="F1917" s="264" t="s">
        <v>262</v>
      </c>
      <c r="G1917" s="262"/>
      <c r="H1917" s="265">
        <v>967.08000000000004</v>
      </c>
      <c r="I1917" s="266"/>
      <c r="J1917" s="262"/>
      <c r="K1917" s="262"/>
      <c r="L1917" s="267"/>
      <c r="M1917" s="268"/>
      <c r="N1917" s="269"/>
      <c r="O1917" s="269"/>
      <c r="P1917" s="269"/>
      <c r="Q1917" s="269"/>
      <c r="R1917" s="269"/>
      <c r="S1917" s="269"/>
      <c r="T1917" s="270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71" t="s">
        <v>260</v>
      </c>
      <c r="AU1917" s="271" t="s">
        <v>93</v>
      </c>
      <c r="AV1917" s="14" t="s">
        <v>257</v>
      </c>
      <c r="AW1917" s="14" t="s">
        <v>40</v>
      </c>
      <c r="AX1917" s="14" t="s">
        <v>91</v>
      </c>
      <c r="AY1917" s="271" t="s">
        <v>251</v>
      </c>
    </row>
    <row r="1918" s="13" customFormat="1">
      <c r="A1918" s="13"/>
      <c r="B1918" s="249"/>
      <c r="C1918" s="250"/>
      <c r="D1918" s="251" t="s">
        <v>260</v>
      </c>
      <c r="E1918" s="250"/>
      <c r="F1918" s="253" t="s">
        <v>1887</v>
      </c>
      <c r="G1918" s="250"/>
      <c r="H1918" s="254">
        <v>986.42200000000003</v>
      </c>
      <c r="I1918" s="255"/>
      <c r="J1918" s="250"/>
      <c r="K1918" s="250"/>
      <c r="L1918" s="256"/>
      <c r="M1918" s="257"/>
      <c r="N1918" s="258"/>
      <c r="O1918" s="258"/>
      <c r="P1918" s="258"/>
      <c r="Q1918" s="258"/>
      <c r="R1918" s="258"/>
      <c r="S1918" s="258"/>
      <c r="T1918" s="259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60" t="s">
        <v>260</v>
      </c>
      <c r="AU1918" s="260" t="s">
        <v>93</v>
      </c>
      <c r="AV1918" s="13" t="s">
        <v>93</v>
      </c>
      <c r="AW1918" s="13" t="s">
        <v>4</v>
      </c>
      <c r="AX1918" s="13" t="s">
        <v>91</v>
      </c>
      <c r="AY1918" s="260" t="s">
        <v>251</v>
      </c>
    </row>
    <row r="1919" s="2" customFormat="1" ht="24.15" customHeight="1">
      <c r="A1919" s="41"/>
      <c r="B1919" s="42"/>
      <c r="C1919" s="294" t="s">
        <v>1191</v>
      </c>
      <c r="D1919" s="294" t="s">
        <v>338</v>
      </c>
      <c r="E1919" s="295" t="s">
        <v>1888</v>
      </c>
      <c r="F1919" s="296" t="s">
        <v>1889</v>
      </c>
      <c r="G1919" s="297" t="s">
        <v>389</v>
      </c>
      <c r="H1919" s="298">
        <v>105.56</v>
      </c>
      <c r="I1919" s="299"/>
      <c r="J1919" s="300">
        <f>ROUND(I1919*H1919,2)</f>
        <v>0</v>
      </c>
      <c r="K1919" s="301"/>
      <c r="L1919" s="302"/>
      <c r="M1919" s="303" t="s">
        <v>1</v>
      </c>
      <c r="N1919" s="304" t="s">
        <v>49</v>
      </c>
      <c r="O1919" s="94"/>
      <c r="P1919" s="240">
        <f>O1919*H1919</f>
        <v>0</v>
      </c>
      <c r="Q1919" s="240">
        <v>0.00089999999999999998</v>
      </c>
      <c r="R1919" s="240">
        <f>Q1919*H1919</f>
        <v>0.095004000000000005</v>
      </c>
      <c r="S1919" s="240">
        <v>0</v>
      </c>
      <c r="T1919" s="241">
        <f>S1919*H1919</f>
        <v>0</v>
      </c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R1919" s="242" t="s">
        <v>364</v>
      </c>
      <c r="AT1919" s="242" t="s">
        <v>338</v>
      </c>
      <c r="AU1919" s="242" t="s">
        <v>93</v>
      </c>
      <c r="AY1919" s="19" t="s">
        <v>251</v>
      </c>
      <c r="BE1919" s="243">
        <f>IF(N1919="základní",J1919,0)</f>
        <v>0</v>
      </c>
      <c r="BF1919" s="243">
        <f>IF(N1919="snížená",J1919,0)</f>
        <v>0</v>
      </c>
      <c r="BG1919" s="243">
        <f>IF(N1919="zákl. přenesená",J1919,0)</f>
        <v>0</v>
      </c>
      <c r="BH1919" s="243">
        <f>IF(N1919="sníž. přenesená",J1919,0)</f>
        <v>0</v>
      </c>
      <c r="BI1919" s="243">
        <f>IF(N1919="nulová",J1919,0)</f>
        <v>0</v>
      </c>
      <c r="BJ1919" s="19" t="s">
        <v>91</v>
      </c>
      <c r="BK1919" s="243">
        <f>ROUND(I1919*H1919,2)</f>
        <v>0</v>
      </c>
      <c r="BL1919" s="19" t="s">
        <v>304</v>
      </c>
      <c r="BM1919" s="242" t="s">
        <v>1890</v>
      </c>
    </row>
    <row r="1920" s="13" customFormat="1">
      <c r="A1920" s="13"/>
      <c r="B1920" s="249"/>
      <c r="C1920" s="250"/>
      <c r="D1920" s="251" t="s">
        <v>260</v>
      </c>
      <c r="E1920" s="252" t="s">
        <v>1</v>
      </c>
      <c r="F1920" s="253" t="s">
        <v>1876</v>
      </c>
      <c r="G1920" s="250"/>
      <c r="H1920" s="254">
        <v>89.780000000000001</v>
      </c>
      <c r="I1920" s="255"/>
      <c r="J1920" s="250"/>
      <c r="K1920" s="250"/>
      <c r="L1920" s="256"/>
      <c r="M1920" s="257"/>
      <c r="N1920" s="258"/>
      <c r="O1920" s="258"/>
      <c r="P1920" s="258"/>
      <c r="Q1920" s="258"/>
      <c r="R1920" s="258"/>
      <c r="S1920" s="258"/>
      <c r="T1920" s="259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60" t="s">
        <v>260</v>
      </c>
      <c r="AU1920" s="260" t="s">
        <v>93</v>
      </c>
      <c r="AV1920" s="13" t="s">
        <v>93</v>
      </c>
      <c r="AW1920" s="13" t="s">
        <v>40</v>
      </c>
      <c r="AX1920" s="13" t="s">
        <v>84</v>
      </c>
      <c r="AY1920" s="260" t="s">
        <v>251</v>
      </c>
    </row>
    <row r="1921" s="13" customFormat="1">
      <c r="A1921" s="13"/>
      <c r="B1921" s="249"/>
      <c r="C1921" s="250"/>
      <c r="D1921" s="251" t="s">
        <v>260</v>
      </c>
      <c r="E1921" s="252" t="s">
        <v>1</v>
      </c>
      <c r="F1921" s="253" t="s">
        <v>1047</v>
      </c>
      <c r="G1921" s="250"/>
      <c r="H1921" s="254">
        <v>13.710000000000001</v>
      </c>
      <c r="I1921" s="255"/>
      <c r="J1921" s="250"/>
      <c r="K1921" s="250"/>
      <c r="L1921" s="256"/>
      <c r="M1921" s="257"/>
      <c r="N1921" s="258"/>
      <c r="O1921" s="258"/>
      <c r="P1921" s="258"/>
      <c r="Q1921" s="258"/>
      <c r="R1921" s="258"/>
      <c r="S1921" s="258"/>
      <c r="T1921" s="259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60" t="s">
        <v>260</v>
      </c>
      <c r="AU1921" s="260" t="s">
        <v>93</v>
      </c>
      <c r="AV1921" s="13" t="s">
        <v>93</v>
      </c>
      <c r="AW1921" s="13" t="s">
        <v>40</v>
      </c>
      <c r="AX1921" s="13" t="s">
        <v>84</v>
      </c>
      <c r="AY1921" s="260" t="s">
        <v>251</v>
      </c>
    </row>
    <row r="1922" s="14" customFormat="1">
      <c r="A1922" s="14"/>
      <c r="B1922" s="261"/>
      <c r="C1922" s="262"/>
      <c r="D1922" s="251" t="s">
        <v>260</v>
      </c>
      <c r="E1922" s="263" t="s">
        <v>1</v>
      </c>
      <c r="F1922" s="264" t="s">
        <v>262</v>
      </c>
      <c r="G1922" s="262"/>
      <c r="H1922" s="265">
        <v>103.49</v>
      </c>
      <c r="I1922" s="266"/>
      <c r="J1922" s="262"/>
      <c r="K1922" s="262"/>
      <c r="L1922" s="267"/>
      <c r="M1922" s="268"/>
      <c r="N1922" s="269"/>
      <c r="O1922" s="269"/>
      <c r="P1922" s="269"/>
      <c r="Q1922" s="269"/>
      <c r="R1922" s="269"/>
      <c r="S1922" s="269"/>
      <c r="T1922" s="270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71" t="s">
        <v>260</v>
      </c>
      <c r="AU1922" s="271" t="s">
        <v>93</v>
      </c>
      <c r="AV1922" s="14" t="s">
        <v>257</v>
      </c>
      <c r="AW1922" s="14" t="s">
        <v>40</v>
      </c>
      <c r="AX1922" s="14" t="s">
        <v>91</v>
      </c>
      <c r="AY1922" s="271" t="s">
        <v>251</v>
      </c>
    </row>
    <row r="1923" s="13" customFormat="1">
      <c r="A1923" s="13"/>
      <c r="B1923" s="249"/>
      <c r="C1923" s="250"/>
      <c r="D1923" s="251" t="s">
        <v>260</v>
      </c>
      <c r="E1923" s="250"/>
      <c r="F1923" s="253" t="s">
        <v>1891</v>
      </c>
      <c r="G1923" s="250"/>
      <c r="H1923" s="254">
        <v>105.56</v>
      </c>
      <c r="I1923" s="255"/>
      <c r="J1923" s="250"/>
      <c r="K1923" s="250"/>
      <c r="L1923" s="256"/>
      <c r="M1923" s="257"/>
      <c r="N1923" s="258"/>
      <c r="O1923" s="258"/>
      <c r="P1923" s="258"/>
      <c r="Q1923" s="258"/>
      <c r="R1923" s="258"/>
      <c r="S1923" s="258"/>
      <c r="T1923" s="259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60" t="s">
        <v>260</v>
      </c>
      <c r="AU1923" s="260" t="s">
        <v>93</v>
      </c>
      <c r="AV1923" s="13" t="s">
        <v>93</v>
      </c>
      <c r="AW1923" s="13" t="s">
        <v>4</v>
      </c>
      <c r="AX1923" s="13" t="s">
        <v>91</v>
      </c>
      <c r="AY1923" s="260" t="s">
        <v>251</v>
      </c>
    </row>
    <row r="1924" s="2" customFormat="1" ht="24.15" customHeight="1">
      <c r="A1924" s="41"/>
      <c r="B1924" s="42"/>
      <c r="C1924" s="294" t="s">
        <v>1892</v>
      </c>
      <c r="D1924" s="294" t="s">
        <v>338</v>
      </c>
      <c r="E1924" s="295" t="s">
        <v>1893</v>
      </c>
      <c r="F1924" s="296" t="s">
        <v>1894</v>
      </c>
      <c r="G1924" s="297" t="s">
        <v>389</v>
      </c>
      <c r="H1924" s="298">
        <v>419.45499999999998</v>
      </c>
      <c r="I1924" s="299"/>
      <c r="J1924" s="300">
        <f>ROUND(I1924*H1924,2)</f>
        <v>0</v>
      </c>
      <c r="K1924" s="301"/>
      <c r="L1924" s="302"/>
      <c r="M1924" s="303" t="s">
        <v>1</v>
      </c>
      <c r="N1924" s="304" t="s">
        <v>49</v>
      </c>
      <c r="O1924" s="94"/>
      <c r="P1924" s="240">
        <f>O1924*H1924</f>
        <v>0</v>
      </c>
      <c r="Q1924" s="240">
        <v>0.0018</v>
      </c>
      <c r="R1924" s="240">
        <f>Q1924*H1924</f>
        <v>0.755019</v>
      </c>
      <c r="S1924" s="240">
        <v>0</v>
      </c>
      <c r="T1924" s="241">
        <f>S1924*H1924</f>
        <v>0</v>
      </c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R1924" s="242" t="s">
        <v>364</v>
      </c>
      <c r="AT1924" s="242" t="s">
        <v>338</v>
      </c>
      <c r="AU1924" s="242" t="s">
        <v>93</v>
      </c>
      <c r="AY1924" s="19" t="s">
        <v>251</v>
      </c>
      <c r="BE1924" s="243">
        <f>IF(N1924="základní",J1924,0)</f>
        <v>0</v>
      </c>
      <c r="BF1924" s="243">
        <f>IF(N1924="snížená",J1924,0)</f>
        <v>0</v>
      </c>
      <c r="BG1924" s="243">
        <f>IF(N1924="zákl. přenesená",J1924,0)</f>
        <v>0</v>
      </c>
      <c r="BH1924" s="243">
        <f>IF(N1924="sníž. přenesená",J1924,0)</f>
        <v>0</v>
      </c>
      <c r="BI1924" s="243">
        <f>IF(N1924="nulová",J1924,0)</f>
        <v>0</v>
      </c>
      <c r="BJ1924" s="19" t="s">
        <v>91</v>
      </c>
      <c r="BK1924" s="243">
        <f>ROUND(I1924*H1924,2)</f>
        <v>0</v>
      </c>
      <c r="BL1924" s="19" t="s">
        <v>304</v>
      </c>
      <c r="BM1924" s="242" t="s">
        <v>1895</v>
      </c>
    </row>
    <row r="1925" s="13" customFormat="1">
      <c r="A1925" s="13"/>
      <c r="B1925" s="249"/>
      <c r="C1925" s="250"/>
      <c r="D1925" s="251" t="s">
        <v>260</v>
      </c>
      <c r="E1925" s="252" t="s">
        <v>1</v>
      </c>
      <c r="F1925" s="253" t="s">
        <v>1043</v>
      </c>
      <c r="G1925" s="250"/>
      <c r="H1925" s="254">
        <v>25.18</v>
      </c>
      <c r="I1925" s="255"/>
      <c r="J1925" s="250"/>
      <c r="K1925" s="250"/>
      <c r="L1925" s="256"/>
      <c r="M1925" s="257"/>
      <c r="N1925" s="258"/>
      <c r="O1925" s="258"/>
      <c r="P1925" s="258"/>
      <c r="Q1925" s="258"/>
      <c r="R1925" s="258"/>
      <c r="S1925" s="258"/>
      <c r="T1925" s="259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60" t="s">
        <v>260</v>
      </c>
      <c r="AU1925" s="260" t="s">
        <v>93</v>
      </c>
      <c r="AV1925" s="13" t="s">
        <v>93</v>
      </c>
      <c r="AW1925" s="13" t="s">
        <v>40</v>
      </c>
      <c r="AX1925" s="13" t="s">
        <v>84</v>
      </c>
      <c r="AY1925" s="260" t="s">
        <v>251</v>
      </c>
    </row>
    <row r="1926" s="13" customFormat="1">
      <c r="A1926" s="13"/>
      <c r="B1926" s="249"/>
      <c r="C1926" s="250"/>
      <c r="D1926" s="251" t="s">
        <v>260</v>
      </c>
      <c r="E1926" s="252" t="s">
        <v>1</v>
      </c>
      <c r="F1926" s="253" t="s">
        <v>1875</v>
      </c>
      <c r="G1926" s="250"/>
      <c r="H1926" s="254">
        <v>39.759999999999998</v>
      </c>
      <c r="I1926" s="255"/>
      <c r="J1926" s="250"/>
      <c r="K1926" s="250"/>
      <c r="L1926" s="256"/>
      <c r="M1926" s="257"/>
      <c r="N1926" s="258"/>
      <c r="O1926" s="258"/>
      <c r="P1926" s="258"/>
      <c r="Q1926" s="258"/>
      <c r="R1926" s="258"/>
      <c r="S1926" s="258"/>
      <c r="T1926" s="259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60" t="s">
        <v>260</v>
      </c>
      <c r="AU1926" s="260" t="s">
        <v>93</v>
      </c>
      <c r="AV1926" s="13" t="s">
        <v>93</v>
      </c>
      <c r="AW1926" s="13" t="s">
        <v>40</v>
      </c>
      <c r="AX1926" s="13" t="s">
        <v>84</v>
      </c>
      <c r="AY1926" s="260" t="s">
        <v>251</v>
      </c>
    </row>
    <row r="1927" s="13" customFormat="1">
      <c r="A1927" s="13"/>
      <c r="B1927" s="249"/>
      <c r="C1927" s="250"/>
      <c r="D1927" s="251" t="s">
        <v>260</v>
      </c>
      <c r="E1927" s="252" t="s">
        <v>1</v>
      </c>
      <c r="F1927" s="253" t="s">
        <v>1035</v>
      </c>
      <c r="G1927" s="250"/>
      <c r="H1927" s="254">
        <v>342.29000000000002</v>
      </c>
      <c r="I1927" s="255"/>
      <c r="J1927" s="250"/>
      <c r="K1927" s="250"/>
      <c r="L1927" s="256"/>
      <c r="M1927" s="257"/>
      <c r="N1927" s="258"/>
      <c r="O1927" s="258"/>
      <c r="P1927" s="258"/>
      <c r="Q1927" s="258"/>
      <c r="R1927" s="258"/>
      <c r="S1927" s="258"/>
      <c r="T1927" s="259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60" t="s">
        <v>260</v>
      </c>
      <c r="AU1927" s="260" t="s">
        <v>93</v>
      </c>
      <c r="AV1927" s="13" t="s">
        <v>93</v>
      </c>
      <c r="AW1927" s="13" t="s">
        <v>40</v>
      </c>
      <c r="AX1927" s="13" t="s">
        <v>84</v>
      </c>
      <c r="AY1927" s="260" t="s">
        <v>251</v>
      </c>
    </row>
    <row r="1928" s="13" customFormat="1">
      <c r="A1928" s="13"/>
      <c r="B1928" s="249"/>
      <c r="C1928" s="250"/>
      <c r="D1928" s="251" t="s">
        <v>260</v>
      </c>
      <c r="E1928" s="252" t="s">
        <v>1</v>
      </c>
      <c r="F1928" s="253" t="s">
        <v>1877</v>
      </c>
      <c r="G1928" s="250"/>
      <c r="H1928" s="254">
        <v>4</v>
      </c>
      <c r="I1928" s="255"/>
      <c r="J1928" s="250"/>
      <c r="K1928" s="250"/>
      <c r="L1928" s="256"/>
      <c r="M1928" s="257"/>
      <c r="N1928" s="258"/>
      <c r="O1928" s="258"/>
      <c r="P1928" s="258"/>
      <c r="Q1928" s="258"/>
      <c r="R1928" s="258"/>
      <c r="S1928" s="258"/>
      <c r="T1928" s="259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60" t="s">
        <v>260</v>
      </c>
      <c r="AU1928" s="260" t="s">
        <v>93</v>
      </c>
      <c r="AV1928" s="13" t="s">
        <v>93</v>
      </c>
      <c r="AW1928" s="13" t="s">
        <v>40</v>
      </c>
      <c r="AX1928" s="13" t="s">
        <v>84</v>
      </c>
      <c r="AY1928" s="260" t="s">
        <v>251</v>
      </c>
    </row>
    <row r="1929" s="14" customFormat="1">
      <c r="A1929" s="14"/>
      <c r="B1929" s="261"/>
      <c r="C1929" s="262"/>
      <c r="D1929" s="251" t="s">
        <v>260</v>
      </c>
      <c r="E1929" s="263" t="s">
        <v>1</v>
      </c>
      <c r="F1929" s="264" t="s">
        <v>262</v>
      </c>
      <c r="G1929" s="262"/>
      <c r="H1929" s="265">
        <v>411.23000000000002</v>
      </c>
      <c r="I1929" s="266"/>
      <c r="J1929" s="262"/>
      <c r="K1929" s="262"/>
      <c r="L1929" s="267"/>
      <c r="M1929" s="268"/>
      <c r="N1929" s="269"/>
      <c r="O1929" s="269"/>
      <c r="P1929" s="269"/>
      <c r="Q1929" s="269"/>
      <c r="R1929" s="269"/>
      <c r="S1929" s="269"/>
      <c r="T1929" s="270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71" t="s">
        <v>260</v>
      </c>
      <c r="AU1929" s="271" t="s">
        <v>93</v>
      </c>
      <c r="AV1929" s="14" t="s">
        <v>257</v>
      </c>
      <c r="AW1929" s="14" t="s">
        <v>40</v>
      </c>
      <c r="AX1929" s="14" t="s">
        <v>91</v>
      </c>
      <c r="AY1929" s="271" t="s">
        <v>251</v>
      </c>
    </row>
    <row r="1930" s="13" customFormat="1">
      <c r="A1930" s="13"/>
      <c r="B1930" s="249"/>
      <c r="C1930" s="250"/>
      <c r="D1930" s="251" t="s">
        <v>260</v>
      </c>
      <c r="E1930" s="250"/>
      <c r="F1930" s="253" t="s">
        <v>1896</v>
      </c>
      <c r="G1930" s="250"/>
      <c r="H1930" s="254">
        <v>419.45499999999998</v>
      </c>
      <c r="I1930" s="255"/>
      <c r="J1930" s="250"/>
      <c r="K1930" s="250"/>
      <c r="L1930" s="256"/>
      <c r="M1930" s="257"/>
      <c r="N1930" s="258"/>
      <c r="O1930" s="258"/>
      <c r="P1930" s="258"/>
      <c r="Q1930" s="258"/>
      <c r="R1930" s="258"/>
      <c r="S1930" s="258"/>
      <c r="T1930" s="259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60" t="s">
        <v>260</v>
      </c>
      <c r="AU1930" s="260" t="s">
        <v>93</v>
      </c>
      <c r="AV1930" s="13" t="s">
        <v>93</v>
      </c>
      <c r="AW1930" s="13" t="s">
        <v>4</v>
      </c>
      <c r="AX1930" s="13" t="s">
        <v>91</v>
      </c>
      <c r="AY1930" s="260" t="s">
        <v>251</v>
      </c>
    </row>
    <row r="1931" s="2" customFormat="1" ht="24.15" customHeight="1">
      <c r="A1931" s="41"/>
      <c r="B1931" s="42"/>
      <c r="C1931" s="294" t="s">
        <v>1195</v>
      </c>
      <c r="D1931" s="294" t="s">
        <v>338</v>
      </c>
      <c r="E1931" s="295" t="s">
        <v>1897</v>
      </c>
      <c r="F1931" s="296" t="s">
        <v>1898</v>
      </c>
      <c r="G1931" s="297" t="s">
        <v>389</v>
      </c>
      <c r="H1931" s="298">
        <v>446.06999999999999</v>
      </c>
      <c r="I1931" s="299"/>
      <c r="J1931" s="300">
        <f>ROUND(I1931*H1931,2)</f>
        <v>0</v>
      </c>
      <c r="K1931" s="301"/>
      <c r="L1931" s="302"/>
      <c r="M1931" s="303" t="s">
        <v>1</v>
      </c>
      <c r="N1931" s="304" t="s">
        <v>49</v>
      </c>
      <c r="O1931" s="94"/>
      <c r="P1931" s="240">
        <f>O1931*H1931</f>
        <v>0</v>
      </c>
      <c r="Q1931" s="240">
        <v>0.0027000000000000001</v>
      </c>
      <c r="R1931" s="240">
        <f>Q1931*H1931</f>
        <v>1.2043890000000002</v>
      </c>
      <c r="S1931" s="240">
        <v>0</v>
      </c>
      <c r="T1931" s="241">
        <f>S1931*H1931</f>
        <v>0</v>
      </c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R1931" s="242" t="s">
        <v>364</v>
      </c>
      <c r="AT1931" s="242" t="s">
        <v>338</v>
      </c>
      <c r="AU1931" s="242" t="s">
        <v>93</v>
      </c>
      <c r="AY1931" s="19" t="s">
        <v>251</v>
      </c>
      <c r="BE1931" s="243">
        <f>IF(N1931="základní",J1931,0)</f>
        <v>0</v>
      </c>
      <c r="BF1931" s="243">
        <f>IF(N1931="snížená",J1931,0)</f>
        <v>0</v>
      </c>
      <c r="BG1931" s="243">
        <f>IF(N1931="zákl. přenesená",J1931,0)</f>
        <v>0</v>
      </c>
      <c r="BH1931" s="243">
        <f>IF(N1931="sníž. přenesená",J1931,0)</f>
        <v>0</v>
      </c>
      <c r="BI1931" s="243">
        <f>IF(N1931="nulová",J1931,0)</f>
        <v>0</v>
      </c>
      <c r="BJ1931" s="19" t="s">
        <v>91</v>
      </c>
      <c r="BK1931" s="243">
        <f>ROUND(I1931*H1931,2)</f>
        <v>0</v>
      </c>
      <c r="BL1931" s="19" t="s">
        <v>304</v>
      </c>
      <c r="BM1931" s="242" t="s">
        <v>1899</v>
      </c>
    </row>
    <row r="1932" s="13" customFormat="1">
      <c r="A1932" s="13"/>
      <c r="B1932" s="249"/>
      <c r="C1932" s="250"/>
      <c r="D1932" s="251" t="s">
        <v>260</v>
      </c>
      <c r="E1932" s="252" t="s">
        <v>1</v>
      </c>
      <c r="F1932" s="253" t="s">
        <v>1048</v>
      </c>
      <c r="G1932" s="250"/>
      <c r="H1932" s="254">
        <v>446.06999999999999</v>
      </c>
      <c r="I1932" s="255"/>
      <c r="J1932" s="250"/>
      <c r="K1932" s="250"/>
      <c r="L1932" s="256"/>
      <c r="M1932" s="257"/>
      <c r="N1932" s="258"/>
      <c r="O1932" s="258"/>
      <c r="P1932" s="258"/>
      <c r="Q1932" s="258"/>
      <c r="R1932" s="258"/>
      <c r="S1932" s="258"/>
      <c r="T1932" s="259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60" t="s">
        <v>260</v>
      </c>
      <c r="AU1932" s="260" t="s">
        <v>93</v>
      </c>
      <c r="AV1932" s="13" t="s">
        <v>93</v>
      </c>
      <c r="AW1932" s="13" t="s">
        <v>40</v>
      </c>
      <c r="AX1932" s="13" t="s">
        <v>91</v>
      </c>
      <c r="AY1932" s="260" t="s">
        <v>251</v>
      </c>
    </row>
    <row r="1933" s="2" customFormat="1" ht="24.15" customHeight="1">
      <c r="A1933" s="41"/>
      <c r="B1933" s="42"/>
      <c r="C1933" s="294" t="s">
        <v>1900</v>
      </c>
      <c r="D1933" s="294" t="s">
        <v>338</v>
      </c>
      <c r="E1933" s="295" t="s">
        <v>1901</v>
      </c>
      <c r="F1933" s="296" t="s">
        <v>1902</v>
      </c>
      <c r="G1933" s="297" t="s">
        <v>389</v>
      </c>
      <c r="H1933" s="298">
        <v>43.799999999999997</v>
      </c>
      <c r="I1933" s="299"/>
      <c r="J1933" s="300">
        <f>ROUND(I1933*H1933,2)</f>
        <v>0</v>
      </c>
      <c r="K1933" s="301"/>
      <c r="L1933" s="302"/>
      <c r="M1933" s="303" t="s">
        <v>1</v>
      </c>
      <c r="N1933" s="304" t="s">
        <v>49</v>
      </c>
      <c r="O1933" s="94"/>
      <c r="P1933" s="240">
        <f>O1933*H1933</f>
        <v>0</v>
      </c>
      <c r="Q1933" s="240">
        <v>0.0028999999999999998</v>
      </c>
      <c r="R1933" s="240">
        <f>Q1933*H1933</f>
        <v>0.12701999999999999</v>
      </c>
      <c r="S1933" s="240">
        <v>0</v>
      </c>
      <c r="T1933" s="241">
        <f>S1933*H1933</f>
        <v>0</v>
      </c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R1933" s="242" t="s">
        <v>364</v>
      </c>
      <c r="AT1933" s="242" t="s">
        <v>338</v>
      </c>
      <c r="AU1933" s="242" t="s">
        <v>93</v>
      </c>
      <c r="AY1933" s="19" t="s">
        <v>251</v>
      </c>
      <c r="BE1933" s="243">
        <f>IF(N1933="základní",J1933,0)</f>
        <v>0</v>
      </c>
      <c r="BF1933" s="243">
        <f>IF(N1933="snížená",J1933,0)</f>
        <v>0</v>
      </c>
      <c r="BG1933" s="243">
        <f>IF(N1933="zákl. přenesená",J1933,0)</f>
        <v>0</v>
      </c>
      <c r="BH1933" s="243">
        <f>IF(N1933="sníž. přenesená",J1933,0)</f>
        <v>0</v>
      </c>
      <c r="BI1933" s="243">
        <f>IF(N1933="nulová",J1933,0)</f>
        <v>0</v>
      </c>
      <c r="BJ1933" s="19" t="s">
        <v>91</v>
      </c>
      <c r="BK1933" s="243">
        <f>ROUND(I1933*H1933,2)</f>
        <v>0</v>
      </c>
      <c r="BL1933" s="19" t="s">
        <v>304</v>
      </c>
      <c r="BM1933" s="242" t="s">
        <v>1903</v>
      </c>
    </row>
    <row r="1934" s="13" customFormat="1">
      <c r="A1934" s="13"/>
      <c r="B1934" s="249"/>
      <c r="C1934" s="250"/>
      <c r="D1934" s="251" t="s">
        <v>260</v>
      </c>
      <c r="E1934" s="252" t="s">
        <v>1</v>
      </c>
      <c r="F1934" s="253" t="s">
        <v>1202</v>
      </c>
      <c r="G1934" s="250"/>
      <c r="H1934" s="254">
        <v>43.799999999999997</v>
      </c>
      <c r="I1934" s="255"/>
      <c r="J1934" s="250"/>
      <c r="K1934" s="250"/>
      <c r="L1934" s="256"/>
      <c r="M1934" s="257"/>
      <c r="N1934" s="258"/>
      <c r="O1934" s="258"/>
      <c r="P1934" s="258"/>
      <c r="Q1934" s="258"/>
      <c r="R1934" s="258"/>
      <c r="S1934" s="258"/>
      <c r="T1934" s="259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60" t="s">
        <v>260</v>
      </c>
      <c r="AU1934" s="260" t="s">
        <v>93</v>
      </c>
      <c r="AV1934" s="13" t="s">
        <v>93</v>
      </c>
      <c r="AW1934" s="13" t="s">
        <v>40</v>
      </c>
      <c r="AX1934" s="13" t="s">
        <v>91</v>
      </c>
      <c r="AY1934" s="260" t="s">
        <v>251</v>
      </c>
    </row>
    <row r="1935" s="2" customFormat="1" ht="24.15" customHeight="1">
      <c r="A1935" s="41"/>
      <c r="B1935" s="42"/>
      <c r="C1935" s="230" t="s">
        <v>1200</v>
      </c>
      <c r="D1935" s="230" t="s">
        <v>253</v>
      </c>
      <c r="E1935" s="231" t="s">
        <v>1904</v>
      </c>
      <c r="F1935" s="232" t="s">
        <v>1905</v>
      </c>
      <c r="G1935" s="233" t="s">
        <v>389</v>
      </c>
      <c r="H1935" s="234">
        <v>923.96100000000001</v>
      </c>
      <c r="I1935" s="235"/>
      <c r="J1935" s="236">
        <f>ROUND(I1935*H1935,2)</f>
        <v>0</v>
      </c>
      <c r="K1935" s="237"/>
      <c r="L1935" s="47"/>
      <c r="M1935" s="238" t="s">
        <v>1</v>
      </c>
      <c r="N1935" s="239" t="s">
        <v>49</v>
      </c>
      <c r="O1935" s="94"/>
      <c r="P1935" s="240">
        <f>O1935*H1935</f>
        <v>0</v>
      </c>
      <c r="Q1935" s="240">
        <v>0.0060000000000000001</v>
      </c>
      <c r="R1935" s="240">
        <f>Q1935*H1935</f>
        <v>5.5437659999999997</v>
      </c>
      <c r="S1935" s="240">
        <v>0</v>
      </c>
      <c r="T1935" s="241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42" t="s">
        <v>304</v>
      </c>
      <c r="AT1935" s="242" t="s">
        <v>253</v>
      </c>
      <c r="AU1935" s="242" t="s">
        <v>93</v>
      </c>
      <c r="AY1935" s="19" t="s">
        <v>251</v>
      </c>
      <c r="BE1935" s="243">
        <f>IF(N1935="základní",J1935,0)</f>
        <v>0</v>
      </c>
      <c r="BF1935" s="243">
        <f>IF(N1935="snížená",J1935,0)</f>
        <v>0</v>
      </c>
      <c r="BG1935" s="243">
        <f>IF(N1935="zákl. přenesená",J1935,0)</f>
        <v>0</v>
      </c>
      <c r="BH1935" s="243">
        <f>IF(N1935="sníž. přenesená",J1935,0)</f>
        <v>0</v>
      </c>
      <c r="BI1935" s="243">
        <f>IF(N1935="nulová",J1935,0)</f>
        <v>0</v>
      </c>
      <c r="BJ1935" s="19" t="s">
        <v>91</v>
      </c>
      <c r="BK1935" s="243">
        <f>ROUND(I1935*H1935,2)</f>
        <v>0</v>
      </c>
      <c r="BL1935" s="19" t="s">
        <v>304</v>
      </c>
      <c r="BM1935" s="242" t="s">
        <v>1906</v>
      </c>
    </row>
    <row r="1936" s="2" customFormat="1">
      <c r="A1936" s="41"/>
      <c r="B1936" s="42"/>
      <c r="C1936" s="43"/>
      <c r="D1936" s="244" t="s">
        <v>258</v>
      </c>
      <c r="E1936" s="43"/>
      <c r="F1936" s="245" t="s">
        <v>1907</v>
      </c>
      <c r="G1936" s="43"/>
      <c r="H1936" s="43"/>
      <c r="I1936" s="246"/>
      <c r="J1936" s="43"/>
      <c r="K1936" s="43"/>
      <c r="L1936" s="47"/>
      <c r="M1936" s="247"/>
      <c r="N1936" s="248"/>
      <c r="O1936" s="94"/>
      <c r="P1936" s="94"/>
      <c r="Q1936" s="94"/>
      <c r="R1936" s="94"/>
      <c r="S1936" s="94"/>
      <c r="T1936" s="95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T1936" s="19" t="s">
        <v>258</v>
      </c>
      <c r="AU1936" s="19" t="s">
        <v>93</v>
      </c>
    </row>
    <row r="1937" s="13" customFormat="1">
      <c r="A1937" s="13"/>
      <c r="B1937" s="249"/>
      <c r="C1937" s="250"/>
      <c r="D1937" s="251" t="s">
        <v>260</v>
      </c>
      <c r="E1937" s="252" t="s">
        <v>1</v>
      </c>
      <c r="F1937" s="253" t="s">
        <v>1019</v>
      </c>
      <c r="G1937" s="250"/>
      <c r="H1937" s="254">
        <v>315.13999999999999</v>
      </c>
      <c r="I1937" s="255"/>
      <c r="J1937" s="250"/>
      <c r="K1937" s="250"/>
      <c r="L1937" s="256"/>
      <c r="M1937" s="257"/>
      <c r="N1937" s="258"/>
      <c r="O1937" s="258"/>
      <c r="P1937" s="258"/>
      <c r="Q1937" s="258"/>
      <c r="R1937" s="258"/>
      <c r="S1937" s="258"/>
      <c r="T1937" s="259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60" t="s">
        <v>260</v>
      </c>
      <c r="AU1937" s="260" t="s">
        <v>93</v>
      </c>
      <c r="AV1937" s="13" t="s">
        <v>93</v>
      </c>
      <c r="AW1937" s="13" t="s">
        <v>40</v>
      </c>
      <c r="AX1937" s="13" t="s">
        <v>84</v>
      </c>
      <c r="AY1937" s="260" t="s">
        <v>251</v>
      </c>
    </row>
    <row r="1938" s="13" customFormat="1">
      <c r="A1938" s="13"/>
      <c r="B1938" s="249"/>
      <c r="C1938" s="250"/>
      <c r="D1938" s="251" t="s">
        <v>260</v>
      </c>
      <c r="E1938" s="252" t="s">
        <v>1</v>
      </c>
      <c r="F1938" s="253" t="s">
        <v>1020</v>
      </c>
      <c r="G1938" s="250"/>
      <c r="H1938" s="254">
        <v>319.50799999999998</v>
      </c>
      <c r="I1938" s="255"/>
      <c r="J1938" s="250"/>
      <c r="K1938" s="250"/>
      <c r="L1938" s="256"/>
      <c r="M1938" s="257"/>
      <c r="N1938" s="258"/>
      <c r="O1938" s="258"/>
      <c r="P1938" s="258"/>
      <c r="Q1938" s="258"/>
      <c r="R1938" s="258"/>
      <c r="S1938" s="258"/>
      <c r="T1938" s="259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60" t="s">
        <v>260</v>
      </c>
      <c r="AU1938" s="260" t="s">
        <v>93</v>
      </c>
      <c r="AV1938" s="13" t="s">
        <v>93</v>
      </c>
      <c r="AW1938" s="13" t="s">
        <v>40</v>
      </c>
      <c r="AX1938" s="13" t="s">
        <v>84</v>
      </c>
      <c r="AY1938" s="260" t="s">
        <v>251</v>
      </c>
    </row>
    <row r="1939" s="13" customFormat="1">
      <c r="A1939" s="13"/>
      <c r="B1939" s="249"/>
      <c r="C1939" s="250"/>
      <c r="D1939" s="251" t="s">
        <v>260</v>
      </c>
      <c r="E1939" s="252" t="s">
        <v>1</v>
      </c>
      <c r="F1939" s="253" t="s">
        <v>1021</v>
      </c>
      <c r="G1939" s="250"/>
      <c r="H1939" s="254">
        <v>202.118</v>
      </c>
      <c r="I1939" s="255"/>
      <c r="J1939" s="250"/>
      <c r="K1939" s="250"/>
      <c r="L1939" s="256"/>
      <c r="M1939" s="257"/>
      <c r="N1939" s="258"/>
      <c r="O1939" s="258"/>
      <c r="P1939" s="258"/>
      <c r="Q1939" s="258"/>
      <c r="R1939" s="258"/>
      <c r="S1939" s="258"/>
      <c r="T1939" s="259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60" t="s">
        <v>260</v>
      </c>
      <c r="AU1939" s="260" t="s">
        <v>93</v>
      </c>
      <c r="AV1939" s="13" t="s">
        <v>93</v>
      </c>
      <c r="AW1939" s="13" t="s">
        <v>40</v>
      </c>
      <c r="AX1939" s="13" t="s">
        <v>84</v>
      </c>
      <c r="AY1939" s="260" t="s">
        <v>251</v>
      </c>
    </row>
    <row r="1940" s="13" customFormat="1">
      <c r="A1940" s="13"/>
      <c r="B1940" s="249"/>
      <c r="C1940" s="250"/>
      <c r="D1940" s="251" t="s">
        <v>260</v>
      </c>
      <c r="E1940" s="252" t="s">
        <v>1</v>
      </c>
      <c r="F1940" s="253" t="s">
        <v>1022</v>
      </c>
      <c r="G1940" s="250"/>
      <c r="H1940" s="254">
        <v>78.971000000000004</v>
      </c>
      <c r="I1940" s="255"/>
      <c r="J1940" s="250"/>
      <c r="K1940" s="250"/>
      <c r="L1940" s="256"/>
      <c r="M1940" s="257"/>
      <c r="N1940" s="258"/>
      <c r="O1940" s="258"/>
      <c r="P1940" s="258"/>
      <c r="Q1940" s="258"/>
      <c r="R1940" s="258"/>
      <c r="S1940" s="258"/>
      <c r="T1940" s="259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60" t="s">
        <v>260</v>
      </c>
      <c r="AU1940" s="260" t="s">
        <v>93</v>
      </c>
      <c r="AV1940" s="13" t="s">
        <v>93</v>
      </c>
      <c r="AW1940" s="13" t="s">
        <v>40</v>
      </c>
      <c r="AX1940" s="13" t="s">
        <v>84</v>
      </c>
      <c r="AY1940" s="260" t="s">
        <v>251</v>
      </c>
    </row>
    <row r="1941" s="13" customFormat="1">
      <c r="A1941" s="13"/>
      <c r="B1941" s="249"/>
      <c r="C1941" s="250"/>
      <c r="D1941" s="251" t="s">
        <v>260</v>
      </c>
      <c r="E1941" s="252" t="s">
        <v>1</v>
      </c>
      <c r="F1941" s="253" t="s">
        <v>487</v>
      </c>
      <c r="G1941" s="250"/>
      <c r="H1941" s="254">
        <v>8.2240000000000002</v>
      </c>
      <c r="I1941" s="255"/>
      <c r="J1941" s="250"/>
      <c r="K1941" s="250"/>
      <c r="L1941" s="256"/>
      <c r="M1941" s="257"/>
      <c r="N1941" s="258"/>
      <c r="O1941" s="258"/>
      <c r="P1941" s="258"/>
      <c r="Q1941" s="258"/>
      <c r="R1941" s="258"/>
      <c r="S1941" s="258"/>
      <c r="T1941" s="259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60" t="s">
        <v>260</v>
      </c>
      <c r="AU1941" s="260" t="s">
        <v>93</v>
      </c>
      <c r="AV1941" s="13" t="s">
        <v>93</v>
      </c>
      <c r="AW1941" s="13" t="s">
        <v>40</v>
      </c>
      <c r="AX1941" s="13" t="s">
        <v>84</v>
      </c>
      <c r="AY1941" s="260" t="s">
        <v>251</v>
      </c>
    </row>
    <row r="1942" s="14" customFormat="1">
      <c r="A1942" s="14"/>
      <c r="B1942" s="261"/>
      <c r="C1942" s="262"/>
      <c r="D1942" s="251" t="s">
        <v>260</v>
      </c>
      <c r="E1942" s="263" t="s">
        <v>1</v>
      </c>
      <c r="F1942" s="264" t="s">
        <v>262</v>
      </c>
      <c r="G1942" s="262"/>
      <c r="H1942" s="265">
        <v>923.96100000000001</v>
      </c>
      <c r="I1942" s="266"/>
      <c r="J1942" s="262"/>
      <c r="K1942" s="262"/>
      <c r="L1942" s="267"/>
      <c r="M1942" s="268"/>
      <c r="N1942" s="269"/>
      <c r="O1942" s="269"/>
      <c r="P1942" s="269"/>
      <c r="Q1942" s="269"/>
      <c r="R1942" s="269"/>
      <c r="S1942" s="269"/>
      <c r="T1942" s="270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71" t="s">
        <v>260</v>
      </c>
      <c r="AU1942" s="271" t="s">
        <v>93</v>
      </c>
      <c r="AV1942" s="14" t="s">
        <v>257</v>
      </c>
      <c r="AW1942" s="14" t="s">
        <v>40</v>
      </c>
      <c r="AX1942" s="14" t="s">
        <v>91</v>
      </c>
      <c r="AY1942" s="271" t="s">
        <v>251</v>
      </c>
    </row>
    <row r="1943" s="2" customFormat="1" ht="24.15" customHeight="1">
      <c r="A1943" s="41"/>
      <c r="B1943" s="42"/>
      <c r="C1943" s="294" t="s">
        <v>1908</v>
      </c>
      <c r="D1943" s="294" t="s">
        <v>338</v>
      </c>
      <c r="E1943" s="295" t="s">
        <v>1909</v>
      </c>
      <c r="F1943" s="296" t="s">
        <v>1910</v>
      </c>
      <c r="G1943" s="297" t="s">
        <v>389</v>
      </c>
      <c r="H1943" s="298">
        <v>942.44000000000005</v>
      </c>
      <c r="I1943" s="299"/>
      <c r="J1943" s="300">
        <f>ROUND(I1943*H1943,2)</f>
        <v>0</v>
      </c>
      <c r="K1943" s="301"/>
      <c r="L1943" s="302"/>
      <c r="M1943" s="303" t="s">
        <v>1</v>
      </c>
      <c r="N1943" s="304" t="s">
        <v>49</v>
      </c>
      <c r="O1943" s="94"/>
      <c r="P1943" s="240">
        <f>O1943*H1943</f>
        <v>0</v>
      </c>
      <c r="Q1943" s="240">
        <v>0.0070000000000000001</v>
      </c>
      <c r="R1943" s="240">
        <f>Q1943*H1943</f>
        <v>6.5970800000000009</v>
      </c>
      <c r="S1943" s="240">
        <v>0</v>
      </c>
      <c r="T1943" s="241">
        <f>S1943*H1943</f>
        <v>0</v>
      </c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R1943" s="242" t="s">
        <v>364</v>
      </c>
      <c r="AT1943" s="242" t="s">
        <v>338</v>
      </c>
      <c r="AU1943" s="242" t="s">
        <v>93</v>
      </c>
      <c r="AY1943" s="19" t="s">
        <v>251</v>
      </c>
      <c r="BE1943" s="243">
        <f>IF(N1943="základní",J1943,0)</f>
        <v>0</v>
      </c>
      <c r="BF1943" s="243">
        <f>IF(N1943="snížená",J1943,0)</f>
        <v>0</v>
      </c>
      <c r="BG1943" s="243">
        <f>IF(N1943="zákl. přenesená",J1943,0)</f>
        <v>0</v>
      </c>
      <c r="BH1943" s="243">
        <f>IF(N1943="sníž. přenesená",J1943,0)</f>
        <v>0</v>
      </c>
      <c r="BI1943" s="243">
        <f>IF(N1943="nulová",J1943,0)</f>
        <v>0</v>
      </c>
      <c r="BJ1943" s="19" t="s">
        <v>91</v>
      </c>
      <c r="BK1943" s="243">
        <f>ROUND(I1943*H1943,2)</f>
        <v>0</v>
      </c>
      <c r="BL1943" s="19" t="s">
        <v>304</v>
      </c>
      <c r="BM1943" s="242" t="s">
        <v>1911</v>
      </c>
    </row>
    <row r="1944" s="13" customFormat="1">
      <c r="A1944" s="13"/>
      <c r="B1944" s="249"/>
      <c r="C1944" s="250"/>
      <c r="D1944" s="251" t="s">
        <v>260</v>
      </c>
      <c r="E1944" s="252" t="s">
        <v>1</v>
      </c>
      <c r="F1944" s="253" t="s">
        <v>1912</v>
      </c>
      <c r="G1944" s="250"/>
      <c r="H1944" s="254">
        <v>942.44000000000005</v>
      </c>
      <c r="I1944" s="255"/>
      <c r="J1944" s="250"/>
      <c r="K1944" s="250"/>
      <c r="L1944" s="256"/>
      <c r="M1944" s="257"/>
      <c r="N1944" s="258"/>
      <c r="O1944" s="258"/>
      <c r="P1944" s="258"/>
      <c r="Q1944" s="258"/>
      <c r="R1944" s="258"/>
      <c r="S1944" s="258"/>
      <c r="T1944" s="259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60" t="s">
        <v>260</v>
      </c>
      <c r="AU1944" s="260" t="s">
        <v>93</v>
      </c>
      <c r="AV1944" s="13" t="s">
        <v>93</v>
      </c>
      <c r="AW1944" s="13" t="s">
        <v>40</v>
      </c>
      <c r="AX1944" s="13" t="s">
        <v>84</v>
      </c>
      <c r="AY1944" s="260" t="s">
        <v>251</v>
      </c>
    </row>
    <row r="1945" s="14" customFormat="1">
      <c r="A1945" s="14"/>
      <c r="B1945" s="261"/>
      <c r="C1945" s="262"/>
      <c r="D1945" s="251" t="s">
        <v>260</v>
      </c>
      <c r="E1945" s="263" t="s">
        <v>1</v>
      </c>
      <c r="F1945" s="264" t="s">
        <v>262</v>
      </c>
      <c r="G1945" s="262"/>
      <c r="H1945" s="265">
        <v>942.44000000000005</v>
      </c>
      <c r="I1945" s="266"/>
      <c r="J1945" s="262"/>
      <c r="K1945" s="262"/>
      <c r="L1945" s="267"/>
      <c r="M1945" s="268"/>
      <c r="N1945" s="269"/>
      <c r="O1945" s="269"/>
      <c r="P1945" s="269"/>
      <c r="Q1945" s="269"/>
      <c r="R1945" s="269"/>
      <c r="S1945" s="269"/>
      <c r="T1945" s="270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71" t="s">
        <v>260</v>
      </c>
      <c r="AU1945" s="271" t="s">
        <v>93</v>
      </c>
      <c r="AV1945" s="14" t="s">
        <v>257</v>
      </c>
      <c r="AW1945" s="14" t="s">
        <v>40</v>
      </c>
      <c r="AX1945" s="14" t="s">
        <v>91</v>
      </c>
      <c r="AY1945" s="271" t="s">
        <v>251</v>
      </c>
    </row>
    <row r="1946" s="2" customFormat="1" ht="24.15" customHeight="1">
      <c r="A1946" s="41"/>
      <c r="B1946" s="42"/>
      <c r="C1946" s="230" t="s">
        <v>1913</v>
      </c>
      <c r="D1946" s="230" t="s">
        <v>253</v>
      </c>
      <c r="E1946" s="231" t="s">
        <v>1914</v>
      </c>
      <c r="F1946" s="232" t="s">
        <v>1915</v>
      </c>
      <c r="G1946" s="233" t="s">
        <v>389</v>
      </c>
      <c r="H1946" s="234">
        <v>131.71100000000001</v>
      </c>
      <c r="I1946" s="235"/>
      <c r="J1946" s="236">
        <f>ROUND(I1946*H1946,2)</f>
        <v>0</v>
      </c>
      <c r="K1946" s="237"/>
      <c r="L1946" s="47"/>
      <c r="M1946" s="238" t="s">
        <v>1</v>
      </c>
      <c r="N1946" s="239" t="s">
        <v>49</v>
      </c>
      <c r="O1946" s="94"/>
      <c r="P1946" s="240">
        <f>O1946*H1946</f>
        <v>0</v>
      </c>
      <c r="Q1946" s="240">
        <v>0.0030000000000000001</v>
      </c>
      <c r="R1946" s="240">
        <f>Q1946*H1946</f>
        <v>0.39513300000000007</v>
      </c>
      <c r="S1946" s="240">
        <v>0</v>
      </c>
      <c r="T1946" s="241">
        <f>S1946*H1946</f>
        <v>0</v>
      </c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R1946" s="242" t="s">
        <v>304</v>
      </c>
      <c r="AT1946" s="242" t="s">
        <v>253</v>
      </c>
      <c r="AU1946" s="242" t="s">
        <v>93</v>
      </c>
      <c r="AY1946" s="19" t="s">
        <v>251</v>
      </c>
      <c r="BE1946" s="243">
        <f>IF(N1946="základní",J1946,0)</f>
        <v>0</v>
      </c>
      <c r="BF1946" s="243">
        <f>IF(N1946="snížená",J1946,0)</f>
        <v>0</v>
      </c>
      <c r="BG1946" s="243">
        <f>IF(N1946="zákl. přenesená",J1946,0)</f>
        <v>0</v>
      </c>
      <c r="BH1946" s="243">
        <f>IF(N1946="sníž. přenesená",J1946,0)</f>
        <v>0</v>
      </c>
      <c r="BI1946" s="243">
        <f>IF(N1946="nulová",J1946,0)</f>
        <v>0</v>
      </c>
      <c r="BJ1946" s="19" t="s">
        <v>91</v>
      </c>
      <c r="BK1946" s="243">
        <f>ROUND(I1946*H1946,2)</f>
        <v>0</v>
      </c>
      <c r="BL1946" s="19" t="s">
        <v>304</v>
      </c>
      <c r="BM1946" s="242" t="s">
        <v>1916</v>
      </c>
    </row>
    <row r="1947" s="2" customFormat="1">
      <c r="A1947" s="41"/>
      <c r="B1947" s="42"/>
      <c r="C1947" s="43"/>
      <c r="D1947" s="244" t="s">
        <v>258</v>
      </c>
      <c r="E1947" s="43"/>
      <c r="F1947" s="245" t="s">
        <v>1917</v>
      </c>
      <c r="G1947" s="43"/>
      <c r="H1947" s="43"/>
      <c r="I1947" s="246"/>
      <c r="J1947" s="43"/>
      <c r="K1947" s="43"/>
      <c r="L1947" s="47"/>
      <c r="M1947" s="247"/>
      <c r="N1947" s="248"/>
      <c r="O1947" s="94"/>
      <c r="P1947" s="94"/>
      <c r="Q1947" s="94"/>
      <c r="R1947" s="94"/>
      <c r="S1947" s="94"/>
      <c r="T1947" s="95"/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T1947" s="19" t="s">
        <v>258</v>
      </c>
      <c r="AU1947" s="19" t="s">
        <v>93</v>
      </c>
    </row>
    <row r="1948" s="13" customFormat="1">
      <c r="A1948" s="13"/>
      <c r="B1948" s="249"/>
      <c r="C1948" s="250"/>
      <c r="D1948" s="251" t="s">
        <v>260</v>
      </c>
      <c r="E1948" s="252" t="s">
        <v>1</v>
      </c>
      <c r="F1948" s="253" t="s">
        <v>1918</v>
      </c>
      <c r="G1948" s="250"/>
      <c r="H1948" s="254">
        <v>131.71100000000001</v>
      </c>
      <c r="I1948" s="255"/>
      <c r="J1948" s="250"/>
      <c r="K1948" s="250"/>
      <c r="L1948" s="256"/>
      <c r="M1948" s="257"/>
      <c r="N1948" s="258"/>
      <c r="O1948" s="258"/>
      <c r="P1948" s="258"/>
      <c r="Q1948" s="258"/>
      <c r="R1948" s="258"/>
      <c r="S1948" s="258"/>
      <c r="T1948" s="259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60" t="s">
        <v>260</v>
      </c>
      <c r="AU1948" s="260" t="s">
        <v>93</v>
      </c>
      <c r="AV1948" s="13" t="s">
        <v>93</v>
      </c>
      <c r="AW1948" s="13" t="s">
        <v>40</v>
      </c>
      <c r="AX1948" s="13" t="s">
        <v>91</v>
      </c>
      <c r="AY1948" s="260" t="s">
        <v>251</v>
      </c>
    </row>
    <row r="1949" s="2" customFormat="1" ht="24.15" customHeight="1">
      <c r="A1949" s="41"/>
      <c r="B1949" s="42"/>
      <c r="C1949" s="294" t="s">
        <v>1919</v>
      </c>
      <c r="D1949" s="294" t="s">
        <v>338</v>
      </c>
      <c r="E1949" s="295" t="s">
        <v>1920</v>
      </c>
      <c r="F1949" s="296" t="s">
        <v>1921</v>
      </c>
      <c r="G1949" s="297" t="s">
        <v>389</v>
      </c>
      <c r="H1949" s="298">
        <v>138.297</v>
      </c>
      <c r="I1949" s="299"/>
      <c r="J1949" s="300">
        <f>ROUND(I1949*H1949,2)</f>
        <v>0</v>
      </c>
      <c r="K1949" s="301"/>
      <c r="L1949" s="302"/>
      <c r="M1949" s="303" t="s">
        <v>1</v>
      </c>
      <c r="N1949" s="304" t="s">
        <v>49</v>
      </c>
      <c r="O1949" s="94"/>
      <c r="P1949" s="240">
        <f>O1949*H1949</f>
        <v>0</v>
      </c>
      <c r="Q1949" s="240">
        <v>0.0048300000000000001</v>
      </c>
      <c r="R1949" s="240">
        <f>Q1949*H1949</f>
        <v>0.66797450999999997</v>
      </c>
      <c r="S1949" s="240">
        <v>0</v>
      </c>
      <c r="T1949" s="241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42" t="s">
        <v>364</v>
      </c>
      <c r="AT1949" s="242" t="s">
        <v>338</v>
      </c>
      <c r="AU1949" s="242" t="s">
        <v>93</v>
      </c>
      <c r="AY1949" s="19" t="s">
        <v>251</v>
      </c>
      <c r="BE1949" s="243">
        <f>IF(N1949="základní",J1949,0)</f>
        <v>0</v>
      </c>
      <c r="BF1949" s="243">
        <f>IF(N1949="snížená",J1949,0)</f>
        <v>0</v>
      </c>
      <c r="BG1949" s="243">
        <f>IF(N1949="zákl. přenesená",J1949,0)</f>
        <v>0</v>
      </c>
      <c r="BH1949" s="243">
        <f>IF(N1949="sníž. přenesená",J1949,0)</f>
        <v>0</v>
      </c>
      <c r="BI1949" s="243">
        <f>IF(N1949="nulová",J1949,0)</f>
        <v>0</v>
      </c>
      <c r="BJ1949" s="19" t="s">
        <v>91</v>
      </c>
      <c r="BK1949" s="243">
        <f>ROUND(I1949*H1949,2)</f>
        <v>0</v>
      </c>
      <c r="BL1949" s="19" t="s">
        <v>304</v>
      </c>
      <c r="BM1949" s="242" t="s">
        <v>1922</v>
      </c>
    </row>
    <row r="1950" s="2" customFormat="1">
      <c r="A1950" s="41"/>
      <c r="B1950" s="42"/>
      <c r="C1950" s="43"/>
      <c r="D1950" s="251" t="s">
        <v>289</v>
      </c>
      <c r="E1950" s="43"/>
      <c r="F1950" s="282" t="s">
        <v>976</v>
      </c>
      <c r="G1950" s="43"/>
      <c r="H1950" s="43"/>
      <c r="I1950" s="246"/>
      <c r="J1950" s="43"/>
      <c r="K1950" s="43"/>
      <c r="L1950" s="47"/>
      <c r="M1950" s="247"/>
      <c r="N1950" s="248"/>
      <c r="O1950" s="94"/>
      <c r="P1950" s="94"/>
      <c r="Q1950" s="94"/>
      <c r="R1950" s="94"/>
      <c r="S1950" s="94"/>
      <c r="T1950" s="95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19" t="s">
        <v>289</v>
      </c>
      <c r="AU1950" s="19" t="s">
        <v>93</v>
      </c>
    </row>
    <row r="1951" s="13" customFormat="1">
      <c r="A1951" s="13"/>
      <c r="B1951" s="249"/>
      <c r="C1951" s="250"/>
      <c r="D1951" s="251" t="s">
        <v>260</v>
      </c>
      <c r="E1951" s="252" t="s">
        <v>1</v>
      </c>
      <c r="F1951" s="253" t="s">
        <v>1918</v>
      </c>
      <c r="G1951" s="250"/>
      <c r="H1951" s="254">
        <v>131.71100000000001</v>
      </c>
      <c r="I1951" s="255"/>
      <c r="J1951" s="250"/>
      <c r="K1951" s="250"/>
      <c r="L1951" s="256"/>
      <c r="M1951" s="257"/>
      <c r="N1951" s="258"/>
      <c r="O1951" s="258"/>
      <c r="P1951" s="258"/>
      <c r="Q1951" s="258"/>
      <c r="R1951" s="258"/>
      <c r="S1951" s="258"/>
      <c r="T1951" s="259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60" t="s">
        <v>260</v>
      </c>
      <c r="AU1951" s="260" t="s">
        <v>93</v>
      </c>
      <c r="AV1951" s="13" t="s">
        <v>93</v>
      </c>
      <c r="AW1951" s="13" t="s">
        <v>40</v>
      </c>
      <c r="AX1951" s="13" t="s">
        <v>91</v>
      </c>
      <c r="AY1951" s="260" t="s">
        <v>251</v>
      </c>
    </row>
    <row r="1952" s="13" customFormat="1">
      <c r="A1952" s="13"/>
      <c r="B1952" s="249"/>
      <c r="C1952" s="250"/>
      <c r="D1952" s="251" t="s">
        <v>260</v>
      </c>
      <c r="E1952" s="250"/>
      <c r="F1952" s="253" t="s">
        <v>1923</v>
      </c>
      <c r="G1952" s="250"/>
      <c r="H1952" s="254">
        <v>138.297</v>
      </c>
      <c r="I1952" s="255"/>
      <c r="J1952" s="250"/>
      <c r="K1952" s="250"/>
      <c r="L1952" s="256"/>
      <c r="M1952" s="257"/>
      <c r="N1952" s="258"/>
      <c r="O1952" s="258"/>
      <c r="P1952" s="258"/>
      <c r="Q1952" s="258"/>
      <c r="R1952" s="258"/>
      <c r="S1952" s="258"/>
      <c r="T1952" s="259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60" t="s">
        <v>260</v>
      </c>
      <c r="AU1952" s="260" t="s">
        <v>93</v>
      </c>
      <c r="AV1952" s="13" t="s">
        <v>93</v>
      </c>
      <c r="AW1952" s="13" t="s">
        <v>4</v>
      </c>
      <c r="AX1952" s="13" t="s">
        <v>91</v>
      </c>
      <c r="AY1952" s="260" t="s">
        <v>251</v>
      </c>
    </row>
    <row r="1953" s="2" customFormat="1" ht="33" customHeight="1">
      <c r="A1953" s="41"/>
      <c r="B1953" s="42"/>
      <c r="C1953" s="230" t="s">
        <v>1205</v>
      </c>
      <c r="D1953" s="230" t="s">
        <v>253</v>
      </c>
      <c r="E1953" s="231" t="s">
        <v>1924</v>
      </c>
      <c r="F1953" s="232" t="s">
        <v>1925</v>
      </c>
      <c r="G1953" s="233" t="s">
        <v>389</v>
      </c>
      <c r="H1953" s="234">
        <v>1340.56</v>
      </c>
      <c r="I1953" s="235"/>
      <c r="J1953" s="236">
        <f>ROUND(I1953*H1953,2)</f>
        <v>0</v>
      </c>
      <c r="K1953" s="237"/>
      <c r="L1953" s="47"/>
      <c r="M1953" s="238" t="s">
        <v>1</v>
      </c>
      <c r="N1953" s="239" t="s">
        <v>49</v>
      </c>
      <c r="O1953" s="94"/>
      <c r="P1953" s="240">
        <f>O1953*H1953</f>
        <v>0</v>
      </c>
      <c r="Q1953" s="240">
        <v>0.0011590000000000001</v>
      </c>
      <c r="R1953" s="240">
        <f>Q1953*H1953</f>
        <v>1.55370904</v>
      </c>
      <c r="S1953" s="240">
        <v>0</v>
      </c>
      <c r="T1953" s="241">
        <f>S1953*H1953</f>
        <v>0</v>
      </c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R1953" s="242" t="s">
        <v>304</v>
      </c>
      <c r="AT1953" s="242" t="s">
        <v>253</v>
      </c>
      <c r="AU1953" s="242" t="s">
        <v>93</v>
      </c>
      <c r="AY1953" s="19" t="s">
        <v>251</v>
      </c>
      <c r="BE1953" s="243">
        <f>IF(N1953="základní",J1953,0)</f>
        <v>0</v>
      </c>
      <c r="BF1953" s="243">
        <f>IF(N1953="snížená",J1953,0)</f>
        <v>0</v>
      </c>
      <c r="BG1953" s="243">
        <f>IF(N1953="zákl. přenesená",J1953,0)</f>
        <v>0</v>
      </c>
      <c r="BH1953" s="243">
        <f>IF(N1953="sníž. přenesená",J1953,0)</f>
        <v>0</v>
      </c>
      <c r="BI1953" s="243">
        <f>IF(N1953="nulová",J1953,0)</f>
        <v>0</v>
      </c>
      <c r="BJ1953" s="19" t="s">
        <v>91</v>
      </c>
      <c r="BK1953" s="243">
        <f>ROUND(I1953*H1953,2)</f>
        <v>0</v>
      </c>
      <c r="BL1953" s="19" t="s">
        <v>304</v>
      </c>
      <c r="BM1953" s="242" t="s">
        <v>1926</v>
      </c>
    </row>
    <row r="1954" s="2" customFormat="1">
      <c r="A1954" s="41"/>
      <c r="B1954" s="42"/>
      <c r="C1954" s="43"/>
      <c r="D1954" s="244" t="s">
        <v>258</v>
      </c>
      <c r="E1954" s="43"/>
      <c r="F1954" s="245" t="s">
        <v>1927</v>
      </c>
      <c r="G1954" s="43"/>
      <c r="H1954" s="43"/>
      <c r="I1954" s="246"/>
      <c r="J1954" s="43"/>
      <c r="K1954" s="43"/>
      <c r="L1954" s="47"/>
      <c r="M1954" s="247"/>
      <c r="N1954" s="248"/>
      <c r="O1954" s="94"/>
      <c r="P1954" s="94"/>
      <c r="Q1954" s="94"/>
      <c r="R1954" s="94"/>
      <c r="S1954" s="94"/>
      <c r="T1954" s="95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T1954" s="19" t="s">
        <v>258</v>
      </c>
      <c r="AU1954" s="19" t="s">
        <v>93</v>
      </c>
    </row>
    <row r="1955" s="13" customFormat="1">
      <c r="A1955" s="13"/>
      <c r="B1955" s="249"/>
      <c r="C1955" s="250"/>
      <c r="D1955" s="251" t="s">
        <v>260</v>
      </c>
      <c r="E1955" s="252" t="s">
        <v>1</v>
      </c>
      <c r="F1955" s="253" t="s">
        <v>1674</v>
      </c>
      <c r="G1955" s="250"/>
      <c r="H1955" s="254">
        <v>871</v>
      </c>
      <c r="I1955" s="255"/>
      <c r="J1955" s="250"/>
      <c r="K1955" s="250"/>
      <c r="L1955" s="256"/>
      <c r="M1955" s="257"/>
      <c r="N1955" s="258"/>
      <c r="O1955" s="258"/>
      <c r="P1955" s="258"/>
      <c r="Q1955" s="258"/>
      <c r="R1955" s="258"/>
      <c r="S1955" s="258"/>
      <c r="T1955" s="259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60" t="s">
        <v>260</v>
      </c>
      <c r="AU1955" s="260" t="s">
        <v>93</v>
      </c>
      <c r="AV1955" s="13" t="s">
        <v>93</v>
      </c>
      <c r="AW1955" s="13" t="s">
        <v>40</v>
      </c>
      <c r="AX1955" s="13" t="s">
        <v>84</v>
      </c>
      <c r="AY1955" s="260" t="s">
        <v>251</v>
      </c>
    </row>
    <row r="1956" s="13" customFormat="1">
      <c r="A1956" s="13"/>
      <c r="B1956" s="249"/>
      <c r="C1956" s="250"/>
      <c r="D1956" s="251" t="s">
        <v>260</v>
      </c>
      <c r="E1956" s="252" t="s">
        <v>1</v>
      </c>
      <c r="F1956" s="253" t="s">
        <v>1928</v>
      </c>
      <c r="G1956" s="250"/>
      <c r="H1956" s="254">
        <v>3.52</v>
      </c>
      <c r="I1956" s="255"/>
      <c r="J1956" s="250"/>
      <c r="K1956" s="250"/>
      <c r="L1956" s="256"/>
      <c r="M1956" s="257"/>
      <c r="N1956" s="258"/>
      <c r="O1956" s="258"/>
      <c r="P1956" s="258"/>
      <c r="Q1956" s="258"/>
      <c r="R1956" s="258"/>
      <c r="S1956" s="258"/>
      <c r="T1956" s="259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60" t="s">
        <v>260</v>
      </c>
      <c r="AU1956" s="260" t="s">
        <v>93</v>
      </c>
      <c r="AV1956" s="13" t="s">
        <v>93</v>
      </c>
      <c r="AW1956" s="13" t="s">
        <v>40</v>
      </c>
      <c r="AX1956" s="13" t="s">
        <v>84</v>
      </c>
      <c r="AY1956" s="260" t="s">
        <v>251</v>
      </c>
    </row>
    <row r="1957" s="13" customFormat="1">
      <c r="A1957" s="13"/>
      <c r="B1957" s="249"/>
      <c r="C1957" s="250"/>
      <c r="D1957" s="251" t="s">
        <v>260</v>
      </c>
      <c r="E1957" s="252" t="s">
        <v>1</v>
      </c>
      <c r="F1957" s="253" t="s">
        <v>1676</v>
      </c>
      <c r="G1957" s="250"/>
      <c r="H1957" s="254">
        <v>140.71000000000001</v>
      </c>
      <c r="I1957" s="255"/>
      <c r="J1957" s="250"/>
      <c r="K1957" s="250"/>
      <c r="L1957" s="256"/>
      <c r="M1957" s="257"/>
      <c r="N1957" s="258"/>
      <c r="O1957" s="258"/>
      <c r="P1957" s="258"/>
      <c r="Q1957" s="258"/>
      <c r="R1957" s="258"/>
      <c r="S1957" s="258"/>
      <c r="T1957" s="259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60" t="s">
        <v>260</v>
      </c>
      <c r="AU1957" s="260" t="s">
        <v>93</v>
      </c>
      <c r="AV1957" s="13" t="s">
        <v>93</v>
      </c>
      <c r="AW1957" s="13" t="s">
        <v>40</v>
      </c>
      <c r="AX1957" s="13" t="s">
        <v>84</v>
      </c>
      <c r="AY1957" s="260" t="s">
        <v>251</v>
      </c>
    </row>
    <row r="1958" s="13" customFormat="1">
      <c r="A1958" s="13"/>
      <c r="B1958" s="249"/>
      <c r="C1958" s="250"/>
      <c r="D1958" s="251" t="s">
        <v>260</v>
      </c>
      <c r="E1958" s="252" t="s">
        <v>1</v>
      </c>
      <c r="F1958" s="253" t="s">
        <v>1677</v>
      </c>
      <c r="G1958" s="250"/>
      <c r="H1958" s="254">
        <v>7.2699999999999996</v>
      </c>
      <c r="I1958" s="255"/>
      <c r="J1958" s="250"/>
      <c r="K1958" s="250"/>
      <c r="L1958" s="256"/>
      <c r="M1958" s="257"/>
      <c r="N1958" s="258"/>
      <c r="O1958" s="258"/>
      <c r="P1958" s="258"/>
      <c r="Q1958" s="258"/>
      <c r="R1958" s="258"/>
      <c r="S1958" s="258"/>
      <c r="T1958" s="259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60" t="s">
        <v>260</v>
      </c>
      <c r="AU1958" s="260" t="s">
        <v>93</v>
      </c>
      <c r="AV1958" s="13" t="s">
        <v>93</v>
      </c>
      <c r="AW1958" s="13" t="s">
        <v>40</v>
      </c>
      <c r="AX1958" s="13" t="s">
        <v>84</v>
      </c>
      <c r="AY1958" s="260" t="s">
        <v>251</v>
      </c>
    </row>
    <row r="1959" s="13" customFormat="1">
      <c r="A1959" s="13"/>
      <c r="B1959" s="249"/>
      <c r="C1959" s="250"/>
      <c r="D1959" s="251" t="s">
        <v>260</v>
      </c>
      <c r="E1959" s="252" t="s">
        <v>1</v>
      </c>
      <c r="F1959" s="253" t="s">
        <v>1678</v>
      </c>
      <c r="G1959" s="250"/>
      <c r="H1959" s="254">
        <v>33.359999999999999</v>
      </c>
      <c r="I1959" s="255"/>
      <c r="J1959" s="250"/>
      <c r="K1959" s="250"/>
      <c r="L1959" s="256"/>
      <c r="M1959" s="257"/>
      <c r="N1959" s="258"/>
      <c r="O1959" s="258"/>
      <c r="P1959" s="258"/>
      <c r="Q1959" s="258"/>
      <c r="R1959" s="258"/>
      <c r="S1959" s="258"/>
      <c r="T1959" s="259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60" t="s">
        <v>260</v>
      </c>
      <c r="AU1959" s="260" t="s">
        <v>93</v>
      </c>
      <c r="AV1959" s="13" t="s">
        <v>93</v>
      </c>
      <c r="AW1959" s="13" t="s">
        <v>40</v>
      </c>
      <c r="AX1959" s="13" t="s">
        <v>84</v>
      </c>
      <c r="AY1959" s="260" t="s">
        <v>251</v>
      </c>
    </row>
    <row r="1960" s="13" customFormat="1">
      <c r="A1960" s="13"/>
      <c r="B1960" s="249"/>
      <c r="C1960" s="250"/>
      <c r="D1960" s="251" t="s">
        <v>260</v>
      </c>
      <c r="E1960" s="252" t="s">
        <v>1</v>
      </c>
      <c r="F1960" s="253" t="s">
        <v>1679</v>
      </c>
      <c r="G1960" s="250"/>
      <c r="H1960" s="254">
        <v>24.699999999999999</v>
      </c>
      <c r="I1960" s="255"/>
      <c r="J1960" s="250"/>
      <c r="K1960" s="250"/>
      <c r="L1960" s="256"/>
      <c r="M1960" s="257"/>
      <c r="N1960" s="258"/>
      <c r="O1960" s="258"/>
      <c r="P1960" s="258"/>
      <c r="Q1960" s="258"/>
      <c r="R1960" s="258"/>
      <c r="S1960" s="258"/>
      <c r="T1960" s="259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60" t="s">
        <v>260</v>
      </c>
      <c r="AU1960" s="260" t="s">
        <v>93</v>
      </c>
      <c r="AV1960" s="13" t="s">
        <v>93</v>
      </c>
      <c r="AW1960" s="13" t="s">
        <v>40</v>
      </c>
      <c r="AX1960" s="13" t="s">
        <v>84</v>
      </c>
      <c r="AY1960" s="260" t="s">
        <v>251</v>
      </c>
    </row>
    <row r="1961" s="13" customFormat="1">
      <c r="A1961" s="13"/>
      <c r="B1961" s="249"/>
      <c r="C1961" s="250"/>
      <c r="D1961" s="251" t="s">
        <v>260</v>
      </c>
      <c r="E1961" s="252" t="s">
        <v>1</v>
      </c>
      <c r="F1961" s="253" t="s">
        <v>1215</v>
      </c>
      <c r="G1961" s="250"/>
      <c r="H1961" s="254">
        <v>260</v>
      </c>
      <c r="I1961" s="255"/>
      <c r="J1961" s="250"/>
      <c r="K1961" s="250"/>
      <c r="L1961" s="256"/>
      <c r="M1961" s="257"/>
      <c r="N1961" s="258"/>
      <c r="O1961" s="258"/>
      <c r="P1961" s="258"/>
      <c r="Q1961" s="258"/>
      <c r="R1961" s="258"/>
      <c r="S1961" s="258"/>
      <c r="T1961" s="259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60" t="s">
        <v>260</v>
      </c>
      <c r="AU1961" s="260" t="s">
        <v>93</v>
      </c>
      <c r="AV1961" s="13" t="s">
        <v>93</v>
      </c>
      <c r="AW1961" s="13" t="s">
        <v>40</v>
      </c>
      <c r="AX1961" s="13" t="s">
        <v>84</v>
      </c>
      <c r="AY1961" s="260" t="s">
        <v>251</v>
      </c>
    </row>
    <row r="1962" s="14" customFormat="1">
      <c r="A1962" s="14"/>
      <c r="B1962" s="261"/>
      <c r="C1962" s="262"/>
      <c r="D1962" s="251" t="s">
        <v>260</v>
      </c>
      <c r="E1962" s="263" t="s">
        <v>1</v>
      </c>
      <c r="F1962" s="264" t="s">
        <v>262</v>
      </c>
      <c r="G1962" s="262"/>
      <c r="H1962" s="265">
        <v>1340.56</v>
      </c>
      <c r="I1962" s="266"/>
      <c r="J1962" s="262"/>
      <c r="K1962" s="262"/>
      <c r="L1962" s="267"/>
      <c r="M1962" s="268"/>
      <c r="N1962" s="269"/>
      <c r="O1962" s="269"/>
      <c r="P1962" s="269"/>
      <c r="Q1962" s="269"/>
      <c r="R1962" s="269"/>
      <c r="S1962" s="269"/>
      <c r="T1962" s="270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71" t="s">
        <v>260</v>
      </c>
      <c r="AU1962" s="271" t="s">
        <v>93</v>
      </c>
      <c r="AV1962" s="14" t="s">
        <v>257</v>
      </c>
      <c r="AW1962" s="14" t="s">
        <v>40</v>
      </c>
      <c r="AX1962" s="14" t="s">
        <v>91</v>
      </c>
      <c r="AY1962" s="271" t="s">
        <v>251</v>
      </c>
    </row>
    <row r="1963" s="2" customFormat="1" ht="24.15" customHeight="1">
      <c r="A1963" s="41"/>
      <c r="B1963" s="42"/>
      <c r="C1963" s="294" t="s">
        <v>1929</v>
      </c>
      <c r="D1963" s="294" t="s">
        <v>338</v>
      </c>
      <c r="E1963" s="295" t="s">
        <v>1930</v>
      </c>
      <c r="F1963" s="296" t="s">
        <v>1931</v>
      </c>
      <c r="G1963" s="297" t="s">
        <v>265</v>
      </c>
      <c r="H1963" s="298">
        <v>334.45100000000002</v>
      </c>
      <c r="I1963" s="299"/>
      <c r="J1963" s="300">
        <f>ROUND(I1963*H1963,2)</f>
        <v>0</v>
      </c>
      <c r="K1963" s="301"/>
      <c r="L1963" s="302"/>
      <c r="M1963" s="303" t="s">
        <v>1</v>
      </c>
      <c r="N1963" s="304" t="s">
        <v>49</v>
      </c>
      <c r="O1963" s="94"/>
      <c r="P1963" s="240">
        <f>O1963*H1963</f>
        <v>0</v>
      </c>
      <c r="Q1963" s="240">
        <v>0.029999999999999999</v>
      </c>
      <c r="R1963" s="240">
        <f>Q1963*H1963</f>
        <v>10.033530000000001</v>
      </c>
      <c r="S1963" s="240">
        <v>0</v>
      </c>
      <c r="T1963" s="241">
        <f>S1963*H1963</f>
        <v>0</v>
      </c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R1963" s="242" t="s">
        <v>364</v>
      </c>
      <c r="AT1963" s="242" t="s">
        <v>338</v>
      </c>
      <c r="AU1963" s="242" t="s">
        <v>93</v>
      </c>
      <c r="AY1963" s="19" t="s">
        <v>251</v>
      </c>
      <c r="BE1963" s="243">
        <f>IF(N1963="základní",J1963,0)</f>
        <v>0</v>
      </c>
      <c r="BF1963" s="243">
        <f>IF(N1963="snížená",J1963,0)</f>
        <v>0</v>
      </c>
      <c r="BG1963" s="243">
        <f>IF(N1963="zákl. přenesená",J1963,0)</f>
        <v>0</v>
      </c>
      <c r="BH1963" s="243">
        <f>IF(N1963="sníž. přenesená",J1963,0)</f>
        <v>0</v>
      </c>
      <c r="BI1963" s="243">
        <f>IF(N1963="nulová",J1963,0)</f>
        <v>0</v>
      </c>
      <c r="BJ1963" s="19" t="s">
        <v>91</v>
      </c>
      <c r="BK1963" s="243">
        <f>ROUND(I1963*H1963,2)</f>
        <v>0</v>
      </c>
      <c r="BL1963" s="19" t="s">
        <v>304</v>
      </c>
      <c r="BM1963" s="242" t="s">
        <v>1932</v>
      </c>
    </row>
    <row r="1964" s="13" customFormat="1">
      <c r="A1964" s="13"/>
      <c r="B1964" s="249"/>
      <c r="C1964" s="250"/>
      <c r="D1964" s="251" t="s">
        <v>260</v>
      </c>
      <c r="E1964" s="252" t="s">
        <v>1</v>
      </c>
      <c r="F1964" s="253" t="s">
        <v>1933</v>
      </c>
      <c r="G1964" s="250"/>
      <c r="H1964" s="254">
        <v>222.10499999999999</v>
      </c>
      <c r="I1964" s="255"/>
      <c r="J1964" s="250"/>
      <c r="K1964" s="250"/>
      <c r="L1964" s="256"/>
      <c r="M1964" s="257"/>
      <c r="N1964" s="258"/>
      <c r="O1964" s="258"/>
      <c r="P1964" s="258"/>
      <c r="Q1964" s="258"/>
      <c r="R1964" s="258"/>
      <c r="S1964" s="258"/>
      <c r="T1964" s="259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60" t="s">
        <v>260</v>
      </c>
      <c r="AU1964" s="260" t="s">
        <v>93</v>
      </c>
      <c r="AV1964" s="13" t="s">
        <v>93</v>
      </c>
      <c r="AW1964" s="13" t="s">
        <v>40</v>
      </c>
      <c r="AX1964" s="13" t="s">
        <v>84</v>
      </c>
      <c r="AY1964" s="260" t="s">
        <v>251</v>
      </c>
    </row>
    <row r="1965" s="13" customFormat="1">
      <c r="A1965" s="13"/>
      <c r="B1965" s="249"/>
      <c r="C1965" s="250"/>
      <c r="D1965" s="251" t="s">
        <v>260</v>
      </c>
      <c r="E1965" s="252" t="s">
        <v>1</v>
      </c>
      <c r="F1965" s="253" t="s">
        <v>1934</v>
      </c>
      <c r="G1965" s="250"/>
      <c r="H1965" s="254">
        <v>35.881</v>
      </c>
      <c r="I1965" s="255"/>
      <c r="J1965" s="250"/>
      <c r="K1965" s="250"/>
      <c r="L1965" s="256"/>
      <c r="M1965" s="257"/>
      <c r="N1965" s="258"/>
      <c r="O1965" s="258"/>
      <c r="P1965" s="258"/>
      <c r="Q1965" s="258"/>
      <c r="R1965" s="258"/>
      <c r="S1965" s="258"/>
      <c r="T1965" s="259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60" t="s">
        <v>260</v>
      </c>
      <c r="AU1965" s="260" t="s">
        <v>93</v>
      </c>
      <c r="AV1965" s="13" t="s">
        <v>93</v>
      </c>
      <c r="AW1965" s="13" t="s">
        <v>40</v>
      </c>
      <c r="AX1965" s="13" t="s">
        <v>84</v>
      </c>
      <c r="AY1965" s="260" t="s">
        <v>251</v>
      </c>
    </row>
    <row r="1966" s="13" customFormat="1">
      <c r="A1966" s="13"/>
      <c r="B1966" s="249"/>
      <c r="C1966" s="250"/>
      <c r="D1966" s="251" t="s">
        <v>260</v>
      </c>
      <c r="E1966" s="252" t="s">
        <v>1</v>
      </c>
      <c r="F1966" s="253" t="s">
        <v>1935</v>
      </c>
      <c r="G1966" s="250"/>
      <c r="H1966" s="254">
        <v>1.8540000000000001</v>
      </c>
      <c r="I1966" s="255"/>
      <c r="J1966" s="250"/>
      <c r="K1966" s="250"/>
      <c r="L1966" s="256"/>
      <c r="M1966" s="257"/>
      <c r="N1966" s="258"/>
      <c r="O1966" s="258"/>
      <c r="P1966" s="258"/>
      <c r="Q1966" s="258"/>
      <c r="R1966" s="258"/>
      <c r="S1966" s="258"/>
      <c r="T1966" s="259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60" t="s">
        <v>260</v>
      </c>
      <c r="AU1966" s="260" t="s">
        <v>93</v>
      </c>
      <c r="AV1966" s="13" t="s">
        <v>93</v>
      </c>
      <c r="AW1966" s="13" t="s">
        <v>40</v>
      </c>
      <c r="AX1966" s="13" t="s">
        <v>84</v>
      </c>
      <c r="AY1966" s="260" t="s">
        <v>251</v>
      </c>
    </row>
    <row r="1967" s="13" customFormat="1">
      <c r="A1967" s="13"/>
      <c r="B1967" s="249"/>
      <c r="C1967" s="250"/>
      <c r="D1967" s="251" t="s">
        <v>260</v>
      </c>
      <c r="E1967" s="252" t="s">
        <v>1</v>
      </c>
      <c r="F1967" s="253" t="s">
        <v>1936</v>
      </c>
      <c r="G1967" s="250"/>
      <c r="H1967" s="254">
        <v>7.3159999999999998</v>
      </c>
      <c r="I1967" s="255"/>
      <c r="J1967" s="250"/>
      <c r="K1967" s="250"/>
      <c r="L1967" s="256"/>
      <c r="M1967" s="257"/>
      <c r="N1967" s="258"/>
      <c r="O1967" s="258"/>
      <c r="P1967" s="258"/>
      <c r="Q1967" s="258"/>
      <c r="R1967" s="258"/>
      <c r="S1967" s="258"/>
      <c r="T1967" s="259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60" t="s">
        <v>260</v>
      </c>
      <c r="AU1967" s="260" t="s">
        <v>93</v>
      </c>
      <c r="AV1967" s="13" t="s">
        <v>93</v>
      </c>
      <c r="AW1967" s="13" t="s">
        <v>40</v>
      </c>
      <c r="AX1967" s="13" t="s">
        <v>84</v>
      </c>
      <c r="AY1967" s="260" t="s">
        <v>251</v>
      </c>
    </row>
    <row r="1968" s="13" customFormat="1">
      <c r="A1968" s="13"/>
      <c r="B1968" s="249"/>
      <c r="C1968" s="250"/>
      <c r="D1968" s="251" t="s">
        <v>260</v>
      </c>
      <c r="E1968" s="252" t="s">
        <v>1</v>
      </c>
      <c r="F1968" s="253" t="s">
        <v>1937</v>
      </c>
      <c r="G1968" s="250"/>
      <c r="H1968" s="254">
        <v>6.2990000000000004</v>
      </c>
      <c r="I1968" s="255"/>
      <c r="J1968" s="250"/>
      <c r="K1968" s="250"/>
      <c r="L1968" s="256"/>
      <c r="M1968" s="257"/>
      <c r="N1968" s="258"/>
      <c r="O1968" s="258"/>
      <c r="P1968" s="258"/>
      <c r="Q1968" s="258"/>
      <c r="R1968" s="258"/>
      <c r="S1968" s="258"/>
      <c r="T1968" s="259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60" t="s">
        <v>260</v>
      </c>
      <c r="AU1968" s="260" t="s">
        <v>93</v>
      </c>
      <c r="AV1968" s="13" t="s">
        <v>93</v>
      </c>
      <c r="AW1968" s="13" t="s">
        <v>40</v>
      </c>
      <c r="AX1968" s="13" t="s">
        <v>84</v>
      </c>
      <c r="AY1968" s="260" t="s">
        <v>251</v>
      </c>
    </row>
    <row r="1969" s="13" customFormat="1">
      <c r="A1969" s="13"/>
      <c r="B1969" s="249"/>
      <c r="C1969" s="250"/>
      <c r="D1969" s="251" t="s">
        <v>260</v>
      </c>
      <c r="E1969" s="252" t="s">
        <v>1</v>
      </c>
      <c r="F1969" s="253" t="s">
        <v>1938</v>
      </c>
      <c r="G1969" s="250"/>
      <c r="H1969" s="254">
        <v>60.996000000000002</v>
      </c>
      <c r="I1969" s="255"/>
      <c r="J1969" s="250"/>
      <c r="K1969" s="250"/>
      <c r="L1969" s="256"/>
      <c r="M1969" s="257"/>
      <c r="N1969" s="258"/>
      <c r="O1969" s="258"/>
      <c r="P1969" s="258"/>
      <c r="Q1969" s="258"/>
      <c r="R1969" s="258"/>
      <c r="S1969" s="258"/>
      <c r="T1969" s="259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60" t="s">
        <v>260</v>
      </c>
      <c r="AU1969" s="260" t="s">
        <v>93</v>
      </c>
      <c r="AV1969" s="13" t="s">
        <v>93</v>
      </c>
      <c r="AW1969" s="13" t="s">
        <v>40</v>
      </c>
      <c r="AX1969" s="13" t="s">
        <v>84</v>
      </c>
      <c r="AY1969" s="260" t="s">
        <v>251</v>
      </c>
    </row>
    <row r="1970" s="14" customFormat="1">
      <c r="A1970" s="14"/>
      <c r="B1970" s="261"/>
      <c r="C1970" s="262"/>
      <c r="D1970" s="251" t="s">
        <v>260</v>
      </c>
      <c r="E1970" s="263" t="s">
        <v>1</v>
      </c>
      <c r="F1970" s="264" t="s">
        <v>262</v>
      </c>
      <c r="G1970" s="262"/>
      <c r="H1970" s="265">
        <v>334.45100000000002</v>
      </c>
      <c r="I1970" s="266"/>
      <c r="J1970" s="262"/>
      <c r="K1970" s="262"/>
      <c r="L1970" s="267"/>
      <c r="M1970" s="268"/>
      <c r="N1970" s="269"/>
      <c r="O1970" s="269"/>
      <c r="P1970" s="269"/>
      <c r="Q1970" s="269"/>
      <c r="R1970" s="269"/>
      <c r="S1970" s="269"/>
      <c r="T1970" s="270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71" t="s">
        <v>260</v>
      </c>
      <c r="AU1970" s="271" t="s">
        <v>93</v>
      </c>
      <c r="AV1970" s="14" t="s">
        <v>257</v>
      </c>
      <c r="AW1970" s="14" t="s">
        <v>40</v>
      </c>
      <c r="AX1970" s="14" t="s">
        <v>91</v>
      </c>
      <c r="AY1970" s="271" t="s">
        <v>251</v>
      </c>
    </row>
    <row r="1971" s="2" customFormat="1" ht="24.15" customHeight="1">
      <c r="A1971" s="41"/>
      <c r="B1971" s="42"/>
      <c r="C1971" s="294" t="s">
        <v>1209</v>
      </c>
      <c r="D1971" s="294" t="s">
        <v>338</v>
      </c>
      <c r="E1971" s="295" t="s">
        <v>1939</v>
      </c>
      <c r="F1971" s="296" t="s">
        <v>1940</v>
      </c>
      <c r="G1971" s="297" t="s">
        <v>389</v>
      </c>
      <c r="H1971" s="298">
        <v>1.7949999999999999</v>
      </c>
      <c r="I1971" s="299"/>
      <c r="J1971" s="300">
        <f>ROUND(I1971*H1971,2)</f>
        <v>0</v>
      </c>
      <c r="K1971" s="301"/>
      <c r="L1971" s="302"/>
      <c r="M1971" s="303" t="s">
        <v>1</v>
      </c>
      <c r="N1971" s="304" t="s">
        <v>49</v>
      </c>
      <c r="O1971" s="94"/>
      <c r="P1971" s="240">
        <f>O1971*H1971</f>
        <v>0</v>
      </c>
      <c r="Q1971" s="240">
        <v>0.0023999999999999998</v>
      </c>
      <c r="R1971" s="240">
        <f>Q1971*H1971</f>
        <v>0.0043079999999999993</v>
      </c>
      <c r="S1971" s="240">
        <v>0</v>
      </c>
      <c r="T1971" s="241">
        <f>S1971*H1971</f>
        <v>0</v>
      </c>
      <c r="U1971" s="41"/>
      <c r="V1971" s="41"/>
      <c r="W1971" s="41"/>
      <c r="X1971" s="41"/>
      <c r="Y1971" s="41"/>
      <c r="Z1971" s="41"/>
      <c r="AA1971" s="41"/>
      <c r="AB1971" s="41"/>
      <c r="AC1971" s="41"/>
      <c r="AD1971" s="41"/>
      <c r="AE1971" s="41"/>
      <c r="AR1971" s="242" t="s">
        <v>364</v>
      </c>
      <c r="AT1971" s="242" t="s">
        <v>338</v>
      </c>
      <c r="AU1971" s="242" t="s">
        <v>93</v>
      </c>
      <c r="AY1971" s="19" t="s">
        <v>251</v>
      </c>
      <c r="BE1971" s="243">
        <f>IF(N1971="základní",J1971,0)</f>
        <v>0</v>
      </c>
      <c r="BF1971" s="243">
        <f>IF(N1971="snížená",J1971,0)</f>
        <v>0</v>
      </c>
      <c r="BG1971" s="243">
        <f>IF(N1971="zákl. přenesená",J1971,0)</f>
        <v>0</v>
      </c>
      <c r="BH1971" s="243">
        <f>IF(N1971="sníž. přenesená",J1971,0)</f>
        <v>0</v>
      </c>
      <c r="BI1971" s="243">
        <f>IF(N1971="nulová",J1971,0)</f>
        <v>0</v>
      </c>
      <c r="BJ1971" s="19" t="s">
        <v>91</v>
      </c>
      <c r="BK1971" s="243">
        <f>ROUND(I1971*H1971,2)</f>
        <v>0</v>
      </c>
      <c r="BL1971" s="19" t="s">
        <v>304</v>
      </c>
      <c r="BM1971" s="242" t="s">
        <v>1941</v>
      </c>
    </row>
    <row r="1972" s="13" customFormat="1">
      <c r="A1972" s="13"/>
      <c r="B1972" s="249"/>
      <c r="C1972" s="250"/>
      <c r="D1972" s="251" t="s">
        <v>260</v>
      </c>
      <c r="E1972" s="252" t="s">
        <v>1</v>
      </c>
      <c r="F1972" s="253" t="s">
        <v>1942</v>
      </c>
      <c r="G1972" s="250"/>
      <c r="H1972" s="254">
        <v>1.7949999999999999</v>
      </c>
      <c r="I1972" s="255"/>
      <c r="J1972" s="250"/>
      <c r="K1972" s="250"/>
      <c r="L1972" s="256"/>
      <c r="M1972" s="257"/>
      <c r="N1972" s="258"/>
      <c r="O1972" s="258"/>
      <c r="P1972" s="258"/>
      <c r="Q1972" s="258"/>
      <c r="R1972" s="258"/>
      <c r="S1972" s="258"/>
      <c r="T1972" s="259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60" t="s">
        <v>260</v>
      </c>
      <c r="AU1972" s="260" t="s">
        <v>93</v>
      </c>
      <c r="AV1972" s="13" t="s">
        <v>93</v>
      </c>
      <c r="AW1972" s="13" t="s">
        <v>40</v>
      </c>
      <c r="AX1972" s="13" t="s">
        <v>84</v>
      </c>
      <c r="AY1972" s="260" t="s">
        <v>251</v>
      </c>
    </row>
    <row r="1973" s="14" customFormat="1">
      <c r="A1973" s="14"/>
      <c r="B1973" s="261"/>
      <c r="C1973" s="262"/>
      <c r="D1973" s="251" t="s">
        <v>260</v>
      </c>
      <c r="E1973" s="263" t="s">
        <v>1</v>
      </c>
      <c r="F1973" s="264" t="s">
        <v>262</v>
      </c>
      <c r="G1973" s="262"/>
      <c r="H1973" s="265">
        <v>1.7949999999999999</v>
      </c>
      <c r="I1973" s="266"/>
      <c r="J1973" s="262"/>
      <c r="K1973" s="262"/>
      <c r="L1973" s="267"/>
      <c r="M1973" s="268"/>
      <c r="N1973" s="269"/>
      <c r="O1973" s="269"/>
      <c r="P1973" s="269"/>
      <c r="Q1973" s="269"/>
      <c r="R1973" s="269"/>
      <c r="S1973" s="269"/>
      <c r="T1973" s="270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71" t="s">
        <v>260</v>
      </c>
      <c r="AU1973" s="271" t="s">
        <v>93</v>
      </c>
      <c r="AV1973" s="14" t="s">
        <v>257</v>
      </c>
      <c r="AW1973" s="14" t="s">
        <v>40</v>
      </c>
      <c r="AX1973" s="14" t="s">
        <v>91</v>
      </c>
      <c r="AY1973" s="271" t="s">
        <v>251</v>
      </c>
    </row>
    <row r="1974" s="2" customFormat="1" ht="24.15" customHeight="1">
      <c r="A1974" s="41"/>
      <c r="B1974" s="42"/>
      <c r="C1974" s="294" t="s">
        <v>1943</v>
      </c>
      <c r="D1974" s="294" t="s">
        <v>338</v>
      </c>
      <c r="E1974" s="295" t="s">
        <v>1944</v>
      </c>
      <c r="F1974" s="296" t="s">
        <v>1945</v>
      </c>
      <c r="G1974" s="297" t="s">
        <v>389</v>
      </c>
      <c r="H1974" s="298">
        <v>1.7949999999999999</v>
      </c>
      <c r="I1974" s="299"/>
      <c r="J1974" s="300">
        <f>ROUND(I1974*H1974,2)</f>
        <v>0</v>
      </c>
      <c r="K1974" s="301"/>
      <c r="L1974" s="302"/>
      <c r="M1974" s="303" t="s">
        <v>1</v>
      </c>
      <c r="N1974" s="304" t="s">
        <v>49</v>
      </c>
      <c r="O1974" s="94"/>
      <c r="P1974" s="240">
        <f>O1974*H1974</f>
        <v>0</v>
      </c>
      <c r="Q1974" s="240">
        <v>0.0030000000000000001</v>
      </c>
      <c r="R1974" s="240">
        <f>Q1974*H1974</f>
        <v>0.005385</v>
      </c>
      <c r="S1974" s="240">
        <v>0</v>
      </c>
      <c r="T1974" s="241">
        <f>S1974*H1974</f>
        <v>0</v>
      </c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R1974" s="242" t="s">
        <v>364</v>
      </c>
      <c r="AT1974" s="242" t="s">
        <v>338</v>
      </c>
      <c r="AU1974" s="242" t="s">
        <v>93</v>
      </c>
      <c r="AY1974" s="19" t="s">
        <v>251</v>
      </c>
      <c r="BE1974" s="243">
        <f>IF(N1974="základní",J1974,0)</f>
        <v>0</v>
      </c>
      <c r="BF1974" s="243">
        <f>IF(N1974="snížená",J1974,0)</f>
        <v>0</v>
      </c>
      <c r="BG1974" s="243">
        <f>IF(N1974="zákl. přenesená",J1974,0)</f>
        <v>0</v>
      </c>
      <c r="BH1974" s="243">
        <f>IF(N1974="sníž. přenesená",J1974,0)</f>
        <v>0</v>
      </c>
      <c r="BI1974" s="243">
        <f>IF(N1974="nulová",J1974,0)</f>
        <v>0</v>
      </c>
      <c r="BJ1974" s="19" t="s">
        <v>91</v>
      </c>
      <c r="BK1974" s="243">
        <f>ROUND(I1974*H1974,2)</f>
        <v>0</v>
      </c>
      <c r="BL1974" s="19" t="s">
        <v>304</v>
      </c>
      <c r="BM1974" s="242" t="s">
        <v>1946</v>
      </c>
    </row>
    <row r="1975" s="13" customFormat="1">
      <c r="A1975" s="13"/>
      <c r="B1975" s="249"/>
      <c r="C1975" s="250"/>
      <c r="D1975" s="251" t="s">
        <v>260</v>
      </c>
      <c r="E1975" s="252" t="s">
        <v>1</v>
      </c>
      <c r="F1975" s="253" t="s">
        <v>1942</v>
      </c>
      <c r="G1975" s="250"/>
      <c r="H1975" s="254">
        <v>1.7949999999999999</v>
      </c>
      <c r="I1975" s="255"/>
      <c r="J1975" s="250"/>
      <c r="K1975" s="250"/>
      <c r="L1975" s="256"/>
      <c r="M1975" s="257"/>
      <c r="N1975" s="258"/>
      <c r="O1975" s="258"/>
      <c r="P1975" s="258"/>
      <c r="Q1975" s="258"/>
      <c r="R1975" s="258"/>
      <c r="S1975" s="258"/>
      <c r="T1975" s="259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60" t="s">
        <v>260</v>
      </c>
      <c r="AU1975" s="260" t="s">
        <v>93</v>
      </c>
      <c r="AV1975" s="13" t="s">
        <v>93</v>
      </c>
      <c r="AW1975" s="13" t="s">
        <v>40</v>
      </c>
      <c r="AX1975" s="13" t="s">
        <v>84</v>
      </c>
      <c r="AY1975" s="260" t="s">
        <v>251</v>
      </c>
    </row>
    <row r="1976" s="14" customFormat="1">
      <c r="A1976" s="14"/>
      <c r="B1976" s="261"/>
      <c r="C1976" s="262"/>
      <c r="D1976" s="251" t="s">
        <v>260</v>
      </c>
      <c r="E1976" s="263" t="s">
        <v>1</v>
      </c>
      <c r="F1976" s="264" t="s">
        <v>262</v>
      </c>
      <c r="G1976" s="262"/>
      <c r="H1976" s="265">
        <v>1.7949999999999999</v>
      </c>
      <c r="I1976" s="266"/>
      <c r="J1976" s="262"/>
      <c r="K1976" s="262"/>
      <c r="L1976" s="267"/>
      <c r="M1976" s="268"/>
      <c r="N1976" s="269"/>
      <c r="O1976" s="269"/>
      <c r="P1976" s="269"/>
      <c r="Q1976" s="269"/>
      <c r="R1976" s="269"/>
      <c r="S1976" s="269"/>
      <c r="T1976" s="270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71" t="s">
        <v>260</v>
      </c>
      <c r="AU1976" s="271" t="s">
        <v>93</v>
      </c>
      <c r="AV1976" s="14" t="s">
        <v>257</v>
      </c>
      <c r="AW1976" s="14" t="s">
        <v>40</v>
      </c>
      <c r="AX1976" s="14" t="s">
        <v>91</v>
      </c>
      <c r="AY1976" s="271" t="s">
        <v>251</v>
      </c>
    </row>
    <row r="1977" s="2" customFormat="1" ht="24.15" customHeight="1">
      <c r="A1977" s="41"/>
      <c r="B1977" s="42"/>
      <c r="C1977" s="230" t="s">
        <v>1213</v>
      </c>
      <c r="D1977" s="230" t="s">
        <v>253</v>
      </c>
      <c r="E1977" s="231" t="s">
        <v>1947</v>
      </c>
      <c r="F1977" s="232" t="s">
        <v>1948</v>
      </c>
      <c r="G1977" s="233" t="s">
        <v>389</v>
      </c>
      <c r="H1977" s="234">
        <v>4820.2759999999998</v>
      </c>
      <c r="I1977" s="235"/>
      <c r="J1977" s="236">
        <f>ROUND(I1977*H1977,2)</f>
        <v>0</v>
      </c>
      <c r="K1977" s="237"/>
      <c r="L1977" s="47"/>
      <c r="M1977" s="238" t="s">
        <v>1</v>
      </c>
      <c r="N1977" s="239" t="s">
        <v>49</v>
      </c>
      <c r="O1977" s="94"/>
      <c r="P1977" s="240">
        <f>O1977*H1977</f>
        <v>0</v>
      </c>
      <c r="Q1977" s="240">
        <v>0</v>
      </c>
      <c r="R1977" s="240">
        <f>Q1977*H1977</f>
        <v>0</v>
      </c>
      <c r="S1977" s="240">
        <v>0</v>
      </c>
      <c r="T1977" s="241">
        <f>S1977*H1977</f>
        <v>0</v>
      </c>
      <c r="U1977" s="41"/>
      <c r="V1977" s="41"/>
      <c r="W1977" s="41"/>
      <c r="X1977" s="41"/>
      <c r="Y1977" s="41"/>
      <c r="Z1977" s="41"/>
      <c r="AA1977" s="41"/>
      <c r="AB1977" s="41"/>
      <c r="AC1977" s="41"/>
      <c r="AD1977" s="41"/>
      <c r="AE1977" s="41"/>
      <c r="AR1977" s="242" t="s">
        <v>304</v>
      </c>
      <c r="AT1977" s="242" t="s">
        <v>253</v>
      </c>
      <c r="AU1977" s="242" t="s">
        <v>93</v>
      </c>
      <c r="AY1977" s="19" t="s">
        <v>251</v>
      </c>
      <c r="BE1977" s="243">
        <f>IF(N1977="základní",J1977,0)</f>
        <v>0</v>
      </c>
      <c r="BF1977" s="243">
        <f>IF(N1977="snížená",J1977,0)</f>
        <v>0</v>
      </c>
      <c r="BG1977" s="243">
        <f>IF(N1977="zákl. přenesená",J1977,0)</f>
        <v>0</v>
      </c>
      <c r="BH1977" s="243">
        <f>IF(N1977="sníž. přenesená",J1977,0)</f>
        <v>0</v>
      </c>
      <c r="BI1977" s="243">
        <f>IF(N1977="nulová",J1977,0)</f>
        <v>0</v>
      </c>
      <c r="BJ1977" s="19" t="s">
        <v>91</v>
      </c>
      <c r="BK1977" s="243">
        <f>ROUND(I1977*H1977,2)</f>
        <v>0</v>
      </c>
      <c r="BL1977" s="19" t="s">
        <v>304</v>
      </c>
      <c r="BM1977" s="242" t="s">
        <v>1949</v>
      </c>
    </row>
    <row r="1978" s="2" customFormat="1">
      <c r="A1978" s="41"/>
      <c r="B1978" s="42"/>
      <c r="C1978" s="43"/>
      <c r="D1978" s="244" t="s">
        <v>258</v>
      </c>
      <c r="E1978" s="43"/>
      <c r="F1978" s="245" t="s">
        <v>1950</v>
      </c>
      <c r="G1978" s="43"/>
      <c r="H1978" s="43"/>
      <c r="I1978" s="246"/>
      <c r="J1978" s="43"/>
      <c r="K1978" s="43"/>
      <c r="L1978" s="47"/>
      <c r="M1978" s="247"/>
      <c r="N1978" s="248"/>
      <c r="O1978" s="94"/>
      <c r="P1978" s="94"/>
      <c r="Q1978" s="94"/>
      <c r="R1978" s="94"/>
      <c r="S1978" s="94"/>
      <c r="T1978" s="95"/>
      <c r="U1978" s="41"/>
      <c r="V1978" s="41"/>
      <c r="W1978" s="41"/>
      <c r="X1978" s="41"/>
      <c r="Y1978" s="41"/>
      <c r="Z1978" s="41"/>
      <c r="AA1978" s="41"/>
      <c r="AB1978" s="41"/>
      <c r="AC1978" s="41"/>
      <c r="AD1978" s="41"/>
      <c r="AE1978" s="41"/>
      <c r="AT1978" s="19" t="s">
        <v>258</v>
      </c>
      <c r="AU1978" s="19" t="s">
        <v>93</v>
      </c>
    </row>
    <row r="1979" s="13" customFormat="1">
      <c r="A1979" s="13"/>
      <c r="B1979" s="249"/>
      <c r="C1979" s="250"/>
      <c r="D1979" s="251" t="s">
        <v>260</v>
      </c>
      <c r="E1979" s="252" t="s">
        <v>1</v>
      </c>
      <c r="F1979" s="253" t="s">
        <v>1041</v>
      </c>
      <c r="G1979" s="250"/>
      <c r="H1979" s="254">
        <v>97.569999999999993</v>
      </c>
      <c r="I1979" s="255"/>
      <c r="J1979" s="250"/>
      <c r="K1979" s="250"/>
      <c r="L1979" s="256"/>
      <c r="M1979" s="257"/>
      <c r="N1979" s="258"/>
      <c r="O1979" s="258"/>
      <c r="P1979" s="258"/>
      <c r="Q1979" s="258"/>
      <c r="R1979" s="258"/>
      <c r="S1979" s="258"/>
      <c r="T1979" s="259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60" t="s">
        <v>260</v>
      </c>
      <c r="AU1979" s="260" t="s">
        <v>93</v>
      </c>
      <c r="AV1979" s="13" t="s">
        <v>93</v>
      </c>
      <c r="AW1979" s="13" t="s">
        <v>40</v>
      </c>
      <c r="AX1979" s="13" t="s">
        <v>84</v>
      </c>
      <c r="AY1979" s="260" t="s">
        <v>251</v>
      </c>
    </row>
    <row r="1980" s="13" customFormat="1">
      <c r="A1980" s="13"/>
      <c r="B1980" s="249"/>
      <c r="C1980" s="250"/>
      <c r="D1980" s="251" t="s">
        <v>260</v>
      </c>
      <c r="E1980" s="252" t="s">
        <v>1</v>
      </c>
      <c r="F1980" s="253" t="s">
        <v>1042</v>
      </c>
      <c r="G1980" s="250"/>
      <c r="H1980" s="254">
        <v>354.79000000000002</v>
      </c>
      <c r="I1980" s="255"/>
      <c r="J1980" s="250"/>
      <c r="K1980" s="250"/>
      <c r="L1980" s="256"/>
      <c r="M1980" s="257"/>
      <c r="N1980" s="258"/>
      <c r="O1980" s="258"/>
      <c r="P1980" s="258"/>
      <c r="Q1980" s="258"/>
      <c r="R1980" s="258"/>
      <c r="S1980" s="258"/>
      <c r="T1980" s="259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60" t="s">
        <v>260</v>
      </c>
      <c r="AU1980" s="260" t="s">
        <v>93</v>
      </c>
      <c r="AV1980" s="13" t="s">
        <v>93</v>
      </c>
      <c r="AW1980" s="13" t="s">
        <v>40</v>
      </c>
      <c r="AX1980" s="13" t="s">
        <v>84</v>
      </c>
      <c r="AY1980" s="260" t="s">
        <v>251</v>
      </c>
    </row>
    <row r="1981" s="13" customFormat="1">
      <c r="A1981" s="13"/>
      <c r="B1981" s="249"/>
      <c r="C1981" s="250"/>
      <c r="D1981" s="251" t="s">
        <v>260</v>
      </c>
      <c r="E1981" s="252" t="s">
        <v>1</v>
      </c>
      <c r="F1981" s="253" t="s">
        <v>1043</v>
      </c>
      <c r="G1981" s="250"/>
      <c r="H1981" s="254">
        <v>25.18</v>
      </c>
      <c r="I1981" s="255"/>
      <c r="J1981" s="250"/>
      <c r="K1981" s="250"/>
      <c r="L1981" s="256"/>
      <c r="M1981" s="257"/>
      <c r="N1981" s="258"/>
      <c r="O1981" s="258"/>
      <c r="P1981" s="258"/>
      <c r="Q1981" s="258"/>
      <c r="R1981" s="258"/>
      <c r="S1981" s="258"/>
      <c r="T1981" s="259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60" t="s">
        <v>260</v>
      </c>
      <c r="AU1981" s="260" t="s">
        <v>93</v>
      </c>
      <c r="AV1981" s="13" t="s">
        <v>93</v>
      </c>
      <c r="AW1981" s="13" t="s">
        <v>40</v>
      </c>
      <c r="AX1981" s="13" t="s">
        <v>84</v>
      </c>
      <c r="AY1981" s="260" t="s">
        <v>251</v>
      </c>
    </row>
    <row r="1982" s="13" customFormat="1">
      <c r="A1982" s="13"/>
      <c r="B1982" s="249"/>
      <c r="C1982" s="250"/>
      <c r="D1982" s="251" t="s">
        <v>260</v>
      </c>
      <c r="E1982" s="252" t="s">
        <v>1</v>
      </c>
      <c r="F1982" s="253" t="s">
        <v>1044</v>
      </c>
      <c r="G1982" s="250"/>
      <c r="H1982" s="254">
        <v>39.759999999999998</v>
      </c>
      <c r="I1982" s="255"/>
      <c r="J1982" s="250"/>
      <c r="K1982" s="250"/>
      <c r="L1982" s="256"/>
      <c r="M1982" s="257"/>
      <c r="N1982" s="258"/>
      <c r="O1982" s="258"/>
      <c r="P1982" s="258"/>
      <c r="Q1982" s="258"/>
      <c r="R1982" s="258"/>
      <c r="S1982" s="258"/>
      <c r="T1982" s="259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60" t="s">
        <v>260</v>
      </c>
      <c r="AU1982" s="260" t="s">
        <v>93</v>
      </c>
      <c r="AV1982" s="13" t="s">
        <v>93</v>
      </c>
      <c r="AW1982" s="13" t="s">
        <v>40</v>
      </c>
      <c r="AX1982" s="13" t="s">
        <v>84</v>
      </c>
      <c r="AY1982" s="260" t="s">
        <v>251</v>
      </c>
    </row>
    <row r="1983" s="13" customFormat="1">
      <c r="A1983" s="13"/>
      <c r="B1983" s="249"/>
      <c r="C1983" s="250"/>
      <c r="D1983" s="251" t="s">
        <v>260</v>
      </c>
      <c r="E1983" s="252" t="s">
        <v>1</v>
      </c>
      <c r="F1983" s="253" t="s">
        <v>1034</v>
      </c>
      <c r="G1983" s="250"/>
      <c r="H1983" s="254">
        <v>3343.5100000000002</v>
      </c>
      <c r="I1983" s="255"/>
      <c r="J1983" s="250"/>
      <c r="K1983" s="250"/>
      <c r="L1983" s="256"/>
      <c r="M1983" s="257"/>
      <c r="N1983" s="258"/>
      <c r="O1983" s="258"/>
      <c r="P1983" s="258"/>
      <c r="Q1983" s="258"/>
      <c r="R1983" s="258"/>
      <c r="S1983" s="258"/>
      <c r="T1983" s="259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60" t="s">
        <v>260</v>
      </c>
      <c r="AU1983" s="260" t="s">
        <v>93</v>
      </c>
      <c r="AV1983" s="13" t="s">
        <v>93</v>
      </c>
      <c r="AW1983" s="13" t="s">
        <v>40</v>
      </c>
      <c r="AX1983" s="13" t="s">
        <v>84</v>
      </c>
      <c r="AY1983" s="260" t="s">
        <v>251</v>
      </c>
    </row>
    <row r="1984" s="13" customFormat="1">
      <c r="A1984" s="13"/>
      <c r="B1984" s="249"/>
      <c r="C1984" s="250"/>
      <c r="D1984" s="251" t="s">
        <v>260</v>
      </c>
      <c r="E1984" s="252" t="s">
        <v>1</v>
      </c>
      <c r="F1984" s="253" t="s">
        <v>1035</v>
      </c>
      <c r="G1984" s="250"/>
      <c r="H1984" s="254">
        <v>342.29000000000002</v>
      </c>
      <c r="I1984" s="255"/>
      <c r="J1984" s="250"/>
      <c r="K1984" s="250"/>
      <c r="L1984" s="256"/>
      <c r="M1984" s="257"/>
      <c r="N1984" s="258"/>
      <c r="O1984" s="258"/>
      <c r="P1984" s="258"/>
      <c r="Q1984" s="258"/>
      <c r="R1984" s="258"/>
      <c r="S1984" s="258"/>
      <c r="T1984" s="259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60" t="s">
        <v>260</v>
      </c>
      <c r="AU1984" s="260" t="s">
        <v>93</v>
      </c>
      <c r="AV1984" s="13" t="s">
        <v>93</v>
      </c>
      <c r="AW1984" s="13" t="s">
        <v>40</v>
      </c>
      <c r="AX1984" s="13" t="s">
        <v>84</v>
      </c>
      <c r="AY1984" s="260" t="s">
        <v>251</v>
      </c>
    </row>
    <row r="1985" s="13" customFormat="1">
      <c r="A1985" s="13"/>
      <c r="B1985" s="249"/>
      <c r="C1985" s="250"/>
      <c r="D1985" s="251" t="s">
        <v>260</v>
      </c>
      <c r="E1985" s="252" t="s">
        <v>1</v>
      </c>
      <c r="F1985" s="253" t="s">
        <v>1046</v>
      </c>
      <c r="G1985" s="250"/>
      <c r="H1985" s="254">
        <v>89.780000000000001</v>
      </c>
      <c r="I1985" s="255"/>
      <c r="J1985" s="250"/>
      <c r="K1985" s="250"/>
      <c r="L1985" s="256"/>
      <c r="M1985" s="257"/>
      <c r="N1985" s="258"/>
      <c r="O1985" s="258"/>
      <c r="P1985" s="258"/>
      <c r="Q1985" s="258"/>
      <c r="R1985" s="258"/>
      <c r="S1985" s="258"/>
      <c r="T1985" s="259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60" t="s">
        <v>260</v>
      </c>
      <c r="AU1985" s="260" t="s">
        <v>93</v>
      </c>
      <c r="AV1985" s="13" t="s">
        <v>93</v>
      </c>
      <c r="AW1985" s="13" t="s">
        <v>40</v>
      </c>
      <c r="AX1985" s="13" t="s">
        <v>84</v>
      </c>
      <c r="AY1985" s="260" t="s">
        <v>251</v>
      </c>
    </row>
    <row r="1986" s="13" customFormat="1">
      <c r="A1986" s="13"/>
      <c r="B1986" s="249"/>
      <c r="C1986" s="250"/>
      <c r="D1986" s="251" t="s">
        <v>260</v>
      </c>
      <c r="E1986" s="252" t="s">
        <v>1</v>
      </c>
      <c r="F1986" s="253" t="s">
        <v>1047</v>
      </c>
      <c r="G1986" s="250"/>
      <c r="H1986" s="254">
        <v>13.710000000000001</v>
      </c>
      <c r="I1986" s="255"/>
      <c r="J1986" s="250"/>
      <c r="K1986" s="250"/>
      <c r="L1986" s="256"/>
      <c r="M1986" s="257"/>
      <c r="N1986" s="258"/>
      <c r="O1986" s="258"/>
      <c r="P1986" s="258"/>
      <c r="Q1986" s="258"/>
      <c r="R1986" s="258"/>
      <c r="S1986" s="258"/>
      <c r="T1986" s="259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60" t="s">
        <v>260</v>
      </c>
      <c r="AU1986" s="260" t="s">
        <v>93</v>
      </c>
      <c r="AV1986" s="13" t="s">
        <v>93</v>
      </c>
      <c r="AW1986" s="13" t="s">
        <v>40</v>
      </c>
      <c r="AX1986" s="13" t="s">
        <v>84</v>
      </c>
      <c r="AY1986" s="260" t="s">
        <v>251</v>
      </c>
    </row>
    <row r="1987" s="13" customFormat="1">
      <c r="A1987" s="13"/>
      <c r="B1987" s="249"/>
      <c r="C1987" s="250"/>
      <c r="D1987" s="251" t="s">
        <v>260</v>
      </c>
      <c r="E1987" s="252" t="s">
        <v>1</v>
      </c>
      <c r="F1987" s="253" t="s">
        <v>1048</v>
      </c>
      <c r="G1987" s="250"/>
      <c r="H1987" s="254">
        <v>446.06999999999999</v>
      </c>
      <c r="I1987" s="255"/>
      <c r="J1987" s="250"/>
      <c r="K1987" s="250"/>
      <c r="L1987" s="256"/>
      <c r="M1987" s="257"/>
      <c r="N1987" s="258"/>
      <c r="O1987" s="258"/>
      <c r="P1987" s="258"/>
      <c r="Q1987" s="258"/>
      <c r="R1987" s="258"/>
      <c r="S1987" s="258"/>
      <c r="T1987" s="259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60" t="s">
        <v>260</v>
      </c>
      <c r="AU1987" s="260" t="s">
        <v>93</v>
      </c>
      <c r="AV1987" s="13" t="s">
        <v>93</v>
      </c>
      <c r="AW1987" s="13" t="s">
        <v>40</v>
      </c>
      <c r="AX1987" s="13" t="s">
        <v>84</v>
      </c>
      <c r="AY1987" s="260" t="s">
        <v>251</v>
      </c>
    </row>
    <row r="1988" s="13" customFormat="1">
      <c r="A1988" s="13"/>
      <c r="B1988" s="249"/>
      <c r="C1988" s="250"/>
      <c r="D1988" s="251" t="s">
        <v>260</v>
      </c>
      <c r="E1988" s="252" t="s">
        <v>1</v>
      </c>
      <c r="F1988" s="253" t="s">
        <v>1877</v>
      </c>
      <c r="G1988" s="250"/>
      <c r="H1988" s="254">
        <v>4</v>
      </c>
      <c r="I1988" s="255"/>
      <c r="J1988" s="250"/>
      <c r="K1988" s="250"/>
      <c r="L1988" s="256"/>
      <c r="M1988" s="257"/>
      <c r="N1988" s="258"/>
      <c r="O1988" s="258"/>
      <c r="P1988" s="258"/>
      <c r="Q1988" s="258"/>
      <c r="R1988" s="258"/>
      <c r="S1988" s="258"/>
      <c r="T1988" s="259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60" t="s">
        <v>260</v>
      </c>
      <c r="AU1988" s="260" t="s">
        <v>93</v>
      </c>
      <c r="AV1988" s="13" t="s">
        <v>93</v>
      </c>
      <c r="AW1988" s="13" t="s">
        <v>40</v>
      </c>
      <c r="AX1988" s="13" t="s">
        <v>84</v>
      </c>
      <c r="AY1988" s="260" t="s">
        <v>251</v>
      </c>
    </row>
    <row r="1989" s="13" customFormat="1">
      <c r="A1989" s="13"/>
      <c r="B1989" s="249"/>
      <c r="C1989" s="250"/>
      <c r="D1989" s="251" t="s">
        <v>260</v>
      </c>
      <c r="E1989" s="252" t="s">
        <v>1</v>
      </c>
      <c r="F1989" s="253" t="s">
        <v>1202</v>
      </c>
      <c r="G1989" s="250"/>
      <c r="H1989" s="254">
        <v>43.799999999999997</v>
      </c>
      <c r="I1989" s="255"/>
      <c r="J1989" s="250"/>
      <c r="K1989" s="250"/>
      <c r="L1989" s="256"/>
      <c r="M1989" s="257"/>
      <c r="N1989" s="258"/>
      <c r="O1989" s="258"/>
      <c r="P1989" s="258"/>
      <c r="Q1989" s="258"/>
      <c r="R1989" s="258"/>
      <c r="S1989" s="258"/>
      <c r="T1989" s="259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60" t="s">
        <v>260</v>
      </c>
      <c r="AU1989" s="260" t="s">
        <v>93</v>
      </c>
      <c r="AV1989" s="13" t="s">
        <v>93</v>
      </c>
      <c r="AW1989" s="13" t="s">
        <v>40</v>
      </c>
      <c r="AX1989" s="13" t="s">
        <v>84</v>
      </c>
      <c r="AY1989" s="260" t="s">
        <v>251</v>
      </c>
    </row>
    <row r="1990" s="16" customFormat="1">
      <c r="A1990" s="16"/>
      <c r="B1990" s="283"/>
      <c r="C1990" s="284"/>
      <c r="D1990" s="251" t="s">
        <v>260</v>
      </c>
      <c r="E1990" s="285" t="s">
        <v>1</v>
      </c>
      <c r="F1990" s="286" t="s">
        <v>329</v>
      </c>
      <c r="G1990" s="284"/>
      <c r="H1990" s="287">
        <v>4800.46</v>
      </c>
      <c r="I1990" s="288"/>
      <c r="J1990" s="284"/>
      <c r="K1990" s="284"/>
      <c r="L1990" s="289"/>
      <c r="M1990" s="290"/>
      <c r="N1990" s="291"/>
      <c r="O1990" s="291"/>
      <c r="P1990" s="291"/>
      <c r="Q1990" s="291"/>
      <c r="R1990" s="291"/>
      <c r="S1990" s="291"/>
      <c r="T1990" s="292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T1990" s="293" t="s">
        <v>260</v>
      </c>
      <c r="AU1990" s="293" t="s">
        <v>93</v>
      </c>
      <c r="AV1990" s="16" t="s">
        <v>273</v>
      </c>
      <c r="AW1990" s="16" t="s">
        <v>40</v>
      </c>
      <c r="AX1990" s="16" t="s">
        <v>84</v>
      </c>
      <c r="AY1990" s="293" t="s">
        <v>251</v>
      </c>
    </row>
    <row r="1991" s="15" customFormat="1">
      <c r="A1991" s="15"/>
      <c r="B1991" s="272"/>
      <c r="C1991" s="273"/>
      <c r="D1991" s="251" t="s">
        <v>260</v>
      </c>
      <c r="E1991" s="274" t="s">
        <v>1</v>
      </c>
      <c r="F1991" s="275" t="s">
        <v>1951</v>
      </c>
      <c r="G1991" s="273"/>
      <c r="H1991" s="274" t="s">
        <v>1</v>
      </c>
      <c r="I1991" s="276"/>
      <c r="J1991" s="273"/>
      <c r="K1991" s="273"/>
      <c r="L1991" s="277"/>
      <c r="M1991" s="278"/>
      <c r="N1991" s="279"/>
      <c r="O1991" s="279"/>
      <c r="P1991" s="279"/>
      <c r="Q1991" s="279"/>
      <c r="R1991" s="279"/>
      <c r="S1991" s="279"/>
      <c r="T1991" s="280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81" t="s">
        <v>260</v>
      </c>
      <c r="AU1991" s="281" t="s">
        <v>93</v>
      </c>
      <c r="AV1991" s="15" t="s">
        <v>91</v>
      </c>
      <c r="AW1991" s="15" t="s">
        <v>40</v>
      </c>
      <c r="AX1991" s="15" t="s">
        <v>84</v>
      </c>
      <c r="AY1991" s="281" t="s">
        <v>251</v>
      </c>
    </row>
    <row r="1992" s="13" customFormat="1">
      <c r="A1992" s="13"/>
      <c r="B1992" s="249"/>
      <c r="C1992" s="250"/>
      <c r="D1992" s="251" t="s">
        <v>260</v>
      </c>
      <c r="E1992" s="252" t="s">
        <v>1</v>
      </c>
      <c r="F1992" s="253" t="s">
        <v>1952</v>
      </c>
      <c r="G1992" s="250"/>
      <c r="H1992" s="254">
        <v>2.9009999999999998</v>
      </c>
      <c r="I1992" s="255"/>
      <c r="J1992" s="250"/>
      <c r="K1992" s="250"/>
      <c r="L1992" s="256"/>
      <c r="M1992" s="257"/>
      <c r="N1992" s="258"/>
      <c r="O1992" s="258"/>
      <c r="P1992" s="258"/>
      <c r="Q1992" s="258"/>
      <c r="R1992" s="258"/>
      <c r="S1992" s="258"/>
      <c r="T1992" s="259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60" t="s">
        <v>260</v>
      </c>
      <c r="AU1992" s="260" t="s">
        <v>93</v>
      </c>
      <c r="AV1992" s="13" t="s">
        <v>93</v>
      </c>
      <c r="AW1992" s="13" t="s">
        <v>40</v>
      </c>
      <c r="AX1992" s="13" t="s">
        <v>84</v>
      </c>
      <c r="AY1992" s="260" t="s">
        <v>251</v>
      </c>
    </row>
    <row r="1993" s="13" customFormat="1">
      <c r="A1993" s="13"/>
      <c r="B1993" s="249"/>
      <c r="C1993" s="250"/>
      <c r="D1993" s="251" t="s">
        <v>260</v>
      </c>
      <c r="E1993" s="252" t="s">
        <v>1</v>
      </c>
      <c r="F1993" s="253" t="s">
        <v>1953</v>
      </c>
      <c r="G1993" s="250"/>
      <c r="H1993" s="254">
        <v>3.452</v>
      </c>
      <c r="I1993" s="255"/>
      <c r="J1993" s="250"/>
      <c r="K1993" s="250"/>
      <c r="L1993" s="256"/>
      <c r="M1993" s="257"/>
      <c r="N1993" s="258"/>
      <c r="O1993" s="258"/>
      <c r="P1993" s="258"/>
      <c r="Q1993" s="258"/>
      <c r="R1993" s="258"/>
      <c r="S1993" s="258"/>
      <c r="T1993" s="259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60" t="s">
        <v>260</v>
      </c>
      <c r="AU1993" s="260" t="s">
        <v>93</v>
      </c>
      <c r="AV1993" s="13" t="s">
        <v>93</v>
      </c>
      <c r="AW1993" s="13" t="s">
        <v>40</v>
      </c>
      <c r="AX1993" s="13" t="s">
        <v>84</v>
      </c>
      <c r="AY1993" s="260" t="s">
        <v>251</v>
      </c>
    </row>
    <row r="1994" s="13" customFormat="1">
      <c r="A1994" s="13"/>
      <c r="B1994" s="249"/>
      <c r="C1994" s="250"/>
      <c r="D1994" s="251" t="s">
        <v>260</v>
      </c>
      <c r="E1994" s="252" t="s">
        <v>1</v>
      </c>
      <c r="F1994" s="253" t="s">
        <v>1954</v>
      </c>
      <c r="G1994" s="250"/>
      <c r="H1994" s="254">
        <v>3.452</v>
      </c>
      <c r="I1994" s="255"/>
      <c r="J1994" s="250"/>
      <c r="K1994" s="250"/>
      <c r="L1994" s="256"/>
      <c r="M1994" s="257"/>
      <c r="N1994" s="258"/>
      <c r="O1994" s="258"/>
      <c r="P1994" s="258"/>
      <c r="Q1994" s="258"/>
      <c r="R1994" s="258"/>
      <c r="S1994" s="258"/>
      <c r="T1994" s="259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60" t="s">
        <v>260</v>
      </c>
      <c r="AU1994" s="260" t="s">
        <v>93</v>
      </c>
      <c r="AV1994" s="13" t="s">
        <v>93</v>
      </c>
      <c r="AW1994" s="13" t="s">
        <v>40</v>
      </c>
      <c r="AX1994" s="13" t="s">
        <v>84</v>
      </c>
      <c r="AY1994" s="260" t="s">
        <v>251</v>
      </c>
    </row>
    <row r="1995" s="13" customFormat="1">
      <c r="A1995" s="13"/>
      <c r="B1995" s="249"/>
      <c r="C1995" s="250"/>
      <c r="D1995" s="251" t="s">
        <v>260</v>
      </c>
      <c r="E1995" s="252" t="s">
        <v>1</v>
      </c>
      <c r="F1995" s="253" t="s">
        <v>1955</v>
      </c>
      <c r="G1995" s="250"/>
      <c r="H1995" s="254">
        <v>3.2269999999999999</v>
      </c>
      <c r="I1995" s="255"/>
      <c r="J1995" s="250"/>
      <c r="K1995" s="250"/>
      <c r="L1995" s="256"/>
      <c r="M1995" s="257"/>
      <c r="N1995" s="258"/>
      <c r="O1995" s="258"/>
      <c r="P1995" s="258"/>
      <c r="Q1995" s="258"/>
      <c r="R1995" s="258"/>
      <c r="S1995" s="258"/>
      <c r="T1995" s="259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60" t="s">
        <v>260</v>
      </c>
      <c r="AU1995" s="260" t="s">
        <v>93</v>
      </c>
      <c r="AV1995" s="13" t="s">
        <v>93</v>
      </c>
      <c r="AW1995" s="13" t="s">
        <v>40</v>
      </c>
      <c r="AX1995" s="13" t="s">
        <v>84</v>
      </c>
      <c r="AY1995" s="260" t="s">
        <v>251</v>
      </c>
    </row>
    <row r="1996" s="13" customFormat="1">
      <c r="A1996" s="13"/>
      <c r="B1996" s="249"/>
      <c r="C1996" s="250"/>
      <c r="D1996" s="251" t="s">
        <v>260</v>
      </c>
      <c r="E1996" s="252" t="s">
        <v>1</v>
      </c>
      <c r="F1996" s="253" t="s">
        <v>1956</v>
      </c>
      <c r="G1996" s="250"/>
      <c r="H1996" s="254">
        <v>3.2269999999999999</v>
      </c>
      <c r="I1996" s="255"/>
      <c r="J1996" s="250"/>
      <c r="K1996" s="250"/>
      <c r="L1996" s="256"/>
      <c r="M1996" s="257"/>
      <c r="N1996" s="258"/>
      <c r="O1996" s="258"/>
      <c r="P1996" s="258"/>
      <c r="Q1996" s="258"/>
      <c r="R1996" s="258"/>
      <c r="S1996" s="258"/>
      <c r="T1996" s="259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60" t="s">
        <v>260</v>
      </c>
      <c r="AU1996" s="260" t="s">
        <v>93</v>
      </c>
      <c r="AV1996" s="13" t="s">
        <v>93</v>
      </c>
      <c r="AW1996" s="13" t="s">
        <v>40</v>
      </c>
      <c r="AX1996" s="13" t="s">
        <v>84</v>
      </c>
      <c r="AY1996" s="260" t="s">
        <v>251</v>
      </c>
    </row>
    <row r="1997" s="13" customFormat="1">
      <c r="A1997" s="13"/>
      <c r="B1997" s="249"/>
      <c r="C1997" s="250"/>
      <c r="D1997" s="251" t="s">
        <v>260</v>
      </c>
      <c r="E1997" s="252" t="s">
        <v>1</v>
      </c>
      <c r="F1997" s="253" t="s">
        <v>1957</v>
      </c>
      <c r="G1997" s="250"/>
      <c r="H1997" s="254">
        <v>3.5569999999999999</v>
      </c>
      <c r="I1997" s="255"/>
      <c r="J1997" s="250"/>
      <c r="K1997" s="250"/>
      <c r="L1997" s="256"/>
      <c r="M1997" s="257"/>
      <c r="N1997" s="258"/>
      <c r="O1997" s="258"/>
      <c r="P1997" s="258"/>
      <c r="Q1997" s="258"/>
      <c r="R1997" s="258"/>
      <c r="S1997" s="258"/>
      <c r="T1997" s="259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60" t="s">
        <v>260</v>
      </c>
      <c r="AU1997" s="260" t="s">
        <v>93</v>
      </c>
      <c r="AV1997" s="13" t="s">
        <v>93</v>
      </c>
      <c r="AW1997" s="13" t="s">
        <v>40</v>
      </c>
      <c r="AX1997" s="13" t="s">
        <v>84</v>
      </c>
      <c r="AY1997" s="260" t="s">
        <v>251</v>
      </c>
    </row>
    <row r="1998" s="16" customFormat="1">
      <c r="A1998" s="16"/>
      <c r="B1998" s="283"/>
      <c r="C1998" s="284"/>
      <c r="D1998" s="251" t="s">
        <v>260</v>
      </c>
      <c r="E1998" s="285" t="s">
        <v>1</v>
      </c>
      <c r="F1998" s="286" t="s">
        <v>329</v>
      </c>
      <c r="G1998" s="284"/>
      <c r="H1998" s="287">
        <v>19.815999999999999</v>
      </c>
      <c r="I1998" s="288"/>
      <c r="J1998" s="284"/>
      <c r="K1998" s="284"/>
      <c r="L1998" s="289"/>
      <c r="M1998" s="290"/>
      <c r="N1998" s="291"/>
      <c r="O1998" s="291"/>
      <c r="P1998" s="291"/>
      <c r="Q1998" s="291"/>
      <c r="R1998" s="291"/>
      <c r="S1998" s="291"/>
      <c r="T1998" s="292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T1998" s="293" t="s">
        <v>260</v>
      </c>
      <c r="AU1998" s="293" t="s">
        <v>93</v>
      </c>
      <c r="AV1998" s="16" t="s">
        <v>273</v>
      </c>
      <c r="AW1998" s="16" t="s">
        <v>40</v>
      </c>
      <c r="AX1998" s="16" t="s">
        <v>84</v>
      </c>
      <c r="AY1998" s="293" t="s">
        <v>251</v>
      </c>
    </row>
    <row r="1999" s="14" customFormat="1">
      <c r="A1999" s="14"/>
      <c r="B1999" s="261"/>
      <c r="C1999" s="262"/>
      <c r="D1999" s="251" t="s">
        <v>260</v>
      </c>
      <c r="E1999" s="263" t="s">
        <v>1</v>
      </c>
      <c r="F1999" s="264" t="s">
        <v>262</v>
      </c>
      <c r="G1999" s="262"/>
      <c r="H1999" s="265">
        <v>4820.2759999999998</v>
      </c>
      <c r="I1999" s="266"/>
      <c r="J1999" s="262"/>
      <c r="K1999" s="262"/>
      <c r="L1999" s="267"/>
      <c r="M1999" s="268"/>
      <c r="N1999" s="269"/>
      <c r="O1999" s="269"/>
      <c r="P1999" s="269"/>
      <c r="Q1999" s="269"/>
      <c r="R1999" s="269"/>
      <c r="S1999" s="269"/>
      <c r="T1999" s="270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71" t="s">
        <v>260</v>
      </c>
      <c r="AU1999" s="271" t="s">
        <v>93</v>
      </c>
      <c r="AV1999" s="14" t="s">
        <v>257</v>
      </c>
      <c r="AW1999" s="14" t="s">
        <v>40</v>
      </c>
      <c r="AX1999" s="14" t="s">
        <v>91</v>
      </c>
      <c r="AY1999" s="271" t="s">
        <v>251</v>
      </c>
    </row>
    <row r="2000" s="2" customFormat="1" ht="16.5" customHeight="1">
      <c r="A2000" s="41"/>
      <c r="B2000" s="42"/>
      <c r="C2000" s="294" t="s">
        <v>1958</v>
      </c>
      <c r="D2000" s="294" t="s">
        <v>338</v>
      </c>
      <c r="E2000" s="295" t="s">
        <v>1959</v>
      </c>
      <c r="F2000" s="296" t="s">
        <v>1960</v>
      </c>
      <c r="G2000" s="297" t="s">
        <v>389</v>
      </c>
      <c r="H2000" s="298">
        <v>5618.0320000000002</v>
      </c>
      <c r="I2000" s="299"/>
      <c r="J2000" s="300">
        <f>ROUND(I2000*H2000,2)</f>
        <v>0</v>
      </c>
      <c r="K2000" s="301"/>
      <c r="L2000" s="302"/>
      <c r="M2000" s="303" t="s">
        <v>1</v>
      </c>
      <c r="N2000" s="304" t="s">
        <v>49</v>
      </c>
      <c r="O2000" s="94"/>
      <c r="P2000" s="240">
        <f>O2000*H2000</f>
        <v>0</v>
      </c>
      <c r="Q2000" s="240">
        <v>0.00040000000000000002</v>
      </c>
      <c r="R2000" s="240">
        <f>Q2000*H2000</f>
        <v>2.2472128000000002</v>
      </c>
      <c r="S2000" s="240">
        <v>0</v>
      </c>
      <c r="T2000" s="241">
        <f>S2000*H2000</f>
        <v>0</v>
      </c>
      <c r="U2000" s="41"/>
      <c r="V2000" s="41"/>
      <c r="W2000" s="41"/>
      <c r="X2000" s="41"/>
      <c r="Y2000" s="41"/>
      <c r="Z2000" s="41"/>
      <c r="AA2000" s="41"/>
      <c r="AB2000" s="41"/>
      <c r="AC2000" s="41"/>
      <c r="AD2000" s="41"/>
      <c r="AE2000" s="41"/>
      <c r="AR2000" s="242" t="s">
        <v>364</v>
      </c>
      <c r="AT2000" s="242" t="s">
        <v>338</v>
      </c>
      <c r="AU2000" s="242" t="s">
        <v>93</v>
      </c>
      <c r="AY2000" s="19" t="s">
        <v>251</v>
      </c>
      <c r="BE2000" s="243">
        <f>IF(N2000="základní",J2000,0)</f>
        <v>0</v>
      </c>
      <c r="BF2000" s="243">
        <f>IF(N2000="snížená",J2000,0)</f>
        <v>0</v>
      </c>
      <c r="BG2000" s="243">
        <f>IF(N2000="zákl. přenesená",J2000,0)</f>
        <v>0</v>
      </c>
      <c r="BH2000" s="243">
        <f>IF(N2000="sníž. přenesená",J2000,0)</f>
        <v>0</v>
      </c>
      <c r="BI2000" s="243">
        <f>IF(N2000="nulová",J2000,0)</f>
        <v>0</v>
      </c>
      <c r="BJ2000" s="19" t="s">
        <v>91</v>
      </c>
      <c r="BK2000" s="243">
        <f>ROUND(I2000*H2000,2)</f>
        <v>0</v>
      </c>
      <c r="BL2000" s="19" t="s">
        <v>304</v>
      </c>
      <c r="BM2000" s="242" t="s">
        <v>1961</v>
      </c>
    </row>
    <row r="2001" s="2" customFormat="1">
      <c r="A2001" s="41"/>
      <c r="B2001" s="42"/>
      <c r="C2001" s="43"/>
      <c r="D2001" s="251" t="s">
        <v>289</v>
      </c>
      <c r="E2001" s="43"/>
      <c r="F2001" s="282" t="s">
        <v>1962</v>
      </c>
      <c r="G2001" s="43"/>
      <c r="H2001" s="43"/>
      <c r="I2001" s="246"/>
      <c r="J2001" s="43"/>
      <c r="K2001" s="43"/>
      <c r="L2001" s="47"/>
      <c r="M2001" s="247"/>
      <c r="N2001" s="248"/>
      <c r="O2001" s="94"/>
      <c r="P2001" s="94"/>
      <c r="Q2001" s="94"/>
      <c r="R2001" s="94"/>
      <c r="S2001" s="94"/>
      <c r="T2001" s="95"/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T2001" s="19" t="s">
        <v>289</v>
      </c>
      <c r="AU2001" s="19" t="s">
        <v>93</v>
      </c>
    </row>
    <row r="2002" s="13" customFormat="1">
      <c r="A2002" s="13"/>
      <c r="B2002" s="249"/>
      <c r="C2002" s="250"/>
      <c r="D2002" s="251" t="s">
        <v>260</v>
      </c>
      <c r="E2002" s="252" t="s">
        <v>1</v>
      </c>
      <c r="F2002" s="253" t="s">
        <v>1041</v>
      </c>
      <c r="G2002" s="250"/>
      <c r="H2002" s="254">
        <v>97.569999999999993</v>
      </c>
      <c r="I2002" s="255"/>
      <c r="J2002" s="250"/>
      <c r="K2002" s="250"/>
      <c r="L2002" s="256"/>
      <c r="M2002" s="257"/>
      <c r="N2002" s="258"/>
      <c r="O2002" s="258"/>
      <c r="P2002" s="258"/>
      <c r="Q2002" s="258"/>
      <c r="R2002" s="258"/>
      <c r="S2002" s="258"/>
      <c r="T2002" s="259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60" t="s">
        <v>260</v>
      </c>
      <c r="AU2002" s="260" t="s">
        <v>93</v>
      </c>
      <c r="AV2002" s="13" t="s">
        <v>93</v>
      </c>
      <c r="AW2002" s="13" t="s">
        <v>40</v>
      </c>
      <c r="AX2002" s="13" t="s">
        <v>84</v>
      </c>
      <c r="AY2002" s="260" t="s">
        <v>251</v>
      </c>
    </row>
    <row r="2003" s="13" customFormat="1">
      <c r="A2003" s="13"/>
      <c r="B2003" s="249"/>
      <c r="C2003" s="250"/>
      <c r="D2003" s="251" t="s">
        <v>260</v>
      </c>
      <c r="E2003" s="252" t="s">
        <v>1</v>
      </c>
      <c r="F2003" s="253" t="s">
        <v>1042</v>
      </c>
      <c r="G2003" s="250"/>
      <c r="H2003" s="254">
        <v>354.79000000000002</v>
      </c>
      <c r="I2003" s="255"/>
      <c r="J2003" s="250"/>
      <c r="K2003" s="250"/>
      <c r="L2003" s="256"/>
      <c r="M2003" s="257"/>
      <c r="N2003" s="258"/>
      <c r="O2003" s="258"/>
      <c r="P2003" s="258"/>
      <c r="Q2003" s="258"/>
      <c r="R2003" s="258"/>
      <c r="S2003" s="258"/>
      <c r="T2003" s="259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60" t="s">
        <v>260</v>
      </c>
      <c r="AU2003" s="260" t="s">
        <v>93</v>
      </c>
      <c r="AV2003" s="13" t="s">
        <v>93</v>
      </c>
      <c r="AW2003" s="13" t="s">
        <v>40</v>
      </c>
      <c r="AX2003" s="13" t="s">
        <v>84</v>
      </c>
      <c r="AY2003" s="260" t="s">
        <v>251</v>
      </c>
    </row>
    <row r="2004" s="13" customFormat="1">
      <c r="A2004" s="13"/>
      <c r="B2004" s="249"/>
      <c r="C2004" s="250"/>
      <c r="D2004" s="251" t="s">
        <v>260</v>
      </c>
      <c r="E2004" s="252" t="s">
        <v>1</v>
      </c>
      <c r="F2004" s="253" t="s">
        <v>1043</v>
      </c>
      <c r="G2004" s="250"/>
      <c r="H2004" s="254">
        <v>25.18</v>
      </c>
      <c r="I2004" s="255"/>
      <c r="J2004" s="250"/>
      <c r="K2004" s="250"/>
      <c r="L2004" s="256"/>
      <c r="M2004" s="257"/>
      <c r="N2004" s="258"/>
      <c r="O2004" s="258"/>
      <c r="P2004" s="258"/>
      <c r="Q2004" s="258"/>
      <c r="R2004" s="258"/>
      <c r="S2004" s="258"/>
      <c r="T2004" s="259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60" t="s">
        <v>260</v>
      </c>
      <c r="AU2004" s="260" t="s">
        <v>93</v>
      </c>
      <c r="AV2004" s="13" t="s">
        <v>93</v>
      </c>
      <c r="AW2004" s="13" t="s">
        <v>40</v>
      </c>
      <c r="AX2004" s="13" t="s">
        <v>84</v>
      </c>
      <c r="AY2004" s="260" t="s">
        <v>251</v>
      </c>
    </row>
    <row r="2005" s="13" customFormat="1">
      <c r="A2005" s="13"/>
      <c r="B2005" s="249"/>
      <c r="C2005" s="250"/>
      <c r="D2005" s="251" t="s">
        <v>260</v>
      </c>
      <c r="E2005" s="252" t="s">
        <v>1</v>
      </c>
      <c r="F2005" s="253" t="s">
        <v>1044</v>
      </c>
      <c r="G2005" s="250"/>
      <c r="H2005" s="254">
        <v>39.759999999999998</v>
      </c>
      <c r="I2005" s="255"/>
      <c r="J2005" s="250"/>
      <c r="K2005" s="250"/>
      <c r="L2005" s="256"/>
      <c r="M2005" s="257"/>
      <c r="N2005" s="258"/>
      <c r="O2005" s="258"/>
      <c r="P2005" s="258"/>
      <c r="Q2005" s="258"/>
      <c r="R2005" s="258"/>
      <c r="S2005" s="258"/>
      <c r="T2005" s="259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60" t="s">
        <v>260</v>
      </c>
      <c r="AU2005" s="260" t="s">
        <v>93</v>
      </c>
      <c r="AV2005" s="13" t="s">
        <v>93</v>
      </c>
      <c r="AW2005" s="13" t="s">
        <v>40</v>
      </c>
      <c r="AX2005" s="13" t="s">
        <v>84</v>
      </c>
      <c r="AY2005" s="260" t="s">
        <v>251</v>
      </c>
    </row>
    <row r="2006" s="13" customFormat="1">
      <c r="A2006" s="13"/>
      <c r="B2006" s="249"/>
      <c r="C2006" s="250"/>
      <c r="D2006" s="251" t="s">
        <v>260</v>
      </c>
      <c r="E2006" s="252" t="s">
        <v>1</v>
      </c>
      <c r="F2006" s="253" t="s">
        <v>1034</v>
      </c>
      <c r="G2006" s="250"/>
      <c r="H2006" s="254">
        <v>3343.5100000000002</v>
      </c>
      <c r="I2006" s="255"/>
      <c r="J2006" s="250"/>
      <c r="K2006" s="250"/>
      <c r="L2006" s="256"/>
      <c r="M2006" s="257"/>
      <c r="N2006" s="258"/>
      <c r="O2006" s="258"/>
      <c r="P2006" s="258"/>
      <c r="Q2006" s="258"/>
      <c r="R2006" s="258"/>
      <c r="S2006" s="258"/>
      <c r="T2006" s="259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60" t="s">
        <v>260</v>
      </c>
      <c r="AU2006" s="260" t="s">
        <v>93</v>
      </c>
      <c r="AV2006" s="13" t="s">
        <v>93</v>
      </c>
      <c r="AW2006" s="13" t="s">
        <v>40</v>
      </c>
      <c r="AX2006" s="13" t="s">
        <v>84</v>
      </c>
      <c r="AY2006" s="260" t="s">
        <v>251</v>
      </c>
    </row>
    <row r="2007" s="13" customFormat="1">
      <c r="A2007" s="13"/>
      <c r="B2007" s="249"/>
      <c r="C2007" s="250"/>
      <c r="D2007" s="251" t="s">
        <v>260</v>
      </c>
      <c r="E2007" s="252" t="s">
        <v>1</v>
      </c>
      <c r="F2007" s="253" t="s">
        <v>1035</v>
      </c>
      <c r="G2007" s="250"/>
      <c r="H2007" s="254">
        <v>342.29000000000002</v>
      </c>
      <c r="I2007" s="255"/>
      <c r="J2007" s="250"/>
      <c r="K2007" s="250"/>
      <c r="L2007" s="256"/>
      <c r="M2007" s="257"/>
      <c r="N2007" s="258"/>
      <c r="O2007" s="258"/>
      <c r="P2007" s="258"/>
      <c r="Q2007" s="258"/>
      <c r="R2007" s="258"/>
      <c r="S2007" s="258"/>
      <c r="T2007" s="259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60" t="s">
        <v>260</v>
      </c>
      <c r="AU2007" s="260" t="s">
        <v>93</v>
      </c>
      <c r="AV2007" s="13" t="s">
        <v>93</v>
      </c>
      <c r="AW2007" s="13" t="s">
        <v>40</v>
      </c>
      <c r="AX2007" s="13" t="s">
        <v>84</v>
      </c>
      <c r="AY2007" s="260" t="s">
        <v>251</v>
      </c>
    </row>
    <row r="2008" s="13" customFormat="1">
      <c r="A2008" s="13"/>
      <c r="B2008" s="249"/>
      <c r="C2008" s="250"/>
      <c r="D2008" s="251" t="s">
        <v>260</v>
      </c>
      <c r="E2008" s="252" t="s">
        <v>1</v>
      </c>
      <c r="F2008" s="253" t="s">
        <v>1046</v>
      </c>
      <c r="G2008" s="250"/>
      <c r="H2008" s="254">
        <v>89.780000000000001</v>
      </c>
      <c r="I2008" s="255"/>
      <c r="J2008" s="250"/>
      <c r="K2008" s="250"/>
      <c r="L2008" s="256"/>
      <c r="M2008" s="257"/>
      <c r="N2008" s="258"/>
      <c r="O2008" s="258"/>
      <c r="P2008" s="258"/>
      <c r="Q2008" s="258"/>
      <c r="R2008" s="258"/>
      <c r="S2008" s="258"/>
      <c r="T2008" s="259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60" t="s">
        <v>260</v>
      </c>
      <c r="AU2008" s="260" t="s">
        <v>93</v>
      </c>
      <c r="AV2008" s="13" t="s">
        <v>93</v>
      </c>
      <c r="AW2008" s="13" t="s">
        <v>40</v>
      </c>
      <c r="AX2008" s="13" t="s">
        <v>84</v>
      </c>
      <c r="AY2008" s="260" t="s">
        <v>251</v>
      </c>
    </row>
    <row r="2009" s="13" customFormat="1">
      <c r="A2009" s="13"/>
      <c r="B2009" s="249"/>
      <c r="C2009" s="250"/>
      <c r="D2009" s="251" t="s">
        <v>260</v>
      </c>
      <c r="E2009" s="252" t="s">
        <v>1</v>
      </c>
      <c r="F2009" s="253" t="s">
        <v>1047</v>
      </c>
      <c r="G2009" s="250"/>
      <c r="H2009" s="254">
        <v>13.710000000000001</v>
      </c>
      <c r="I2009" s="255"/>
      <c r="J2009" s="250"/>
      <c r="K2009" s="250"/>
      <c r="L2009" s="256"/>
      <c r="M2009" s="257"/>
      <c r="N2009" s="258"/>
      <c r="O2009" s="258"/>
      <c r="P2009" s="258"/>
      <c r="Q2009" s="258"/>
      <c r="R2009" s="258"/>
      <c r="S2009" s="258"/>
      <c r="T2009" s="259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60" t="s">
        <v>260</v>
      </c>
      <c r="AU2009" s="260" t="s">
        <v>93</v>
      </c>
      <c r="AV2009" s="13" t="s">
        <v>93</v>
      </c>
      <c r="AW2009" s="13" t="s">
        <v>40</v>
      </c>
      <c r="AX2009" s="13" t="s">
        <v>84</v>
      </c>
      <c r="AY2009" s="260" t="s">
        <v>251</v>
      </c>
    </row>
    <row r="2010" s="13" customFormat="1">
      <c r="A2010" s="13"/>
      <c r="B2010" s="249"/>
      <c r="C2010" s="250"/>
      <c r="D2010" s="251" t="s">
        <v>260</v>
      </c>
      <c r="E2010" s="252" t="s">
        <v>1</v>
      </c>
      <c r="F2010" s="253" t="s">
        <v>1048</v>
      </c>
      <c r="G2010" s="250"/>
      <c r="H2010" s="254">
        <v>446.06999999999999</v>
      </c>
      <c r="I2010" s="255"/>
      <c r="J2010" s="250"/>
      <c r="K2010" s="250"/>
      <c r="L2010" s="256"/>
      <c r="M2010" s="257"/>
      <c r="N2010" s="258"/>
      <c r="O2010" s="258"/>
      <c r="P2010" s="258"/>
      <c r="Q2010" s="258"/>
      <c r="R2010" s="258"/>
      <c r="S2010" s="258"/>
      <c r="T2010" s="259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60" t="s">
        <v>260</v>
      </c>
      <c r="AU2010" s="260" t="s">
        <v>93</v>
      </c>
      <c r="AV2010" s="13" t="s">
        <v>93</v>
      </c>
      <c r="AW2010" s="13" t="s">
        <v>40</v>
      </c>
      <c r="AX2010" s="13" t="s">
        <v>84</v>
      </c>
      <c r="AY2010" s="260" t="s">
        <v>251</v>
      </c>
    </row>
    <row r="2011" s="13" customFormat="1">
      <c r="A2011" s="13"/>
      <c r="B2011" s="249"/>
      <c r="C2011" s="250"/>
      <c r="D2011" s="251" t="s">
        <v>260</v>
      </c>
      <c r="E2011" s="252" t="s">
        <v>1</v>
      </c>
      <c r="F2011" s="253" t="s">
        <v>1877</v>
      </c>
      <c r="G2011" s="250"/>
      <c r="H2011" s="254">
        <v>4</v>
      </c>
      <c r="I2011" s="255"/>
      <c r="J2011" s="250"/>
      <c r="K2011" s="250"/>
      <c r="L2011" s="256"/>
      <c r="M2011" s="257"/>
      <c r="N2011" s="258"/>
      <c r="O2011" s="258"/>
      <c r="P2011" s="258"/>
      <c r="Q2011" s="258"/>
      <c r="R2011" s="258"/>
      <c r="S2011" s="258"/>
      <c r="T2011" s="259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60" t="s">
        <v>260</v>
      </c>
      <c r="AU2011" s="260" t="s">
        <v>93</v>
      </c>
      <c r="AV2011" s="13" t="s">
        <v>93</v>
      </c>
      <c r="AW2011" s="13" t="s">
        <v>40</v>
      </c>
      <c r="AX2011" s="13" t="s">
        <v>84</v>
      </c>
      <c r="AY2011" s="260" t="s">
        <v>251</v>
      </c>
    </row>
    <row r="2012" s="13" customFormat="1">
      <c r="A2012" s="13"/>
      <c r="B2012" s="249"/>
      <c r="C2012" s="250"/>
      <c r="D2012" s="251" t="s">
        <v>260</v>
      </c>
      <c r="E2012" s="252" t="s">
        <v>1</v>
      </c>
      <c r="F2012" s="253" t="s">
        <v>1202</v>
      </c>
      <c r="G2012" s="250"/>
      <c r="H2012" s="254">
        <v>43.799999999999997</v>
      </c>
      <c r="I2012" s="255"/>
      <c r="J2012" s="250"/>
      <c r="K2012" s="250"/>
      <c r="L2012" s="256"/>
      <c r="M2012" s="257"/>
      <c r="N2012" s="258"/>
      <c r="O2012" s="258"/>
      <c r="P2012" s="258"/>
      <c r="Q2012" s="258"/>
      <c r="R2012" s="258"/>
      <c r="S2012" s="258"/>
      <c r="T2012" s="259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60" t="s">
        <v>260</v>
      </c>
      <c r="AU2012" s="260" t="s">
        <v>93</v>
      </c>
      <c r="AV2012" s="13" t="s">
        <v>93</v>
      </c>
      <c r="AW2012" s="13" t="s">
        <v>40</v>
      </c>
      <c r="AX2012" s="13" t="s">
        <v>84</v>
      </c>
      <c r="AY2012" s="260" t="s">
        <v>251</v>
      </c>
    </row>
    <row r="2013" s="16" customFormat="1">
      <c r="A2013" s="16"/>
      <c r="B2013" s="283"/>
      <c r="C2013" s="284"/>
      <c r="D2013" s="251" t="s">
        <v>260</v>
      </c>
      <c r="E2013" s="285" t="s">
        <v>1</v>
      </c>
      <c r="F2013" s="286" t="s">
        <v>329</v>
      </c>
      <c r="G2013" s="284"/>
      <c r="H2013" s="287">
        <v>4800.46</v>
      </c>
      <c r="I2013" s="288"/>
      <c r="J2013" s="284"/>
      <c r="K2013" s="284"/>
      <c r="L2013" s="289"/>
      <c r="M2013" s="290"/>
      <c r="N2013" s="291"/>
      <c r="O2013" s="291"/>
      <c r="P2013" s="291"/>
      <c r="Q2013" s="291"/>
      <c r="R2013" s="291"/>
      <c r="S2013" s="291"/>
      <c r="T2013" s="292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T2013" s="293" t="s">
        <v>260</v>
      </c>
      <c r="AU2013" s="293" t="s">
        <v>93</v>
      </c>
      <c r="AV2013" s="16" t="s">
        <v>273</v>
      </c>
      <c r="AW2013" s="16" t="s">
        <v>40</v>
      </c>
      <c r="AX2013" s="16" t="s">
        <v>84</v>
      </c>
      <c r="AY2013" s="293" t="s">
        <v>251</v>
      </c>
    </row>
    <row r="2014" s="15" customFormat="1">
      <c r="A2014" s="15"/>
      <c r="B2014" s="272"/>
      <c r="C2014" s="273"/>
      <c r="D2014" s="251" t="s">
        <v>260</v>
      </c>
      <c r="E2014" s="274" t="s">
        <v>1</v>
      </c>
      <c r="F2014" s="275" t="s">
        <v>1951</v>
      </c>
      <c r="G2014" s="273"/>
      <c r="H2014" s="274" t="s">
        <v>1</v>
      </c>
      <c r="I2014" s="276"/>
      <c r="J2014" s="273"/>
      <c r="K2014" s="273"/>
      <c r="L2014" s="277"/>
      <c r="M2014" s="278"/>
      <c r="N2014" s="279"/>
      <c r="O2014" s="279"/>
      <c r="P2014" s="279"/>
      <c r="Q2014" s="279"/>
      <c r="R2014" s="279"/>
      <c r="S2014" s="279"/>
      <c r="T2014" s="280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T2014" s="281" t="s">
        <v>260</v>
      </c>
      <c r="AU2014" s="281" t="s">
        <v>93</v>
      </c>
      <c r="AV2014" s="15" t="s">
        <v>91</v>
      </c>
      <c r="AW2014" s="15" t="s">
        <v>40</v>
      </c>
      <c r="AX2014" s="15" t="s">
        <v>84</v>
      </c>
      <c r="AY2014" s="281" t="s">
        <v>251</v>
      </c>
    </row>
    <row r="2015" s="13" customFormat="1">
      <c r="A2015" s="13"/>
      <c r="B2015" s="249"/>
      <c r="C2015" s="250"/>
      <c r="D2015" s="251" t="s">
        <v>260</v>
      </c>
      <c r="E2015" s="252" t="s">
        <v>1</v>
      </c>
      <c r="F2015" s="253" t="s">
        <v>1952</v>
      </c>
      <c r="G2015" s="250"/>
      <c r="H2015" s="254">
        <v>2.9009999999999998</v>
      </c>
      <c r="I2015" s="255"/>
      <c r="J2015" s="250"/>
      <c r="K2015" s="250"/>
      <c r="L2015" s="256"/>
      <c r="M2015" s="257"/>
      <c r="N2015" s="258"/>
      <c r="O2015" s="258"/>
      <c r="P2015" s="258"/>
      <c r="Q2015" s="258"/>
      <c r="R2015" s="258"/>
      <c r="S2015" s="258"/>
      <c r="T2015" s="259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60" t="s">
        <v>260</v>
      </c>
      <c r="AU2015" s="260" t="s">
        <v>93</v>
      </c>
      <c r="AV2015" s="13" t="s">
        <v>93</v>
      </c>
      <c r="AW2015" s="13" t="s">
        <v>40</v>
      </c>
      <c r="AX2015" s="13" t="s">
        <v>84</v>
      </c>
      <c r="AY2015" s="260" t="s">
        <v>251</v>
      </c>
    </row>
    <row r="2016" s="13" customFormat="1">
      <c r="A2016" s="13"/>
      <c r="B2016" s="249"/>
      <c r="C2016" s="250"/>
      <c r="D2016" s="251" t="s">
        <v>260</v>
      </c>
      <c r="E2016" s="252" t="s">
        <v>1</v>
      </c>
      <c r="F2016" s="253" t="s">
        <v>1953</v>
      </c>
      <c r="G2016" s="250"/>
      <c r="H2016" s="254">
        <v>3.452</v>
      </c>
      <c r="I2016" s="255"/>
      <c r="J2016" s="250"/>
      <c r="K2016" s="250"/>
      <c r="L2016" s="256"/>
      <c r="M2016" s="257"/>
      <c r="N2016" s="258"/>
      <c r="O2016" s="258"/>
      <c r="P2016" s="258"/>
      <c r="Q2016" s="258"/>
      <c r="R2016" s="258"/>
      <c r="S2016" s="258"/>
      <c r="T2016" s="259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60" t="s">
        <v>260</v>
      </c>
      <c r="AU2016" s="260" t="s">
        <v>93</v>
      </c>
      <c r="AV2016" s="13" t="s">
        <v>93</v>
      </c>
      <c r="AW2016" s="13" t="s">
        <v>40</v>
      </c>
      <c r="AX2016" s="13" t="s">
        <v>84</v>
      </c>
      <c r="AY2016" s="260" t="s">
        <v>251</v>
      </c>
    </row>
    <row r="2017" s="13" customFormat="1">
      <c r="A2017" s="13"/>
      <c r="B2017" s="249"/>
      <c r="C2017" s="250"/>
      <c r="D2017" s="251" t="s">
        <v>260</v>
      </c>
      <c r="E2017" s="252" t="s">
        <v>1</v>
      </c>
      <c r="F2017" s="253" t="s">
        <v>1954</v>
      </c>
      <c r="G2017" s="250"/>
      <c r="H2017" s="254">
        <v>3.452</v>
      </c>
      <c r="I2017" s="255"/>
      <c r="J2017" s="250"/>
      <c r="K2017" s="250"/>
      <c r="L2017" s="256"/>
      <c r="M2017" s="257"/>
      <c r="N2017" s="258"/>
      <c r="O2017" s="258"/>
      <c r="P2017" s="258"/>
      <c r="Q2017" s="258"/>
      <c r="R2017" s="258"/>
      <c r="S2017" s="258"/>
      <c r="T2017" s="259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60" t="s">
        <v>260</v>
      </c>
      <c r="AU2017" s="260" t="s">
        <v>93</v>
      </c>
      <c r="AV2017" s="13" t="s">
        <v>93</v>
      </c>
      <c r="AW2017" s="13" t="s">
        <v>40</v>
      </c>
      <c r="AX2017" s="13" t="s">
        <v>84</v>
      </c>
      <c r="AY2017" s="260" t="s">
        <v>251</v>
      </c>
    </row>
    <row r="2018" s="13" customFormat="1">
      <c r="A2018" s="13"/>
      <c r="B2018" s="249"/>
      <c r="C2018" s="250"/>
      <c r="D2018" s="251" t="s">
        <v>260</v>
      </c>
      <c r="E2018" s="252" t="s">
        <v>1</v>
      </c>
      <c r="F2018" s="253" t="s">
        <v>1955</v>
      </c>
      <c r="G2018" s="250"/>
      <c r="H2018" s="254">
        <v>3.2269999999999999</v>
      </c>
      <c r="I2018" s="255"/>
      <c r="J2018" s="250"/>
      <c r="K2018" s="250"/>
      <c r="L2018" s="256"/>
      <c r="M2018" s="257"/>
      <c r="N2018" s="258"/>
      <c r="O2018" s="258"/>
      <c r="P2018" s="258"/>
      <c r="Q2018" s="258"/>
      <c r="R2018" s="258"/>
      <c r="S2018" s="258"/>
      <c r="T2018" s="259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60" t="s">
        <v>260</v>
      </c>
      <c r="AU2018" s="260" t="s">
        <v>93</v>
      </c>
      <c r="AV2018" s="13" t="s">
        <v>93</v>
      </c>
      <c r="AW2018" s="13" t="s">
        <v>40</v>
      </c>
      <c r="AX2018" s="13" t="s">
        <v>84</v>
      </c>
      <c r="AY2018" s="260" t="s">
        <v>251</v>
      </c>
    </row>
    <row r="2019" s="13" customFormat="1">
      <c r="A2019" s="13"/>
      <c r="B2019" s="249"/>
      <c r="C2019" s="250"/>
      <c r="D2019" s="251" t="s">
        <v>260</v>
      </c>
      <c r="E2019" s="252" t="s">
        <v>1</v>
      </c>
      <c r="F2019" s="253" t="s">
        <v>1956</v>
      </c>
      <c r="G2019" s="250"/>
      <c r="H2019" s="254">
        <v>3.2269999999999999</v>
      </c>
      <c r="I2019" s="255"/>
      <c r="J2019" s="250"/>
      <c r="K2019" s="250"/>
      <c r="L2019" s="256"/>
      <c r="M2019" s="257"/>
      <c r="N2019" s="258"/>
      <c r="O2019" s="258"/>
      <c r="P2019" s="258"/>
      <c r="Q2019" s="258"/>
      <c r="R2019" s="258"/>
      <c r="S2019" s="258"/>
      <c r="T2019" s="259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60" t="s">
        <v>260</v>
      </c>
      <c r="AU2019" s="260" t="s">
        <v>93</v>
      </c>
      <c r="AV2019" s="13" t="s">
        <v>93</v>
      </c>
      <c r="AW2019" s="13" t="s">
        <v>40</v>
      </c>
      <c r="AX2019" s="13" t="s">
        <v>84</v>
      </c>
      <c r="AY2019" s="260" t="s">
        <v>251</v>
      </c>
    </row>
    <row r="2020" s="13" customFormat="1">
      <c r="A2020" s="13"/>
      <c r="B2020" s="249"/>
      <c r="C2020" s="250"/>
      <c r="D2020" s="251" t="s">
        <v>260</v>
      </c>
      <c r="E2020" s="252" t="s">
        <v>1</v>
      </c>
      <c r="F2020" s="253" t="s">
        <v>1957</v>
      </c>
      <c r="G2020" s="250"/>
      <c r="H2020" s="254">
        <v>3.5569999999999999</v>
      </c>
      <c r="I2020" s="255"/>
      <c r="J2020" s="250"/>
      <c r="K2020" s="250"/>
      <c r="L2020" s="256"/>
      <c r="M2020" s="257"/>
      <c r="N2020" s="258"/>
      <c r="O2020" s="258"/>
      <c r="P2020" s="258"/>
      <c r="Q2020" s="258"/>
      <c r="R2020" s="258"/>
      <c r="S2020" s="258"/>
      <c r="T2020" s="259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60" t="s">
        <v>260</v>
      </c>
      <c r="AU2020" s="260" t="s">
        <v>93</v>
      </c>
      <c r="AV2020" s="13" t="s">
        <v>93</v>
      </c>
      <c r="AW2020" s="13" t="s">
        <v>40</v>
      </c>
      <c r="AX2020" s="13" t="s">
        <v>84</v>
      </c>
      <c r="AY2020" s="260" t="s">
        <v>251</v>
      </c>
    </row>
    <row r="2021" s="16" customFormat="1">
      <c r="A2021" s="16"/>
      <c r="B2021" s="283"/>
      <c r="C2021" s="284"/>
      <c r="D2021" s="251" t="s">
        <v>260</v>
      </c>
      <c r="E2021" s="285" t="s">
        <v>1</v>
      </c>
      <c r="F2021" s="286" t="s">
        <v>329</v>
      </c>
      <c r="G2021" s="284"/>
      <c r="H2021" s="287">
        <v>19.815999999999999</v>
      </c>
      <c r="I2021" s="288"/>
      <c r="J2021" s="284"/>
      <c r="K2021" s="284"/>
      <c r="L2021" s="289"/>
      <c r="M2021" s="290"/>
      <c r="N2021" s="291"/>
      <c r="O2021" s="291"/>
      <c r="P2021" s="291"/>
      <c r="Q2021" s="291"/>
      <c r="R2021" s="291"/>
      <c r="S2021" s="291"/>
      <c r="T2021" s="292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T2021" s="293" t="s">
        <v>260</v>
      </c>
      <c r="AU2021" s="293" t="s">
        <v>93</v>
      </c>
      <c r="AV2021" s="16" t="s">
        <v>273</v>
      </c>
      <c r="AW2021" s="16" t="s">
        <v>40</v>
      </c>
      <c r="AX2021" s="16" t="s">
        <v>84</v>
      </c>
      <c r="AY2021" s="293" t="s">
        <v>251</v>
      </c>
    </row>
    <row r="2022" s="14" customFormat="1">
      <c r="A2022" s="14"/>
      <c r="B2022" s="261"/>
      <c r="C2022" s="262"/>
      <c r="D2022" s="251" t="s">
        <v>260</v>
      </c>
      <c r="E2022" s="263" t="s">
        <v>1</v>
      </c>
      <c r="F2022" s="264" t="s">
        <v>262</v>
      </c>
      <c r="G2022" s="262"/>
      <c r="H2022" s="265">
        <v>4820.2759999999998</v>
      </c>
      <c r="I2022" s="266"/>
      <c r="J2022" s="262"/>
      <c r="K2022" s="262"/>
      <c r="L2022" s="267"/>
      <c r="M2022" s="268"/>
      <c r="N2022" s="269"/>
      <c r="O2022" s="269"/>
      <c r="P2022" s="269"/>
      <c r="Q2022" s="269"/>
      <c r="R2022" s="269"/>
      <c r="S2022" s="269"/>
      <c r="T2022" s="270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71" t="s">
        <v>260</v>
      </c>
      <c r="AU2022" s="271" t="s">
        <v>93</v>
      </c>
      <c r="AV2022" s="14" t="s">
        <v>257</v>
      </c>
      <c r="AW2022" s="14" t="s">
        <v>40</v>
      </c>
      <c r="AX2022" s="14" t="s">
        <v>91</v>
      </c>
      <c r="AY2022" s="271" t="s">
        <v>251</v>
      </c>
    </row>
    <row r="2023" s="13" customFormat="1">
      <c r="A2023" s="13"/>
      <c r="B2023" s="249"/>
      <c r="C2023" s="250"/>
      <c r="D2023" s="251" t="s">
        <v>260</v>
      </c>
      <c r="E2023" s="250"/>
      <c r="F2023" s="253" t="s">
        <v>1963</v>
      </c>
      <c r="G2023" s="250"/>
      <c r="H2023" s="254">
        <v>5618.0320000000002</v>
      </c>
      <c r="I2023" s="255"/>
      <c r="J2023" s="250"/>
      <c r="K2023" s="250"/>
      <c r="L2023" s="256"/>
      <c r="M2023" s="257"/>
      <c r="N2023" s="258"/>
      <c r="O2023" s="258"/>
      <c r="P2023" s="258"/>
      <c r="Q2023" s="258"/>
      <c r="R2023" s="258"/>
      <c r="S2023" s="258"/>
      <c r="T2023" s="259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60" t="s">
        <v>260</v>
      </c>
      <c r="AU2023" s="260" t="s">
        <v>93</v>
      </c>
      <c r="AV2023" s="13" t="s">
        <v>93</v>
      </c>
      <c r="AW2023" s="13" t="s">
        <v>4</v>
      </c>
      <c r="AX2023" s="13" t="s">
        <v>91</v>
      </c>
      <c r="AY2023" s="260" t="s">
        <v>251</v>
      </c>
    </row>
    <row r="2024" s="2" customFormat="1" ht="24.15" customHeight="1">
      <c r="A2024" s="41"/>
      <c r="B2024" s="42"/>
      <c r="C2024" s="230" t="s">
        <v>1964</v>
      </c>
      <c r="D2024" s="230" t="s">
        <v>253</v>
      </c>
      <c r="E2024" s="231" t="s">
        <v>1965</v>
      </c>
      <c r="F2024" s="232" t="s">
        <v>1966</v>
      </c>
      <c r="G2024" s="233" t="s">
        <v>389</v>
      </c>
      <c r="H2024" s="234">
        <v>131.71100000000001</v>
      </c>
      <c r="I2024" s="235"/>
      <c r="J2024" s="236">
        <f>ROUND(I2024*H2024,2)</f>
        <v>0</v>
      </c>
      <c r="K2024" s="237"/>
      <c r="L2024" s="47"/>
      <c r="M2024" s="238" t="s">
        <v>1</v>
      </c>
      <c r="N2024" s="239" t="s">
        <v>49</v>
      </c>
      <c r="O2024" s="94"/>
      <c r="P2024" s="240">
        <f>O2024*H2024</f>
        <v>0</v>
      </c>
      <c r="Q2024" s="240">
        <v>0</v>
      </c>
      <c r="R2024" s="240">
        <f>Q2024*H2024</f>
        <v>0</v>
      </c>
      <c r="S2024" s="240">
        <v>0</v>
      </c>
      <c r="T2024" s="241">
        <f>S2024*H2024</f>
        <v>0</v>
      </c>
      <c r="U2024" s="41"/>
      <c r="V2024" s="41"/>
      <c r="W2024" s="41"/>
      <c r="X2024" s="41"/>
      <c r="Y2024" s="41"/>
      <c r="Z2024" s="41"/>
      <c r="AA2024" s="41"/>
      <c r="AB2024" s="41"/>
      <c r="AC2024" s="41"/>
      <c r="AD2024" s="41"/>
      <c r="AE2024" s="41"/>
      <c r="AR2024" s="242" t="s">
        <v>304</v>
      </c>
      <c r="AT2024" s="242" t="s">
        <v>253</v>
      </c>
      <c r="AU2024" s="242" t="s">
        <v>93</v>
      </c>
      <c r="AY2024" s="19" t="s">
        <v>251</v>
      </c>
      <c r="BE2024" s="243">
        <f>IF(N2024="základní",J2024,0)</f>
        <v>0</v>
      </c>
      <c r="BF2024" s="243">
        <f>IF(N2024="snížená",J2024,0)</f>
        <v>0</v>
      </c>
      <c r="BG2024" s="243">
        <f>IF(N2024="zákl. přenesená",J2024,0)</f>
        <v>0</v>
      </c>
      <c r="BH2024" s="243">
        <f>IF(N2024="sníž. přenesená",J2024,0)</f>
        <v>0</v>
      </c>
      <c r="BI2024" s="243">
        <f>IF(N2024="nulová",J2024,0)</f>
        <v>0</v>
      </c>
      <c r="BJ2024" s="19" t="s">
        <v>91</v>
      </c>
      <c r="BK2024" s="243">
        <f>ROUND(I2024*H2024,2)</f>
        <v>0</v>
      </c>
      <c r="BL2024" s="19" t="s">
        <v>304</v>
      </c>
      <c r="BM2024" s="242" t="s">
        <v>1967</v>
      </c>
    </row>
    <row r="2025" s="2" customFormat="1">
      <c r="A2025" s="41"/>
      <c r="B2025" s="42"/>
      <c r="C2025" s="43"/>
      <c r="D2025" s="244" t="s">
        <v>258</v>
      </c>
      <c r="E2025" s="43"/>
      <c r="F2025" s="245" t="s">
        <v>1968</v>
      </c>
      <c r="G2025" s="43"/>
      <c r="H2025" s="43"/>
      <c r="I2025" s="246"/>
      <c r="J2025" s="43"/>
      <c r="K2025" s="43"/>
      <c r="L2025" s="47"/>
      <c r="M2025" s="247"/>
      <c r="N2025" s="248"/>
      <c r="O2025" s="94"/>
      <c r="P2025" s="94"/>
      <c r="Q2025" s="94"/>
      <c r="R2025" s="94"/>
      <c r="S2025" s="94"/>
      <c r="T2025" s="95"/>
      <c r="U2025" s="41"/>
      <c r="V2025" s="41"/>
      <c r="W2025" s="41"/>
      <c r="X2025" s="41"/>
      <c r="Y2025" s="41"/>
      <c r="Z2025" s="41"/>
      <c r="AA2025" s="41"/>
      <c r="AB2025" s="41"/>
      <c r="AC2025" s="41"/>
      <c r="AD2025" s="41"/>
      <c r="AE2025" s="41"/>
      <c r="AT2025" s="19" t="s">
        <v>258</v>
      </c>
      <c r="AU2025" s="19" t="s">
        <v>93</v>
      </c>
    </row>
    <row r="2026" s="13" customFormat="1">
      <c r="A2026" s="13"/>
      <c r="B2026" s="249"/>
      <c r="C2026" s="250"/>
      <c r="D2026" s="251" t="s">
        <v>260</v>
      </c>
      <c r="E2026" s="252" t="s">
        <v>1</v>
      </c>
      <c r="F2026" s="253" t="s">
        <v>1918</v>
      </c>
      <c r="G2026" s="250"/>
      <c r="H2026" s="254">
        <v>131.71100000000001</v>
      </c>
      <c r="I2026" s="255"/>
      <c r="J2026" s="250"/>
      <c r="K2026" s="250"/>
      <c r="L2026" s="256"/>
      <c r="M2026" s="257"/>
      <c r="N2026" s="258"/>
      <c r="O2026" s="258"/>
      <c r="P2026" s="258"/>
      <c r="Q2026" s="258"/>
      <c r="R2026" s="258"/>
      <c r="S2026" s="258"/>
      <c r="T2026" s="259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60" t="s">
        <v>260</v>
      </c>
      <c r="AU2026" s="260" t="s">
        <v>93</v>
      </c>
      <c r="AV2026" s="13" t="s">
        <v>93</v>
      </c>
      <c r="AW2026" s="13" t="s">
        <v>40</v>
      </c>
      <c r="AX2026" s="13" t="s">
        <v>91</v>
      </c>
      <c r="AY2026" s="260" t="s">
        <v>251</v>
      </c>
    </row>
    <row r="2027" s="2" customFormat="1" ht="16.5" customHeight="1">
      <c r="A2027" s="41"/>
      <c r="B2027" s="42"/>
      <c r="C2027" s="294" t="s">
        <v>1969</v>
      </c>
      <c r="D2027" s="294" t="s">
        <v>338</v>
      </c>
      <c r="E2027" s="295" t="s">
        <v>1959</v>
      </c>
      <c r="F2027" s="296" t="s">
        <v>1960</v>
      </c>
      <c r="G2027" s="297" t="s">
        <v>389</v>
      </c>
      <c r="H2027" s="298">
        <v>153.50899999999999</v>
      </c>
      <c r="I2027" s="299"/>
      <c r="J2027" s="300">
        <f>ROUND(I2027*H2027,2)</f>
        <v>0</v>
      </c>
      <c r="K2027" s="301"/>
      <c r="L2027" s="302"/>
      <c r="M2027" s="303" t="s">
        <v>1</v>
      </c>
      <c r="N2027" s="304" t="s">
        <v>49</v>
      </c>
      <c r="O2027" s="94"/>
      <c r="P2027" s="240">
        <f>O2027*H2027</f>
        <v>0</v>
      </c>
      <c r="Q2027" s="240">
        <v>0.00040000000000000002</v>
      </c>
      <c r="R2027" s="240">
        <f>Q2027*H2027</f>
        <v>0.061403599999999996</v>
      </c>
      <c r="S2027" s="240">
        <v>0</v>
      </c>
      <c r="T2027" s="241">
        <f>S2027*H2027</f>
        <v>0</v>
      </c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R2027" s="242" t="s">
        <v>364</v>
      </c>
      <c r="AT2027" s="242" t="s">
        <v>338</v>
      </c>
      <c r="AU2027" s="242" t="s">
        <v>93</v>
      </c>
      <c r="AY2027" s="19" t="s">
        <v>251</v>
      </c>
      <c r="BE2027" s="243">
        <f>IF(N2027="základní",J2027,0)</f>
        <v>0</v>
      </c>
      <c r="BF2027" s="243">
        <f>IF(N2027="snížená",J2027,0)</f>
        <v>0</v>
      </c>
      <c r="BG2027" s="243">
        <f>IF(N2027="zákl. přenesená",J2027,0)</f>
        <v>0</v>
      </c>
      <c r="BH2027" s="243">
        <f>IF(N2027="sníž. přenesená",J2027,0)</f>
        <v>0</v>
      </c>
      <c r="BI2027" s="243">
        <f>IF(N2027="nulová",J2027,0)</f>
        <v>0</v>
      </c>
      <c r="BJ2027" s="19" t="s">
        <v>91</v>
      </c>
      <c r="BK2027" s="243">
        <f>ROUND(I2027*H2027,2)</f>
        <v>0</v>
      </c>
      <c r="BL2027" s="19" t="s">
        <v>304</v>
      </c>
      <c r="BM2027" s="242" t="s">
        <v>1970</v>
      </c>
    </row>
    <row r="2028" s="2" customFormat="1">
      <c r="A2028" s="41"/>
      <c r="B2028" s="42"/>
      <c r="C2028" s="43"/>
      <c r="D2028" s="251" t="s">
        <v>289</v>
      </c>
      <c r="E2028" s="43"/>
      <c r="F2028" s="282" t="s">
        <v>1971</v>
      </c>
      <c r="G2028" s="43"/>
      <c r="H2028" s="43"/>
      <c r="I2028" s="246"/>
      <c r="J2028" s="43"/>
      <c r="K2028" s="43"/>
      <c r="L2028" s="47"/>
      <c r="M2028" s="247"/>
      <c r="N2028" s="248"/>
      <c r="O2028" s="94"/>
      <c r="P2028" s="94"/>
      <c r="Q2028" s="94"/>
      <c r="R2028" s="94"/>
      <c r="S2028" s="94"/>
      <c r="T2028" s="95"/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T2028" s="19" t="s">
        <v>289</v>
      </c>
      <c r="AU2028" s="19" t="s">
        <v>93</v>
      </c>
    </row>
    <row r="2029" s="13" customFormat="1">
      <c r="A2029" s="13"/>
      <c r="B2029" s="249"/>
      <c r="C2029" s="250"/>
      <c r="D2029" s="251" t="s">
        <v>260</v>
      </c>
      <c r="E2029" s="252" t="s">
        <v>1</v>
      </c>
      <c r="F2029" s="253" t="s">
        <v>1918</v>
      </c>
      <c r="G2029" s="250"/>
      <c r="H2029" s="254">
        <v>131.71100000000001</v>
      </c>
      <c r="I2029" s="255"/>
      <c r="J2029" s="250"/>
      <c r="K2029" s="250"/>
      <c r="L2029" s="256"/>
      <c r="M2029" s="257"/>
      <c r="N2029" s="258"/>
      <c r="O2029" s="258"/>
      <c r="P2029" s="258"/>
      <c r="Q2029" s="258"/>
      <c r="R2029" s="258"/>
      <c r="S2029" s="258"/>
      <c r="T2029" s="259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60" t="s">
        <v>260</v>
      </c>
      <c r="AU2029" s="260" t="s">
        <v>93</v>
      </c>
      <c r="AV2029" s="13" t="s">
        <v>93</v>
      </c>
      <c r="AW2029" s="13" t="s">
        <v>40</v>
      </c>
      <c r="AX2029" s="13" t="s">
        <v>91</v>
      </c>
      <c r="AY2029" s="260" t="s">
        <v>251</v>
      </c>
    </row>
    <row r="2030" s="13" customFormat="1">
      <c r="A2030" s="13"/>
      <c r="B2030" s="249"/>
      <c r="C2030" s="250"/>
      <c r="D2030" s="251" t="s">
        <v>260</v>
      </c>
      <c r="E2030" s="250"/>
      <c r="F2030" s="253" t="s">
        <v>1972</v>
      </c>
      <c r="G2030" s="250"/>
      <c r="H2030" s="254">
        <v>153.50899999999999</v>
      </c>
      <c r="I2030" s="255"/>
      <c r="J2030" s="250"/>
      <c r="K2030" s="250"/>
      <c r="L2030" s="256"/>
      <c r="M2030" s="257"/>
      <c r="N2030" s="258"/>
      <c r="O2030" s="258"/>
      <c r="P2030" s="258"/>
      <c r="Q2030" s="258"/>
      <c r="R2030" s="258"/>
      <c r="S2030" s="258"/>
      <c r="T2030" s="259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60" t="s">
        <v>260</v>
      </c>
      <c r="AU2030" s="260" t="s">
        <v>93</v>
      </c>
      <c r="AV2030" s="13" t="s">
        <v>93</v>
      </c>
      <c r="AW2030" s="13" t="s">
        <v>4</v>
      </c>
      <c r="AX2030" s="13" t="s">
        <v>91</v>
      </c>
      <c r="AY2030" s="260" t="s">
        <v>251</v>
      </c>
    </row>
    <row r="2031" s="2" customFormat="1" ht="24.15" customHeight="1">
      <c r="A2031" s="41"/>
      <c r="B2031" s="42"/>
      <c r="C2031" s="230" t="s">
        <v>1222</v>
      </c>
      <c r="D2031" s="230" t="s">
        <v>253</v>
      </c>
      <c r="E2031" s="231" t="s">
        <v>1973</v>
      </c>
      <c r="F2031" s="232" t="s">
        <v>1974</v>
      </c>
      <c r="G2031" s="233" t="s">
        <v>1665</v>
      </c>
      <c r="H2031" s="305"/>
      <c r="I2031" s="235"/>
      <c r="J2031" s="236">
        <f>ROUND(I2031*H2031,2)</f>
        <v>0</v>
      </c>
      <c r="K2031" s="237"/>
      <c r="L2031" s="47"/>
      <c r="M2031" s="238" t="s">
        <v>1</v>
      </c>
      <c r="N2031" s="239" t="s">
        <v>49</v>
      </c>
      <c r="O2031" s="94"/>
      <c r="P2031" s="240">
        <f>O2031*H2031</f>
        <v>0</v>
      </c>
      <c r="Q2031" s="240">
        <v>0</v>
      </c>
      <c r="R2031" s="240">
        <f>Q2031*H2031</f>
        <v>0</v>
      </c>
      <c r="S2031" s="240">
        <v>0</v>
      </c>
      <c r="T2031" s="241">
        <f>S2031*H2031</f>
        <v>0</v>
      </c>
      <c r="U2031" s="41"/>
      <c r="V2031" s="41"/>
      <c r="W2031" s="41"/>
      <c r="X2031" s="41"/>
      <c r="Y2031" s="41"/>
      <c r="Z2031" s="41"/>
      <c r="AA2031" s="41"/>
      <c r="AB2031" s="41"/>
      <c r="AC2031" s="41"/>
      <c r="AD2031" s="41"/>
      <c r="AE2031" s="41"/>
      <c r="AR2031" s="242" t="s">
        <v>304</v>
      </c>
      <c r="AT2031" s="242" t="s">
        <v>253</v>
      </c>
      <c r="AU2031" s="242" t="s">
        <v>93</v>
      </c>
      <c r="AY2031" s="19" t="s">
        <v>251</v>
      </c>
      <c r="BE2031" s="243">
        <f>IF(N2031="základní",J2031,0)</f>
        <v>0</v>
      </c>
      <c r="BF2031" s="243">
        <f>IF(N2031="snížená",J2031,0)</f>
        <v>0</v>
      </c>
      <c r="BG2031" s="243">
        <f>IF(N2031="zákl. přenesená",J2031,0)</f>
        <v>0</v>
      </c>
      <c r="BH2031" s="243">
        <f>IF(N2031="sníž. přenesená",J2031,0)</f>
        <v>0</v>
      </c>
      <c r="BI2031" s="243">
        <f>IF(N2031="nulová",J2031,0)</f>
        <v>0</v>
      </c>
      <c r="BJ2031" s="19" t="s">
        <v>91</v>
      </c>
      <c r="BK2031" s="243">
        <f>ROUND(I2031*H2031,2)</f>
        <v>0</v>
      </c>
      <c r="BL2031" s="19" t="s">
        <v>304</v>
      </c>
      <c r="BM2031" s="242" t="s">
        <v>1975</v>
      </c>
    </row>
    <row r="2032" s="2" customFormat="1">
      <c r="A2032" s="41"/>
      <c r="B2032" s="42"/>
      <c r="C2032" s="43"/>
      <c r="D2032" s="244" t="s">
        <v>258</v>
      </c>
      <c r="E2032" s="43"/>
      <c r="F2032" s="245" t="s">
        <v>1976</v>
      </c>
      <c r="G2032" s="43"/>
      <c r="H2032" s="43"/>
      <c r="I2032" s="246"/>
      <c r="J2032" s="43"/>
      <c r="K2032" s="43"/>
      <c r="L2032" s="47"/>
      <c r="M2032" s="247"/>
      <c r="N2032" s="248"/>
      <c r="O2032" s="94"/>
      <c r="P2032" s="94"/>
      <c r="Q2032" s="94"/>
      <c r="R2032" s="94"/>
      <c r="S2032" s="94"/>
      <c r="T2032" s="95"/>
      <c r="U2032" s="41"/>
      <c r="V2032" s="41"/>
      <c r="W2032" s="41"/>
      <c r="X2032" s="41"/>
      <c r="Y2032" s="41"/>
      <c r="Z2032" s="41"/>
      <c r="AA2032" s="41"/>
      <c r="AB2032" s="41"/>
      <c r="AC2032" s="41"/>
      <c r="AD2032" s="41"/>
      <c r="AE2032" s="41"/>
      <c r="AT2032" s="19" t="s">
        <v>258</v>
      </c>
      <c r="AU2032" s="19" t="s">
        <v>93</v>
      </c>
    </row>
    <row r="2033" s="12" customFormat="1" ht="22.8" customHeight="1">
      <c r="A2033" s="12"/>
      <c r="B2033" s="214"/>
      <c r="C2033" s="215"/>
      <c r="D2033" s="216" t="s">
        <v>83</v>
      </c>
      <c r="E2033" s="228" t="s">
        <v>1977</v>
      </c>
      <c r="F2033" s="228" t="s">
        <v>1978</v>
      </c>
      <c r="G2033" s="215"/>
      <c r="H2033" s="215"/>
      <c r="I2033" s="218"/>
      <c r="J2033" s="229">
        <f>BK2033</f>
        <v>0</v>
      </c>
      <c r="K2033" s="215"/>
      <c r="L2033" s="220"/>
      <c r="M2033" s="221"/>
      <c r="N2033" s="222"/>
      <c r="O2033" s="222"/>
      <c r="P2033" s="223">
        <f>SUM(P2034:P2060)</f>
        <v>0</v>
      </c>
      <c r="Q2033" s="222"/>
      <c r="R2033" s="223">
        <f>SUM(R2034:R2060)</f>
        <v>0.46750999999999998</v>
      </c>
      <c r="S2033" s="222"/>
      <c r="T2033" s="224">
        <f>SUM(T2034:T2060)</f>
        <v>0</v>
      </c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R2033" s="225" t="s">
        <v>93</v>
      </c>
      <c r="AT2033" s="226" t="s">
        <v>83</v>
      </c>
      <c r="AU2033" s="226" t="s">
        <v>91</v>
      </c>
      <c r="AY2033" s="225" t="s">
        <v>251</v>
      </c>
      <c r="BK2033" s="227">
        <f>SUM(BK2034:BK2060)</f>
        <v>0</v>
      </c>
    </row>
    <row r="2034" s="2" customFormat="1" ht="24.15" customHeight="1">
      <c r="A2034" s="41"/>
      <c r="B2034" s="42"/>
      <c r="C2034" s="230" t="s">
        <v>1979</v>
      </c>
      <c r="D2034" s="230" t="s">
        <v>253</v>
      </c>
      <c r="E2034" s="231" t="s">
        <v>1980</v>
      </c>
      <c r="F2034" s="232" t="s">
        <v>1981</v>
      </c>
      <c r="G2034" s="233" t="s">
        <v>571</v>
      </c>
      <c r="H2034" s="234">
        <v>15</v>
      </c>
      <c r="I2034" s="235"/>
      <c r="J2034" s="236">
        <f>ROUND(I2034*H2034,2)</f>
        <v>0</v>
      </c>
      <c r="K2034" s="237"/>
      <c r="L2034" s="47"/>
      <c r="M2034" s="238" t="s">
        <v>1</v>
      </c>
      <c r="N2034" s="239" t="s">
        <v>49</v>
      </c>
      <c r="O2034" s="94"/>
      <c r="P2034" s="240">
        <f>O2034*H2034</f>
        <v>0</v>
      </c>
      <c r="Q2034" s="240">
        <v>0.00016000000000000001</v>
      </c>
      <c r="R2034" s="240">
        <f>Q2034*H2034</f>
        <v>0.0024000000000000002</v>
      </c>
      <c r="S2034" s="240">
        <v>0</v>
      </c>
      <c r="T2034" s="241">
        <f>S2034*H2034</f>
        <v>0</v>
      </c>
      <c r="U2034" s="41"/>
      <c r="V2034" s="41"/>
      <c r="W2034" s="41"/>
      <c r="X2034" s="41"/>
      <c r="Y2034" s="41"/>
      <c r="Z2034" s="41"/>
      <c r="AA2034" s="41"/>
      <c r="AB2034" s="41"/>
      <c r="AC2034" s="41"/>
      <c r="AD2034" s="41"/>
      <c r="AE2034" s="41"/>
      <c r="AR2034" s="242" t="s">
        <v>304</v>
      </c>
      <c r="AT2034" s="242" t="s">
        <v>253</v>
      </c>
      <c r="AU2034" s="242" t="s">
        <v>93</v>
      </c>
      <c r="AY2034" s="19" t="s">
        <v>251</v>
      </c>
      <c r="BE2034" s="243">
        <f>IF(N2034="základní",J2034,0)</f>
        <v>0</v>
      </c>
      <c r="BF2034" s="243">
        <f>IF(N2034="snížená",J2034,0)</f>
        <v>0</v>
      </c>
      <c r="BG2034" s="243">
        <f>IF(N2034="zákl. přenesená",J2034,0)</f>
        <v>0</v>
      </c>
      <c r="BH2034" s="243">
        <f>IF(N2034="sníž. přenesená",J2034,0)</f>
        <v>0</v>
      </c>
      <c r="BI2034" s="243">
        <f>IF(N2034="nulová",J2034,0)</f>
        <v>0</v>
      </c>
      <c r="BJ2034" s="19" t="s">
        <v>91</v>
      </c>
      <c r="BK2034" s="243">
        <f>ROUND(I2034*H2034,2)</f>
        <v>0</v>
      </c>
      <c r="BL2034" s="19" t="s">
        <v>304</v>
      </c>
      <c r="BM2034" s="242" t="s">
        <v>1982</v>
      </c>
    </row>
    <row r="2035" s="15" customFormat="1">
      <c r="A2035" s="15"/>
      <c r="B2035" s="272"/>
      <c r="C2035" s="273"/>
      <c r="D2035" s="251" t="s">
        <v>260</v>
      </c>
      <c r="E2035" s="274" t="s">
        <v>1</v>
      </c>
      <c r="F2035" s="275" t="s">
        <v>1983</v>
      </c>
      <c r="G2035" s="273"/>
      <c r="H2035" s="274" t="s">
        <v>1</v>
      </c>
      <c r="I2035" s="276"/>
      <c r="J2035" s="273"/>
      <c r="K2035" s="273"/>
      <c r="L2035" s="277"/>
      <c r="M2035" s="278"/>
      <c r="N2035" s="279"/>
      <c r="O2035" s="279"/>
      <c r="P2035" s="279"/>
      <c r="Q2035" s="279"/>
      <c r="R2035" s="279"/>
      <c r="S2035" s="279"/>
      <c r="T2035" s="280"/>
      <c r="U2035" s="15"/>
      <c r="V2035" s="15"/>
      <c r="W2035" s="15"/>
      <c r="X2035" s="15"/>
      <c r="Y2035" s="15"/>
      <c r="Z2035" s="15"/>
      <c r="AA2035" s="15"/>
      <c r="AB2035" s="15"/>
      <c r="AC2035" s="15"/>
      <c r="AD2035" s="15"/>
      <c r="AE2035" s="15"/>
      <c r="AT2035" s="281" t="s">
        <v>260</v>
      </c>
      <c r="AU2035" s="281" t="s">
        <v>93</v>
      </c>
      <c r="AV2035" s="15" t="s">
        <v>91</v>
      </c>
      <c r="AW2035" s="15" t="s">
        <v>40</v>
      </c>
      <c r="AX2035" s="15" t="s">
        <v>84</v>
      </c>
      <c r="AY2035" s="281" t="s">
        <v>251</v>
      </c>
    </row>
    <row r="2036" s="13" customFormat="1">
      <c r="A2036" s="13"/>
      <c r="B2036" s="249"/>
      <c r="C2036" s="250"/>
      <c r="D2036" s="251" t="s">
        <v>260</v>
      </c>
      <c r="E2036" s="252" t="s">
        <v>1</v>
      </c>
      <c r="F2036" s="253" t="s">
        <v>1984</v>
      </c>
      <c r="G2036" s="250"/>
      <c r="H2036" s="254">
        <v>15</v>
      </c>
      <c r="I2036" s="255"/>
      <c r="J2036" s="250"/>
      <c r="K2036" s="250"/>
      <c r="L2036" s="256"/>
      <c r="M2036" s="257"/>
      <c r="N2036" s="258"/>
      <c r="O2036" s="258"/>
      <c r="P2036" s="258"/>
      <c r="Q2036" s="258"/>
      <c r="R2036" s="258"/>
      <c r="S2036" s="258"/>
      <c r="T2036" s="259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60" t="s">
        <v>260</v>
      </c>
      <c r="AU2036" s="260" t="s">
        <v>93</v>
      </c>
      <c r="AV2036" s="13" t="s">
        <v>93</v>
      </c>
      <c r="AW2036" s="13" t="s">
        <v>40</v>
      </c>
      <c r="AX2036" s="13" t="s">
        <v>91</v>
      </c>
      <c r="AY2036" s="260" t="s">
        <v>251</v>
      </c>
    </row>
    <row r="2037" s="2" customFormat="1" ht="24.15" customHeight="1">
      <c r="A2037" s="41"/>
      <c r="B2037" s="42"/>
      <c r="C2037" s="294" t="s">
        <v>1985</v>
      </c>
      <c r="D2037" s="294" t="s">
        <v>338</v>
      </c>
      <c r="E2037" s="295" t="s">
        <v>1986</v>
      </c>
      <c r="F2037" s="296" t="s">
        <v>1987</v>
      </c>
      <c r="G2037" s="297" t="s">
        <v>571</v>
      </c>
      <c r="H2037" s="298">
        <v>15</v>
      </c>
      <c r="I2037" s="299"/>
      <c r="J2037" s="300">
        <f>ROUND(I2037*H2037,2)</f>
        <v>0</v>
      </c>
      <c r="K2037" s="301"/>
      <c r="L2037" s="302"/>
      <c r="M2037" s="303" t="s">
        <v>1</v>
      </c>
      <c r="N2037" s="304" t="s">
        <v>49</v>
      </c>
      <c r="O2037" s="94"/>
      <c r="P2037" s="240">
        <f>O2037*H2037</f>
        <v>0</v>
      </c>
      <c r="Q2037" s="240">
        <v>0.0058500000000000002</v>
      </c>
      <c r="R2037" s="240">
        <f>Q2037*H2037</f>
        <v>0.087750000000000009</v>
      </c>
      <c r="S2037" s="240">
        <v>0</v>
      </c>
      <c r="T2037" s="241">
        <f>S2037*H2037</f>
        <v>0</v>
      </c>
      <c r="U2037" s="41"/>
      <c r="V2037" s="41"/>
      <c r="W2037" s="41"/>
      <c r="X2037" s="41"/>
      <c r="Y2037" s="41"/>
      <c r="Z2037" s="41"/>
      <c r="AA2037" s="41"/>
      <c r="AB2037" s="41"/>
      <c r="AC2037" s="41"/>
      <c r="AD2037" s="41"/>
      <c r="AE2037" s="41"/>
      <c r="AR2037" s="242" t="s">
        <v>364</v>
      </c>
      <c r="AT2037" s="242" t="s">
        <v>338</v>
      </c>
      <c r="AU2037" s="242" t="s">
        <v>93</v>
      </c>
      <c r="AY2037" s="19" t="s">
        <v>251</v>
      </c>
      <c r="BE2037" s="243">
        <f>IF(N2037="základní",J2037,0)</f>
        <v>0</v>
      </c>
      <c r="BF2037" s="243">
        <f>IF(N2037="snížená",J2037,0)</f>
        <v>0</v>
      </c>
      <c r="BG2037" s="243">
        <f>IF(N2037="zákl. přenesená",J2037,0)</f>
        <v>0</v>
      </c>
      <c r="BH2037" s="243">
        <f>IF(N2037="sníž. přenesená",J2037,0)</f>
        <v>0</v>
      </c>
      <c r="BI2037" s="243">
        <f>IF(N2037="nulová",J2037,0)</f>
        <v>0</v>
      </c>
      <c r="BJ2037" s="19" t="s">
        <v>91</v>
      </c>
      <c r="BK2037" s="243">
        <f>ROUND(I2037*H2037,2)</f>
        <v>0</v>
      </c>
      <c r="BL2037" s="19" t="s">
        <v>304</v>
      </c>
      <c r="BM2037" s="242" t="s">
        <v>1988</v>
      </c>
    </row>
    <row r="2038" s="15" customFormat="1">
      <c r="A2038" s="15"/>
      <c r="B2038" s="272"/>
      <c r="C2038" s="273"/>
      <c r="D2038" s="251" t="s">
        <v>260</v>
      </c>
      <c r="E2038" s="274" t="s">
        <v>1</v>
      </c>
      <c r="F2038" s="275" t="s">
        <v>1983</v>
      </c>
      <c r="G2038" s="273"/>
      <c r="H2038" s="274" t="s">
        <v>1</v>
      </c>
      <c r="I2038" s="276"/>
      <c r="J2038" s="273"/>
      <c r="K2038" s="273"/>
      <c r="L2038" s="277"/>
      <c r="M2038" s="278"/>
      <c r="N2038" s="279"/>
      <c r="O2038" s="279"/>
      <c r="P2038" s="279"/>
      <c r="Q2038" s="279"/>
      <c r="R2038" s="279"/>
      <c r="S2038" s="279"/>
      <c r="T2038" s="280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81" t="s">
        <v>260</v>
      </c>
      <c r="AU2038" s="281" t="s">
        <v>93</v>
      </c>
      <c r="AV2038" s="15" t="s">
        <v>91</v>
      </c>
      <c r="AW2038" s="15" t="s">
        <v>40</v>
      </c>
      <c r="AX2038" s="15" t="s">
        <v>84</v>
      </c>
      <c r="AY2038" s="281" t="s">
        <v>251</v>
      </c>
    </row>
    <row r="2039" s="13" customFormat="1">
      <c r="A2039" s="13"/>
      <c r="B2039" s="249"/>
      <c r="C2039" s="250"/>
      <c r="D2039" s="251" t="s">
        <v>260</v>
      </c>
      <c r="E2039" s="252" t="s">
        <v>1</v>
      </c>
      <c r="F2039" s="253" t="s">
        <v>1989</v>
      </c>
      <c r="G2039" s="250"/>
      <c r="H2039" s="254">
        <v>15</v>
      </c>
      <c r="I2039" s="255"/>
      <c r="J2039" s="250"/>
      <c r="K2039" s="250"/>
      <c r="L2039" s="256"/>
      <c r="M2039" s="257"/>
      <c r="N2039" s="258"/>
      <c r="O2039" s="258"/>
      <c r="P2039" s="258"/>
      <c r="Q2039" s="258"/>
      <c r="R2039" s="258"/>
      <c r="S2039" s="258"/>
      <c r="T2039" s="259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60" t="s">
        <v>260</v>
      </c>
      <c r="AU2039" s="260" t="s">
        <v>93</v>
      </c>
      <c r="AV2039" s="13" t="s">
        <v>93</v>
      </c>
      <c r="AW2039" s="13" t="s">
        <v>40</v>
      </c>
      <c r="AX2039" s="13" t="s">
        <v>91</v>
      </c>
      <c r="AY2039" s="260" t="s">
        <v>251</v>
      </c>
    </row>
    <row r="2040" s="2" customFormat="1" ht="24.15" customHeight="1">
      <c r="A2040" s="41"/>
      <c r="B2040" s="42"/>
      <c r="C2040" s="230" t="s">
        <v>1990</v>
      </c>
      <c r="D2040" s="230" t="s">
        <v>253</v>
      </c>
      <c r="E2040" s="231" t="s">
        <v>1991</v>
      </c>
      <c r="F2040" s="232" t="s">
        <v>1992</v>
      </c>
      <c r="G2040" s="233" t="s">
        <v>571</v>
      </c>
      <c r="H2040" s="234">
        <v>11</v>
      </c>
      <c r="I2040" s="235"/>
      <c r="J2040" s="236">
        <f>ROUND(I2040*H2040,2)</f>
        <v>0</v>
      </c>
      <c r="K2040" s="237"/>
      <c r="L2040" s="47"/>
      <c r="M2040" s="238" t="s">
        <v>1</v>
      </c>
      <c r="N2040" s="239" t="s">
        <v>49</v>
      </c>
      <c r="O2040" s="94"/>
      <c r="P2040" s="240">
        <f>O2040*H2040</f>
        <v>0</v>
      </c>
      <c r="Q2040" s="240">
        <v>0.00024000000000000001</v>
      </c>
      <c r="R2040" s="240">
        <f>Q2040*H2040</f>
        <v>0.00264</v>
      </c>
      <c r="S2040" s="240">
        <v>0</v>
      </c>
      <c r="T2040" s="241">
        <f>S2040*H2040</f>
        <v>0</v>
      </c>
      <c r="U2040" s="41"/>
      <c r="V2040" s="41"/>
      <c r="W2040" s="41"/>
      <c r="X2040" s="41"/>
      <c r="Y2040" s="41"/>
      <c r="Z2040" s="41"/>
      <c r="AA2040" s="41"/>
      <c r="AB2040" s="41"/>
      <c r="AC2040" s="41"/>
      <c r="AD2040" s="41"/>
      <c r="AE2040" s="41"/>
      <c r="AR2040" s="242" t="s">
        <v>304</v>
      </c>
      <c r="AT2040" s="242" t="s">
        <v>253</v>
      </c>
      <c r="AU2040" s="242" t="s">
        <v>93</v>
      </c>
      <c r="AY2040" s="19" t="s">
        <v>251</v>
      </c>
      <c r="BE2040" s="243">
        <f>IF(N2040="základní",J2040,0)</f>
        <v>0</v>
      </c>
      <c r="BF2040" s="243">
        <f>IF(N2040="snížená",J2040,0)</f>
        <v>0</v>
      </c>
      <c r="BG2040" s="243">
        <f>IF(N2040="zákl. přenesená",J2040,0)</f>
        <v>0</v>
      </c>
      <c r="BH2040" s="243">
        <f>IF(N2040="sníž. přenesená",J2040,0)</f>
        <v>0</v>
      </c>
      <c r="BI2040" s="243">
        <f>IF(N2040="nulová",J2040,0)</f>
        <v>0</v>
      </c>
      <c r="BJ2040" s="19" t="s">
        <v>91</v>
      </c>
      <c r="BK2040" s="243">
        <f>ROUND(I2040*H2040,2)</f>
        <v>0</v>
      </c>
      <c r="BL2040" s="19" t="s">
        <v>304</v>
      </c>
      <c r="BM2040" s="242" t="s">
        <v>1993</v>
      </c>
    </row>
    <row r="2041" s="15" customFormat="1">
      <c r="A2041" s="15"/>
      <c r="B2041" s="272"/>
      <c r="C2041" s="273"/>
      <c r="D2041" s="251" t="s">
        <v>260</v>
      </c>
      <c r="E2041" s="274" t="s">
        <v>1</v>
      </c>
      <c r="F2041" s="275" t="s">
        <v>1983</v>
      </c>
      <c r="G2041" s="273"/>
      <c r="H2041" s="274" t="s">
        <v>1</v>
      </c>
      <c r="I2041" s="276"/>
      <c r="J2041" s="273"/>
      <c r="K2041" s="273"/>
      <c r="L2041" s="277"/>
      <c r="M2041" s="278"/>
      <c r="N2041" s="279"/>
      <c r="O2041" s="279"/>
      <c r="P2041" s="279"/>
      <c r="Q2041" s="279"/>
      <c r="R2041" s="279"/>
      <c r="S2041" s="279"/>
      <c r="T2041" s="280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  <c r="AE2041" s="15"/>
      <c r="AT2041" s="281" t="s">
        <v>260</v>
      </c>
      <c r="AU2041" s="281" t="s">
        <v>93</v>
      </c>
      <c r="AV2041" s="15" t="s">
        <v>91</v>
      </c>
      <c r="AW2041" s="15" t="s">
        <v>40</v>
      </c>
      <c r="AX2041" s="15" t="s">
        <v>84</v>
      </c>
      <c r="AY2041" s="281" t="s">
        <v>251</v>
      </c>
    </row>
    <row r="2042" s="13" customFormat="1">
      <c r="A2042" s="13"/>
      <c r="B2042" s="249"/>
      <c r="C2042" s="250"/>
      <c r="D2042" s="251" t="s">
        <v>260</v>
      </c>
      <c r="E2042" s="252" t="s">
        <v>1</v>
      </c>
      <c r="F2042" s="253" t="s">
        <v>1994</v>
      </c>
      <c r="G2042" s="250"/>
      <c r="H2042" s="254">
        <v>11</v>
      </c>
      <c r="I2042" s="255"/>
      <c r="J2042" s="250"/>
      <c r="K2042" s="250"/>
      <c r="L2042" s="256"/>
      <c r="M2042" s="257"/>
      <c r="N2042" s="258"/>
      <c r="O2042" s="258"/>
      <c r="P2042" s="258"/>
      <c r="Q2042" s="258"/>
      <c r="R2042" s="258"/>
      <c r="S2042" s="258"/>
      <c r="T2042" s="259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60" t="s">
        <v>260</v>
      </c>
      <c r="AU2042" s="260" t="s">
        <v>93</v>
      </c>
      <c r="AV2042" s="13" t="s">
        <v>93</v>
      </c>
      <c r="AW2042" s="13" t="s">
        <v>40</v>
      </c>
      <c r="AX2042" s="13" t="s">
        <v>91</v>
      </c>
      <c r="AY2042" s="260" t="s">
        <v>251</v>
      </c>
    </row>
    <row r="2043" s="2" customFormat="1" ht="24.15" customHeight="1">
      <c r="A2043" s="41"/>
      <c r="B2043" s="42"/>
      <c r="C2043" s="294" t="s">
        <v>1995</v>
      </c>
      <c r="D2043" s="294" t="s">
        <v>338</v>
      </c>
      <c r="E2043" s="295" t="s">
        <v>1996</v>
      </c>
      <c r="F2043" s="296" t="s">
        <v>1997</v>
      </c>
      <c r="G2043" s="297" t="s">
        <v>571</v>
      </c>
      <c r="H2043" s="298">
        <v>11</v>
      </c>
      <c r="I2043" s="299"/>
      <c r="J2043" s="300">
        <f>ROUND(I2043*H2043,2)</f>
        <v>0</v>
      </c>
      <c r="K2043" s="301"/>
      <c r="L2043" s="302"/>
      <c r="M2043" s="303" t="s">
        <v>1</v>
      </c>
      <c r="N2043" s="304" t="s">
        <v>49</v>
      </c>
      <c r="O2043" s="94"/>
      <c r="P2043" s="240">
        <f>O2043*H2043</f>
        <v>0</v>
      </c>
      <c r="Q2043" s="240">
        <v>0.0115</v>
      </c>
      <c r="R2043" s="240">
        <f>Q2043*H2043</f>
        <v>0.1265</v>
      </c>
      <c r="S2043" s="240">
        <v>0</v>
      </c>
      <c r="T2043" s="241">
        <f>S2043*H2043</f>
        <v>0</v>
      </c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R2043" s="242" t="s">
        <v>364</v>
      </c>
      <c r="AT2043" s="242" t="s">
        <v>338</v>
      </c>
      <c r="AU2043" s="242" t="s">
        <v>93</v>
      </c>
      <c r="AY2043" s="19" t="s">
        <v>251</v>
      </c>
      <c r="BE2043" s="243">
        <f>IF(N2043="základní",J2043,0)</f>
        <v>0</v>
      </c>
      <c r="BF2043" s="243">
        <f>IF(N2043="snížená",J2043,0)</f>
        <v>0</v>
      </c>
      <c r="BG2043" s="243">
        <f>IF(N2043="zákl. přenesená",J2043,0)</f>
        <v>0</v>
      </c>
      <c r="BH2043" s="243">
        <f>IF(N2043="sníž. přenesená",J2043,0)</f>
        <v>0</v>
      </c>
      <c r="BI2043" s="243">
        <f>IF(N2043="nulová",J2043,0)</f>
        <v>0</v>
      </c>
      <c r="BJ2043" s="19" t="s">
        <v>91</v>
      </c>
      <c r="BK2043" s="243">
        <f>ROUND(I2043*H2043,2)</f>
        <v>0</v>
      </c>
      <c r="BL2043" s="19" t="s">
        <v>304</v>
      </c>
      <c r="BM2043" s="242" t="s">
        <v>1998</v>
      </c>
    </row>
    <row r="2044" s="15" customFormat="1">
      <c r="A2044" s="15"/>
      <c r="B2044" s="272"/>
      <c r="C2044" s="273"/>
      <c r="D2044" s="251" t="s">
        <v>260</v>
      </c>
      <c r="E2044" s="274" t="s">
        <v>1</v>
      </c>
      <c r="F2044" s="275" t="s">
        <v>1983</v>
      </c>
      <c r="G2044" s="273"/>
      <c r="H2044" s="274" t="s">
        <v>1</v>
      </c>
      <c r="I2044" s="276"/>
      <c r="J2044" s="273"/>
      <c r="K2044" s="273"/>
      <c r="L2044" s="277"/>
      <c r="M2044" s="278"/>
      <c r="N2044" s="279"/>
      <c r="O2044" s="279"/>
      <c r="P2044" s="279"/>
      <c r="Q2044" s="279"/>
      <c r="R2044" s="279"/>
      <c r="S2044" s="279"/>
      <c r="T2044" s="280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T2044" s="281" t="s">
        <v>260</v>
      </c>
      <c r="AU2044" s="281" t="s">
        <v>93</v>
      </c>
      <c r="AV2044" s="15" t="s">
        <v>91</v>
      </c>
      <c r="AW2044" s="15" t="s">
        <v>40</v>
      </c>
      <c r="AX2044" s="15" t="s">
        <v>84</v>
      </c>
      <c r="AY2044" s="281" t="s">
        <v>251</v>
      </c>
    </row>
    <row r="2045" s="13" customFormat="1">
      <c r="A2045" s="13"/>
      <c r="B2045" s="249"/>
      <c r="C2045" s="250"/>
      <c r="D2045" s="251" t="s">
        <v>260</v>
      </c>
      <c r="E2045" s="252" t="s">
        <v>1</v>
      </c>
      <c r="F2045" s="253" t="s">
        <v>1999</v>
      </c>
      <c r="G2045" s="250"/>
      <c r="H2045" s="254">
        <v>11</v>
      </c>
      <c r="I2045" s="255"/>
      <c r="J2045" s="250"/>
      <c r="K2045" s="250"/>
      <c r="L2045" s="256"/>
      <c r="M2045" s="257"/>
      <c r="N2045" s="258"/>
      <c r="O2045" s="258"/>
      <c r="P2045" s="258"/>
      <c r="Q2045" s="258"/>
      <c r="R2045" s="258"/>
      <c r="S2045" s="258"/>
      <c r="T2045" s="259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60" t="s">
        <v>260</v>
      </c>
      <c r="AU2045" s="260" t="s">
        <v>93</v>
      </c>
      <c r="AV2045" s="13" t="s">
        <v>93</v>
      </c>
      <c r="AW2045" s="13" t="s">
        <v>40</v>
      </c>
      <c r="AX2045" s="13" t="s">
        <v>91</v>
      </c>
      <c r="AY2045" s="260" t="s">
        <v>251</v>
      </c>
    </row>
    <row r="2046" s="2" customFormat="1" ht="24.15" customHeight="1">
      <c r="A2046" s="41"/>
      <c r="B2046" s="42"/>
      <c r="C2046" s="230" t="s">
        <v>2000</v>
      </c>
      <c r="D2046" s="230" t="s">
        <v>253</v>
      </c>
      <c r="E2046" s="231" t="s">
        <v>2001</v>
      </c>
      <c r="F2046" s="232" t="s">
        <v>2002</v>
      </c>
      <c r="G2046" s="233" t="s">
        <v>571</v>
      </c>
      <c r="H2046" s="234">
        <v>42</v>
      </c>
      <c r="I2046" s="235"/>
      <c r="J2046" s="236">
        <f>ROUND(I2046*H2046,2)</f>
        <v>0</v>
      </c>
      <c r="K2046" s="237"/>
      <c r="L2046" s="47"/>
      <c r="M2046" s="238" t="s">
        <v>1</v>
      </c>
      <c r="N2046" s="239" t="s">
        <v>49</v>
      </c>
      <c r="O2046" s="94"/>
      <c r="P2046" s="240">
        <f>O2046*H2046</f>
        <v>0</v>
      </c>
      <c r="Q2046" s="240">
        <v>0.00016000000000000001</v>
      </c>
      <c r="R2046" s="240">
        <f>Q2046*H2046</f>
        <v>0.0067200000000000003</v>
      </c>
      <c r="S2046" s="240">
        <v>0</v>
      </c>
      <c r="T2046" s="241">
        <f>S2046*H2046</f>
        <v>0</v>
      </c>
      <c r="U2046" s="41"/>
      <c r="V2046" s="41"/>
      <c r="W2046" s="41"/>
      <c r="X2046" s="41"/>
      <c r="Y2046" s="41"/>
      <c r="Z2046" s="41"/>
      <c r="AA2046" s="41"/>
      <c r="AB2046" s="41"/>
      <c r="AC2046" s="41"/>
      <c r="AD2046" s="41"/>
      <c r="AE2046" s="41"/>
      <c r="AR2046" s="242" t="s">
        <v>304</v>
      </c>
      <c r="AT2046" s="242" t="s">
        <v>253</v>
      </c>
      <c r="AU2046" s="242" t="s">
        <v>93</v>
      </c>
      <c r="AY2046" s="19" t="s">
        <v>251</v>
      </c>
      <c r="BE2046" s="243">
        <f>IF(N2046="základní",J2046,0)</f>
        <v>0</v>
      </c>
      <c r="BF2046" s="243">
        <f>IF(N2046="snížená",J2046,0)</f>
        <v>0</v>
      </c>
      <c r="BG2046" s="243">
        <f>IF(N2046="zákl. přenesená",J2046,0)</f>
        <v>0</v>
      </c>
      <c r="BH2046" s="243">
        <f>IF(N2046="sníž. přenesená",J2046,0)</f>
        <v>0</v>
      </c>
      <c r="BI2046" s="243">
        <f>IF(N2046="nulová",J2046,0)</f>
        <v>0</v>
      </c>
      <c r="BJ2046" s="19" t="s">
        <v>91</v>
      </c>
      <c r="BK2046" s="243">
        <f>ROUND(I2046*H2046,2)</f>
        <v>0</v>
      </c>
      <c r="BL2046" s="19" t="s">
        <v>304</v>
      </c>
      <c r="BM2046" s="242" t="s">
        <v>2003</v>
      </c>
    </row>
    <row r="2047" s="15" customFormat="1">
      <c r="A2047" s="15"/>
      <c r="B2047" s="272"/>
      <c r="C2047" s="273"/>
      <c r="D2047" s="251" t="s">
        <v>260</v>
      </c>
      <c r="E2047" s="274" t="s">
        <v>1</v>
      </c>
      <c r="F2047" s="275" t="s">
        <v>2004</v>
      </c>
      <c r="G2047" s="273"/>
      <c r="H2047" s="274" t="s">
        <v>1</v>
      </c>
      <c r="I2047" s="276"/>
      <c r="J2047" s="273"/>
      <c r="K2047" s="273"/>
      <c r="L2047" s="277"/>
      <c r="M2047" s="278"/>
      <c r="N2047" s="279"/>
      <c r="O2047" s="279"/>
      <c r="P2047" s="279"/>
      <c r="Q2047" s="279"/>
      <c r="R2047" s="279"/>
      <c r="S2047" s="279"/>
      <c r="T2047" s="280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  <c r="AE2047" s="15"/>
      <c r="AT2047" s="281" t="s">
        <v>260</v>
      </c>
      <c r="AU2047" s="281" t="s">
        <v>93</v>
      </c>
      <c r="AV2047" s="15" t="s">
        <v>91</v>
      </c>
      <c r="AW2047" s="15" t="s">
        <v>40</v>
      </c>
      <c r="AX2047" s="15" t="s">
        <v>84</v>
      </c>
      <c r="AY2047" s="281" t="s">
        <v>251</v>
      </c>
    </row>
    <row r="2048" s="15" customFormat="1">
      <c r="A2048" s="15"/>
      <c r="B2048" s="272"/>
      <c r="C2048" s="273"/>
      <c r="D2048" s="251" t="s">
        <v>260</v>
      </c>
      <c r="E2048" s="274" t="s">
        <v>1</v>
      </c>
      <c r="F2048" s="275" t="s">
        <v>2005</v>
      </c>
      <c r="G2048" s="273"/>
      <c r="H2048" s="274" t="s">
        <v>1</v>
      </c>
      <c r="I2048" s="276"/>
      <c r="J2048" s="273"/>
      <c r="K2048" s="273"/>
      <c r="L2048" s="277"/>
      <c r="M2048" s="278"/>
      <c r="N2048" s="279"/>
      <c r="O2048" s="279"/>
      <c r="P2048" s="279"/>
      <c r="Q2048" s="279"/>
      <c r="R2048" s="279"/>
      <c r="S2048" s="279"/>
      <c r="T2048" s="280"/>
      <c r="U2048" s="15"/>
      <c r="V2048" s="15"/>
      <c r="W2048" s="15"/>
      <c r="X2048" s="15"/>
      <c r="Y2048" s="15"/>
      <c r="Z2048" s="15"/>
      <c r="AA2048" s="15"/>
      <c r="AB2048" s="15"/>
      <c r="AC2048" s="15"/>
      <c r="AD2048" s="15"/>
      <c r="AE2048" s="15"/>
      <c r="AT2048" s="281" t="s">
        <v>260</v>
      </c>
      <c r="AU2048" s="281" t="s">
        <v>93</v>
      </c>
      <c r="AV2048" s="15" t="s">
        <v>91</v>
      </c>
      <c r="AW2048" s="15" t="s">
        <v>40</v>
      </c>
      <c r="AX2048" s="15" t="s">
        <v>84</v>
      </c>
      <c r="AY2048" s="281" t="s">
        <v>251</v>
      </c>
    </row>
    <row r="2049" s="13" customFormat="1">
      <c r="A2049" s="13"/>
      <c r="B2049" s="249"/>
      <c r="C2049" s="250"/>
      <c r="D2049" s="251" t="s">
        <v>260</v>
      </c>
      <c r="E2049" s="252" t="s">
        <v>1</v>
      </c>
      <c r="F2049" s="253" t="s">
        <v>2006</v>
      </c>
      <c r="G2049" s="250"/>
      <c r="H2049" s="254">
        <v>14</v>
      </c>
      <c r="I2049" s="255"/>
      <c r="J2049" s="250"/>
      <c r="K2049" s="250"/>
      <c r="L2049" s="256"/>
      <c r="M2049" s="257"/>
      <c r="N2049" s="258"/>
      <c r="O2049" s="258"/>
      <c r="P2049" s="258"/>
      <c r="Q2049" s="258"/>
      <c r="R2049" s="258"/>
      <c r="S2049" s="258"/>
      <c r="T2049" s="259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60" t="s">
        <v>260</v>
      </c>
      <c r="AU2049" s="260" t="s">
        <v>93</v>
      </c>
      <c r="AV2049" s="13" t="s">
        <v>93</v>
      </c>
      <c r="AW2049" s="13" t="s">
        <v>40</v>
      </c>
      <c r="AX2049" s="13" t="s">
        <v>84</v>
      </c>
      <c r="AY2049" s="260" t="s">
        <v>251</v>
      </c>
    </row>
    <row r="2050" s="13" customFormat="1">
      <c r="A2050" s="13"/>
      <c r="B2050" s="249"/>
      <c r="C2050" s="250"/>
      <c r="D2050" s="251" t="s">
        <v>260</v>
      </c>
      <c r="E2050" s="252" t="s">
        <v>1</v>
      </c>
      <c r="F2050" s="253" t="s">
        <v>2007</v>
      </c>
      <c r="G2050" s="250"/>
      <c r="H2050" s="254">
        <v>14</v>
      </c>
      <c r="I2050" s="255"/>
      <c r="J2050" s="250"/>
      <c r="K2050" s="250"/>
      <c r="L2050" s="256"/>
      <c r="M2050" s="257"/>
      <c r="N2050" s="258"/>
      <c r="O2050" s="258"/>
      <c r="P2050" s="258"/>
      <c r="Q2050" s="258"/>
      <c r="R2050" s="258"/>
      <c r="S2050" s="258"/>
      <c r="T2050" s="259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60" t="s">
        <v>260</v>
      </c>
      <c r="AU2050" s="260" t="s">
        <v>93</v>
      </c>
      <c r="AV2050" s="13" t="s">
        <v>93</v>
      </c>
      <c r="AW2050" s="13" t="s">
        <v>40</v>
      </c>
      <c r="AX2050" s="13" t="s">
        <v>84</v>
      </c>
      <c r="AY2050" s="260" t="s">
        <v>251</v>
      </c>
    </row>
    <row r="2051" s="13" customFormat="1">
      <c r="A2051" s="13"/>
      <c r="B2051" s="249"/>
      <c r="C2051" s="250"/>
      <c r="D2051" s="251" t="s">
        <v>260</v>
      </c>
      <c r="E2051" s="252" t="s">
        <v>1</v>
      </c>
      <c r="F2051" s="253" t="s">
        <v>2008</v>
      </c>
      <c r="G2051" s="250"/>
      <c r="H2051" s="254">
        <v>14</v>
      </c>
      <c r="I2051" s="255"/>
      <c r="J2051" s="250"/>
      <c r="K2051" s="250"/>
      <c r="L2051" s="256"/>
      <c r="M2051" s="257"/>
      <c r="N2051" s="258"/>
      <c r="O2051" s="258"/>
      <c r="P2051" s="258"/>
      <c r="Q2051" s="258"/>
      <c r="R2051" s="258"/>
      <c r="S2051" s="258"/>
      <c r="T2051" s="259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60" t="s">
        <v>260</v>
      </c>
      <c r="AU2051" s="260" t="s">
        <v>93</v>
      </c>
      <c r="AV2051" s="13" t="s">
        <v>93</v>
      </c>
      <c r="AW2051" s="13" t="s">
        <v>40</v>
      </c>
      <c r="AX2051" s="13" t="s">
        <v>84</v>
      </c>
      <c r="AY2051" s="260" t="s">
        <v>251</v>
      </c>
    </row>
    <row r="2052" s="14" customFormat="1">
      <c r="A2052" s="14"/>
      <c r="B2052" s="261"/>
      <c r="C2052" s="262"/>
      <c r="D2052" s="251" t="s">
        <v>260</v>
      </c>
      <c r="E2052" s="263" t="s">
        <v>1</v>
      </c>
      <c r="F2052" s="264" t="s">
        <v>262</v>
      </c>
      <c r="G2052" s="262"/>
      <c r="H2052" s="265">
        <v>42</v>
      </c>
      <c r="I2052" s="266"/>
      <c r="J2052" s="262"/>
      <c r="K2052" s="262"/>
      <c r="L2052" s="267"/>
      <c r="M2052" s="268"/>
      <c r="N2052" s="269"/>
      <c r="O2052" s="269"/>
      <c r="P2052" s="269"/>
      <c r="Q2052" s="269"/>
      <c r="R2052" s="269"/>
      <c r="S2052" s="269"/>
      <c r="T2052" s="270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71" t="s">
        <v>260</v>
      </c>
      <c r="AU2052" s="271" t="s">
        <v>93</v>
      </c>
      <c r="AV2052" s="14" t="s">
        <v>257</v>
      </c>
      <c r="AW2052" s="14" t="s">
        <v>40</v>
      </c>
      <c r="AX2052" s="14" t="s">
        <v>91</v>
      </c>
      <c r="AY2052" s="271" t="s">
        <v>251</v>
      </c>
    </row>
    <row r="2053" s="2" customFormat="1" ht="24.15" customHeight="1">
      <c r="A2053" s="41"/>
      <c r="B2053" s="42"/>
      <c r="C2053" s="294" t="s">
        <v>2009</v>
      </c>
      <c r="D2053" s="294" t="s">
        <v>338</v>
      </c>
      <c r="E2053" s="295" t="s">
        <v>2010</v>
      </c>
      <c r="F2053" s="296" t="s">
        <v>2011</v>
      </c>
      <c r="G2053" s="297" t="s">
        <v>571</v>
      </c>
      <c r="H2053" s="298">
        <v>42</v>
      </c>
      <c r="I2053" s="299"/>
      <c r="J2053" s="300">
        <f>ROUND(I2053*H2053,2)</f>
        <v>0</v>
      </c>
      <c r="K2053" s="301"/>
      <c r="L2053" s="302"/>
      <c r="M2053" s="303" t="s">
        <v>1</v>
      </c>
      <c r="N2053" s="304" t="s">
        <v>49</v>
      </c>
      <c r="O2053" s="94"/>
      <c r="P2053" s="240">
        <f>O2053*H2053</f>
        <v>0</v>
      </c>
      <c r="Q2053" s="240">
        <v>0.0057499999999999999</v>
      </c>
      <c r="R2053" s="240">
        <f>Q2053*H2053</f>
        <v>0.24149999999999999</v>
      </c>
      <c r="S2053" s="240">
        <v>0</v>
      </c>
      <c r="T2053" s="241">
        <f>S2053*H2053</f>
        <v>0</v>
      </c>
      <c r="U2053" s="41"/>
      <c r="V2053" s="41"/>
      <c r="W2053" s="41"/>
      <c r="X2053" s="41"/>
      <c r="Y2053" s="41"/>
      <c r="Z2053" s="41"/>
      <c r="AA2053" s="41"/>
      <c r="AB2053" s="41"/>
      <c r="AC2053" s="41"/>
      <c r="AD2053" s="41"/>
      <c r="AE2053" s="41"/>
      <c r="AR2053" s="242" t="s">
        <v>364</v>
      </c>
      <c r="AT2053" s="242" t="s">
        <v>338</v>
      </c>
      <c r="AU2053" s="242" t="s">
        <v>93</v>
      </c>
      <c r="AY2053" s="19" t="s">
        <v>251</v>
      </c>
      <c r="BE2053" s="243">
        <f>IF(N2053="základní",J2053,0)</f>
        <v>0</v>
      </c>
      <c r="BF2053" s="243">
        <f>IF(N2053="snížená",J2053,0)</f>
        <v>0</v>
      </c>
      <c r="BG2053" s="243">
        <f>IF(N2053="zákl. přenesená",J2053,0)</f>
        <v>0</v>
      </c>
      <c r="BH2053" s="243">
        <f>IF(N2053="sníž. přenesená",J2053,0)</f>
        <v>0</v>
      </c>
      <c r="BI2053" s="243">
        <f>IF(N2053="nulová",J2053,0)</f>
        <v>0</v>
      </c>
      <c r="BJ2053" s="19" t="s">
        <v>91</v>
      </c>
      <c r="BK2053" s="243">
        <f>ROUND(I2053*H2053,2)</f>
        <v>0</v>
      </c>
      <c r="BL2053" s="19" t="s">
        <v>304</v>
      </c>
      <c r="BM2053" s="242" t="s">
        <v>2012</v>
      </c>
    </row>
    <row r="2054" s="15" customFormat="1">
      <c r="A2054" s="15"/>
      <c r="B2054" s="272"/>
      <c r="C2054" s="273"/>
      <c r="D2054" s="251" t="s">
        <v>260</v>
      </c>
      <c r="E2054" s="274" t="s">
        <v>1</v>
      </c>
      <c r="F2054" s="275" t="s">
        <v>2004</v>
      </c>
      <c r="G2054" s="273"/>
      <c r="H2054" s="274" t="s">
        <v>1</v>
      </c>
      <c r="I2054" s="276"/>
      <c r="J2054" s="273"/>
      <c r="K2054" s="273"/>
      <c r="L2054" s="277"/>
      <c r="M2054" s="278"/>
      <c r="N2054" s="279"/>
      <c r="O2054" s="279"/>
      <c r="P2054" s="279"/>
      <c r="Q2054" s="279"/>
      <c r="R2054" s="279"/>
      <c r="S2054" s="279"/>
      <c r="T2054" s="280"/>
      <c r="U2054" s="15"/>
      <c r="V2054" s="15"/>
      <c r="W2054" s="15"/>
      <c r="X2054" s="15"/>
      <c r="Y2054" s="15"/>
      <c r="Z2054" s="15"/>
      <c r="AA2054" s="15"/>
      <c r="AB2054" s="15"/>
      <c r="AC2054" s="15"/>
      <c r="AD2054" s="15"/>
      <c r="AE2054" s="15"/>
      <c r="AT2054" s="281" t="s">
        <v>260</v>
      </c>
      <c r="AU2054" s="281" t="s">
        <v>93</v>
      </c>
      <c r="AV2054" s="15" t="s">
        <v>91</v>
      </c>
      <c r="AW2054" s="15" t="s">
        <v>40</v>
      </c>
      <c r="AX2054" s="15" t="s">
        <v>84</v>
      </c>
      <c r="AY2054" s="281" t="s">
        <v>251</v>
      </c>
    </row>
    <row r="2055" s="13" customFormat="1">
      <c r="A2055" s="13"/>
      <c r="B2055" s="249"/>
      <c r="C2055" s="250"/>
      <c r="D2055" s="251" t="s">
        <v>260</v>
      </c>
      <c r="E2055" s="252" t="s">
        <v>1</v>
      </c>
      <c r="F2055" s="253" t="s">
        <v>2006</v>
      </c>
      <c r="G2055" s="250"/>
      <c r="H2055" s="254">
        <v>14</v>
      </c>
      <c r="I2055" s="255"/>
      <c r="J2055" s="250"/>
      <c r="K2055" s="250"/>
      <c r="L2055" s="256"/>
      <c r="M2055" s="257"/>
      <c r="N2055" s="258"/>
      <c r="O2055" s="258"/>
      <c r="P2055" s="258"/>
      <c r="Q2055" s="258"/>
      <c r="R2055" s="258"/>
      <c r="S2055" s="258"/>
      <c r="T2055" s="259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60" t="s">
        <v>260</v>
      </c>
      <c r="AU2055" s="260" t="s">
        <v>93</v>
      </c>
      <c r="AV2055" s="13" t="s">
        <v>93</v>
      </c>
      <c r="AW2055" s="13" t="s">
        <v>40</v>
      </c>
      <c r="AX2055" s="13" t="s">
        <v>84</v>
      </c>
      <c r="AY2055" s="260" t="s">
        <v>251</v>
      </c>
    </row>
    <row r="2056" s="13" customFormat="1">
      <c r="A2056" s="13"/>
      <c r="B2056" s="249"/>
      <c r="C2056" s="250"/>
      <c r="D2056" s="251" t="s">
        <v>260</v>
      </c>
      <c r="E2056" s="252" t="s">
        <v>1</v>
      </c>
      <c r="F2056" s="253" t="s">
        <v>2007</v>
      </c>
      <c r="G2056" s="250"/>
      <c r="H2056" s="254">
        <v>14</v>
      </c>
      <c r="I2056" s="255"/>
      <c r="J2056" s="250"/>
      <c r="K2056" s="250"/>
      <c r="L2056" s="256"/>
      <c r="M2056" s="257"/>
      <c r="N2056" s="258"/>
      <c r="O2056" s="258"/>
      <c r="P2056" s="258"/>
      <c r="Q2056" s="258"/>
      <c r="R2056" s="258"/>
      <c r="S2056" s="258"/>
      <c r="T2056" s="259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60" t="s">
        <v>260</v>
      </c>
      <c r="AU2056" s="260" t="s">
        <v>93</v>
      </c>
      <c r="AV2056" s="13" t="s">
        <v>93</v>
      </c>
      <c r="AW2056" s="13" t="s">
        <v>40</v>
      </c>
      <c r="AX2056" s="13" t="s">
        <v>84</v>
      </c>
      <c r="AY2056" s="260" t="s">
        <v>251</v>
      </c>
    </row>
    <row r="2057" s="13" customFormat="1">
      <c r="A2057" s="13"/>
      <c r="B2057" s="249"/>
      <c r="C2057" s="250"/>
      <c r="D2057" s="251" t="s">
        <v>260</v>
      </c>
      <c r="E2057" s="252" t="s">
        <v>1</v>
      </c>
      <c r="F2057" s="253" t="s">
        <v>2008</v>
      </c>
      <c r="G2057" s="250"/>
      <c r="H2057" s="254">
        <v>14</v>
      </c>
      <c r="I2057" s="255"/>
      <c r="J2057" s="250"/>
      <c r="K2057" s="250"/>
      <c r="L2057" s="256"/>
      <c r="M2057" s="257"/>
      <c r="N2057" s="258"/>
      <c r="O2057" s="258"/>
      <c r="P2057" s="258"/>
      <c r="Q2057" s="258"/>
      <c r="R2057" s="258"/>
      <c r="S2057" s="258"/>
      <c r="T2057" s="259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60" t="s">
        <v>260</v>
      </c>
      <c r="AU2057" s="260" t="s">
        <v>93</v>
      </c>
      <c r="AV2057" s="13" t="s">
        <v>93</v>
      </c>
      <c r="AW2057" s="13" t="s">
        <v>40</v>
      </c>
      <c r="AX2057" s="13" t="s">
        <v>84</v>
      </c>
      <c r="AY2057" s="260" t="s">
        <v>251</v>
      </c>
    </row>
    <row r="2058" s="14" customFormat="1">
      <c r="A2058" s="14"/>
      <c r="B2058" s="261"/>
      <c r="C2058" s="262"/>
      <c r="D2058" s="251" t="s">
        <v>260</v>
      </c>
      <c r="E2058" s="263" t="s">
        <v>1</v>
      </c>
      <c r="F2058" s="264" t="s">
        <v>262</v>
      </c>
      <c r="G2058" s="262"/>
      <c r="H2058" s="265">
        <v>42</v>
      </c>
      <c r="I2058" s="266"/>
      <c r="J2058" s="262"/>
      <c r="K2058" s="262"/>
      <c r="L2058" s="267"/>
      <c r="M2058" s="268"/>
      <c r="N2058" s="269"/>
      <c r="O2058" s="269"/>
      <c r="P2058" s="269"/>
      <c r="Q2058" s="269"/>
      <c r="R2058" s="269"/>
      <c r="S2058" s="269"/>
      <c r="T2058" s="270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71" t="s">
        <v>260</v>
      </c>
      <c r="AU2058" s="271" t="s">
        <v>93</v>
      </c>
      <c r="AV2058" s="14" t="s">
        <v>257</v>
      </c>
      <c r="AW2058" s="14" t="s">
        <v>40</v>
      </c>
      <c r="AX2058" s="14" t="s">
        <v>91</v>
      </c>
      <c r="AY2058" s="271" t="s">
        <v>251</v>
      </c>
    </row>
    <row r="2059" s="2" customFormat="1" ht="24.15" customHeight="1">
      <c r="A2059" s="41"/>
      <c r="B2059" s="42"/>
      <c r="C2059" s="230" t="s">
        <v>2013</v>
      </c>
      <c r="D2059" s="230" t="s">
        <v>253</v>
      </c>
      <c r="E2059" s="231" t="s">
        <v>2014</v>
      </c>
      <c r="F2059" s="232" t="s">
        <v>2015</v>
      </c>
      <c r="G2059" s="233" t="s">
        <v>1665</v>
      </c>
      <c r="H2059" s="305"/>
      <c r="I2059" s="235"/>
      <c r="J2059" s="236">
        <f>ROUND(I2059*H2059,2)</f>
        <v>0</v>
      </c>
      <c r="K2059" s="237"/>
      <c r="L2059" s="47"/>
      <c r="M2059" s="238" t="s">
        <v>1</v>
      </c>
      <c r="N2059" s="239" t="s">
        <v>49</v>
      </c>
      <c r="O2059" s="94"/>
      <c r="P2059" s="240">
        <f>O2059*H2059</f>
        <v>0</v>
      </c>
      <c r="Q2059" s="240">
        <v>0</v>
      </c>
      <c r="R2059" s="240">
        <f>Q2059*H2059</f>
        <v>0</v>
      </c>
      <c r="S2059" s="240">
        <v>0</v>
      </c>
      <c r="T2059" s="241">
        <f>S2059*H2059</f>
        <v>0</v>
      </c>
      <c r="U2059" s="41"/>
      <c r="V2059" s="41"/>
      <c r="W2059" s="41"/>
      <c r="X2059" s="41"/>
      <c r="Y2059" s="41"/>
      <c r="Z2059" s="41"/>
      <c r="AA2059" s="41"/>
      <c r="AB2059" s="41"/>
      <c r="AC2059" s="41"/>
      <c r="AD2059" s="41"/>
      <c r="AE2059" s="41"/>
      <c r="AR2059" s="242" t="s">
        <v>304</v>
      </c>
      <c r="AT2059" s="242" t="s">
        <v>253</v>
      </c>
      <c r="AU2059" s="242" t="s">
        <v>93</v>
      </c>
      <c r="AY2059" s="19" t="s">
        <v>251</v>
      </c>
      <c r="BE2059" s="243">
        <f>IF(N2059="základní",J2059,0)</f>
        <v>0</v>
      </c>
      <c r="BF2059" s="243">
        <f>IF(N2059="snížená",J2059,0)</f>
        <v>0</v>
      </c>
      <c r="BG2059" s="243">
        <f>IF(N2059="zákl. přenesená",J2059,0)</f>
        <v>0</v>
      </c>
      <c r="BH2059" s="243">
        <f>IF(N2059="sníž. přenesená",J2059,0)</f>
        <v>0</v>
      </c>
      <c r="BI2059" s="243">
        <f>IF(N2059="nulová",J2059,0)</f>
        <v>0</v>
      </c>
      <c r="BJ2059" s="19" t="s">
        <v>91</v>
      </c>
      <c r="BK2059" s="243">
        <f>ROUND(I2059*H2059,2)</f>
        <v>0</v>
      </c>
      <c r="BL2059" s="19" t="s">
        <v>304</v>
      </c>
      <c r="BM2059" s="242" t="s">
        <v>2016</v>
      </c>
    </row>
    <row r="2060" s="2" customFormat="1">
      <c r="A2060" s="41"/>
      <c r="B2060" s="42"/>
      <c r="C2060" s="43"/>
      <c r="D2060" s="244" t="s">
        <v>258</v>
      </c>
      <c r="E2060" s="43"/>
      <c r="F2060" s="245" t="s">
        <v>2017</v>
      </c>
      <c r="G2060" s="43"/>
      <c r="H2060" s="43"/>
      <c r="I2060" s="246"/>
      <c r="J2060" s="43"/>
      <c r="K2060" s="43"/>
      <c r="L2060" s="47"/>
      <c r="M2060" s="247"/>
      <c r="N2060" s="248"/>
      <c r="O2060" s="94"/>
      <c r="P2060" s="94"/>
      <c r="Q2060" s="94"/>
      <c r="R2060" s="94"/>
      <c r="S2060" s="94"/>
      <c r="T2060" s="95"/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T2060" s="19" t="s">
        <v>258</v>
      </c>
      <c r="AU2060" s="19" t="s">
        <v>93</v>
      </c>
    </row>
    <row r="2061" s="12" customFormat="1" ht="22.8" customHeight="1">
      <c r="A2061" s="12"/>
      <c r="B2061" s="214"/>
      <c r="C2061" s="215"/>
      <c r="D2061" s="216" t="s">
        <v>83</v>
      </c>
      <c r="E2061" s="228" t="s">
        <v>2018</v>
      </c>
      <c r="F2061" s="228" t="s">
        <v>2019</v>
      </c>
      <c r="G2061" s="215"/>
      <c r="H2061" s="215"/>
      <c r="I2061" s="218"/>
      <c r="J2061" s="229">
        <f>BK2061</f>
        <v>0</v>
      </c>
      <c r="K2061" s="215"/>
      <c r="L2061" s="220"/>
      <c r="M2061" s="221"/>
      <c r="N2061" s="222"/>
      <c r="O2061" s="222"/>
      <c r="P2061" s="223">
        <f>SUM(P2062:P2082)</f>
        <v>0</v>
      </c>
      <c r="Q2061" s="222"/>
      <c r="R2061" s="223">
        <f>SUM(R2062:R2082)</f>
        <v>0.058910000000000004</v>
      </c>
      <c r="S2061" s="222"/>
      <c r="T2061" s="224">
        <f>SUM(T2062:T2082)</f>
        <v>0</v>
      </c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R2061" s="225" t="s">
        <v>93</v>
      </c>
      <c r="AT2061" s="226" t="s">
        <v>83</v>
      </c>
      <c r="AU2061" s="226" t="s">
        <v>91</v>
      </c>
      <c r="AY2061" s="225" t="s">
        <v>251</v>
      </c>
      <c r="BK2061" s="227">
        <f>SUM(BK2062:BK2082)</f>
        <v>0</v>
      </c>
    </row>
    <row r="2062" s="2" customFormat="1" ht="44.25" customHeight="1">
      <c r="A2062" s="41"/>
      <c r="B2062" s="42"/>
      <c r="C2062" s="230" t="s">
        <v>2020</v>
      </c>
      <c r="D2062" s="230" t="s">
        <v>253</v>
      </c>
      <c r="E2062" s="231" t="s">
        <v>2021</v>
      </c>
      <c r="F2062" s="232" t="s">
        <v>2022</v>
      </c>
      <c r="G2062" s="233" t="s">
        <v>571</v>
      </c>
      <c r="H2062" s="234">
        <v>11</v>
      </c>
      <c r="I2062" s="235"/>
      <c r="J2062" s="236">
        <f>ROUND(I2062*H2062,2)</f>
        <v>0</v>
      </c>
      <c r="K2062" s="237"/>
      <c r="L2062" s="47"/>
      <c r="M2062" s="238" t="s">
        <v>1</v>
      </c>
      <c r="N2062" s="239" t="s">
        <v>49</v>
      </c>
      <c r="O2062" s="94"/>
      <c r="P2062" s="240">
        <f>O2062*H2062</f>
        <v>0</v>
      </c>
      <c r="Q2062" s="240">
        <v>0.0026700000000000001</v>
      </c>
      <c r="R2062" s="240">
        <f>Q2062*H2062</f>
        <v>0.02937</v>
      </c>
      <c r="S2062" s="240">
        <v>0</v>
      </c>
      <c r="T2062" s="241">
        <f>S2062*H2062</f>
        <v>0</v>
      </c>
      <c r="U2062" s="41"/>
      <c r="V2062" s="41"/>
      <c r="W2062" s="41"/>
      <c r="X2062" s="41"/>
      <c r="Y2062" s="41"/>
      <c r="Z2062" s="41"/>
      <c r="AA2062" s="41"/>
      <c r="AB2062" s="41"/>
      <c r="AC2062" s="41"/>
      <c r="AD2062" s="41"/>
      <c r="AE2062" s="41"/>
      <c r="AR2062" s="242" t="s">
        <v>304</v>
      </c>
      <c r="AT2062" s="242" t="s">
        <v>253</v>
      </c>
      <c r="AU2062" s="242" t="s">
        <v>93</v>
      </c>
      <c r="AY2062" s="19" t="s">
        <v>251</v>
      </c>
      <c r="BE2062" s="243">
        <f>IF(N2062="základní",J2062,0)</f>
        <v>0</v>
      </c>
      <c r="BF2062" s="243">
        <f>IF(N2062="snížená",J2062,0)</f>
        <v>0</v>
      </c>
      <c r="BG2062" s="243">
        <f>IF(N2062="zákl. přenesená",J2062,0)</f>
        <v>0</v>
      </c>
      <c r="BH2062" s="243">
        <f>IF(N2062="sníž. přenesená",J2062,0)</f>
        <v>0</v>
      </c>
      <c r="BI2062" s="243">
        <f>IF(N2062="nulová",J2062,0)</f>
        <v>0</v>
      </c>
      <c r="BJ2062" s="19" t="s">
        <v>91</v>
      </c>
      <c r="BK2062" s="243">
        <f>ROUND(I2062*H2062,2)</f>
        <v>0</v>
      </c>
      <c r="BL2062" s="19" t="s">
        <v>304</v>
      </c>
      <c r="BM2062" s="242" t="s">
        <v>2023</v>
      </c>
    </row>
    <row r="2063" s="2" customFormat="1">
      <c r="A2063" s="41"/>
      <c r="B2063" s="42"/>
      <c r="C2063" s="43"/>
      <c r="D2063" s="244" t="s">
        <v>258</v>
      </c>
      <c r="E2063" s="43"/>
      <c r="F2063" s="245" t="s">
        <v>2024</v>
      </c>
      <c r="G2063" s="43"/>
      <c r="H2063" s="43"/>
      <c r="I2063" s="246"/>
      <c r="J2063" s="43"/>
      <c r="K2063" s="43"/>
      <c r="L2063" s="47"/>
      <c r="M2063" s="247"/>
      <c r="N2063" s="248"/>
      <c r="O2063" s="94"/>
      <c r="P2063" s="94"/>
      <c r="Q2063" s="94"/>
      <c r="R2063" s="94"/>
      <c r="S2063" s="94"/>
      <c r="T2063" s="95"/>
      <c r="U2063" s="41"/>
      <c r="V2063" s="41"/>
      <c r="W2063" s="41"/>
      <c r="X2063" s="41"/>
      <c r="Y2063" s="41"/>
      <c r="Z2063" s="41"/>
      <c r="AA2063" s="41"/>
      <c r="AB2063" s="41"/>
      <c r="AC2063" s="41"/>
      <c r="AD2063" s="41"/>
      <c r="AE2063" s="41"/>
      <c r="AT2063" s="19" t="s">
        <v>258</v>
      </c>
      <c r="AU2063" s="19" t="s">
        <v>93</v>
      </c>
    </row>
    <row r="2064" s="15" customFormat="1">
      <c r="A2064" s="15"/>
      <c r="B2064" s="272"/>
      <c r="C2064" s="273"/>
      <c r="D2064" s="251" t="s">
        <v>260</v>
      </c>
      <c r="E2064" s="274" t="s">
        <v>1</v>
      </c>
      <c r="F2064" s="275" t="s">
        <v>1246</v>
      </c>
      <c r="G2064" s="273"/>
      <c r="H2064" s="274" t="s">
        <v>1</v>
      </c>
      <c r="I2064" s="276"/>
      <c r="J2064" s="273"/>
      <c r="K2064" s="273"/>
      <c r="L2064" s="277"/>
      <c r="M2064" s="278"/>
      <c r="N2064" s="279"/>
      <c r="O2064" s="279"/>
      <c r="P2064" s="279"/>
      <c r="Q2064" s="279"/>
      <c r="R2064" s="279"/>
      <c r="S2064" s="279"/>
      <c r="T2064" s="280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T2064" s="281" t="s">
        <v>260</v>
      </c>
      <c r="AU2064" s="281" t="s">
        <v>93</v>
      </c>
      <c r="AV2064" s="15" t="s">
        <v>91</v>
      </c>
      <c r="AW2064" s="15" t="s">
        <v>40</v>
      </c>
      <c r="AX2064" s="15" t="s">
        <v>84</v>
      </c>
      <c r="AY2064" s="281" t="s">
        <v>251</v>
      </c>
    </row>
    <row r="2065" s="13" customFormat="1">
      <c r="A2065" s="13"/>
      <c r="B2065" s="249"/>
      <c r="C2065" s="250"/>
      <c r="D2065" s="251" t="s">
        <v>260</v>
      </c>
      <c r="E2065" s="252" t="s">
        <v>1</v>
      </c>
      <c r="F2065" s="253" t="s">
        <v>2025</v>
      </c>
      <c r="G2065" s="250"/>
      <c r="H2065" s="254">
        <v>11</v>
      </c>
      <c r="I2065" s="255"/>
      <c r="J2065" s="250"/>
      <c r="K2065" s="250"/>
      <c r="L2065" s="256"/>
      <c r="M2065" s="257"/>
      <c r="N2065" s="258"/>
      <c r="O2065" s="258"/>
      <c r="P2065" s="258"/>
      <c r="Q2065" s="258"/>
      <c r="R2065" s="258"/>
      <c r="S2065" s="258"/>
      <c r="T2065" s="259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60" t="s">
        <v>260</v>
      </c>
      <c r="AU2065" s="260" t="s">
        <v>93</v>
      </c>
      <c r="AV2065" s="13" t="s">
        <v>93</v>
      </c>
      <c r="AW2065" s="13" t="s">
        <v>40</v>
      </c>
      <c r="AX2065" s="13" t="s">
        <v>91</v>
      </c>
      <c r="AY2065" s="260" t="s">
        <v>251</v>
      </c>
    </row>
    <row r="2066" s="2" customFormat="1" ht="44.25" customHeight="1">
      <c r="A2066" s="41"/>
      <c r="B2066" s="42"/>
      <c r="C2066" s="230" t="s">
        <v>2026</v>
      </c>
      <c r="D2066" s="230" t="s">
        <v>253</v>
      </c>
      <c r="E2066" s="231" t="s">
        <v>2027</v>
      </c>
      <c r="F2066" s="232" t="s">
        <v>2028</v>
      </c>
      <c r="G2066" s="233" t="s">
        <v>571</v>
      </c>
      <c r="H2066" s="234">
        <v>10</v>
      </c>
      <c r="I2066" s="235"/>
      <c r="J2066" s="236">
        <f>ROUND(I2066*H2066,2)</f>
        <v>0</v>
      </c>
      <c r="K2066" s="237"/>
      <c r="L2066" s="47"/>
      <c r="M2066" s="238" t="s">
        <v>1</v>
      </c>
      <c r="N2066" s="239" t="s">
        <v>49</v>
      </c>
      <c r="O2066" s="94"/>
      <c r="P2066" s="240">
        <f>O2066*H2066</f>
        <v>0</v>
      </c>
      <c r="Q2066" s="240">
        <v>0.00167</v>
      </c>
      <c r="R2066" s="240">
        <f>Q2066*H2066</f>
        <v>0.0167</v>
      </c>
      <c r="S2066" s="240">
        <v>0</v>
      </c>
      <c r="T2066" s="241">
        <f>S2066*H2066</f>
        <v>0</v>
      </c>
      <c r="U2066" s="41"/>
      <c r="V2066" s="41"/>
      <c r="W2066" s="41"/>
      <c r="X2066" s="41"/>
      <c r="Y2066" s="41"/>
      <c r="Z2066" s="41"/>
      <c r="AA2066" s="41"/>
      <c r="AB2066" s="41"/>
      <c r="AC2066" s="41"/>
      <c r="AD2066" s="41"/>
      <c r="AE2066" s="41"/>
      <c r="AR2066" s="242" t="s">
        <v>304</v>
      </c>
      <c r="AT2066" s="242" t="s">
        <v>253</v>
      </c>
      <c r="AU2066" s="242" t="s">
        <v>93</v>
      </c>
      <c r="AY2066" s="19" t="s">
        <v>251</v>
      </c>
      <c r="BE2066" s="243">
        <f>IF(N2066="základní",J2066,0)</f>
        <v>0</v>
      </c>
      <c r="BF2066" s="243">
        <f>IF(N2066="snížená",J2066,0)</f>
        <v>0</v>
      </c>
      <c r="BG2066" s="243">
        <f>IF(N2066="zákl. přenesená",J2066,0)</f>
        <v>0</v>
      </c>
      <c r="BH2066" s="243">
        <f>IF(N2066="sníž. přenesená",J2066,0)</f>
        <v>0</v>
      </c>
      <c r="BI2066" s="243">
        <f>IF(N2066="nulová",J2066,0)</f>
        <v>0</v>
      </c>
      <c r="BJ2066" s="19" t="s">
        <v>91</v>
      </c>
      <c r="BK2066" s="243">
        <f>ROUND(I2066*H2066,2)</f>
        <v>0</v>
      </c>
      <c r="BL2066" s="19" t="s">
        <v>304</v>
      </c>
      <c r="BM2066" s="242" t="s">
        <v>2029</v>
      </c>
    </row>
    <row r="2067" s="15" customFormat="1">
      <c r="A2067" s="15"/>
      <c r="B2067" s="272"/>
      <c r="C2067" s="273"/>
      <c r="D2067" s="251" t="s">
        <v>260</v>
      </c>
      <c r="E2067" s="274" t="s">
        <v>1</v>
      </c>
      <c r="F2067" s="275" t="s">
        <v>1246</v>
      </c>
      <c r="G2067" s="273"/>
      <c r="H2067" s="274" t="s">
        <v>1</v>
      </c>
      <c r="I2067" s="276"/>
      <c r="J2067" s="273"/>
      <c r="K2067" s="273"/>
      <c r="L2067" s="277"/>
      <c r="M2067" s="278"/>
      <c r="N2067" s="279"/>
      <c r="O2067" s="279"/>
      <c r="P2067" s="279"/>
      <c r="Q2067" s="279"/>
      <c r="R2067" s="279"/>
      <c r="S2067" s="279"/>
      <c r="T2067" s="280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81" t="s">
        <v>260</v>
      </c>
      <c r="AU2067" s="281" t="s">
        <v>93</v>
      </c>
      <c r="AV2067" s="15" t="s">
        <v>91</v>
      </c>
      <c r="AW2067" s="15" t="s">
        <v>40</v>
      </c>
      <c r="AX2067" s="15" t="s">
        <v>84</v>
      </c>
      <c r="AY2067" s="281" t="s">
        <v>251</v>
      </c>
    </row>
    <row r="2068" s="13" customFormat="1">
      <c r="A2068" s="13"/>
      <c r="B2068" s="249"/>
      <c r="C2068" s="250"/>
      <c r="D2068" s="251" t="s">
        <v>260</v>
      </c>
      <c r="E2068" s="252" t="s">
        <v>1</v>
      </c>
      <c r="F2068" s="253" t="s">
        <v>2030</v>
      </c>
      <c r="G2068" s="250"/>
      <c r="H2068" s="254">
        <v>10</v>
      </c>
      <c r="I2068" s="255"/>
      <c r="J2068" s="250"/>
      <c r="K2068" s="250"/>
      <c r="L2068" s="256"/>
      <c r="M2068" s="257"/>
      <c r="N2068" s="258"/>
      <c r="O2068" s="258"/>
      <c r="P2068" s="258"/>
      <c r="Q2068" s="258"/>
      <c r="R2068" s="258"/>
      <c r="S2068" s="258"/>
      <c r="T2068" s="259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60" t="s">
        <v>260</v>
      </c>
      <c r="AU2068" s="260" t="s">
        <v>93</v>
      </c>
      <c r="AV2068" s="13" t="s">
        <v>93</v>
      </c>
      <c r="AW2068" s="13" t="s">
        <v>40</v>
      </c>
      <c r="AX2068" s="13" t="s">
        <v>91</v>
      </c>
      <c r="AY2068" s="260" t="s">
        <v>251</v>
      </c>
    </row>
    <row r="2069" s="2" customFormat="1" ht="37.8" customHeight="1">
      <c r="A2069" s="41"/>
      <c r="B2069" s="42"/>
      <c r="C2069" s="230" t="s">
        <v>2031</v>
      </c>
      <c r="D2069" s="230" t="s">
        <v>253</v>
      </c>
      <c r="E2069" s="231" t="s">
        <v>2032</v>
      </c>
      <c r="F2069" s="232" t="s">
        <v>2033</v>
      </c>
      <c r="G2069" s="233" t="s">
        <v>571</v>
      </c>
      <c r="H2069" s="234">
        <v>10</v>
      </c>
      <c r="I2069" s="235"/>
      <c r="J2069" s="236">
        <f>ROUND(I2069*H2069,2)</f>
        <v>0</v>
      </c>
      <c r="K2069" s="237"/>
      <c r="L2069" s="47"/>
      <c r="M2069" s="238" t="s">
        <v>1</v>
      </c>
      <c r="N2069" s="239" t="s">
        <v>49</v>
      </c>
      <c r="O2069" s="94"/>
      <c r="P2069" s="240">
        <f>O2069*H2069</f>
        <v>0</v>
      </c>
      <c r="Q2069" s="240">
        <v>0.00107</v>
      </c>
      <c r="R2069" s="240">
        <f>Q2069*H2069</f>
        <v>0.010699999999999999</v>
      </c>
      <c r="S2069" s="240">
        <v>0</v>
      </c>
      <c r="T2069" s="241">
        <f>S2069*H2069</f>
        <v>0</v>
      </c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R2069" s="242" t="s">
        <v>304</v>
      </c>
      <c r="AT2069" s="242" t="s">
        <v>253</v>
      </c>
      <c r="AU2069" s="242" t="s">
        <v>93</v>
      </c>
      <c r="AY2069" s="19" t="s">
        <v>251</v>
      </c>
      <c r="BE2069" s="243">
        <f>IF(N2069="základní",J2069,0)</f>
        <v>0</v>
      </c>
      <c r="BF2069" s="243">
        <f>IF(N2069="snížená",J2069,0)</f>
        <v>0</v>
      </c>
      <c r="BG2069" s="243">
        <f>IF(N2069="zákl. přenesená",J2069,0)</f>
        <v>0</v>
      </c>
      <c r="BH2069" s="243">
        <f>IF(N2069="sníž. přenesená",J2069,0)</f>
        <v>0</v>
      </c>
      <c r="BI2069" s="243">
        <f>IF(N2069="nulová",J2069,0)</f>
        <v>0</v>
      </c>
      <c r="BJ2069" s="19" t="s">
        <v>91</v>
      </c>
      <c r="BK2069" s="243">
        <f>ROUND(I2069*H2069,2)</f>
        <v>0</v>
      </c>
      <c r="BL2069" s="19" t="s">
        <v>304</v>
      </c>
      <c r="BM2069" s="242" t="s">
        <v>2034</v>
      </c>
    </row>
    <row r="2070" s="15" customFormat="1">
      <c r="A2070" s="15"/>
      <c r="B2070" s="272"/>
      <c r="C2070" s="273"/>
      <c r="D2070" s="251" t="s">
        <v>260</v>
      </c>
      <c r="E2070" s="274" t="s">
        <v>1</v>
      </c>
      <c r="F2070" s="275" t="s">
        <v>1246</v>
      </c>
      <c r="G2070" s="273"/>
      <c r="H2070" s="274" t="s">
        <v>1</v>
      </c>
      <c r="I2070" s="276"/>
      <c r="J2070" s="273"/>
      <c r="K2070" s="273"/>
      <c r="L2070" s="277"/>
      <c r="M2070" s="278"/>
      <c r="N2070" s="279"/>
      <c r="O2070" s="279"/>
      <c r="P2070" s="279"/>
      <c r="Q2070" s="279"/>
      <c r="R2070" s="279"/>
      <c r="S2070" s="279"/>
      <c r="T2070" s="280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81" t="s">
        <v>260</v>
      </c>
      <c r="AU2070" s="281" t="s">
        <v>93</v>
      </c>
      <c r="AV2070" s="15" t="s">
        <v>91</v>
      </c>
      <c r="AW2070" s="15" t="s">
        <v>40</v>
      </c>
      <c r="AX2070" s="15" t="s">
        <v>84</v>
      </c>
      <c r="AY2070" s="281" t="s">
        <v>251</v>
      </c>
    </row>
    <row r="2071" s="13" customFormat="1">
      <c r="A2071" s="13"/>
      <c r="B2071" s="249"/>
      <c r="C2071" s="250"/>
      <c r="D2071" s="251" t="s">
        <v>260</v>
      </c>
      <c r="E2071" s="252" t="s">
        <v>1</v>
      </c>
      <c r="F2071" s="253" t="s">
        <v>2030</v>
      </c>
      <c r="G2071" s="250"/>
      <c r="H2071" s="254">
        <v>10</v>
      </c>
      <c r="I2071" s="255"/>
      <c r="J2071" s="250"/>
      <c r="K2071" s="250"/>
      <c r="L2071" s="256"/>
      <c r="M2071" s="257"/>
      <c r="N2071" s="258"/>
      <c r="O2071" s="258"/>
      <c r="P2071" s="258"/>
      <c r="Q2071" s="258"/>
      <c r="R2071" s="258"/>
      <c r="S2071" s="258"/>
      <c r="T2071" s="259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60" t="s">
        <v>260</v>
      </c>
      <c r="AU2071" s="260" t="s">
        <v>93</v>
      </c>
      <c r="AV2071" s="13" t="s">
        <v>93</v>
      </c>
      <c r="AW2071" s="13" t="s">
        <v>40</v>
      </c>
      <c r="AX2071" s="13" t="s">
        <v>91</v>
      </c>
      <c r="AY2071" s="260" t="s">
        <v>251</v>
      </c>
    </row>
    <row r="2072" s="2" customFormat="1" ht="37.8" customHeight="1">
      <c r="A2072" s="41"/>
      <c r="B2072" s="42"/>
      <c r="C2072" s="230" t="s">
        <v>2035</v>
      </c>
      <c r="D2072" s="230" t="s">
        <v>253</v>
      </c>
      <c r="E2072" s="231" t="s">
        <v>2036</v>
      </c>
      <c r="F2072" s="232" t="s">
        <v>2037</v>
      </c>
      <c r="G2072" s="233" t="s">
        <v>571</v>
      </c>
      <c r="H2072" s="234">
        <v>2</v>
      </c>
      <c r="I2072" s="235"/>
      <c r="J2072" s="236">
        <f>ROUND(I2072*H2072,2)</f>
        <v>0</v>
      </c>
      <c r="K2072" s="237"/>
      <c r="L2072" s="47"/>
      <c r="M2072" s="238" t="s">
        <v>1</v>
      </c>
      <c r="N2072" s="239" t="s">
        <v>49</v>
      </c>
      <c r="O2072" s="94"/>
      <c r="P2072" s="240">
        <f>O2072*H2072</f>
        <v>0</v>
      </c>
      <c r="Q2072" s="240">
        <v>0.00107</v>
      </c>
      <c r="R2072" s="240">
        <f>Q2072*H2072</f>
        <v>0.00214</v>
      </c>
      <c r="S2072" s="240">
        <v>0</v>
      </c>
      <c r="T2072" s="241">
        <f>S2072*H2072</f>
        <v>0</v>
      </c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R2072" s="242" t="s">
        <v>304</v>
      </c>
      <c r="AT2072" s="242" t="s">
        <v>253</v>
      </c>
      <c r="AU2072" s="242" t="s">
        <v>93</v>
      </c>
      <c r="AY2072" s="19" t="s">
        <v>251</v>
      </c>
      <c r="BE2072" s="243">
        <f>IF(N2072="základní",J2072,0)</f>
        <v>0</v>
      </c>
      <c r="BF2072" s="243">
        <f>IF(N2072="snížená",J2072,0)</f>
        <v>0</v>
      </c>
      <c r="BG2072" s="243">
        <f>IF(N2072="zákl. přenesená",J2072,0)</f>
        <v>0</v>
      </c>
      <c r="BH2072" s="243">
        <f>IF(N2072="sníž. přenesená",J2072,0)</f>
        <v>0</v>
      </c>
      <c r="BI2072" s="243">
        <f>IF(N2072="nulová",J2072,0)</f>
        <v>0</v>
      </c>
      <c r="BJ2072" s="19" t="s">
        <v>91</v>
      </c>
      <c r="BK2072" s="243">
        <f>ROUND(I2072*H2072,2)</f>
        <v>0</v>
      </c>
      <c r="BL2072" s="19" t="s">
        <v>304</v>
      </c>
      <c r="BM2072" s="242" t="s">
        <v>2038</v>
      </c>
    </row>
    <row r="2073" s="15" customFormat="1">
      <c r="A2073" s="15"/>
      <c r="B2073" s="272"/>
      <c r="C2073" s="273"/>
      <c r="D2073" s="251" t="s">
        <v>260</v>
      </c>
      <c r="E2073" s="274" t="s">
        <v>1</v>
      </c>
      <c r="F2073" s="275" t="s">
        <v>1246</v>
      </c>
      <c r="G2073" s="273"/>
      <c r="H2073" s="274" t="s">
        <v>1</v>
      </c>
      <c r="I2073" s="276"/>
      <c r="J2073" s="273"/>
      <c r="K2073" s="273"/>
      <c r="L2073" s="277"/>
      <c r="M2073" s="278"/>
      <c r="N2073" s="279"/>
      <c r="O2073" s="279"/>
      <c r="P2073" s="279"/>
      <c r="Q2073" s="279"/>
      <c r="R2073" s="279"/>
      <c r="S2073" s="279"/>
      <c r="T2073" s="280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81" t="s">
        <v>260</v>
      </c>
      <c r="AU2073" s="281" t="s">
        <v>93</v>
      </c>
      <c r="AV2073" s="15" t="s">
        <v>91</v>
      </c>
      <c r="AW2073" s="15" t="s">
        <v>40</v>
      </c>
      <c r="AX2073" s="15" t="s">
        <v>84</v>
      </c>
      <c r="AY2073" s="281" t="s">
        <v>251</v>
      </c>
    </row>
    <row r="2074" s="13" customFormat="1">
      <c r="A2074" s="13"/>
      <c r="B2074" s="249"/>
      <c r="C2074" s="250"/>
      <c r="D2074" s="251" t="s">
        <v>260</v>
      </c>
      <c r="E2074" s="252" t="s">
        <v>1</v>
      </c>
      <c r="F2074" s="253" t="s">
        <v>1156</v>
      </c>
      <c r="G2074" s="250"/>
      <c r="H2074" s="254">
        <v>2</v>
      </c>
      <c r="I2074" s="255"/>
      <c r="J2074" s="250"/>
      <c r="K2074" s="250"/>
      <c r="L2074" s="256"/>
      <c r="M2074" s="257"/>
      <c r="N2074" s="258"/>
      <c r="O2074" s="258"/>
      <c r="P2074" s="258"/>
      <c r="Q2074" s="258"/>
      <c r="R2074" s="258"/>
      <c r="S2074" s="258"/>
      <c r="T2074" s="259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60" t="s">
        <v>260</v>
      </c>
      <c r="AU2074" s="260" t="s">
        <v>93</v>
      </c>
      <c r="AV2074" s="13" t="s">
        <v>93</v>
      </c>
      <c r="AW2074" s="13" t="s">
        <v>40</v>
      </c>
      <c r="AX2074" s="13" t="s">
        <v>91</v>
      </c>
      <c r="AY2074" s="260" t="s">
        <v>251</v>
      </c>
    </row>
    <row r="2075" s="2" customFormat="1" ht="66.75" customHeight="1">
      <c r="A2075" s="41"/>
      <c r="B2075" s="42"/>
      <c r="C2075" s="230" t="s">
        <v>2039</v>
      </c>
      <c r="D2075" s="230" t="s">
        <v>253</v>
      </c>
      <c r="E2075" s="231" t="s">
        <v>2040</v>
      </c>
      <c r="F2075" s="232" t="s">
        <v>2041</v>
      </c>
      <c r="G2075" s="233" t="s">
        <v>1431</v>
      </c>
      <c r="H2075" s="234">
        <v>3</v>
      </c>
      <c r="I2075" s="235"/>
      <c r="J2075" s="236">
        <f>ROUND(I2075*H2075,2)</f>
        <v>0</v>
      </c>
      <c r="K2075" s="237"/>
      <c r="L2075" s="47"/>
      <c r="M2075" s="238" t="s">
        <v>1</v>
      </c>
      <c r="N2075" s="239" t="s">
        <v>49</v>
      </c>
      <c r="O2075" s="94"/>
      <c r="P2075" s="240">
        <f>O2075*H2075</f>
        <v>0</v>
      </c>
      <c r="Q2075" s="240">
        <v>0</v>
      </c>
      <c r="R2075" s="240">
        <f>Q2075*H2075</f>
        <v>0</v>
      </c>
      <c r="S2075" s="240">
        <v>0</v>
      </c>
      <c r="T2075" s="241">
        <f>S2075*H2075</f>
        <v>0</v>
      </c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R2075" s="242" t="s">
        <v>304</v>
      </c>
      <c r="AT2075" s="242" t="s">
        <v>253</v>
      </c>
      <c r="AU2075" s="242" t="s">
        <v>93</v>
      </c>
      <c r="AY2075" s="19" t="s">
        <v>251</v>
      </c>
      <c r="BE2075" s="243">
        <f>IF(N2075="základní",J2075,0)</f>
        <v>0</v>
      </c>
      <c r="BF2075" s="243">
        <f>IF(N2075="snížená",J2075,0)</f>
        <v>0</v>
      </c>
      <c r="BG2075" s="243">
        <f>IF(N2075="zákl. přenesená",J2075,0)</f>
        <v>0</v>
      </c>
      <c r="BH2075" s="243">
        <f>IF(N2075="sníž. přenesená",J2075,0)</f>
        <v>0</v>
      </c>
      <c r="BI2075" s="243">
        <f>IF(N2075="nulová",J2075,0)</f>
        <v>0</v>
      </c>
      <c r="BJ2075" s="19" t="s">
        <v>91</v>
      </c>
      <c r="BK2075" s="243">
        <f>ROUND(I2075*H2075,2)</f>
        <v>0</v>
      </c>
      <c r="BL2075" s="19" t="s">
        <v>304</v>
      </c>
      <c r="BM2075" s="242" t="s">
        <v>2042</v>
      </c>
    </row>
    <row r="2076" s="15" customFormat="1">
      <c r="A2076" s="15"/>
      <c r="B2076" s="272"/>
      <c r="C2076" s="273"/>
      <c r="D2076" s="251" t="s">
        <v>260</v>
      </c>
      <c r="E2076" s="274" t="s">
        <v>1</v>
      </c>
      <c r="F2076" s="275" t="s">
        <v>2043</v>
      </c>
      <c r="G2076" s="273"/>
      <c r="H2076" s="274" t="s">
        <v>1</v>
      </c>
      <c r="I2076" s="276"/>
      <c r="J2076" s="273"/>
      <c r="K2076" s="273"/>
      <c r="L2076" s="277"/>
      <c r="M2076" s="278"/>
      <c r="N2076" s="279"/>
      <c r="O2076" s="279"/>
      <c r="P2076" s="279"/>
      <c r="Q2076" s="279"/>
      <c r="R2076" s="279"/>
      <c r="S2076" s="279"/>
      <c r="T2076" s="280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81" t="s">
        <v>260</v>
      </c>
      <c r="AU2076" s="281" t="s">
        <v>93</v>
      </c>
      <c r="AV2076" s="15" t="s">
        <v>91</v>
      </c>
      <c r="AW2076" s="15" t="s">
        <v>40</v>
      </c>
      <c r="AX2076" s="15" t="s">
        <v>84</v>
      </c>
      <c r="AY2076" s="281" t="s">
        <v>251</v>
      </c>
    </row>
    <row r="2077" s="13" customFormat="1">
      <c r="A2077" s="13"/>
      <c r="B2077" s="249"/>
      <c r="C2077" s="250"/>
      <c r="D2077" s="251" t="s">
        <v>260</v>
      </c>
      <c r="E2077" s="252" t="s">
        <v>1</v>
      </c>
      <c r="F2077" s="253" t="s">
        <v>1152</v>
      </c>
      <c r="G2077" s="250"/>
      <c r="H2077" s="254">
        <v>3</v>
      </c>
      <c r="I2077" s="255"/>
      <c r="J2077" s="250"/>
      <c r="K2077" s="250"/>
      <c r="L2077" s="256"/>
      <c r="M2077" s="257"/>
      <c r="N2077" s="258"/>
      <c r="O2077" s="258"/>
      <c r="P2077" s="258"/>
      <c r="Q2077" s="258"/>
      <c r="R2077" s="258"/>
      <c r="S2077" s="258"/>
      <c r="T2077" s="259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60" t="s">
        <v>260</v>
      </c>
      <c r="AU2077" s="260" t="s">
        <v>93</v>
      </c>
      <c r="AV2077" s="13" t="s">
        <v>93</v>
      </c>
      <c r="AW2077" s="13" t="s">
        <v>40</v>
      </c>
      <c r="AX2077" s="13" t="s">
        <v>91</v>
      </c>
      <c r="AY2077" s="260" t="s">
        <v>251</v>
      </c>
    </row>
    <row r="2078" s="2" customFormat="1" ht="66.75" customHeight="1">
      <c r="A2078" s="41"/>
      <c r="B2078" s="42"/>
      <c r="C2078" s="230" t="s">
        <v>2044</v>
      </c>
      <c r="D2078" s="230" t="s">
        <v>253</v>
      </c>
      <c r="E2078" s="231" t="s">
        <v>2045</v>
      </c>
      <c r="F2078" s="232" t="s">
        <v>2046</v>
      </c>
      <c r="G2078" s="233" t="s">
        <v>1431</v>
      </c>
      <c r="H2078" s="234">
        <v>2</v>
      </c>
      <c r="I2078" s="235"/>
      <c r="J2078" s="236">
        <f>ROUND(I2078*H2078,2)</f>
        <v>0</v>
      </c>
      <c r="K2078" s="237"/>
      <c r="L2078" s="47"/>
      <c r="M2078" s="238" t="s">
        <v>1</v>
      </c>
      <c r="N2078" s="239" t="s">
        <v>49</v>
      </c>
      <c r="O2078" s="94"/>
      <c r="P2078" s="240">
        <f>O2078*H2078</f>
        <v>0</v>
      </c>
      <c r="Q2078" s="240">
        <v>0</v>
      </c>
      <c r="R2078" s="240">
        <f>Q2078*H2078</f>
        <v>0</v>
      </c>
      <c r="S2078" s="240">
        <v>0</v>
      </c>
      <c r="T2078" s="241">
        <f>S2078*H2078</f>
        <v>0</v>
      </c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R2078" s="242" t="s">
        <v>304</v>
      </c>
      <c r="AT2078" s="242" t="s">
        <v>253</v>
      </c>
      <c r="AU2078" s="242" t="s">
        <v>93</v>
      </c>
      <c r="AY2078" s="19" t="s">
        <v>251</v>
      </c>
      <c r="BE2078" s="243">
        <f>IF(N2078="základní",J2078,0)</f>
        <v>0</v>
      </c>
      <c r="BF2078" s="243">
        <f>IF(N2078="snížená",J2078,0)</f>
        <v>0</v>
      </c>
      <c r="BG2078" s="243">
        <f>IF(N2078="zákl. přenesená",J2078,0)</f>
        <v>0</v>
      </c>
      <c r="BH2078" s="243">
        <f>IF(N2078="sníž. přenesená",J2078,0)</f>
        <v>0</v>
      </c>
      <c r="BI2078" s="243">
        <f>IF(N2078="nulová",J2078,0)</f>
        <v>0</v>
      </c>
      <c r="BJ2078" s="19" t="s">
        <v>91</v>
      </c>
      <c r="BK2078" s="243">
        <f>ROUND(I2078*H2078,2)</f>
        <v>0</v>
      </c>
      <c r="BL2078" s="19" t="s">
        <v>304</v>
      </c>
      <c r="BM2078" s="242" t="s">
        <v>2047</v>
      </c>
    </row>
    <row r="2079" s="15" customFormat="1">
      <c r="A2079" s="15"/>
      <c r="B2079" s="272"/>
      <c r="C2079" s="273"/>
      <c r="D2079" s="251" t="s">
        <v>260</v>
      </c>
      <c r="E2079" s="274" t="s">
        <v>1</v>
      </c>
      <c r="F2079" s="275" t="s">
        <v>2043</v>
      </c>
      <c r="G2079" s="273"/>
      <c r="H2079" s="274" t="s">
        <v>1</v>
      </c>
      <c r="I2079" s="276"/>
      <c r="J2079" s="273"/>
      <c r="K2079" s="273"/>
      <c r="L2079" s="277"/>
      <c r="M2079" s="278"/>
      <c r="N2079" s="279"/>
      <c r="O2079" s="279"/>
      <c r="P2079" s="279"/>
      <c r="Q2079" s="279"/>
      <c r="R2079" s="279"/>
      <c r="S2079" s="279"/>
      <c r="T2079" s="280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81" t="s">
        <v>260</v>
      </c>
      <c r="AU2079" s="281" t="s">
        <v>93</v>
      </c>
      <c r="AV2079" s="15" t="s">
        <v>91</v>
      </c>
      <c r="AW2079" s="15" t="s">
        <v>40</v>
      </c>
      <c r="AX2079" s="15" t="s">
        <v>84</v>
      </c>
      <c r="AY2079" s="281" t="s">
        <v>251</v>
      </c>
    </row>
    <row r="2080" s="13" customFormat="1">
      <c r="A2080" s="13"/>
      <c r="B2080" s="249"/>
      <c r="C2080" s="250"/>
      <c r="D2080" s="251" t="s">
        <v>260</v>
      </c>
      <c r="E2080" s="252" t="s">
        <v>1</v>
      </c>
      <c r="F2080" s="253" t="s">
        <v>1156</v>
      </c>
      <c r="G2080" s="250"/>
      <c r="H2080" s="254">
        <v>2</v>
      </c>
      <c r="I2080" s="255"/>
      <c r="J2080" s="250"/>
      <c r="K2080" s="250"/>
      <c r="L2080" s="256"/>
      <c r="M2080" s="257"/>
      <c r="N2080" s="258"/>
      <c r="O2080" s="258"/>
      <c r="P2080" s="258"/>
      <c r="Q2080" s="258"/>
      <c r="R2080" s="258"/>
      <c r="S2080" s="258"/>
      <c r="T2080" s="259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60" t="s">
        <v>260</v>
      </c>
      <c r="AU2080" s="260" t="s">
        <v>93</v>
      </c>
      <c r="AV2080" s="13" t="s">
        <v>93</v>
      </c>
      <c r="AW2080" s="13" t="s">
        <v>40</v>
      </c>
      <c r="AX2080" s="13" t="s">
        <v>91</v>
      </c>
      <c r="AY2080" s="260" t="s">
        <v>251</v>
      </c>
    </row>
    <row r="2081" s="2" customFormat="1" ht="24.15" customHeight="1">
      <c r="A2081" s="41"/>
      <c r="B2081" s="42"/>
      <c r="C2081" s="230" t="s">
        <v>2048</v>
      </c>
      <c r="D2081" s="230" t="s">
        <v>253</v>
      </c>
      <c r="E2081" s="231" t="s">
        <v>2049</v>
      </c>
      <c r="F2081" s="232" t="s">
        <v>2050</v>
      </c>
      <c r="G2081" s="233" t="s">
        <v>1665</v>
      </c>
      <c r="H2081" s="305"/>
      <c r="I2081" s="235"/>
      <c r="J2081" s="236">
        <f>ROUND(I2081*H2081,2)</f>
        <v>0</v>
      </c>
      <c r="K2081" s="237"/>
      <c r="L2081" s="47"/>
      <c r="M2081" s="238" t="s">
        <v>1</v>
      </c>
      <c r="N2081" s="239" t="s">
        <v>49</v>
      </c>
      <c r="O2081" s="94"/>
      <c r="P2081" s="240">
        <f>O2081*H2081</f>
        <v>0</v>
      </c>
      <c r="Q2081" s="240">
        <v>0</v>
      </c>
      <c r="R2081" s="240">
        <f>Q2081*H2081</f>
        <v>0</v>
      </c>
      <c r="S2081" s="240">
        <v>0</v>
      </c>
      <c r="T2081" s="241">
        <f>S2081*H2081</f>
        <v>0</v>
      </c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R2081" s="242" t="s">
        <v>304</v>
      </c>
      <c r="AT2081" s="242" t="s">
        <v>253</v>
      </c>
      <c r="AU2081" s="242" t="s">
        <v>93</v>
      </c>
      <c r="AY2081" s="19" t="s">
        <v>251</v>
      </c>
      <c r="BE2081" s="243">
        <f>IF(N2081="základní",J2081,0)</f>
        <v>0</v>
      </c>
      <c r="BF2081" s="243">
        <f>IF(N2081="snížená",J2081,0)</f>
        <v>0</v>
      </c>
      <c r="BG2081" s="243">
        <f>IF(N2081="zákl. přenesená",J2081,0)</f>
        <v>0</v>
      </c>
      <c r="BH2081" s="243">
        <f>IF(N2081="sníž. přenesená",J2081,0)</f>
        <v>0</v>
      </c>
      <c r="BI2081" s="243">
        <f>IF(N2081="nulová",J2081,0)</f>
        <v>0</v>
      </c>
      <c r="BJ2081" s="19" t="s">
        <v>91</v>
      </c>
      <c r="BK2081" s="243">
        <f>ROUND(I2081*H2081,2)</f>
        <v>0</v>
      </c>
      <c r="BL2081" s="19" t="s">
        <v>304</v>
      </c>
      <c r="BM2081" s="242" t="s">
        <v>2051</v>
      </c>
    </row>
    <row r="2082" s="2" customFormat="1">
      <c r="A2082" s="41"/>
      <c r="B2082" s="42"/>
      <c r="C2082" s="43"/>
      <c r="D2082" s="244" t="s">
        <v>258</v>
      </c>
      <c r="E2082" s="43"/>
      <c r="F2082" s="245" t="s">
        <v>2052</v>
      </c>
      <c r="G2082" s="43"/>
      <c r="H2082" s="43"/>
      <c r="I2082" s="246"/>
      <c r="J2082" s="43"/>
      <c r="K2082" s="43"/>
      <c r="L2082" s="47"/>
      <c r="M2082" s="247"/>
      <c r="N2082" s="248"/>
      <c r="O2082" s="94"/>
      <c r="P2082" s="94"/>
      <c r="Q2082" s="94"/>
      <c r="R2082" s="94"/>
      <c r="S2082" s="94"/>
      <c r="T2082" s="95"/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T2082" s="19" t="s">
        <v>258</v>
      </c>
      <c r="AU2082" s="19" t="s">
        <v>93</v>
      </c>
    </row>
    <row r="2083" s="12" customFormat="1" ht="22.8" customHeight="1">
      <c r="A2083" s="12"/>
      <c r="B2083" s="214"/>
      <c r="C2083" s="215"/>
      <c r="D2083" s="216" t="s">
        <v>83</v>
      </c>
      <c r="E2083" s="228" t="s">
        <v>2053</v>
      </c>
      <c r="F2083" s="228" t="s">
        <v>2054</v>
      </c>
      <c r="G2083" s="215"/>
      <c r="H2083" s="215"/>
      <c r="I2083" s="218"/>
      <c r="J2083" s="229">
        <f>BK2083</f>
        <v>0</v>
      </c>
      <c r="K2083" s="215"/>
      <c r="L2083" s="220"/>
      <c r="M2083" s="221"/>
      <c r="N2083" s="222"/>
      <c r="O2083" s="222"/>
      <c r="P2083" s="223">
        <f>SUM(P2084:P2099)</f>
        <v>0</v>
      </c>
      <c r="Q2083" s="222"/>
      <c r="R2083" s="223">
        <f>SUM(R2084:R2099)</f>
        <v>0.065199999999999994</v>
      </c>
      <c r="S2083" s="222"/>
      <c r="T2083" s="224">
        <f>SUM(T2084:T2099)</f>
        <v>0</v>
      </c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R2083" s="225" t="s">
        <v>93</v>
      </c>
      <c r="AT2083" s="226" t="s">
        <v>83</v>
      </c>
      <c r="AU2083" s="226" t="s">
        <v>91</v>
      </c>
      <c r="AY2083" s="225" t="s">
        <v>251</v>
      </c>
      <c r="BK2083" s="227">
        <f>SUM(BK2084:BK2099)</f>
        <v>0</v>
      </c>
    </row>
    <row r="2084" s="2" customFormat="1" ht="24.15" customHeight="1">
      <c r="A2084" s="41"/>
      <c r="B2084" s="42"/>
      <c r="C2084" s="230" t="s">
        <v>2055</v>
      </c>
      <c r="D2084" s="230" t="s">
        <v>253</v>
      </c>
      <c r="E2084" s="231" t="s">
        <v>2056</v>
      </c>
      <c r="F2084" s="232" t="s">
        <v>2057</v>
      </c>
      <c r="G2084" s="233" t="s">
        <v>2058</v>
      </c>
      <c r="H2084" s="234">
        <v>18</v>
      </c>
      <c r="I2084" s="235"/>
      <c r="J2084" s="236">
        <f>ROUND(I2084*H2084,2)</f>
        <v>0</v>
      </c>
      <c r="K2084" s="237"/>
      <c r="L2084" s="47"/>
      <c r="M2084" s="238" t="s">
        <v>1</v>
      </c>
      <c r="N2084" s="239" t="s">
        <v>49</v>
      </c>
      <c r="O2084" s="94"/>
      <c r="P2084" s="240">
        <f>O2084*H2084</f>
        <v>0</v>
      </c>
      <c r="Q2084" s="240">
        <v>0</v>
      </c>
      <c r="R2084" s="240">
        <f>Q2084*H2084</f>
        <v>0</v>
      </c>
      <c r="S2084" s="240">
        <v>0</v>
      </c>
      <c r="T2084" s="241">
        <f>S2084*H2084</f>
        <v>0</v>
      </c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R2084" s="242" t="s">
        <v>304</v>
      </c>
      <c r="AT2084" s="242" t="s">
        <v>253</v>
      </c>
      <c r="AU2084" s="242" t="s">
        <v>93</v>
      </c>
      <c r="AY2084" s="19" t="s">
        <v>251</v>
      </c>
      <c r="BE2084" s="243">
        <f>IF(N2084="základní",J2084,0)</f>
        <v>0</v>
      </c>
      <c r="BF2084" s="243">
        <f>IF(N2084="snížená",J2084,0)</f>
        <v>0</v>
      </c>
      <c r="BG2084" s="243">
        <f>IF(N2084="zákl. přenesená",J2084,0)</f>
        <v>0</v>
      </c>
      <c r="BH2084" s="243">
        <f>IF(N2084="sníž. přenesená",J2084,0)</f>
        <v>0</v>
      </c>
      <c r="BI2084" s="243">
        <f>IF(N2084="nulová",J2084,0)</f>
        <v>0</v>
      </c>
      <c r="BJ2084" s="19" t="s">
        <v>91</v>
      </c>
      <c r="BK2084" s="243">
        <f>ROUND(I2084*H2084,2)</f>
        <v>0</v>
      </c>
      <c r="BL2084" s="19" t="s">
        <v>304</v>
      </c>
      <c r="BM2084" s="242" t="s">
        <v>2059</v>
      </c>
    </row>
    <row r="2085" s="13" customFormat="1">
      <c r="A2085" s="13"/>
      <c r="B2085" s="249"/>
      <c r="C2085" s="250"/>
      <c r="D2085" s="251" t="s">
        <v>260</v>
      </c>
      <c r="E2085" s="252" t="s">
        <v>1</v>
      </c>
      <c r="F2085" s="253" t="s">
        <v>2060</v>
      </c>
      <c r="G2085" s="250"/>
      <c r="H2085" s="254">
        <v>3</v>
      </c>
      <c r="I2085" s="255"/>
      <c r="J2085" s="250"/>
      <c r="K2085" s="250"/>
      <c r="L2085" s="256"/>
      <c r="M2085" s="257"/>
      <c r="N2085" s="258"/>
      <c r="O2085" s="258"/>
      <c r="P2085" s="258"/>
      <c r="Q2085" s="258"/>
      <c r="R2085" s="258"/>
      <c r="S2085" s="258"/>
      <c r="T2085" s="259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60" t="s">
        <v>260</v>
      </c>
      <c r="AU2085" s="260" t="s">
        <v>93</v>
      </c>
      <c r="AV2085" s="13" t="s">
        <v>93</v>
      </c>
      <c r="AW2085" s="13" t="s">
        <v>40</v>
      </c>
      <c r="AX2085" s="13" t="s">
        <v>84</v>
      </c>
      <c r="AY2085" s="260" t="s">
        <v>251</v>
      </c>
    </row>
    <row r="2086" s="13" customFormat="1">
      <c r="A2086" s="13"/>
      <c r="B2086" s="249"/>
      <c r="C2086" s="250"/>
      <c r="D2086" s="251" t="s">
        <v>260</v>
      </c>
      <c r="E2086" s="252" t="s">
        <v>1</v>
      </c>
      <c r="F2086" s="253" t="s">
        <v>2061</v>
      </c>
      <c r="G2086" s="250"/>
      <c r="H2086" s="254">
        <v>3</v>
      </c>
      <c r="I2086" s="255"/>
      <c r="J2086" s="250"/>
      <c r="K2086" s="250"/>
      <c r="L2086" s="256"/>
      <c r="M2086" s="257"/>
      <c r="N2086" s="258"/>
      <c r="O2086" s="258"/>
      <c r="P2086" s="258"/>
      <c r="Q2086" s="258"/>
      <c r="R2086" s="258"/>
      <c r="S2086" s="258"/>
      <c r="T2086" s="259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60" t="s">
        <v>260</v>
      </c>
      <c r="AU2086" s="260" t="s">
        <v>93</v>
      </c>
      <c r="AV2086" s="13" t="s">
        <v>93</v>
      </c>
      <c r="AW2086" s="13" t="s">
        <v>40</v>
      </c>
      <c r="AX2086" s="13" t="s">
        <v>84</v>
      </c>
      <c r="AY2086" s="260" t="s">
        <v>251</v>
      </c>
    </row>
    <row r="2087" s="13" customFormat="1">
      <c r="A2087" s="13"/>
      <c r="B2087" s="249"/>
      <c r="C2087" s="250"/>
      <c r="D2087" s="251" t="s">
        <v>260</v>
      </c>
      <c r="E2087" s="252" t="s">
        <v>1</v>
      </c>
      <c r="F2087" s="253" t="s">
        <v>2062</v>
      </c>
      <c r="G2087" s="250"/>
      <c r="H2087" s="254">
        <v>3</v>
      </c>
      <c r="I2087" s="255"/>
      <c r="J2087" s="250"/>
      <c r="K2087" s="250"/>
      <c r="L2087" s="256"/>
      <c r="M2087" s="257"/>
      <c r="N2087" s="258"/>
      <c r="O2087" s="258"/>
      <c r="P2087" s="258"/>
      <c r="Q2087" s="258"/>
      <c r="R2087" s="258"/>
      <c r="S2087" s="258"/>
      <c r="T2087" s="259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60" t="s">
        <v>260</v>
      </c>
      <c r="AU2087" s="260" t="s">
        <v>93</v>
      </c>
      <c r="AV2087" s="13" t="s">
        <v>93</v>
      </c>
      <c r="AW2087" s="13" t="s">
        <v>40</v>
      </c>
      <c r="AX2087" s="13" t="s">
        <v>84</v>
      </c>
      <c r="AY2087" s="260" t="s">
        <v>251</v>
      </c>
    </row>
    <row r="2088" s="13" customFormat="1">
      <c r="A2088" s="13"/>
      <c r="B2088" s="249"/>
      <c r="C2088" s="250"/>
      <c r="D2088" s="251" t="s">
        <v>260</v>
      </c>
      <c r="E2088" s="252" t="s">
        <v>1</v>
      </c>
      <c r="F2088" s="253" t="s">
        <v>2063</v>
      </c>
      <c r="G2088" s="250"/>
      <c r="H2088" s="254">
        <v>3</v>
      </c>
      <c r="I2088" s="255"/>
      <c r="J2088" s="250"/>
      <c r="K2088" s="250"/>
      <c r="L2088" s="256"/>
      <c r="M2088" s="257"/>
      <c r="N2088" s="258"/>
      <c r="O2088" s="258"/>
      <c r="P2088" s="258"/>
      <c r="Q2088" s="258"/>
      <c r="R2088" s="258"/>
      <c r="S2088" s="258"/>
      <c r="T2088" s="259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60" t="s">
        <v>260</v>
      </c>
      <c r="AU2088" s="260" t="s">
        <v>93</v>
      </c>
      <c r="AV2088" s="13" t="s">
        <v>93</v>
      </c>
      <c r="AW2088" s="13" t="s">
        <v>40</v>
      </c>
      <c r="AX2088" s="13" t="s">
        <v>84</v>
      </c>
      <c r="AY2088" s="260" t="s">
        <v>251</v>
      </c>
    </row>
    <row r="2089" s="13" customFormat="1">
      <c r="A2089" s="13"/>
      <c r="B2089" s="249"/>
      <c r="C2089" s="250"/>
      <c r="D2089" s="251" t="s">
        <v>260</v>
      </c>
      <c r="E2089" s="252" t="s">
        <v>1</v>
      </c>
      <c r="F2089" s="253" t="s">
        <v>2064</v>
      </c>
      <c r="G2089" s="250"/>
      <c r="H2089" s="254">
        <v>3</v>
      </c>
      <c r="I2089" s="255"/>
      <c r="J2089" s="250"/>
      <c r="K2089" s="250"/>
      <c r="L2089" s="256"/>
      <c r="M2089" s="257"/>
      <c r="N2089" s="258"/>
      <c r="O2089" s="258"/>
      <c r="P2089" s="258"/>
      <c r="Q2089" s="258"/>
      <c r="R2089" s="258"/>
      <c r="S2089" s="258"/>
      <c r="T2089" s="259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60" t="s">
        <v>260</v>
      </c>
      <c r="AU2089" s="260" t="s">
        <v>93</v>
      </c>
      <c r="AV2089" s="13" t="s">
        <v>93</v>
      </c>
      <c r="AW2089" s="13" t="s">
        <v>40</v>
      </c>
      <c r="AX2089" s="13" t="s">
        <v>84</v>
      </c>
      <c r="AY2089" s="260" t="s">
        <v>251</v>
      </c>
    </row>
    <row r="2090" s="13" customFormat="1">
      <c r="A2090" s="13"/>
      <c r="B2090" s="249"/>
      <c r="C2090" s="250"/>
      <c r="D2090" s="251" t="s">
        <v>260</v>
      </c>
      <c r="E2090" s="252" t="s">
        <v>1</v>
      </c>
      <c r="F2090" s="253" t="s">
        <v>2065</v>
      </c>
      <c r="G2090" s="250"/>
      <c r="H2090" s="254">
        <v>3</v>
      </c>
      <c r="I2090" s="255"/>
      <c r="J2090" s="250"/>
      <c r="K2090" s="250"/>
      <c r="L2090" s="256"/>
      <c r="M2090" s="257"/>
      <c r="N2090" s="258"/>
      <c r="O2090" s="258"/>
      <c r="P2090" s="258"/>
      <c r="Q2090" s="258"/>
      <c r="R2090" s="258"/>
      <c r="S2090" s="258"/>
      <c r="T2090" s="259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60" t="s">
        <v>260</v>
      </c>
      <c r="AU2090" s="260" t="s">
        <v>93</v>
      </c>
      <c r="AV2090" s="13" t="s">
        <v>93</v>
      </c>
      <c r="AW2090" s="13" t="s">
        <v>40</v>
      </c>
      <c r="AX2090" s="13" t="s">
        <v>84</v>
      </c>
      <c r="AY2090" s="260" t="s">
        <v>251</v>
      </c>
    </row>
    <row r="2091" s="14" customFormat="1">
      <c r="A2091" s="14"/>
      <c r="B2091" s="261"/>
      <c r="C2091" s="262"/>
      <c r="D2091" s="251" t="s">
        <v>260</v>
      </c>
      <c r="E2091" s="263" t="s">
        <v>1</v>
      </c>
      <c r="F2091" s="264" t="s">
        <v>262</v>
      </c>
      <c r="G2091" s="262"/>
      <c r="H2091" s="265">
        <v>18</v>
      </c>
      <c r="I2091" s="266"/>
      <c r="J2091" s="262"/>
      <c r="K2091" s="262"/>
      <c r="L2091" s="267"/>
      <c r="M2091" s="268"/>
      <c r="N2091" s="269"/>
      <c r="O2091" s="269"/>
      <c r="P2091" s="269"/>
      <c r="Q2091" s="269"/>
      <c r="R2091" s="269"/>
      <c r="S2091" s="269"/>
      <c r="T2091" s="270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71" t="s">
        <v>260</v>
      </c>
      <c r="AU2091" s="271" t="s">
        <v>93</v>
      </c>
      <c r="AV2091" s="14" t="s">
        <v>257</v>
      </c>
      <c r="AW2091" s="14" t="s">
        <v>40</v>
      </c>
      <c r="AX2091" s="14" t="s">
        <v>91</v>
      </c>
      <c r="AY2091" s="271" t="s">
        <v>251</v>
      </c>
    </row>
    <row r="2092" s="2" customFormat="1" ht="78" customHeight="1">
      <c r="A2092" s="41"/>
      <c r="B2092" s="42"/>
      <c r="C2092" s="230" t="s">
        <v>2066</v>
      </c>
      <c r="D2092" s="230" t="s">
        <v>253</v>
      </c>
      <c r="E2092" s="231" t="s">
        <v>2067</v>
      </c>
      <c r="F2092" s="232" t="s">
        <v>2068</v>
      </c>
      <c r="G2092" s="233" t="s">
        <v>2058</v>
      </c>
      <c r="H2092" s="234">
        <v>1</v>
      </c>
      <c r="I2092" s="235"/>
      <c r="J2092" s="236">
        <f>ROUND(I2092*H2092,2)</f>
        <v>0</v>
      </c>
      <c r="K2092" s="237"/>
      <c r="L2092" s="47"/>
      <c r="M2092" s="238" t="s">
        <v>1</v>
      </c>
      <c r="N2092" s="239" t="s">
        <v>49</v>
      </c>
      <c r="O2092" s="94"/>
      <c r="P2092" s="240">
        <f>O2092*H2092</f>
        <v>0</v>
      </c>
      <c r="Q2092" s="240">
        <v>0.032599999999999997</v>
      </c>
      <c r="R2092" s="240">
        <f>Q2092*H2092</f>
        <v>0.032599999999999997</v>
      </c>
      <c r="S2092" s="240">
        <v>0</v>
      </c>
      <c r="T2092" s="241">
        <f>S2092*H2092</f>
        <v>0</v>
      </c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R2092" s="242" t="s">
        <v>304</v>
      </c>
      <c r="AT2092" s="242" t="s">
        <v>253</v>
      </c>
      <c r="AU2092" s="242" t="s">
        <v>93</v>
      </c>
      <c r="AY2092" s="19" t="s">
        <v>251</v>
      </c>
      <c r="BE2092" s="243">
        <f>IF(N2092="základní",J2092,0)</f>
        <v>0</v>
      </c>
      <c r="BF2092" s="243">
        <f>IF(N2092="snížená",J2092,0)</f>
        <v>0</v>
      </c>
      <c r="BG2092" s="243">
        <f>IF(N2092="zákl. přenesená",J2092,0)</f>
        <v>0</v>
      </c>
      <c r="BH2092" s="243">
        <f>IF(N2092="sníž. přenesená",J2092,0)</f>
        <v>0</v>
      </c>
      <c r="BI2092" s="243">
        <f>IF(N2092="nulová",J2092,0)</f>
        <v>0</v>
      </c>
      <c r="BJ2092" s="19" t="s">
        <v>91</v>
      </c>
      <c r="BK2092" s="243">
        <f>ROUND(I2092*H2092,2)</f>
        <v>0</v>
      </c>
      <c r="BL2092" s="19" t="s">
        <v>304</v>
      </c>
      <c r="BM2092" s="242" t="s">
        <v>2069</v>
      </c>
    </row>
    <row r="2093" s="15" customFormat="1">
      <c r="A2093" s="15"/>
      <c r="B2093" s="272"/>
      <c r="C2093" s="273"/>
      <c r="D2093" s="251" t="s">
        <v>260</v>
      </c>
      <c r="E2093" s="274" t="s">
        <v>1</v>
      </c>
      <c r="F2093" s="275" t="s">
        <v>2043</v>
      </c>
      <c r="G2093" s="273"/>
      <c r="H2093" s="274" t="s">
        <v>1</v>
      </c>
      <c r="I2093" s="276"/>
      <c r="J2093" s="273"/>
      <c r="K2093" s="273"/>
      <c r="L2093" s="277"/>
      <c r="M2093" s="278"/>
      <c r="N2093" s="279"/>
      <c r="O2093" s="279"/>
      <c r="P2093" s="279"/>
      <c r="Q2093" s="279"/>
      <c r="R2093" s="279"/>
      <c r="S2093" s="279"/>
      <c r="T2093" s="280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81" t="s">
        <v>260</v>
      </c>
      <c r="AU2093" s="281" t="s">
        <v>93</v>
      </c>
      <c r="AV2093" s="15" t="s">
        <v>91</v>
      </c>
      <c r="AW2093" s="15" t="s">
        <v>40</v>
      </c>
      <c r="AX2093" s="15" t="s">
        <v>84</v>
      </c>
      <c r="AY2093" s="281" t="s">
        <v>251</v>
      </c>
    </row>
    <row r="2094" s="13" customFormat="1">
      <c r="A2094" s="13"/>
      <c r="B2094" s="249"/>
      <c r="C2094" s="250"/>
      <c r="D2094" s="251" t="s">
        <v>260</v>
      </c>
      <c r="E2094" s="252" t="s">
        <v>1</v>
      </c>
      <c r="F2094" s="253" t="s">
        <v>2070</v>
      </c>
      <c r="G2094" s="250"/>
      <c r="H2094" s="254">
        <v>1</v>
      </c>
      <c r="I2094" s="255"/>
      <c r="J2094" s="250"/>
      <c r="K2094" s="250"/>
      <c r="L2094" s="256"/>
      <c r="M2094" s="257"/>
      <c r="N2094" s="258"/>
      <c r="O2094" s="258"/>
      <c r="P2094" s="258"/>
      <c r="Q2094" s="258"/>
      <c r="R2094" s="258"/>
      <c r="S2094" s="258"/>
      <c r="T2094" s="259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60" t="s">
        <v>260</v>
      </c>
      <c r="AU2094" s="260" t="s">
        <v>93</v>
      </c>
      <c r="AV2094" s="13" t="s">
        <v>93</v>
      </c>
      <c r="AW2094" s="13" t="s">
        <v>40</v>
      </c>
      <c r="AX2094" s="13" t="s">
        <v>91</v>
      </c>
      <c r="AY2094" s="260" t="s">
        <v>251</v>
      </c>
    </row>
    <row r="2095" s="2" customFormat="1" ht="78" customHeight="1">
      <c r="A2095" s="41"/>
      <c r="B2095" s="42"/>
      <c r="C2095" s="230" t="s">
        <v>2071</v>
      </c>
      <c r="D2095" s="230" t="s">
        <v>253</v>
      </c>
      <c r="E2095" s="231" t="s">
        <v>2072</v>
      </c>
      <c r="F2095" s="232" t="s">
        <v>2073</v>
      </c>
      <c r="G2095" s="233" t="s">
        <v>2058</v>
      </c>
      <c r="H2095" s="234">
        <v>1</v>
      </c>
      <c r="I2095" s="235"/>
      <c r="J2095" s="236">
        <f>ROUND(I2095*H2095,2)</f>
        <v>0</v>
      </c>
      <c r="K2095" s="237"/>
      <c r="L2095" s="47"/>
      <c r="M2095" s="238" t="s">
        <v>1</v>
      </c>
      <c r="N2095" s="239" t="s">
        <v>49</v>
      </c>
      <c r="O2095" s="94"/>
      <c r="P2095" s="240">
        <f>O2095*H2095</f>
        <v>0</v>
      </c>
      <c r="Q2095" s="240">
        <v>0.032599999999999997</v>
      </c>
      <c r="R2095" s="240">
        <f>Q2095*H2095</f>
        <v>0.032599999999999997</v>
      </c>
      <c r="S2095" s="240">
        <v>0</v>
      </c>
      <c r="T2095" s="241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42" t="s">
        <v>304</v>
      </c>
      <c r="AT2095" s="242" t="s">
        <v>253</v>
      </c>
      <c r="AU2095" s="242" t="s">
        <v>93</v>
      </c>
      <c r="AY2095" s="19" t="s">
        <v>251</v>
      </c>
      <c r="BE2095" s="243">
        <f>IF(N2095="základní",J2095,0)</f>
        <v>0</v>
      </c>
      <c r="BF2095" s="243">
        <f>IF(N2095="snížená",J2095,0)</f>
        <v>0</v>
      </c>
      <c r="BG2095" s="243">
        <f>IF(N2095="zákl. přenesená",J2095,0)</f>
        <v>0</v>
      </c>
      <c r="BH2095" s="243">
        <f>IF(N2095="sníž. přenesená",J2095,0)</f>
        <v>0</v>
      </c>
      <c r="BI2095" s="243">
        <f>IF(N2095="nulová",J2095,0)</f>
        <v>0</v>
      </c>
      <c r="BJ2095" s="19" t="s">
        <v>91</v>
      </c>
      <c r="BK2095" s="243">
        <f>ROUND(I2095*H2095,2)</f>
        <v>0</v>
      </c>
      <c r="BL2095" s="19" t="s">
        <v>304</v>
      </c>
      <c r="BM2095" s="242" t="s">
        <v>2074</v>
      </c>
    </row>
    <row r="2096" s="15" customFormat="1">
      <c r="A2096" s="15"/>
      <c r="B2096" s="272"/>
      <c r="C2096" s="273"/>
      <c r="D2096" s="251" t="s">
        <v>260</v>
      </c>
      <c r="E2096" s="274" t="s">
        <v>1</v>
      </c>
      <c r="F2096" s="275" t="s">
        <v>2043</v>
      </c>
      <c r="G2096" s="273"/>
      <c r="H2096" s="274" t="s">
        <v>1</v>
      </c>
      <c r="I2096" s="276"/>
      <c r="J2096" s="273"/>
      <c r="K2096" s="273"/>
      <c r="L2096" s="277"/>
      <c r="M2096" s="278"/>
      <c r="N2096" s="279"/>
      <c r="O2096" s="279"/>
      <c r="P2096" s="279"/>
      <c r="Q2096" s="279"/>
      <c r="R2096" s="279"/>
      <c r="S2096" s="279"/>
      <c r="T2096" s="280"/>
      <c r="U2096" s="15"/>
      <c r="V2096" s="15"/>
      <c r="W2096" s="15"/>
      <c r="X2096" s="15"/>
      <c r="Y2096" s="15"/>
      <c r="Z2096" s="15"/>
      <c r="AA2096" s="15"/>
      <c r="AB2096" s="15"/>
      <c r="AC2096" s="15"/>
      <c r="AD2096" s="15"/>
      <c r="AE2096" s="15"/>
      <c r="AT2096" s="281" t="s">
        <v>260</v>
      </c>
      <c r="AU2096" s="281" t="s">
        <v>93</v>
      </c>
      <c r="AV2096" s="15" t="s">
        <v>91</v>
      </c>
      <c r="AW2096" s="15" t="s">
        <v>40</v>
      </c>
      <c r="AX2096" s="15" t="s">
        <v>84</v>
      </c>
      <c r="AY2096" s="281" t="s">
        <v>251</v>
      </c>
    </row>
    <row r="2097" s="13" customFormat="1">
      <c r="A2097" s="13"/>
      <c r="B2097" s="249"/>
      <c r="C2097" s="250"/>
      <c r="D2097" s="251" t="s">
        <v>260</v>
      </c>
      <c r="E2097" s="252" t="s">
        <v>1</v>
      </c>
      <c r="F2097" s="253" t="s">
        <v>2070</v>
      </c>
      <c r="G2097" s="250"/>
      <c r="H2097" s="254">
        <v>1</v>
      </c>
      <c r="I2097" s="255"/>
      <c r="J2097" s="250"/>
      <c r="K2097" s="250"/>
      <c r="L2097" s="256"/>
      <c r="M2097" s="257"/>
      <c r="N2097" s="258"/>
      <c r="O2097" s="258"/>
      <c r="P2097" s="258"/>
      <c r="Q2097" s="258"/>
      <c r="R2097" s="258"/>
      <c r="S2097" s="258"/>
      <c r="T2097" s="259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60" t="s">
        <v>260</v>
      </c>
      <c r="AU2097" s="260" t="s">
        <v>93</v>
      </c>
      <c r="AV2097" s="13" t="s">
        <v>93</v>
      </c>
      <c r="AW2097" s="13" t="s">
        <v>40</v>
      </c>
      <c r="AX2097" s="13" t="s">
        <v>91</v>
      </c>
      <c r="AY2097" s="260" t="s">
        <v>251</v>
      </c>
    </row>
    <row r="2098" s="2" customFormat="1" ht="24.15" customHeight="1">
      <c r="A2098" s="41"/>
      <c r="B2098" s="42"/>
      <c r="C2098" s="230" t="s">
        <v>1229</v>
      </c>
      <c r="D2098" s="230" t="s">
        <v>253</v>
      </c>
      <c r="E2098" s="231" t="s">
        <v>2075</v>
      </c>
      <c r="F2098" s="232" t="s">
        <v>2076</v>
      </c>
      <c r="G2098" s="233" t="s">
        <v>1665</v>
      </c>
      <c r="H2098" s="305"/>
      <c r="I2098" s="235"/>
      <c r="J2098" s="236">
        <f>ROUND(I2098*H2098,2)</f>
        <v>0</v>
      </c>
      <c r="K2098" s="237"/>
      <c r="L2098" s="47"/>
      <c r="M2098" s="238" t="s">
        <v>1</v>
      </c>
      <c r="N2098" s="239" t="s">
        <v>49</v>
      </c>
      <c r="O2098" s="94"/>
      <c r="P2098" s="240">
        <f>O2098*H2098</f>
        <v>0</v>
      </c>
      <c r="Q2098" s="240">
        <v>0</v>
      </c>
      <c r="R2098" s="240">
        <f>Q2098*H2098</f>
        <v>0</v>
      </c>
      <c r="S2098" s="240">
        <v>0</v>
      </c>
      <c r="T2098" s="241">
        <f>S2098*H2098</f>
        <v>0</v>
      </c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R2098" s="242" t="s">
        <v>304</v>
      </c>
      <c r="AT2098" s="242" t="s">
        <v>253</v>
      </c>
      <c r="AU2098" s="242" t="s">
        <v>93</v>
      </c>
      <c r="AY2098" s="19" t="s">
        <v>251</v>
      </c>
      <c r="BE2098" s="243">
        <f>IF(N2098="základní",J2098,0)</f>
        <v>0</v>
      </c>
      <c r="BF2098" s="243">
        <f>IF(N2098="snížená",J2098,0)</f>
        <v>0</v>
      </c>
      <c r="BG2098" s="243">
        <f>IF(N2098="zákl. přenesená",J2098,0)</f>
        <v>0</v>
      </c>
      <c r="BH2098" s="243">
        <f>IF(N2098="sníž. přenesená",J2098,0)</f>
        <v>0</v>
      </c>
      <c r="BI2098" s="243">
        <f>IF(N2098="nulová",J2098,0)</f>
        <v>0</v>
      </c>
      <c r="BJ2098" s="19" t="s">
        <v>91</v>
      </c>
      <c r="BK2098" s="243">
        <f>ROUND(I2098*H2098,2)</f>
        <v>0</v>
      </c>
      <c r="BL2098" s="19" t="s">
        <v>304</v>
      </c>
      <c r="BM2098" s="242" t="s">
        <v>2077</v>
      </c>
    </row>
    <row r="2099" s="2" customFormat="1">
      <c r="A2099" s="41"/>
      <c r="B2099" s="42"/>
      <c r="C2099" s="43"/>
      <c r="D2099" s="244" t="s">
        <v>258</v>
      </c>
      <c r="E2099" s="43"/>
      <c r="F2099" s="245" t="s">
        <v>2078</v>
      </c>
      <c r="G2099" s="43"/>
      <c r="H2099" s="43"/>
      <c r="I2099" s="246"/>
      <c r="J2099" s="43"/>
      <c r="K2099" s="43"/>
      <c r="L2099" s="47"/>
      <c r="M2099" s="247"/>
      <c r="N2099" s="248"/>
      <c r="O2099" s="94"/>
      <c r="P2099" s="94"/>
      <c r="Q2099" s="94"/>
      <c r="R2099" s="94"/>
      <c r="S2099" s="94"/>
      <c r="T2099" s="95"/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T2099" s="19" t="s">
        <v>258</v>
      </c>
      <c r="AU2099" s="19" t="s">
        <v>93</v>
      </c>
    </row>
    <row r="2100" s="12" customFormat="1" ht="22.8" customHeight="1">
      <c r="A2100" s="12"/>
      <c r="B2100" s="214"/>
      <c r="C2100" s="215"/>
      <c r="D2100" s="216" t="s">
        <v>83</v>
      </c>
      <c r="E2100" s="228" t="s">
        <v>2079</v>
      </c>
      <c r="F2100" s="228" t="s">
        <v>2080</v>
      </c>
      <c r="G2100" s="215"/>
      <c r="H2100" s="215"/>
      <c r="I2100" s="218"/>
      <c r="J2100" s="229">
        <f>BK2100</f>
        <v>0</v>
      </c>
      <c r="K2100" s="215"/>
      <c r="L2100" s="220"/>
      <c r="M2100" s="221"/>
      <c r="N2100" s="222"/>
      <c r="O2100" s="222"/>
      <c r="P2100" s="223">
        <f>SUM(P2101:P2105)</f>
        <v>0</v>
      </c>
      <c r="Q2100" s="222"/>
      <c r="R2100" s="223">
        <f>SUM(R2101:R2105)</f>
        <v>0.023019999999999999</v>
      </c>
      <c r="S2100" s="222"/>
      <c r="T2100" s="224">
        <f>SUM(T2101:T2105)</f>
        <v>0</v>
      </c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R2100" s="225" t="s">
        <v>93</v>
      </c>
      <c r="AT2100" s="226" t="s">
        <v>83</v>
      </c>
      <c r="AU2100" s="226" t="s">
        <v>91</v>
      </c>
      <c r="AY2100" s="225" t="s">
        <v>251</v>
      </c>
      <c r="BK2100" s="227">
        <f>SUM(BK2101:BK2105)</f>
        <v>0</v>
      </c>
    </row>
    <row r="2101" s="2" customFormat="1" ht="66.75" customHeight="1">
      <c r="A2101" s="41"/>
      <c r="B2101" s="42"/>
      <c r="C2101" s="230" t="s">
        <v>2081</v>
      </c>
      <c r="D2101" s="230" t="s">
        <v>253</v>
      </c>
      <c r="E2101" s="231" t="s">
        <v>2082</v>
      </c>
      <c r="F2101" s="232" t="s">
        <v>2083</v>
      </c>
      <c r="G2101" s="233" t="s">
        <v>2058</v>
      </c>
      <c r="H2101" s="234">
        <v>1</v>
      </c>
      <c r="I2101" s="235"/>
      <c r="J2101" s="236">
        <f>ROUND(I2101*H2101,2)</f>
        <v>0</v>
      </c>
      <c r="K2101" s="237"/>
      <c r="L2101" s="47"/>
      <c r="M2101" s="238" t="s">
        <v>1</v>
      </c>
      <c r="N2101" s="239" t="s">
        <v>49</v>
      </c>
      <c r="O2101" s="94"/>
      <c r="P2101" s="240">
        <f>O2101*H2101</f>
        <v>0</v>
      </c>
      <c r="Q2101" s="240">
        <v>0.023019999999999999</v>
      </c>
      <c r="R2101" s="240">
        <f>Q2101*H2101</f>
        <v>0.023019999999999999</v>
      </c>
      <c r="S2101" s="240">
        <v>0</v>
      </c>
      <c r="T2101" s="241">
        <f>S2101*H2101</f>
        <v>0</v>
      </c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R2101" s="242" t="s">
        <v>304</v>
      </c>
      <c r="AT2101" s="242" t="s">
        <v>253</v>
      </c>
      <c r="AU2101" s="242" t="s">
        <v>93</v>
      </c>
      <c r="AY2101" s="19" t="s">
        <v>251</v>
      </c>
      <c r="BE2101" s="243">
        <f>IF(N2101="základní",J2101,0)</f>
        <v>0</v>
      </c>
      <c r="BF2101" s="243">
        <f>IF(N2101="snížená",J2101,0)</f>
        <v>0</v>
      </c>
      <c r="BG2101" s="243">
        <f>IF(N2101="zákl. přenesená",J2101,0)</f>
        <v>0</v>
      </c>
      <c r="BH2101" s="243">
        <f>IF(N2101="sníž. přenesená",J2101,0)</f>
        <v>0</v>
      </c>
      <c r="BI2101" s="243">
        <f>IF(N2101="nulová",J2101,0)</f>
        <v>0</v>
      </c>
      <c r="BJ2101" s="19" t="s">
        <v>91</v>
      </c>
      <c r="BK2101" s="243">
        <f>ROUND(I2101*H2101,2)</f>
        <v>0</v>
      </c>
      <c r="BL2101" s="19" t="s">
        <v>304</v>
      </c>
      <c r="BM2101" s="242" t="s">
        <v>2084</v>
      </c>
    </row>
    <row r="2102" s="15" customFormat="1">
      <c r="A2102" s="15"/>
      <c r="B2102" s="272"/>
      <c r="C2102" s="273"/>
      <c r="D2102" s="251" t="s">
        <v>260</v>
      </c>
      <c r="E2102" s="274" t="s">
        <v>1</v>
      </c>
      <c r="F2102" s="275" t="s">
        <v>2043</v>
      </c>
      <c r="G2102" s="273"/>
      <c r="H2102" s="274" t="s">
        <v>1</v>
      </c>
      <c r="I2102" s="276"/>
      <c r="J2102" s="273"/>
      <c r="K2102" s="273"/>
      <c r="L2102" s="277"/>
      <c r="M2102" s="278"/>
      <c r="N2102" s="279"/>
      <c r="O2102" s="279"/>
      <c r="P2102" s="279"/>
      <c r="Q2102" s="279"/>
      <c r="R2102" s="279"/>
      <c r="S2102" s="279"/>
      <c r="T2102" s="280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T2102" s="281" t="s">
        <v>260</v>
      </c>
      <c r="AU2102" s="281" t="s">
        <v>93</v>
      </c>
      <c r="AV2102" s="15" t="s">
        <v>91</v>
      </c>
      <c r="AW2102" s="15" t="s">
        <v>40</v>
      </c>
      <c r="AX2102" s="15" t="s">
        <v>84</v>
      </c>
      <c r="AY2102" s="281" t="s">
        <v>251</v>
      </c>
    </row>
    <row r="2103" s="13" customFormat="1">
      <c r="A2103" s="13"/>
      <c r="B2103" s="249"/>
      <c r="C2103" s="250"/>
      <c r="D2103" s="251" t="s">
        <v>260</v>
      </c>
      <c r="E2103" s="252" t="s">
        <v>1</v>
      </c>
      <c r="F2103" s="253" t="s">
        <v>2070</v>
      </c>
      <c r="G2103" s="250"/>
      <c r="H2103" s="254">
        <v>1</v>
      </c>
      <c r="I2103" s="255"/>
      <c r="J2103" s="250"/>
      <c r="K2103" s="250"/>
      <c r="L2103" s="256"/>
      <c r="M2103" s="257"/>
      <c r="N2103" s="258"/>
      <c r="O2103" s="258"/>
      <c r="P2103" s="258"/>
      <c r="Q2103" s="258"/>
      <c r="R2103" s="258"/>
      <c r="S2103" s="258"/>
      <c r="T2103" s="259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60" t="s">
        <v>260</v>
      </c>
      <c r="AU2103" s="260" t="s">
        <v>93</v>
      </c>
      <c r="AV2103" s="13" t="s">
        <v>93</v>
      </c>
      <c r="AW2103" s="13" t="s">
        <v>40</v>
      </c>
      <c r="AX2103" s="13" t="s">
        <v>91</v>
      </c>
      <c r="AY2103" s="260" t="s">
        <v>251</v>
      </c>
    </row>
    <row r="2104" s="2" customFormat="1" ht="24.15" customHeight="1">
      <c r="A2104" s="41"/>
      <c r="B2104" s="42"/>
      <c r="C2104" s="230" t="s">
        <v>1235</v>
      </c>
      <c r="D2104" s="230" t="s">
        <v>253</v>
      </c>
      <c r="E2104" s="231" t="s">
        <v>2085</v>
      </c>
      <c r="F2104" s="232" t="s">
        <v>2086</v>
      </c>
      <c r="G2104" s="233" t="s">
        <v>1665</v>
      </c>
      <c r="H2104" s="305"/>
      <c r="I2104" s="235"/>
      <c r="J2104" s="236">
        <f>ROUND(I2104*H2104,2)</f>
        <v>0</v>
      </c>
      <c r="K2104" s="237"/>
      <c r="L2104" s="47"/>
      <c r="M2104" s="238" t="s">
        <v>1</v>
      </c>
      <c r="N2104" s="239" t="s">
        <v>49</v>
      </c>
      <c r="O2104" s="94"/>
      <c r="P2104" s="240">
        <f>O2104*H2104</f>
        <v>0</v>
      </c>
      <c r="Q2104" s="240">
        <v>0</v>
      </c>
      <c r="R2104" s="240">
        <f>Q2104*H2104</f>
        <v>0</v>
      </c>
      <c r="S2104" s="240">
        <v>0</v>
      </c>
      <c r="T2104" s="241">
        <f>S2104*H2104</f>
        <v>0</v>
      </c>
      <c r="U2104" s="41"/>
      <c r="V2104" s="41"/>
      <c r="W2104" s="41"/>
      <c r="X2104" s="41"/>
      <c r="Y2104" s="41"/>
      <c r="Z2104" s="41"/>
      <c r="AA2104" s="41"/>
      <c r="AB2104" s="41"/>
      <c r="AC2104" s="41"/>
      <c r="AD2104" s="41"/>
      <c r="AE2104" s="41"/>
      <c r="AR2104" s="242" t="s">
        <v>304</v>
      </c>
      <c r="AT2104" s="242" t="s">
        <v>253</v>
      </c>
      <c r="AU2104" s="242" t="s">
        <v>93</v>
      </c>
      <c r="AY2104" s="19" t="s">
        <v>251</v>
      </c>
      <c r="BE2104" s="243">
        <f>IF(N2104="základní",J2104,0)</f>
        <v>0</v>
      </c>
      <c r="BF2104" s="243">
        <f>IF(N2104="snížená",J2104,0)</f>
        <v>0</v>
      </c>
      <c r="BG2104" s="243">
        <f>IF(N2104="zákl. přenesená",J2104,0)</f>
        <v>0</v>
      </c>
      <c r="BH2104" s="243">
        <f>IF(N2104="sníž. přenesená",J2104,0)</f>
        <v>0</v>
      </c>
      <c r="BI2104" s="243">
        <f>IF(N2104="nulová",J2104,0)</f>
        <v>0</v>
      </c>
      <c r="BJ2104" s="19" t="s">
        <v>91</v>
      </c>
      <c r="BK2104" s="243">
        <f>ROUND(I2104*H2104,2)</f>
        <v>0</v>
      </c>
      <c r="BL2104" s="19" t="s">
        <v>304</v>
      </c>
      <c r="BM2104" s="242" t="s">
        <v>2087</v>
      </c>
    </row>
    <row r="2105" s="2" customFormat="1">
      <c r="A2105" s="41"/>
      <c r="B2105" s="42"/>
      <c r="C2105" s="43"/>
      <c r="D2105" s="244" t="s">
        <v>258</v>
      </c>
      <c r="E2105" s="43"/>
      <c r="F2105" s="245" t="s">
        <v>2088</v>
      </c>
      <c r="G2105" s="43"/>
      <c r="H2105" s="43"/>
      <c r="I2105" s="246"/>
      <c r="J2105" s="43"/>
      <c r="K2105" s="43"/>
      <c r="L2105" s="47"/>
      <c r="M2105" s="247"/>
      <c r="N2105" s="248"/>
      <c r="O2105" s="94"/>
      <c r="P2105" s="94"/>
      <c r="Q2105" s="94"/>
      <c r="R2105" s="94"/>
      <c r="S2105" s="94"/>
      <c r="T2105" s="95"/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T2105" s="19" t="s">
        <v>258</v>
      </c>
      <c r="AU2105" s="19" t="s">
        <v>93</v>
      </c>
    </row>
    <row r="2106" s="12" customFormat="1" ht="22.8" customHeight="1">
      <c r="A2106" s="12"/>
      <c r="B2106" s="214"/>
      <c r="C2106" s="215"/>
      <c r="D2106" s="216" t="s">
        <v>83</v>
      </c>
      <c r="E2106" s="228" t="s">
        <v>2089</v>
      </c>
      <c r="F2106" s="228" t="s">
        <v>2090</v>
      </c>
      <c r="G2106" s="215"/>
      <c r="H2106" s="215"/>
      <c r="I2106" s="218"/>
      <c r="J2106" s="229">
        <f>BK2106</f>
        <v>0</v>
      </c>
      <c r="K2106" s="215"/>
      <c r="L2106" s="220"/>
      <c r="M2106" s="221"/>
      <c r="N2106" s="222"/>
      <c r="O2106" s="222"/>
      <c r="P2106" s="223">
        <f>SUM(P2107:P2210)</f>
        <v>0</v>
      </c>
      <c r="Q2106" s="222"/>
      <c r="R2106" s="223">
        <f>SUM(R2107:R2210)</f>
        <v>0.35805000000000003</v>
      </c>
      <c r="S2106" s="222"/>
      <c r="T2106" s="224">
        <f>SUM(T2107:T2210)</f>
        <v>0</v>
      </c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R2106" s="225" t="s">
        <v>93</v>
      </c>
      <c r="AT2106" s="226" t="s">
        <v>83</v>
      </c>
      <c r="AU2106" s="226" t="s">
        <v>91</v>
      </c>
      <c r="AY2106" s="225" t="s">
        <v>251</v>
      </c>
      <c r="BK2106" s="227">
        <f>SUM(BK2107:BK2210)</f>
        <v>0</v>
      </c>
    </row>
    <row r="2107" s="2" customFormat="1" ht="76.35" customHeight="1">
      <c r="A2107" s="41"/>
      <c r="B2107" s="42"/>
      <c r="C2107" s="230" t="s">
        <v>2091</v>
      </c>
      <c r="D2107" s="230" t="s">
        <v>253</v>
      </c>
      <c r="E2107" s="231" t="s">
        <v>2092</v>
      </c>
      <c r="F2107" s="232" t="s">
        <v>2093</v>
      </c>
      <c r="G2107" s="233" t="s">
        <v>2058</v>
      </c>
      <c r="H2107" s="234">
        <v>5</v>
      </c>
      <c r="I2107" s="235"/>
      <c r="J2107" s="236">
        <f>ROUND(I2107*H2107,2)</f>
        <v>0</v>
      </c>
      <c r="K2107" s="237"/>
      <c r="L2107" s="47"/>
      <c r="M2107" s="238" t="s">
        <v>1</v>
      </c>
      <c r="N2107" s="239" t="s">
        <v>49</v>
      </c>
      <c r="O2107" s="94"/>
      <c r="P2107" s="240">
        <f>O2107*H2107</f>
        <v>0</v>
      </c>
      <c r="Q2107" s="240">
        <v>0.0080999999999999996</v>
      </c>
      <c r="R2107" s="240">
        <f>Q2107*H2107</f>
        <v>0.040499999999999994</v>
      </c>
      <c r="S2107" s="240">
        <v>0</v>
      </c>
      <c r="T2107" s="241">
        <f>S2107*H2107</f>
        <v>0</v>
      </c>
      <c r="U2107" s="41"/>
      <c r="V2107" s="41"/>
      <c r="W2107" s="41"/>
      <c r="X2107" s="41"/>
      <c r="Y2107" s="41"/>
      <c r="Z2107" s="41"/>
      <c r="AA2107" s="41"/>
      <c r="AB2107" s="41"/>
      <c r="AC2107" s="41"/>
      <c r="AD2107" s="41"/>
      <c r="AE2107" s="41"/>
      <c r="AR2107" s="242" t="s">
        <v>304</v>
      </c>
      <c r="AT2107" s="242" t="s">
        <v>253</v>
      </c>
      <c r="AU2107" s="242" t="s">
        <v>93</v>
      </c>
      <c r="AY2107" s="19" t="s">
        <v>251</v>
      </c>
      <c r="BE2107" s="243">
        <f>IF(N2107="základní",J2107,0)</f>
        <v>0</v>
      </c>
      <c r="BF2107" s="243">
        <f>IF(N2107="snížená",J2107,0)</f>
        <v>0</v>
      </c>
      <c r="BG2107" s="243">
        <f>IF(N2107="zákl. přenesená",J2107,0)</f>
        <v>0</v>
      </c>
      <c r="BH2107" s="243">
        <f>IF(N2107="sníž. přenesená",J2107,0)</f>
        <v>0</v>
      </c>
      <c r="BI2107" s="243">
        <f>IF(N2107="nulová",J2107,0)</f>
        <v>0</v>
      </c>
      <c r="BJ2107" s="19" t="s">
        <v>91</v>
      </c>
      <c r="BK2107" s="243">
        <f>ROUND(I2107*H2107,2)</f>
        <v>0</v>
      </c>
      <c r="BL2107" s="19" t="s">
        <v>304</v>
      </c>
      <c r="BM2107" s="242" t="s">
        <v>2094</v>
      </c>
    </row>
    <row r="2108" s="15" customFormat="1">
      <c r="A2108" s="15"/>
      <c r="B2108" s="272"/>
      <c r="C2108" s="273"/>
      <c r="D2108" s="251" t="s">
        <v>260</v>
      </c>
      <c r="E2108" s="274" t="s">
        <v>1</v>
      </c>
      <c r="F2108" s="275" t="s">
        <v>1246</v>
      </c>
      <c r="G2108" s="273"/>
      <c r="H2108" s="274" t="s">
        <v>1</v>
      </c>
      <c r="I2108" s="276"/>
      <c r="J2108" s="273"/>
      <c r="K2108" s="273"/>
      <c r="L2108" s="277"/>
      <c r="M2108" s="278"/>
      <c r="N2108" s="279"/>
      <c r="O2108" s="279"/>
      <c r="P2108" s="279"/>
      <c r="Q2108" s="279"/>
      <c r="R2108" s="279"/>
      <c r="S2108" s="279"/>
      <c r="T2108" s="280"/>
      <c r="U2108" s="15"/>
      <c r="V2108" s="15"/>
      <c r="W2108" s="15"/>
      <c r="X2108" s="15"/>
      <c r="Y2108" s="15"/>
      <c r="Z2108" s="15"/>
      <c r="AA2108" s="15"/>
      <c r="AB2108" s="15"/>
      <c r="AC2108" s="15"/>
      <c r="AD2108" s="15"/>
      <c r="AE2108" s="15"/>
      <c r="AT2108" s="281" t="s">
        <v>260</v>
      </c>
      <c r="AU2108" s="281" t="s">
        <v>93</v>
      </c>
      <c r="AV2108" s="15" t="s">
        <v>91</v>
      </c>
      <c r="AW2108" s="15" t="s">
        <v>40</v>
      </c>
      <c r="AX2108" s="15" t="s">
        <v>84</v>
      </c>
      <c r="AY2108" s="281" t="s">
        <v>251</v>
      </c>
    </row>
    <row r="2109" s="13" customFormat="1">
      <c r="A2109" s="13"/>
      <c r="B2109" s="249"/>
      <c r="C2109" s="250"/>
      <c r="D2109" s="251" t="s">
        <v>260</v>
      </c>
      <c r="E2109" s="252" t="s">
        <v>1</v>
      </c>
      <c r="F2109" s="253" t="s">
        <v>2095</v>
      </c>
      <c r="G2109" s="250"/>
      <c r="H2109" s="254">
        <v>1</v>
      </c>
      <c r="I2109" s="255"/>
      <c r="J2109" s="250"/>
      <c r="K2109" s="250"/>
      <c r="L2109" s="256"/>
      <c r="M2109" s="257"/>
      <c r="N2109" s="258"/>
      <c r="O2109" s="258"/>
      <c r="P2109" s="258"/>
      <c r="Q2109" s="258"/>
      <c r="R2109" s="258"/>
      <c r="S2109" s="258"/>
      <c r="T2109" s="259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60" t="s">
        <v>260</v>
      </c>
      <c r="AU2109" s="260" t="s">
        <v>93</v>
      </c>
      <c r="AV2109" s="13" t="s">
        <v>93</v>
      </c>
      <c r="AW2109" s="13" t="s">
        <v>40</v>
      </c>
      <c r="AX2109" s="13" t="s">
        <v>84</v>
      </c>
      <c r="AY2109" s="260" t="s">
        <v>251</v>
      </c>
    </row>
    <row r="2110" s="13" customFormat="1">
      <c r="A2110" s="13"/>
      <c r="B2110" s="249"/>
      <c r="C2110" s="250"/>
      <c r="D2110" s="251" t="s">
        <v>260</v>
      </c>
      <c r="E2110" s="252" t="s">
        <v>1</v>
      </c>
      <c r="F2110" s="253" t="s">
        <v>2096</v>
      </c>
      <c r="G2110" s="250"/>
      <c r="H2110" s="254">
        <v>1</v>
      </c>
      <c r="I2110" s="255"/>
      <c r="J2110" s="250"/>
      <c r="K2110" s="250"/>
      <c r="L2110" s="256"/>
      <c r="M2110" s="257"/>
      <c r="N2110" s="258"/>
      <c r="O2110" s="258"/>
      <c r="P2110" s="258"/>
      <c r="Q2110" s="258"/>
      <c r="R2110" s="258"/>
      <c r="S2110" s="258"/>
      <c r="T2110" s="259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60" t="s">
        <v>260</v>
      </c>
      <c r="AU2110" s="260" t="s">
        <v>93</v>
      </c>
      <c r="AV2110" s="13" t="s">
        <v>93</v>
      </c>
      <c r="AW2110" s="13" t="s">
        <v>40</v>
      </c>
      <c r="AX2110" s="13" t="s">
        <v>84</v>
      </c>
      <c r="AY2110" s="260" t="s">
        <v>251</v>
      </c>
    </row>
    <row r="2111" s="13" customFormat="1">
      <c r="A2111" s="13"/>
      <c r="B2111" s="249"/>
      <c r="C2111" s="250"/>
      <c r="D2111" s="251" t="s">
        <v>260</v>
      </c>
      <c r="E2111" s="252" t="s">
        <v>1</v>
      </c>
      <c r="F2111" s="253" t="s">
        <v>2097</v>
      </c>
      <c r="G2111" s="250"/>
      <c r="H2111" s="254">
        <v>1</v>
      </c>
      <c r="I2111" s="255"/>
      <c r="J2111" s="250"/>
      <c r="K2111" s="250"/>
      <c r="L2111" s="256"/>
      <c r="M2111" s="257"/>
      <c r="N2111" s="258"/>
      <c r="O2111" s="258"/>
      <c r="P2111" s="258"/>
      <c r="Q2111" s="258"/>
      <c r="R2111" s="258"/>
      <c r="S2111" s="258"/>
      <c r="T2111" s="259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60" t="s">
        <v>260</v>
      </c>
      <c r="AU2111" s="260" t="s">
        <v>93</v>
      </c>
      <c r="AV2111" s="13" t="s">
        <v>93</v>
      </c>
      <c r="AW2111" s="13" t="s">
        <v>40</v>
      </c>
      <c r="AX2111" s="13" t="s">
        <v>84</v>
      </c>
      <c r="AY2111" s="260" t="s">
        <v>251</v>
      </c>
    </row>
    <row r="2112" s="13" customFormat="1">
      <c r="A2112" s="13"/>
      <c r="B2112" s="249"/>
      <c r="C2112" s="250"/>
      <c r="D2112" s="251" t="s">
        <v>260</v>
      </c>
      <c r="E2112" s="252" t="s">
        <v>1</v>
      </c>
      <c r="F2112" s="253" t="s">
        <v>2098</v>
      </c>
      <c r="G2112" s="250"/>
      <c r="H2112" s="254">
        <v>1</v>
      </c>
      <c r="I2112" s="255"/>
      <c r="J2112" s="250"/>
      <c r="K2112" s="250"/>
      <c r="L2112" s="256"/>
      <c r="M2112" s="257"/>
      <c r="N2112" s="258"/>
      <c r="O2112" s="258"/>
      <c r="P2112" s="258"/>
      <c r="Q2112" s="258"/>
      <c r="R2112" s="258"/>
      <c r="S2112" s="258"/>
      <c r="T2112" s="259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60" t="s">
        <v>260</v>
      </c>
      <c r="AU2112" s="260" t="s">
        <v>93</v>
      </c>
      <c r="AV2112" s="13" t="s">
        <v>93</v>
      </c>
      <c r="AW2112" s="13" t="s">
        <v>40</v>
      </c>
      <c r="AX2112" s="13" t="s">
        <v>84</v>
      </c>
      <c r="AY2112" s="260" t="s">
        <v>251</v>
      </c>
    </row>
    <row r="2113" s="13" customFormat="1">
      <c r="A2113" s="13"/>
      <c r="B2113" s="249"/>
      <c r="C2113" s="250"/>
      <c r="D2113" s="251" t="s">
        <v>260</v>
      </c>
      <c r="E2113" s="252" t="s">
        <v>1</v>
      </c>
      <c r="F2113" s="253" t="s">
        <v>2099</v>
      </c>
      <c r="G2113" s="250"/>
      <c r="H2113" s="254">
        <v>1</v>
      </c>
      <c r="I2113" s="255"/>
      <c r="J2113" s="250"/>
      <c r="K2113" s="250"/>
      <c r="L2113" s="256"/>
      <c r="M2113" s="257"/>
      <c r="N2113" s="258"/>
      <c r="O2113" s="258"/>
      <c r="P2113" s="258"/>
      <c r="Q2113" s="258"/>
      <c r="R2113" s="258"/>
      <c r="S2113" s="258"/>
      <c r="T2113" s="259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60" t="s">
        <v>260</v>
      </c>
      <c r="AU2113" s="260" t="s">
        <v>93</v>
      </c>
      <c r="AV2113" s="13" t="s">
        <v>93</v>
      </c>
      <c r="AW2113" s="13" t="s">
        <v>40</v>
      </c>
      <c r="AX2113" s="13" t="s">
        <v>84</v>
      </c>
      <c r="AY2113" s="260" t="s">
        <v>251</v>
      </c>
    </row>
    <row r="2114" s="14" customFormat="1">
      <c r="A2114" s="14"/>
      <c r="B2114" s="261"/>
      <c r="C2114" s="262"/>
      <c r="D2114" s="251" t="s">
        <v>260</v>
      </c>
      <c r="E2114" s="263" t="s">
        <v>1</v>
      </c>
      <c r="F2114" s="264" t="s">
        <v>262</v>
      </c>
      <c r="G2114" s="262"/>
      <c r="H2114" s="265">
        <v>5</v>
      </c>
      <c r="I2114" s="266"/>
      <c r="J2114" s="262"/>
      <c r="K2114" s="262"/>
      <c r="L2114" s="267"/>
      <c r="M2114" s="268"/>
      <c r="N2114" s="269"/>
      <c r="O2114" s="269"/>
      <c r="P2114" s="269"/>
      <c r="Q2114" s="269"/>
      <c r="R2114" s="269"/>
      <c r="S2114" s="269"/>
      <c r="T2114" s="270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71" t="s">
        <v>260</v>
      </c>
      <c r="AU2114" s="271" t="s">
        <v>93</v>
      </c>
      <c r="AV2114" s="14" t="s">
        <v>257</v>
      </c>
      <c r="AW2114" s="14" t="s">
        <v>40</v>
      </c>
      <c r="AX2114" s="14" t="s">
        <v>91</v>
      </c>
      <c r="AY2114" s="271" t="s">
        <v>251</v>
      </c>
    </row>
    <row r="2115" s="2" customFormat="1" ht="16.5" customHeight="1">
      <c r="A2115" s="41"/>
      <c r="B2115" s="42"/>
      <c r="C2115" s="230" t="s">
        <v>1239</v>
      </c>
      <c r="D2115" s="230" t="s">
        <v>253</v>
      </c>
      <c r="E2115" s="231" t="s">
        <v>2100</v>
      </c>
      <c r="F2115" s="232" t="s">
        <v>2101</v>
      </c>
      <c r="G2115" s="233" t="s">
        <v>571</v>
      </c>
      <c r="H2115" s="234">
        <v>3</v>
      </c>
      <c r="I2115" s="235"/>
      <c r="J2115" s="236">
        <f>ROUND(I2115*H2115,2)</f>
        <v>0</v>
      </c>
      <c r="K2115" s="237"/>
      <c r="L2115" s="47"/>
      <c r="M2115" s="238" t="s">
        <v>1</v>
      </c>
      <c r="N2115" s="239" t="s">
        <v>49</v>
      </c>
      <c r="O2115" s="94"/>
      <c r="P2115" s="240">
        <f>O2115*H2115</f>
        <v>0</v>
      </c>
      <c r="Q2115" s="240">
        <v>0</v>
      </c>
      <c r="R2115" s="240">
        <f>Q2115*H2115</f>
        <v>0</v>
      </c>
      <c r="S2115" s="240">
        <v>0</v>
      </c>
      <c r="T2115" s="241">
        <f>S2115*H2115</f>
        <v>0</v>
      </c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R2115" s="242" t="s">
        <v>304</v>
      </c>
      <c r="AT2115" s="242" t="s">
        <v>253</v>
      </c>
      <c r="AU2115" s="242" t="s">
        <v>93</v>
      </c>
      <c r="AY2115" s="19" t="s">
        <v>251</v>
      </c>
      <c r="BE2115" s="243">
        <f>IF(N2115="základní",J2115,0)</f>
        <v>0</v>
      </c>
      <c r="BF2115" s="243">
        <f>IF(N2115="snížená",J2115,0)</f>
        <v>0</v>
      </c>
      <c r="BG2115" s="243">
        <f>IF(N2115="zákl. přenesená",J2115,0)</f>
        <v>0</v>
      </c>
      <c r="BH2115" s="243">
        <f>IF(N2115="sníž. přenesená",J2115,0)</f>
        <v>0</v>
      </c>
      <c r="BI2115" s="243">
        <f>IF(N2115="nulová",J2115,0)</f>
        <v>0</v>
      </c>
      <c r="BJ2115" s="19" t="s">
        <v>91</v>
      </c>
      <c r="BK2115" s="243">
        <f>ROUND(I2115*H2115,2)</f>
        <v>0</v>
      </c>
      <c r="BL2115" s="19" t="s">
        <v>304</v>
      </c>
      <c r="BM2115" s="242" t="s">
        <v>2102</v>
      </c>
    </row>
    <row r="2116" s="2" customFormat="1">
      <c r="A2116" s="41"/>
      <c r="B2116" s="42"/>
      <c r="C2116" s="43"/>
      <c r="D2116" s="244" t="s">
        <v>258</v>
      </c>
      <c r="E2116" s="43"/>
      <c r="F2116" s="245" t="s">
        <v>2103</v>
      </c>
      <c r="G2116" s="43"/>
      <c r="H2116" s="43"/>
      <c r="I2116" s="246"/>
      <c r="J2116" s="43"/>
      <c r="K2116" s="43"/>
      <c r="L2116" s="47"/>
      <c r="M2116" s="247"/>
      <c r="N2116" s="248"/>
      <c r="O2116" s="94"/>
      <c r="P2116" s="94"/>
      <c r="Q2116" s="94"/>
      <c r="R2116" s="94"/>
      <c r="S2116" s="94"/>
      <c r="T2116" s="95"/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T2116" s="19" t="s">
        <v>258</v>
      </c>
      <c r="AU2116" s="19" t="s">
        <v>93</v>
      </c>
    </row>
    <row r="2117" s="15" customFormat="1">
      <c r="A2117" s="15"/>
      <c r="B2117" s="272"/>
      <c r="C2117" s="273"/>
      <c r="D2117" s="251" t="s">
        <v>260</v>
      </c>
      <c r="E2117" s="274" t="s">
        <v>1</v>
      </c>
      <c r="F2117" s="275" t="s">
        <v>2104</v>
      </c>
      <c r="G2117" s="273"/>
      <c r="H2117" s="274" t="s">
        <v>1</v>
      </c>
      <c r="I2117" s="276"/>
      <c r="J2117" s="273"/>
      <c r="K2117" s="273"/>
      <c r="L2117" s="277"/>
      <c r="M2117" s="278"/>
      <c r="N2117" s="279"/>
      <c r="O2117" s="279"/>
      <c r="P2117" s="279"/>
      <c r="Q2117" s="279"/>
      <c r="R2117" s="279"/>
      <c r="S2117" s="279"/>
      <c r="T2117" s="280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5"/>
      <c r="AE2117" s="15"/>
      <c r="AT2117" s="281" t="s">
        <v>260</v>
      </c>
      <c r="AU2117" s="281" t="s">
        <v>93</v>
      </c>
      <c r="AV2117" s="15" t="s">
        <v>91</v>
      </c>
      <c r="AW2117" s="15" t="s">
        <v>40</v>
      </c>
      <c r="AX2117" s="15" t="s">
        <v>84</v>
      </c>
      <c r="AY2117" s="281" t="s">
        <v>251</v>
      </c>
    </row>
    <row r="2118" s="13" customFormat="1">
      <c r="A2118" s="13"/>
      <c r="B2118" s="249"/>
      <c r="C2118" s="250"/>
      <c r="D2118" s="251" t="s">
        <v>260</v>
      </c>
      <c r="E2118" s="252" t="s">
        <v>1</v>
      </c>
      <c r="F2118" s="253" t="s">
        <v>2105</v>
      </c>
      <c r="G2118" s="250"/>
      <c r="H2118" s="254">
        <v>1</v>
      </c>
      <c r="I2118" s="255"/>
      <c r="J2118" s="250"/>
      <c r="K2118" s="250"/>
      <c r="L2118" s="256"/>
      <c r="M2118" s="257"/>
      <c r="N2118" s="258"/>
      <c r="O2118" s="258"/>
      <c r="P2118" s="258"/>
      <c r="Q2118" s="258"/>
      <c r="R2118" s="258"/>
      <c r="S2118" s="258"/>
      <c r="T2118" s="259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60" t="s">
        <v>260</v>
      </c>
      <c r="AU2118" s="260" t="s">
        <v>93</v>
      </c>
      <c r="AV2118" s="13" t="s">
        <v>93</v>
      </c>
      <c r="AW2118" s="13" t="s">
        <v>40</v>
      </c>
      <c r="AX2118" s="13" t="s">
        <v>84</v>
      </c>
      <c r="AY2118" s="260" t="s">
        <v>251</v>
      </c>
    </row>
    <row r="2119" s="13" customFormat="1">
      <c r="A2119" s="13"/>
      <c r="B2119" s="249"/>
      <c r="C2119" s="250"/>
      <c r="D2119" s="251" t="s">
        <v>260</v>
      </c>
      <c r="E2119" s="252" t="s">
        <v>1</v>
      </c>
      <c r="F2119" s="253" t="s">
        <v>2106</v>
      </c>
      <c r="G2119" s="250"/>
      <c r="H2119" s="254">
        <v>1</v>
      </c>
      <c r="I2119" s="255"/>
      <c r="J2119" s="250"/>
      <c r="K2119" s="250"/>
      <c r="L2119" s="256"/>
      <c r="M2119" s="257"/>
      <c r="N2119" s="258"/>
      <c r="O2119" s="258"/>
      <c r="P2119" s="258"/>
      <c r="Q2119" s="258"/>
      <c r="R2119" s="258"/>
      <c r="S2119" s="258"/>
      <c r="T2119" s="259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60" t="s">
        <v>260</v>
      </c>
      <c r="AU2119" s="260" t="s">
        <v>93</v>
      </c>
      <c r="AV2119" s="13" t="s">
        <v>93</v>
      </c>
      <c r="AW2119" s="13" t="s">
        <v>40</v>
      </c>
      <c r="AX2119" s="13" t="s">
        <v>84</v>
      </c>
      <c r="AY2119" s="260" t="s">
        <v>251</v>
      </c>
    </row>
    <row r="2120" s="13" customFormat="1">
      <c r="A2120" s="13"/>
      <c r="B2120" s="249"/>
      <c r="C2120" s="250"/>
      <c r="D2120" s="251" t="s">
        <v>260</v>
      </c>
      <c r="E2120" s="252" t="s">
        <v>1</v>
      </c>
      <c r="F2120" s="253" t="s">
        <v>2107</v>
      </c>
      <c r="G2120" s="250"/>
      <c r="H2120" s="254">
        <v>1</v>
      </c>
      <c r="I2120" s="255"/>
      <c r="J2120" s="250"/>
      <c r="K2120" s="250"/>
      <c r="L2120" s="256"/>
      <c r="M2120" s="257"/>
      <c r="N2120" s="258"/>
      <c r="O2120" s="258"/>
      <c r="P2120" s="258"/>
      <c r="Q2120" s="258"/>
      <c r="R2120" s="258"/>
      <c r="S2120" s="258"/>
      <c r="T2120" s="259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60" t="s">
        <v>260</v>
      </c>
      <c r="AU2120" s="260" t="s">
        <v>93</v>
      </c>
      <c r="AV2120" s="13" t="s">
        <v>93</v>
      </c>
      <c r="AW2120" s="13" t="s">
        <v>40</v>
      </c>
      <c r="AX2120" s="13" t="s">
        <v>84</v>
      </c>
      <c r="AY2120" s="260" t="s">
        <v>251</v>
      </c>
    </row>
    <row r="2121" s="14" customFormat="1">
      <c r="A2121" s="14"/>
      <c r="B2121" s="261"/>
      <c r="C2121" s="262"/>
      <c r="D2121" s="251" t="s">
        <v>260</v>
      </c>
      <c r="E2121" s="263" t="s">
        <v>1</v>
      </c>
      <c r="F2121" s="264" t="s">
        <v>262</v>
      </c>
      <c r="G2121" s="262"/>
      <c r="H2121" s="265">
        <v>3</v>
      </c>
      <c r="I2121" s="266"/>
      <c r="J2121" s="262"/>
      <c r="K2121" s="262"/>
      <c r="L2121" s="267"/>
      <c r="M2121" s="268"/>
      <c r="N2121" s="269"/>
      <c r="O2121" s="269"/>
      <c r="P2121" s="269"/>
      <c r="Q2121" s="269"/>
      <c r="R2121" s="269"/>
      <c r="S2121" s="269"/>
      <c r="T2121" s="270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71" t="s">
        <v>260</v>
      </c>
      <c r="AU2121" s="271" t="s">
        <v>93</v>
      </c>
      <c r="AV2121" s="14" t="s">
        <v>257</v>
      </c>
      <c r="AW2121" s="14" t="s">
        <v>40</v>
      </c>
      <c r="AX2121" s="14" t="s">
        <v>91</v>
      </c>
      <c r="AY2121" s="271" t="s">
        <v>251</v>
      </c>
    </row>
    <row r="2122" s="2" customFormat="1" ht="16.5" customHeight="1">
      <c r="A2122" s="41"/>
      <c r="B2122" s="42"/>
      <c r="C2122" s="294" t="s">
        <v>2108</v>
      </c>
      <c r="D2122" s="294" t="s">
        <v>338</v>
      </c>
      <c r="E2122" s="295" t="s">
        <v>2109</v>
      </c>
      <c r="F2122" s="296" t="s">
        <v>2110</v>
      </c>
      <c r="G2122" s="297" t="s">
        <v>571</v>
      </c>
      <c r="H2122" s="298">
        <v>3</v>
      </c>
      <c r="I2122" s="299"/>
      <c r="J2122" s="300">
        <f>ROUND(I2122*H2122,2)</f>
        <v>0</v>
      </c>
      <c r="K2122" s="301"/>
      <c r="L2122" s="302"/>
      <c r="M2122" s="303" t="s">
        <v>1</v>
      </c>
      <c r="N2122" s="304" t="s">
        <v>49</v>
      </c>
      <c r="O2122" s="94"/>
      <c r="P2122" s="240">
        <f>O2122*H2122</f>
        <v>0</v>
      </c>
      <c r="Q2122" s="240">
        <v>0.00050000000000000001</v>
      </c>
      <c r="R2122" s="240">
        <f>Q2122*H2122</f>
        <v>0.0015</v>
      </c>
      <c r="S2122" s="240">
        <v>0</v>
      </c>
      <c r="T2122" s="241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42" t="s">
        <v>364</v>
      </c>
      <c r="AT2122" s="242" t="s">
        <v>338</v>
      </c>
      <c r="AU2122" s="242" t="s">
        <v>93</v>
      </c>
      <c r="AY2122" s="19" t="s">
        <v>251</v>
      </c>
      <c r="BE2122" s="243">
        <f>IF(N2122="základní",J2122,0)</f>
        <v>0</v>
      </c>
      <c r="BF2122" s="243">
        <f>IF(N2122="snížená",J2122,0)</f>
        <v>0</v>
      </c>
      <c r="BG2122" s="243">
        <f>IF(N2122="zákl. přenesená",J2122,0)</f>
        <v>0</v>
      </c>
      <c r="BH2122" s="243">
        <f>IF(N2122="sníž. přenesená",J2122,0)</f>
        <v>0</v>
      </c>
      <c r="BI2122" s="243">
        <f>IF(N2122="nulová",J2122,0)</f>
        <v>0</v>
      </c>
      <c r="BJ2122" s="19" t="s">
        <v>91</v>
      </c>
      <c r="BK2122" s="243">
        <f>ROUND(I2122*H2122,2)</f>
        <v>0</v>
      </c>
      <c r="BL2122" s="19" t="s">
        <v>304</v>
      </c>
      <c r="BM2122" s="242" t="s">
        <v>2111</v>
      </c>
    </row>
    <row r="2123" s="15" customFormat="1">
      <c r="A2123" s="15"/>
      <c r="B2123" s="272"/>
      <c r="C2123" s="273"/>
      <c r="D2123" s="251" t="s">
        <v>260</v>
      </c>
      <c r="E2123" s="274" t="s">
        <v>1</v>
      </c>
      <c r="F2123" s="275" t="s">
        <v>2104</v>
      </c>
      <c r="G2123" s="273"/>
      <c r="H2123" s="274" t="s">
        <v>1</v>
      </c>
      <c r="I2123" s="276"/>
      <c r="J2123" s="273"/>
      <c r="K2123" s="273"/>
      <c r="L2123" s="277"/>
      <c r="M2123" s="278"/>
      <c r="N2123" s="279"/>
      <c r="O2123" s="279"/>
      <c r="P2123" s="279"/>
      <c r="Q2123" s="279"/>
      <c r="R2123" s="279"/>
      <c r="S2123" s="279"/>
      <c r="T2123" s="280"/>
      <c r="U2123" s="15"/>
      <c r="V2123" s="15"/>
      <c r="W2123" s="15"/>
      <c r="X2123" s="15"/>
      <c r="Y2123" s="15"/>
      <c r="Z2123" s="15"/>
      <c r="AA2123" s="15"/>
      <c r="AB2123" s="15"/>
      <c r="AC2123" s="15"/>
      <c r="AD2123" s="15"/>
      <c r="AE2123" s="15"/>
      <c r="AT2123" s="281" t="s">
        <v>260</v>
      </c>
      <c r="AU2123" s="281" t="s">
        <v>93</v>
      </c>
      <c r="AV2123" s="15" t="s">
        <v>91</v>
      </c>
      <c r="AW2123" s="15" t="s">
        <v>40</v>
      </c>
      <c r="AX2123" s="15" t="s">
        <v>84</v>
      </c>
      <c r="AY2123" s="281" t="s">
        <v>251</v>
      </c>
    </row>
    <row r="2124" s="13" customFormat="1">
      <c r="A2124" s="13"/>
      <c r="B2124" s="249"/>
      <c r="C2124" s="250"/>
      <c r="D2124" s="251" t="s">
        <v>260</v>
      </c>
      <c r="E2124" s="252" t="s">
        <v>1</v>
      </c>
      <c r="F2124" s="253" t="s">
        <v>2105</v>
      </c>
      <c r="G2124" s="250"/>
      <c r="H2124" s="254">
        <v>1</v>
      </c>
      <c r="I2124" s="255"/>
      <c r="J2124" s="250"/>
      <c r="K2124" s="250"/>
      <c r="L2124" s="256"/>
      <c r="M2124" s="257"/>
      <c r="N2124" s="258"/>
      <c r="O2124" s="258"/>
      <c r="P2124" s="258"/>
      <c r="Q2124" s="258"/>
      <c r="R2124" s="258"/>
      <c r="S2124" s="258"/>
      <c r="T2124" s="259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60" t="s">
        <v>260</v>
      </c>
      <c r="AU2124" s="260" t="s">
        <v>93</v>
      </c>
      <c r="AV2124" s="13" t="s">
        <v>93</v>
      </c>
      <c r="AW2124" s="13" t="s">
        <v>40</v>
      </c>
      <c r="AX2124" s="13" t="s">
        <v>84</v>
      </c>
      <c r="AY2124" s="260" t="s">
        <v>251</v>
      </c>
    </row>
    <row r="2125" s="13" customFormat="1">
      <c r="A2125" s="13"/>
      <c r="B2125" s="249"/>
      <c r="C2125" s="250"/>
      <c r="D2125" s="251" t="s">
        <v>260</v>
      </c>
      <c r="E2125" s="252" t="s">
        <v>1</v>
      </c>
      <c r="F2125" s="253" t="s">
        <v>2106</v>
      </c>
      <c r="G2125" s="250"/>
      <c r="H2125" s="254">
        <v>1</v>
      </c>
      <c r="I2125" s="255"/>
      <c r="J2125" s="250"/>
      <c r="K2125" s="250"/>
      <c r="L2125" s="256"/>
      <c r="M2125" s="257"/>
      <c r="N2125" s="258"/>
      <c r="O2125" s="258"/>
      <c r="P2125" s="258"/>
      <c r="Q2125" s="258"/>
      <c r="R2125" s="258"/>
      <c r="S2125" s="258"/>
      <c r="T2125" s="259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60" t="s">
        <v>260</v>
      </c>
      <c r="AU2125" s="260" t="s">
        <v>93</v>
      </c>
      <c r="AV2125" s="13" t="s">
        <v>93</v>
      </c>
      <c r="AW2125" s="13" t="s">
        <v>40</v>
      </c>
      <c r="AX2125" s="13" t="s">
        <v>84</v>
      </c>
      <c r="AY2125" s="260" t="s">
        <v>251</v>
      </c>
    </row>
    <row r="2126" s="13" customFormat="1">
      <c r="A2126" s="13"/>
      <c r="B2126" s="249"/>
      <c r="C2126" s="250"/>
      <c r="D2126" s="251" t="s">
        <v>260</v>
      </c>
      <c r="E2126" s="252" t="s">
        <v>1</v>
      </c>
      <c r="F2126" s="253" t="s">
        <v>2107</v>
      </c>
      <c r="G2126" s="250"/>
      <c r="H2126" s="254">
        <v>1</v>
      </c>
      <c r="I2126" s="255"/>
      <c r="J2126" s="250"/>
      <c r="K2126" s="250"/>
      <c r="L2126" s="256"/>
      <c r="M2126" s="257"/>
      <c r="N2126" s="258"/>
      <c r="O2126" s="258"/>
      <c r="P2126" s="258"/>
      <c r="Q2126" s="258"/>
      <c r="R2126" s="258"/>
      <c r="S2126" s="258"/>
      <c r="T2126" s="259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60" t="s">
        <v>260</v>
      </c>
      <c r="AU2126" s="260" t="s">
        <v>93</v>
      </c>
      <c r="AV2126" s="13" t="s">
        <v>93</v>
      </c>
      <c r="AW2126" s="13" t="s">
        <v>40</v>
      </c>
      <c r="AX2126" s="13" t="s">
        <v>84</v>
      </c>
      <c r="AY2126" s="260" t="s">
        <v>251</v>
      </c>
    </row>
    <row r="2127" s="14" customFormat="1">
      <c r="A2127" s="14"/>
      <c r="B2127" s="261"/>
      <c r="C2127" s="262"/>
      <c r="D2127" s="251" t="s">
        <v>260</v>
      </c>
      <c r="E2127" s="263" t="s">
        <v>1</v>
      </c>
      <c r="F2127" s="264" t="s">
        <v>262</v>
      </c>
      <c r="G2127" s="262"/>
      <c r="H2127" s="265">
        <v>3</v>
      </c>
      <c r="I2127" s="266"/>
      <c r="J2127" s="262"/>
      <c r="K2127" s="262"/>
      <c r="L2127" s="267"/>
      <c r="M2127" s="268"/>
      <c r="N2127" s="269"/>
      <c r="O2127" s="269"/>
      <c r="P2127" s="269"/>
      <c r="Q2127" s="269"/>
      <c r="R2127" s="269"/>
      <c r="S2127" s="269"/>
      <c r="T2127" s="270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71" t="s">
        <v>260</v>
      </c>
      <c r="AU2127" s="271" t="s">
        <v>93</v>
      </c>
      <c r="AV2127" s="14" t="s">
        <v>257</v>
      </c>
      <c r="AW2127" s="14" t="s">
        <v>40</v>
      </c>
      <c r="AX2127" s="14" t="s">
        <v>91</v>
      </c>
      <c r="AY2127" s="271" t="s">
        <v>251</v>
      </c>
    </row>
    <row r="2128" s="2" customFormat="1" ht="16.5" customHeight="1">
      <c r="A2128" s="41"/>
      <c r="B2128" s="42"/>
      <c r="C2128" s="230" t="s">
        <v>1258</v>
      </c>
      <c r="D2128" s="230" t="s">
        <v>253</v>
      </c>
      <c r="E2128" s="231" t="s">
        <v>2112</v>
      </c>
      <c r="F2128" s="232" t="s">
        <v>2113</v>
      </c>
      <c r="G2128" s="233" t="s">
        <v>571</v>
      </c>
      <c r="H2128" s="234">
        <v>3</v>
      </c>
      <c r="I2128" s="235"/>
      <c r="J2128" s="236">
        <f>ROUND(I2128*H2128,2)</f>
        <v>0</v>
      </c>
      <c r="K2128" s="237"/>
      <c r="L2128" s="47"/>
      <c r="M2128" s="238" t="s">
        <v>1</v>
      </c>
      <c r="N2128" s="239" t="s">
        <v>49</v>
      </c>
      <c r="O2128" s="94"/>
      <c r="P2128" s="240">
        <f>O2128*H2128</f>
        <v>0</v>
      </c>
      <c r="Q2128" s="240">
        <v>0</v>
      </c>
      <c r="R2128" s="240">
        <f>Q2128*H2128</f>
        <v>0</v>
      </c>
      <c r="S2128" s="240">
        <v>0</v>
      </c>
      <c r="T2128" s="241">
        <f>S2128*H2128</f>
        <v>0</v>
      </c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R2128" s="242" t="s">
        <v>304</v>
      </c>
      <c r="AT2128" s="242" t="s">
        <v>253</v>
      </c>
      <c r="AU2128" s="242" t="s">
        <v>93</v>
      </c>
      <c r="AY2128" s="19" t="s">
        <v>251</v>
      </c>
      <c r="BE2128" s="243">
        <f>IF(N2128="základní",J2128,0)</f>
        <v>0</v>
      </c>
      <c r="BF2128" s="243">
        <f>IF(N2128="snížená",J2128,0)</f>
        <v>0</v>
      </c>
      <c r="BG2128" s="243">
        <f>IF(N2128="zákl. přenesená",J2128,0)</f>
        <v>0</v>
      </c>
      <c r="BH2128" s="243">
        <f>IF(N2128="sníž. přenesená",J2128,0)</f>
        <v>0</v>
      </c>
      <c r="BI2128" s="243">
        <f>IF(N2128="nulová",J2128,0)</f>
        <v>0</v>
      </c>
      <c r="BJ2128" s="19" t="s">
        <v>91</v>
      </c>
      <c r="BK2128" s="243">
        <f>ROUND(I2128*H2128,2)</f>
        <v>0</v>
      </c>
      <c r="BL2128" s="19" t="s">
        <v>304</v>
      </c>
      <c r="BM2128" s="242" t="s">
        <v>2114</v>
      </c>
    </row>
    <row r="2129" s="2" customFormat="1">
      <c r="A2129" s="41"/>
      <c r="B2129" s="42"/>
      <c r="C2129" s="43"/>
      <c r="D2129" s="244" t="s">
        <v>258</v>
      </c>
      <c r="E2129" s="43"/>
      <c r="F2129" s="245" t="s">
        <v>2115</v>
      </c>
      <c r="G2129" s="43"/>
      <c r="H2129" s="43"/>
      <c r="I2129" s="246"/>
      <c r="J2129" s="43"/>
      <c r="K2129" s="43"/>
      <c r="L2129" s="47"/>
      <c r="M2129" s="247"/>
      <c r="N2129" s="248"/>
      <c r="O2129" s="94"/>
      <c r="P2129" s="94"/>
      <c r="Q2129" s="94"/>
      <c r="R2129" s="94"/>
      <c r="S2129" s="94"/>
      <c r="T2129" s="95"/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T2129" s="19" t="s">
        <v>258</v>
      </c>
      <c r="AU2129" s="19" t="s">
        <v>93</v>
      </c>
    </row>
    <row r="2130" s="15" customFormat="1">
      <c r="A2130" s="15"/>
      <c r="B2130" s="272"/>
      <c r="C2130" s="273"/>
      <c r="D2130" s="251" t="s">
        <v>260</v>
      </c>
      <c r="E2130" s="274" t="s">
        <v>1</v>
      </c>
      <c r="F2130" s="275" t="s">
        <v>2104</v>
      </c>
      <c r="G2130" s="273"/>
      <c r="H2130" s="274" t="s">
        <v>1</v>
      </c>
      <c r="I2130" s="276"/>
      <c r="J2130" s="273"/>
      <c r="K2130" s="273"/>
      <c r="L2130" s="277"/>
      <c r="M2130" s="278"/>
      <c r="N2130" s="279"/>
      <c r="O2130" s="279"/>
      <c r="P2130" s="279"/>
      <c r="Q2130" s="279"/>
      <c r="R2130" s="279"/>
      <c r="S2130" s="279"/>
      <c r="T2130" s="280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5"/>
      <c r="AE2130" s="15"/>
      <c r="AT2130" s="281" t="s">
        <v>260</v>
      </c>
      <c r="AU2130" s="281" t="s">
        <v>93</v>
      </c>
      <c r="AV2130" s="15" t="s">
        <v>91</v>
      </c>
      <c r="AW2130" s="15" t="s">
        <v>40</v>
      </c>
      <c r="AX2130" s="15" t="s">
        <v>84</v>
      </c>
      <c r="AY2130" s="281" t="s">
        <v>251</v>
      </c>
    </row>
    <row r="2131" s="13" customFormat="1">
      <c r="A2131" s="13"/>
      <c r="B2131" s="249"/>
      <c r="C2131" s="250"/>
      <c r="D2131" s="251" t="s">
        <v>260</v>
      </c>
      <c r="E2131" s="252" t="s">
        <v>1</v>
      </c>
      <c r="F2131" s="253" t="s">
        <v>2105</v>
      </c>
      <c r="G2131" s="250"/>
      <c r="H2131" s="254">
        <v>1</v>
      </c>
      <c r="I2131" s="255"/>
      <c r="J2131" s="250"/>
      <c r="K2131" s="250"/>
      <c r="L2131" s="256"/>
      <c r="M2131" s="257"/>
      <c r="N2131" s="258"/>
      <c r="O2131" s="258"/>
      <c r="P2131" s="258"/>
      <c r="Q2131" s="258"/>
      <c r="R2131" s="258"/>
      <c r="S2131" s="258"/>
      <c r="T2131" s="259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60" t="s">
        <v>260</v>
      </c>
      <c r="AU2131" s="260" t="s">
        <v>93</v>
      </c>
      <c r="AV2131" s="13" t="s">
        <v>93</v>
      </c>
      <c r="AW2131" s="13" t="s">
        <v>40</v>
      </c>
      <c r="AX2131" s="13" t="s">
        <v>84</v>
      </c>
      <c r="AY2131" s="260" t="s">
        <v>251</v>
      </c>
    </row>
    <row r="2132" s="13" customFormat="1">
      <c r="A2132" s="13"/>
      <c r="B2132" s="249"/>
      <c r="C2132" s="250"/>
      <c r="D2132" s="251" t="s">
        <v>260</v>
      </c>
      <c r="E2132" s="252" t="s">
        <v>1</v>
      </c>
      <c r="F2132" s="253" t="s">
        <v>2106</v>
      </c>
      <c r="G2132" s="250"/>
      <c r="H2132" s="254">
        <v>1</v>
      </c>
      <c r="I2132" s="255"/>
      <c r="J2132" s="250"/>
      <c r="K2132" s="250"/>
      <c r="L2132" s="256"/>
      <c r="M2132" s="257"/>
      <c r="N2132" s="258"/>
      <c r="O2132" s="258"/>
      <c r="P2132" s="258"/>
      <c r="Q2132" s="258"/>
      <c r="R2132" s="258"/>
      <c r="S2132" s="258"/>
      <c r="T2132" s="259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60" t="s">
        <v>260</v>
      </c>
      <c r="AU2132" s="260" t="s">
        <v>93</v>
      </c>
      <c r="AV2132" s="13" t="s">
        <v>93</v>
      </c>
      <c r="AW2132" s="13" t="s">
        <v>40</v>
      </c>
      <c r="AX2132" s="13" t="s">
        <v>84</v>
      </c>
      <c r="AY2132" s="260" t="s">
        <v>251</v>
      </c>
    </row>
    <row r="2133" s="13" customFormat="1">
      <c r="A2133" s="13"/>
      <c r="B2133" s="249"/>
      <c r="C2133" s="250"/>
      <c r="D2133" s="251" t="s">
        <v>260</v>
      </c>
      <c r="E2133" s="252" t="s">
        <v>1</v>
      </c>
      <c r="F2133" s="253" t="s">
        <v>2107</v>
      </c>
      <c r="G2133" s="250"/>
      <c r="H2133" s="254">
        <v>1</v>
      </c>
      <c r="I2133" s="255"/>
      <c r="J2133" s="250"/>
      <c r="K2133" s="250"/>
      <c r="L2133" s="256"/>
      <c r="M2133" s="257"/>
      <c r="N2133" s="258"/>
      <c r="O2133" s="258"/>
      <c r="P2133" s="258"/>
      <c r="Q2133" s="258"/>
      <c r="R2133" s="258"/>
      <c r="S2133" s="258"/>
      <c r="T2133" s="259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60" t="s">
        <v>260</v>
      </c>
      <c r="AU2133" s="260" t="s">
        <v>93</v>
      </c>
      <c r="AV2133" s="13" t="s">
        <v>93</v>
      </c>
      <c r="AW2133" s="13" t="s">
        <v>40</v>
      </c>
      <c r="AX2133" s="13" t="s">
        <v>84</v>
      </c>
      <c r="AY2133" s="260" t="s">
        <v>251</v>
      </c>
    </row>
    <row r="2134" s="14" customFormat="1">
      <c r="A2134" s="14"/>
      <c r="B2134" s="261"/>
      <c r="C2134" s="262"/>
      <c r="D2134" s="251" t="s">
        <v>260</v>
      </c>
      <c r="E2134" s="263" t="s">
        <v>1</v>
      </c>
      <c r="F2134" s="264" t="s">
        <v>262</v>
      </c>
      <c r="G2134" s="262"/>
      <c r="H2134" s="265">
        <v>3</v>
      </c>
      <c r="I2134" s="266"/>
      <c r="J2134" s="262"/>
      <c r="K2134" s="262"/>
      <c r="L2134" s="267"/>
      <c r="M2134" s="268"/>
      <c r="N2134" s="269"/>
      <c r="O2134" s="269"/>
      <c r="P2134" s="269"/>
      <c r="Q2134" s="269"/>
      <c r="R2134" s="269"/>
      <c r="S2134" s="269"/>
      <c r="T2134" s="270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71" t="s">
        <v>260</v>
      </c>
      <c r="AU2134" s="271" t="s">
        <v>93</v>
      </c>
      <c r="AV2134" s="14" t="s">
        <v>257</v>
      </c>
      <c r="AW2134" s="14" t="s">
        <v>40</v>
      </c>
      <c r="AX2134" s="14" t="s">
        <v>91</v>
      </c>
      <c r="AY2134" s="271" t="s">
        <v>251</v>
      </c>
    </row>
    <row r="2135" s="2" customFormat="1" ht="24.15" customHeight="1">
      <c r="A2135" s="41"/>
      <c r="B2135" s="42"/>
      <c r="C2135" s="294" t="s">
        <v>2116</v>
      </c>
      <c r="D2135" s="294" t="s">
        <v>338</v>
      </c>
      <c r="E2135" s="295" t="s">
        <v>2117</v>
      </c>
      <c r="F2135" s="296" t="s">
        <v>2118</v>
      </c>
      <c r="G2135" s="297" t="s">
        <v>571</v>
      </c>
      <c r="H2135" s="298">
        <v>3</v>
      </c>
      <c r="I2135" s="299"/>
      <c r="J2135" s="300">
        <f>ROUND(I2135*H2135,2)</f>
        <v>0</v>
      </c>
      <c r="K2135" s="301"/>
      <c r="L2135" s="302"/>
      <c r="M2135" s="303" t="s">
        <v>1</v>
      </c>
      <c r="N2135" s="304" t="s">
        <v>49</v>
      </c>
      <c r="O2135" s="94"/>
      <c r="P2135" s="240">
        <f>O2135*H2135</f>
        <v>0</v>
      </c>
      <c r="Q2135" s="240">
        <v>0.00050000000000000001</v>
      </c>
      <c r="R2135" s="240">
        <f>Q2135*H2135</f>
        <v>0.0015</v>
      </c>
      <c r="S2135" s="240">
        <v>0</v>
      </c>
      <c r="T2135" s="241">
        <f>S2135*H2135</f>
        <v>0</v>
      </c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R2135" s="242" t="s">
        <v>364</v>
      </c>
      <c r="AT2135" s="242" t="s">
        <v>338</v>
      </c>
      <c r="AU2135" s="242" t="s">
        <v>93</v>
      </c>
      <c r="AY2135" s="19" t="s">
        <v>251</v>
      </c>
      <c r="BE2135" s="243">
        <f>IF(N2135="základní",J2135,0)</f>
        <v>0</v>
      </c>
      <c r="BF2135" s="243">
        <f>IF(N2135="snížená",J2135,0)</f>
        <v>0</v>
      </c>
      <c r="BG2135" s="243">
        <f>IF(N2135="zákl. přenesená",J2135,0)</f>
        <v>0</v>
      </c>
      <c r="BH2135" s="243">
        <f>IF(N2135="sníž. přenesená",J2135,0)</f>
        <v>0</v>
      </c>
      <c r="BI2135" s="243">
        <f>IF(N2135="nulová",J2135,0)</f>
        <v>0</v>
      </c>
      <c r="BJ2135" s="19" t="s">
        <v>91</v>
      </c>
      <c r="BK2135" s="243">
        <f>ROUND(I2135*H2135,2)</f>
        <v>0</v>
      </c>
      <c r="BL2135" s="19" t="s">
        <v>304</v>
      </c>
      <c r="BM2135" s="242" t="s">
        <v>2119</v>
      </c>
    </row>
    <row r="2136" s="15" customFormat="1">
      <c r="A2136" s="15"/>
      <c r="B2136" s="272"/>
      <c r="C2136" s="273"/>
      <c r="D2136" s="251" t="s">
        <v>260</v>
      </c>
      <c r="E2136" s="274" t="s">
        <v>1</v>
      </c>
      <c r="F2136" s="275" t="s">
        <v>2104</v>
      </c>
      <c r="G2136" s="273"/>
      <c r="H2136" s="274" t="s">
        <v>1</v>
      </c>
      <c r="I2136" s="276"/>
      <c r="J2136" s="273"/>
      <c r="K2136" s="273"/>
      <c r="L2136" s="277"/>
      <c r="M2136" s="278"/>
      <c r="N2136" s="279"/>
      <c r="O2136" s="279"/>
      <c r="P2136" s="279"/>
      <c r="Q2136" s="279"/>
      <c r="R2136" s="279"/>
      <c r="S2136" s="279"/>
      <c r="T2136" s="280"/>
      <c r="U2136" s="15"/>
      <c r="V2136" s="15"/>
      <c r="W2136" s="15"/>
      <c r="X2136" s="15"/>
      <c r="Y2136" s="15"/>
      <c r="Z2136" s="15"/>
      <c r="AA2136" s="15"/>
      <c r="AB2136" s="15"/>
      <c r="AC2136" s="15"/>
      <c r="AD2136" s="15"/>
      <c r="AE2136" s="15"/>
      <c r="AT2136" s="281" t="s">
        <v>260</v>
      </c>
      <c r="AU2136" s="281" t="s">
        <v>93</v>
      </c>
      <c r="AV2136" s="15" t="s">
        <v>91</v>
      </c>
      <c r="AW2136" s="15" t="s">
        <v>40</v>
      </c>
      <c r="AX2136" s="15" t="s">
        <v>84</v>
      </c>
      <c r="AY2136" s="281" t="s">
        <v>251</v>
      </c>
    </row>
    <row r="2137" s="13" customFormat="1">
      <c r="A2137" s="13"/>
      <c r="B2137" s="249"/>
      <c r="C2137" s="250"/>
      <c r="D2137" s="251" t="s">
        <v>260</v>
      </c>
      <c r="E2137" s="252" t="s">
        <v>1</v>
      </c>
      <c r="F2137" s="253" t="s">
        <v>2105</v>
      </c>
      <c r="G2137" s="250"/>
      <c r="H2137" s="254">
        <v>1</v>
      </c>
      <c r="I2137" s="255"/>
      <c r="J2137" s="250"/>
      <c r="K2137" s="250"/>
      <c r="L2137" s="256"/>
      <c r="M2137" s="257"/>
      <c r="N2137" s="258"/>
      <c r="O2137" s="258"/>
      <c r="P2137" s="258"/>
      <c r="Q2137" s="258"/>
      <c r="R2137" s="258"/>
      <c r="S2137" s="258"/>
      <c r="T2137" s="259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60" t="s">
        <v>260</v>
      </c>
      <c r="AU2137" s="260" t="s">
        <v>93</v>
      </c>
      <c r="AV2137" s="13" t="s">
        <v>93</v>
      </c>
      <c r="AW2137" s="13" t="s">
        <v>40</v>
      </c>
      <c r="AX2137" s="13" t="s">
        <v>84</v>
      </c>
      <c r="AY2137" s="260" t="s">
        <v>251</v>
      </c>
    </row>
    <row r="2138" s="13" customFormat="1">
      <c r="A2138" s="13"/>
      <c r="B2138" s="249"/>
      <c r="C2138" s="250"/>
      <c r="D2138" s="251" t="s">
        <v>260</v>
      </c>
      <c r="E2138" s="252" t="s">
        <v>1</v>
      </c>
      <c r="F2138" s="253" t="s">
        <v>2106</v>
      </c>
      <c r="G2138" s="250"/>
      <c r="H2138" s="254">
        <v>1</v>
      </c>
      <c r="I2138" s="255"/>
      <c r="J2138" s="250"/>
      <c r="K2138" s="250"/>
      <c r="L2138" s="256"/>
      <c r="M2138" s="257"/>
      <c r="N2138" s="258"/>
      <c r="O2138" s="258"/>
      <c r="P2138" s="258"/>
      <c r="Q2138" s="258"/>
      <c r="R2138" s="258"/>
      <c r="S2138" s="258"/>
      <c r="T2138" s="259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60" t="s">
        <v>260</v>
      </c>
      <c r="AU2138" s="260" t="s">
        <v>93</v>
      </c>
      <c r="AV2138" s="13" t="s">
        <v>93</v>
      </c>
      <c r="AW2138" s="13" t="s">
        <v>40</v>
      </c>
      <c r="AX2138" s="13" t="s">
        <v>84</v>
      </c>
      <c r="AY2138" s="260" t="s">
        <v>251</v>
      </c>
    </row>
    <row r="2139" s="13" customFormat="1">
      <c r="A2139" s="13"/>
      <c r="B2139" s="249"/>
      <c r="C2139" s="250"/>
      <c r="D2139" s="251" t="s">
        <v>260</v>
      </c>
      <c r="E2139" s="252" t="s">
        <v>1</v>
      </c>
      <c r="F2139" s="253" t="s">
        <v>2107</v>
      </c>
      <c r="G2139" s="250"/>
      <c r="H2139" s="254">
        <v>1</v>
      </c>
      <c r="I2139" s="255"/>
      <c r="J2139" s="250"/>
      <c r="K2139" s="250"/>
      <c r="L2139" s="256"/>
      <c r="M2139" s="257"/>
      <c r="N2139" s="258"/>
      <c r="O2139" s="258"/>
      <c r="P2139" s="258"/>
      <c r="Q2139" s="258"/>
      <c r="R2139" s="258"/>
      <c r="S2139" s="258"/>
      <c r="T2139" s="259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60" t="s">
        <v>260</v>
      </c>
      <c r="AU2139" s="260" t="s">
        <v>93</v>
      </c>
      <c r="AV2139" s="13" t="s">
        <v>93</v>
      </c>
      <c r="AW2139" s="13" t="s">
        <v>40</v>
      </c>
      <c r="AX2139" s="13" t="s">
        <v>84</v>
      </c>
      <c r="AY2139" s="260" t="s">
        <v>251</v>
      </c>
    </row>
    <row r="2140" s="14" customFormat="1">
      <c r="A2140" s="14"/>
      <c r="B2140" s="261"/>
      <c r="C2140" s="262"/>
      <c r="D2140" s="251" t="s">
        <v>260</v>
      </c>
      <c r="E2140" s="263" t="s">
        <v>1</v>
      </c>
      <c r="F2140" s="264" t="s">
        <v>262</v>
      </c>
      <c r="G2140" s="262"/>
      <c r="H2140" s="265">
        <v>3</v>
      </c>
      <c r="I2140" s="266"/>
      <c r="J2140" s="262"/>
      <c r="K2140" s="262"/>
      <c r="L2140" s="267"/>
      <c r="M2140" s="268"/>
      <c r="N2140" s="269"/>
      <c r="O2140" s="269"/>
      <c r="P2140" s="269"/>
      <c r="Q2140" s="269"/>
      <c r="R2140" s="269"/>
      <c r="S2140" s="269"/>
      <c r="T2140" s="270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71" t="s">
        <v>260</v>
      </c>
      <c r="AU2140" s="271" t="s">
        <v>93</v>
      </c>
      <c r="AV2140" s="14" t="s">
        <v>257</v>
      </c>
      <c r="AW2140" s="14" t="s">
        <v>40</v>
      </c>
      <c r="AX2140" s="14" t="s">
        <v>91</v>
      </c>
      <c r="AY2140" s="271" t="s">
        <v>251</v>
      </c>
    </row>
    <row r="2141" s="2" customFormat="1" ht="16.5" customHeight="1">
      <c r="A2141" s="41"/>
      <c r="B2141" s="42"/>
      <c r="C2141" s="230" t="s">
        <v>1263</v>
      </c>
      <c r="D2141" s="230" t="s">
        <v>253</v>
      </c>
      <c r="E2141" s="231" t="s">
        <v>2120</v>
      </c>
      <c r="F2141" s="232" t="s">
        <v>2121</v>
      </c>
      <c r="G2141" s="233" t="s">
        <v>571</v>
      </c>
      <c r="H2141" s="234">
        <v>102</v>
      </c>
      <c r="I2141" s="235"/>
      <c r="J2141" s="236">
        <f>ROUND(I2141*H2141,2)</f>
        <v>0</v>
      </c>
      <c r="K2141" s="237"/>
      <c r="L2141" s="47"/>
      <c r="M2141" s="238" t="s">
        <v>1</v>
      </c>
      <c r="N2141" s="239" t="s">
        <v>49</v>
      </c>
      <c r="O2141" s="94"/>
      <c r="P2141" s="240">
        <f>O2141*H2141</f>
        <v>0</v>
      </c>
      <c r="Q2141" s="240">
        <v>0</v>
      </c>
      <c r="R2141" s="240">
        <f>Q2141*H2141</f>
        <v>0</v>
      </c>
      <c r="S2141" s="240">
        <v>0</v>
      </c>
      <c r="T2141" s="241">
        <f>S2141*H2141</f>
        <v>0</v>
      </c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R2141" s="242" t="s">
        <v>304</v>
      </c>
      <c r="AT2141" s="242" t="s">
        <v>253</v>
      </c>
      <c r="AU2141" s="242" t="s">
        <v>93</v>
      </c>
      <c r="AY2141" s="19" t="s">
        <v>251</v>
      </c>
      <c r="BE2141" s="243">
        <f>IF(N2141="základní",J2141,0)</f>
        <v>0</v>
      </c>
      <c r="BF2141" s="243">
        <f>IF(N2141="snížená",J2141,0)</f>
        <v>0</v>
      </c>
      <c r="BG2141" s="243">
        <f>IF(N2141="zákl. přenesená",J2141,0)</f>
        <v>0</v>
      </c>
      <c r="BH2141" s="243">
        <f>IF(N2141="sníž. přenesená",J2141,0)</f>
        <v>0</v>
      </c>
      <c r="BI2141" s="243">
        <f>IF(N2141="nulová",J2141,0)</f>
        <v>0</v>
      </c>
      <c r="BJ2141" s="19" t="s">
        <v>91</v>
      </c>
      <c r="BK2141" s="243">
        <f>ROUND(I2141*H2141,2)</f>
        <v>0</v>
      </c>
      <c r="BL2141" s="19" t="s">
        <v>304</v>
      </c>
      <c r="BM2141" s="242" t="s">
        <v>2122</v>
      </c>
    </row>
    <row r="2142" s="2" customFormat="1">
      <c r="A2142" s="41"/>
      <c r="B2142" s="42"/>
      <c r="C2142" s="43"/>
      <c r="D2142" s="244" t="s">
        <v>258</v>
      </c>
      <c r="E2142" s="43"/>
      <c r="F2142" s="245" t="s">
        <v>2123</v>
      </c>
      <c r="G2142" s="43"/>
      <c r="H2142" s="43"/>
      <c r="I2142" s="246"/>
      <c r="J2142" s="43"/>
      <c r="K2142" s="43"/>
      <c r="L2142" s="47"/>
      <c r="M2142" s="247"/>
      <c r="N2142" s="248"/>
      <c r="O2142" s="94"/>
      <c r="P2142" s="94"/>
      <c r="Q2142" s="94"/>
      <c r="R2142" s="94"/>
      <c r="S2142" s="94"/>
      <c r="T2142" s="95"/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T2142" s="19" t="s">
        <v>258</v>
      </c>
      <c r="AU2142" s="19" t="s">
        <v>93</v>
      </c>
    </row>
    <row r="2143" s="15" customFormat="1">
      <c r="A2143" s="15"/>
      <c r="B2143" s="272"/>
      <c r="C2143" s="273"/>
      <c r="D2143" s="251" t="s">
        <v>260</v>
      </c>
      <c r="E2143" s="274" t="s">
        <v>1</v>
      </c>
      <c r="F2143" s="275" t="s">
        <v>2104</v>
      </c>
      <c r="G2143" s="273"/>
      <c r="H2143" s="274" t="s">
        <v>1</v>
      </c>
      <c r="I2143" s="276"/>
      <c r="J2143" s="273"/>
      <c r="K2143" s="273"/>
      <c r="L2143" s="277"/>
      <c r="M2143" s="278"/>
      <c r="N2143" s="279"/>
      <c r="O2143" s="279"/>
      <c r="P2143" s="279"/>
      <c r="Q2143" s="279"/>
      <c r="R2143" s="279"/>
      <c r="S2143" s="279"/>
      <c r="T2143" s="280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5"/>
      <c r="AE2143" s="15"/>
      <c r="AT2143" s="281" t="s">
        <v>260</v>
      </c>
      <c r="AU2143" s="281" t="s">
        <v>93</v>
      </c>
      <c r="AV2143" s="15" t="s">
        <v>91</v>
      </c>
      <c r="AW2143" s="15" t="s">
        <v>40</v>
      </c>
      <c r="AX2143" s="15" t="s">
        <v>84</v>
      </c>
      <c r="AY2143" s="281" t="s">
        <v>251</v>
      </c>
    </row>
    <row r="2144" s="13" customFormat="1">
      <c r="A2144" s="13"/>
      <c r="B2144" s="249"/>
      <c r="C2144" s="250"/>
      <c r="D2144" s="251" t="s">
        <v>260</v>
      </c>
      <c r="E2144" s="252" t="s">
        <v>1</v>
      </c>
      <c r="F2144" s="253" t="s">
        <v>1145</v>
      </c>
      <c r="G2144" s="250"/>
      <c r="H2144" s="254">
        <v>100</v>
      </c>
      <c r="I2144" s="255"/>
      <c r="J2144" s="250"/>
      <c r="K2144" s="250"/>
      <c r="L2144" s="256"/>
      <c r="M2144" s="257"/>
      <c r="N2144" s="258"/>
      <c r="O2144" s="258"/>
      <c r="P2144" s="258"/>
      <c r="Q2144" s="258"/>
      <c r="R2144" s="258"/>
      <c r="S2144" s="258"/>
      <c r="T2144" s="259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60" t="s">
        <v>260</v>
      </c>
      <c r="AU2144" s="260" t="s">
        <v>93</v>
      </c>
      <c r="AV2144" s="13" t="s">
        <v>93</v>
      </c>
      <c r="AW2144" s="13" t="s">
        <v>40</v>
      </c>
      <c r="AX2144" s="13" t="s">
        <v>84</v>
      </c>
      <c r="AY2144" s="260" t="s">
        <v>251</v>
      </c>
    </row>
    <row r="2145" s="13" customFormat="1">
      <c r="A2145" s="13"/>
      <c r="B2145" s="249"/>
      <c r="C2145" s="250"/>
      <c r="D2145" s="251" t="s">
        <v>260</v>
      </c>
      <c r="E2145" s="252" t="s">
        <v>1</v>
      </c>
      <c r="F2145" s="253" t="s">
        <v>2105</v>
      </c>
      <c r="G2145" s="250"/>
      <c r="H2145" s="254">
        <v>1</v>
      </c>
      <c r="I2145" s="255"/>
      <c r="J2145" s="250"/>
      <c r="K2145" s="250"/>
      <c r="L2145" s="256"/>
      <c r="M2145" s="257"/>
      <c r="N2145" s="258"/>
      <c r="O2145" s="258"/>
      <c r="P2145" s="258"/>
      <c r="Q2145" s="258"/>
      <c r="R2145" s="258"/>
      <c r="S2145" s="258"/>
      <c r="T2145" s="259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60" t="s">
        <v>260</v>
      </c>
      <c r="AU2145" s="260" t="s">
        <v>93</v>
      </c>
      <c r="AV2145" s="13" t="s">
        <v>93</v>
      </c>
      <c r="AW2145" s="13" t="s">
        <v>40</v>
      </c>
      <c r="AX2145" s="13" t="s">
        <v>84</v>
      </c>
      <c r="AY2145" s="260" t="s">
        <v>251</v>
      </c>
    </row>
    <row r="2146" s="13" customFormat="1">
      <c r="A2146" s="13"/>
      <c r="B2146" s="249"/>
      <c r="C2146" s="250"/>
      <c r="D2146" s="251" t="s">
        <v>260</v>
      </c>
      <c r="E2146" s="252" t="s">
        <v>1</v>
      </c>
      <c r="F2146" s="253" t="s">
        <v>2107</v>
      </c>
      <c r="G2146" s="250"/>
      <c r="H2146" s="254">
        <v>1</v>
      </c>
      <c r="I2146" s="255"/>
      <c r="J2146" s="250"/>
      <c r="K2146" s="250"/>
      <c r="L2146" s="256"/>
      <c r="M2146" s="257"/>
      <c r="N2146" s="258"/>
      <c r="O2146" s="258"/>
      <c r="P2146" s="258"/>
      <c r="Q2146" s="258"/>
      <c r="R2146" s="258"/>
      <c r="S2146" s="258"/>
      <c r="T2146" s="259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60" t="s">
        <v>260</v>
      </c>
      <c r="AU2146" s="260" t="s">
        <v>93</v>
      </c>
      <c r="AV2146" s="13" t="s">
        <v>93</v>
      </c>
      <c r="AW2146" s="13" t="s">
        <v>40</v>
      </c>
      <c r="AX2146" s="13" t="s">
        <v>84</v>
      </c>
      <c r="AY2146" s="260" t="s">
        <v>251</v>
      </c>
    </row>
    <row r="2147" s="14" customFormat="1">
      <c r="A2147" s="14"/>
      <c r="B2147" s="261"/>
      <c r="C2147" s="262"/>
      <c r="D2147" s="251" t="s">
        <v>260</v>
      </c>
      <c r="E2147" s="263" t="s">
        <v>1</v>
      </c>
      <c r="F2147" s="264" t="s">
        <v>262</v>
      </c>
      <c r="G2147" s="262"/>
      <c r="H2147" s="265">
        <v>102</v>
      </c>
      <c r="I2147" s="266"/>
      <c r="J2147" s="262"/>
      <c r="K2147" s="262"/>
      <c r="L2147" s="267"/>
      <c r="M2147" s="268"/>
      <c r="N2147" s="269"/>
      <c r="O2147" s="269"/>
      <c r="P2147" s="269"/>
      <c r="Q2147" s="269"/>
      <c r="R2147" s="269"/>
      <c r="S2147" s="269"/>
      <c r="T2147" s="270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71" t="s">
        <v>260</v>
      </c>
      <c r="AU2147" s="271" t="s">
        <v>93</v>
      </c>
      <c r="AV2147" s="14" t="s">
        <v>257</v>
      </c>
      <c r="AW2147" s="14" t="s">
        <v>40</v>
      </c>
      <c r="AX2147" s="14" t="s">
        <v>91</v>
      </c>
      <c r="AY2147" s="271" t="s">
        <v>251</v>
      </c>
    </row>
    <row r="2148" s="2" customFormat="1" ht="16.5" customHeight="1">
      <c r="A2148" s="41"/>
      <c r="B2148" s="42"/>
      <c r="C2148" s="294" t="s">
        <v>2124</v>
      </c>
      <c r="D2148" s="294" t="s">
        <v>338</v>
      </c>
      <c r="E2148" s="295" t="s">
        <v>2125</v>
      </c>
      <c r="F2148" s="296" t="s">
        <v>2126</v>
      </c>
      <c r="G2148" s="297" t="s">
        <v>571</v>
      </c>
      <c r="H2148" s="298">
        <v>102</v>
      </c>
      <c r="I2148" s="299"/>
      <c r="J2148" s="300">
        <f>ROUND(I2148*H2148,2)</f>
        <v>0</v>
      </c>
      <c r="K2148" s="301"/>
      <c r="L2148" s="302"/>
      <c r="M2148" s="303" t="s">
        <v>1</v>
      </c>
      <c r="N2148" s="304" t="s">
        <v>49</v>
      </c>
      <c r="O2148" s="94"/>
      <c r="P2148" s="240">
        <f>O2148*H2148</f>
        <v>0</v>
      </c>
      <c r="Q2148" s="240">
        <v>0.00050000000000000001</v>
      </c>
      <c r="R2148" s="240">
        <f>Q2148*H2148</f>
        <v>0.051000000000000004</v>
      </c>
      <c r="S2148" s="240">
        <v>0</v>
      </c>
      <c r="T2148" s="241">
        <f>S2148*H2148</f>
        <v>0</v>
      </c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R2148" s="242" t="s">
        <v>364</v>
      </c>
      <c r="AT2148" s="242" t="s">
        <v>338</v>
      </c>
      <c r="AU2148" s="242" t="s">
        <v>93</v>
      </c>
      <c r="AY2148" s="19" t="s">
        <v>251</v>
      </c>
      <c r="BE2148" s="243">
        <f>IF(N2148="základní",J2148,0)</f>
        <v>0</v>
      </c>
      <c r="BF2148" s="243">
        <f>IF(N2148="snížená",J2148,0)</f>
        <v>0</v>
      </c>
      <c r="BG2148" s="243">
        <f>IF(N2148="zákl. přenesená",J2148,0)</f>
        <v>0</v>
      </c>
      <c r="BH2148" s="243">
        <f>IF(N2148="sníž. přenesená",J2148,0)</f>
        <v>0</v>
      </c>
      <c r="BI2148" s="243">
        <f>IF(N2148="nulová",J2148,0)</f>
        <v>0</v>
      </c>
      <c r="BJ2148" s="19" t="s">
        <v>91</v>
      </c>
      <c r="BK2148" s="243">
        <f>ROUND(I2148*H2148,2)</f>
        <v>0</v>
      </c>
      <c r="BL2148" s="19" t="s">
        <v>304</v>
      </c>
      <c r="BM2148" s="242" t="s">
        <v>2127</v>
      </c>
    </row>
    <row r="2149" s="15" customFormat="1">
      <c r="A2149" s="15"/>
      <c r="B2149" s="272"/>
      <c r="C2149" s="273"/>
      <c r="D2149" s="251" t="s">
        <v>260</v>
      </c>
      <c r="E2149" s="274" t="s">
        <v>1</v>
      </c>
      <c r="F2149" s="275" t="s">
        <v>2104</v>
      </c>
      <c r="G2149" s="273"/>
      <c r="H2149" s="274" t="s">
        <v>1</v>
      </c>
      <c r="I2149" s="276"/>
      <c r="J2149" s="273"/>
      <c r="K2149" s="273"/>
      <c r="L2149" s="277"/>
      <c r="M2149" s="278"/>
      <c r="N2149" s="279"/>
      <c r="O2149" s="279"/>
      <c r="P2149" s="279"/>
      <c r="Q2149" s="279"/>
      <c r="R2149" s="279"/>
      <c r="S2149" s="279"/>
      <c r="T2149" s="280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T2149" s="281" t="s">
        <v>260</v>
      </c>
      <c r="AU2149" s="281" t="s">
        <v>93</v>
      </c>
      <c r="AV2149" s="15" t="s">
        <v>91</v>
      </c>
      <c r="AW2149" s="15" t="s">
        <v>40</v>
      </c>
      <c r="AX2149" s="15" t="s">
        <v>84</v>
      </c>
      <c r="AY2149" s="281" t="s">
        <v>251</v>
      </c>
    </row>
    <row r="2150" s="13" customFormat="1">
      <c r="A2150" s="13"/>
      <c r="B2150" s="249"/>
      <c r="C2150" s="250"/>
      <c r="D2150" s="251" t="s">
        <v>260</v>
      </c>
      <c r="E2150" s="252" t="s">
        <v>1</v>
      </c>
      <c r="F2150" s="253" t="s">
        <v>1145</v>
      </c>
      <c r="G2150" s="250"/>
      <c r="H2150" s="254">
        <v>100</v>
      </c>
      <c r="I2150" s="255"/>
      <c r="J2150" s="250"/>
      <c r="K2150" s="250"/>
      <c r="L2150" s="256"/>
      <c r="M2150" s="257"/>
      <c r="N2150" s="258"/>
      <c r="O2150" s="258"/>
      <c r="P2150" s="258"/>
      <c r="Q2150" s="258"/>
      <c r="R2150" s="258"/>
      <c r="S2150" s="258"/>
      <c r="T2150" s="259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60" t="s">
        <v>260</v>
      </c>
      <c r="AU2150" s="260" t="s">
        <v>93</v>
      </c>
      <c r="AV2150" s="13" t="s">
        <v>93</v>
      </c>
      <c r="AW2150" s="13" t="s">
        <v>40</v>
      </c>
      <c r="AX2150" s="13" t="s">
        <v>84</v>
      </c>
      <c r="AY2150" s="260" t="s">
        <v>251</v>
      </c>
    </row>
    <row r="2151" s="13" customFormat="1">
      <c r="A2151" s="13"/>
      <c r="B2151" s="249"/>
      <c r="C2151" s="250"/>
      <c r="D2151" s="251" t="s">
        <v>260</v>
      </c>
      <c r="E2151" s="252" t="s">
        <v>1</v>
      </c>
      <c r="F2151" s="253" t="s">
        <v>2105</v>
      </c>
      <c r="G2151" s="250"/>
      <c r="H2151" s="254">
        <v>1</v>
      </c>
      <c r="I2151" s="255"/>
      <c r="J2151" s="250"/>
      <c r="K2151" s="250"/>
      <c r="L2151" s="256"/>
      <c r="M2151" s="257"/>
      <c r="N2151" s="258"/>
      <c r="O2151" s="258"/>
      <c r="P2151" s="258"/>
      <c r="Q2151" s="258"/>
      <c r="R2151" s="258"/>
      <c r="S2151" s="258"/>
      <c r="T2151" s="259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60" t="s">
        <v>260</v>
      </c>
      <c r="AU2151" s="260" t="s">
        <v>93</v>
      </c>
      <c r="AV2151" s="13" t="s">
        <v>93</v>
      </c>
      <c r="AW2151" s="13" t="s">
        <v>40</v>
      </c>
      <c r="AX2151" s="13" t="s">
        <v>84</v>
      </c>
      <c r="AY2151" s="260" t="s">
        <v>251</v>
      </c>
    </row>
    <row r="2152" s="13" customFormat="1">
      <c r="A2152" s="13"/>
      <c r="B2152" s="249"/>
      <c r="C2152" s="250"/>
      <c r="D2152" s="251" t="s">
        <v>260</v>
      </c>
      <c r="E2152" s="252" t="s">
        <v>1</v>
      </c>
      <c r="F2152" s="253" t="s">
        <v>2107</v>
      </c>
      <c r="G2152" s="250"/>
      <c r="H2152" s="254">
        <v>1</v>
      </c>
      <c r="I2152" s="255"/>
      <c r="J2152" s="250"/>
      <c r="K2152" s="250"/>
      <c r="L2152" s="256"/>
      <c r="M2152" s="257"/>
      <c r="N2152" s="258"/>
      <c r="O2152" s="258"/>
      <c r="P2152" s="258"/>
      <c r="Q2152" s="258"/>
      <c r="R2152" s="258"/>
      <c r="S2152" s="258"/>
      <c r="T2152" s="259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60" t="s">
        <v>260</v>
      </c>
      <c r="AU2152" s="260" t="s">
        <v>93</v>
      </c>
      <c r="AV2152" s="13" t="s">
        <v>93</v>
      </c>
      <c r="AW2152" s="13" t="s">
        <v>40</v>
      </c>
      <c r="AX2152" s="13" t="s">
        <v>84</v>
      </c>
      <c r="AY2152" s="260" t="s">
        <v>251</v>
      </c>
    </row>
    <row r="2153" s="14" customFormat="1">
      <c r="A2153" s="14"/>
      <c r="B2153" s="261"/>
      <c r="C2153" s="262"/>
      <c r="D2153" s="251" t="s">
        <v>260</v>
      </c>
      <c r="E2153" s="263" t="s">
        <v>1</v>
      </c>
      <c r="F2153" s="264" t="s">
        <v>262</v>
      </c>
      <c r="G2153" s="262"/>
      <c r="H2153" s="265">
        <v>102</v>
      </c>
      <c r="I2153" s="266"/>
      <c r="J2153" s="262"/>
      <c r="K2153" s="262"/>
      <c r="L2153" s="267"/>
      <c r="M2153" s="268"/>
      <c r="N2153" s="269"/>
      <c r="O2153" s="269"/>
      <c r="P2153" s="269"/>
      <c r="Q2153" s="269"/>
      <c r="R2153" s="269"/>
      <c r="S2153" s="269"/>
      <c r="T2153" s="270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71" t="s">
        <v>260</v>
      </c>
      <c r="AU2153" s="271" t="s">
        <v>93</v>
      </c>
      <c r="AV2153" s="14" t="s">
        <v>257</v>
      </c>
      <c r="AW2153" s="14" t="s">
        <v>40</v>
      </c>
      <c r="AX2153" s="14" t="s">
        <v>91</v>
      </c>
      <c r="AY2153" s="271" t="s">
        <v>251</v>
      </c>
    </row>
    <row r="2154" s="2" customFormat="1" ht="16.5" customHeight="1">
      <c r="A2154" s="41"/>
      <c r="B2154" s="42"/>
      <c r="C2154" s="230" t="s">
        <v>2128</v>
      </c>
      <c r="D2154" s="230" t="s">
        <v>253</v>
      </c>
      <c r="E2154" s="231" t="s">
        <v>2129</v>
      </c>
      <c r="F2154" s="232" t="s">
        <v>2130</v>
      </c>
      <c r="G2154" s="233" t="s">
        <v>571</v>
      </c>
      <c r="H2154" s="234">
        <v>200</v>
      </c>
      <c r="I2154" s="235"/>
      <c r="J2154" s="236">
        <f>ROUND(I2154*H2154,2)</f>
        <v>0</v>
      </c>
      <c r="K2154" s="237"/>
      <c r="L2154" s="47"/>
      <c r="M2154" s="238" t="s">
        <v>1</v>
      </c>
      <c r="N2154" s="239" t="s">
        <v>49</v>
      </c>
      <c r="O2154" s="94"/>
      <c r="P2154" s="240">
        <f>O2154*H2154</f>
        <v>0</v>
      </c>
      <c r="Q2154" s="240">
        <v>0</v>
      </c>
      <c r="R2154" s="240">
        <f>Q2154*H2154</f>
        <v>0</v>
      </c>
      <c r="S2154" s="240">
        <v>0</v>
      </c>
      <c r="T2154" s="241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42" t="s">
        <v>304</v>
      </c>
      <c r="AT2154" s="242" t="s">
        <v>253</v>
      </c>
      <c r="AU2154" s="242" t="s">
        <v>93</v>
      </c>
      <c r="AY2154" s="19" t="s">
        <v>251</v>
      </c>
      <c r="BE2154" s="243">
        <f>IF(N2154="základní",J2154,0)</f>
        <v>0</v>
      </c>
      <c r="BF2154" s="243">
        <f>IF(N2154="snížená",J2154,0)</f>
        <v>0</v>
      </c>
      <c r="BG2154" s="243">
        <f>IF(N2154="zákl. přenesená",J2154,0)</f>
        <v>0</v>
      </c>
      <c r="BH2154" s="243">
        <f>IF(N2154="sníž. přenesená",J2154,0)</f>
        <v>0</v>
      </c>
      <c r="BI2154" s="243">
        <f>IF(N2154="nulová",J2154,0)</f>
        <v>0</v>
      </c>
      <c r="BJ2154" s="19" t="s">
        <v>91</v>
      </c>
      <c r="BK2154" s="243">
        <f>ROUND(I2154*H2154,2)</f>
        <v>0</v>
      </c>
      <c r="BL2154" s="19" t="s">
        <v>304</v>
      </c>
      <c r="BM2154" s="242" t="s">
        <v>2131</v>
      </c>
    </row>
    <row r="2155" s="2" customFormat="1">
      <c r="A2155" s="41"/>
      <c r="B2155" s="42"/>
      <c r="C2155" s="43"/>
      <c r="D2155" s="244" t="s">
        <v>258</v>
      </c>
      <c r="E2155" s="43"/>
      <c r="F2155" s="245" t="s">
        <v>2132</v>
      </c>
      <c r="G2155" s="43"/>
      <c r="H2155" s="43"/>
      <c r="I2155" s="246"/>
      <c r="J2155" s="43"/>
      <c r="K2155" s="43"/>
      <c r="L2155" s="47"/>
      <c r="M2155" s="247"/>
      <c r="N2155" s="248"/>
      <c r="O2155" s="94"/>
      <c r="P2155" s="94"/>
      <c r="Q2155" s="94"/>
      <c r="R2155" s="94"/>
      <c r="S2155" s="94"/>
      <c r="T2155" s="95"/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T2155" s="19" t="s">
        <v>258</v>
      </c>
      <c r="AU2155" s="19" t="s">
        <v>93</v>
      </c>
    </row>
    <row r="2156" s="13" customFormat="1">
      <c r="A2156" s="13"/>
      <c r="B2156" s="249"/>
      <c r="C2156" s="250"/>
      <c r="D2156" s="251" t="s">
        <v>260</v>
      </c>
      <c r="E2156" s="252" t="s">
        <v>1</v>
      </c>
      <c r="F2156" s="253" t="s">
        <v>2133</v>
      </c>
      <c r="G2156" s="250"/>
      <c r="H2156" s="254">
        <v>200</v>
      </c>
      <c r="I2156" s="255"/>
      <c r="J2156" s="250"/>
      <c r="K2156" s="250"/>
      <c r="L2156" s="256"/>
      <c r="M2156" s="257"/>
      <c r="N2156" s="258"/>
      <c r="O2156" s="258"/>
      <c r="P2156" s="258"/>
      <c r="Q2156" s="258"/>
      <c r="R2156" s="258"/>
      <c r="S2156" s="258"/>
      <c r="T2156" s="259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60" t="s">
        <v>260</v>
      </c>
      <c r="AU2156" s="260" t="s">
        <v>93</v>
      </c>
      <c r="AV2156" s="13" t="s">
        <v>93</v>
      </c>
      <c r="AW2156" s="13" t="s">
        <v>40</v>
      </c>
      <c r="AX2156" s="13" t="s">
        <v>91</v>
      </c>
      <c r="AY2156" s="260" t="s">
        <v>251</v>
      </c>
    </row>
    <row r="2157" s="2" customFormat="1" ht="16.5" customHeight="1">
      <c r="A2157" s="41"/>
      <c r="B2157" s="42"/>
      <c r="C2157" s="294" t="s">
        <v>2134</v>
      </c>
      <c r="D2157" s="294" t="s">
        <v>338</v>
      </c>
      <c r="E2157" s="295" t="s">
        <v>2135</v>
      </c>
      <c r="F2157" s="296" t="s">
        <v>2136</v>
      </c>
      <c r="G2157" s="297" t="s">
        <v>571</v>
      </c>
      <c r="H2157" s="298">
        <v>200</v>
      </c>
      <c r="I2157" s="299"/>
      <c r="J2157" s="300">
        <f>ROUND(I2157*H2157,2)</f>
        <v>0</v>
      </c>
      <c r="K2157" s="301"/>
      <c r="L2157" s="302"/>
      <c r="M2157" s="303" t="s">
        <v>1</v>
      </c>
      <c r="N2157" s="304" t="s">
        <v>49</v>
      </c>
      <c r="O2157" s="94"/>
      <c r="P2157" s="240">
        <f>O2157*H2157</f>
        <v>0</v>
      </c>
      <c r="Q2157" s="240">
        <v>0.00012</v>
      </c>
      <c r="R2157" s="240">
        <f>Q2157*H2157</f>
        <v>0.024</v>
      </c>
      <c r="S2157" s="240">
        <v>0</v>
      </c>
      <c r="T2157" s="241">
        <f>S2157*H2157</f>
        <v>0</v>
      </c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R2157" s="242" t="s">
        <v>364</v>
      </c>
      <c r="AT2157" s="242" t="s">
        <v>338</v>
      </c>
      <c r="AU2157" s="242" t="s">
        <v>93</v>
      </c>
      <c r="AY2157" s="19" t="s">
        <v>251</v>
      </c>
      <c r="BE2157" s="243">
        <f>IF(N2157="základní",J2157,0)</f>
        <v>0</v>
      </c>
      <c r="BF2157" s="243">
        <f>IF(N2157="snížená",J2157,0)</f>
        <v>0</v>
      </c>
      <c r="BG2157" s="243">
        <f>IF(N2157="zákl. přenesená",J2157,0)</f>
        <v>0</v>
      </c>
      <c r="BH2157" s="243">
        <f>IF(N2157="sníž. přenesená",J2157,0)</f>
        <v>0</v>
      </c>
      <c r="BI2157" s="243">
        <f>IF(N2157="nulová",J2157,0)</f>
        <v>0</v>
      </c>
      <c r="BJ2157" s="19" t="s">
        <v>91</v>
      </c>
      <c r="BK2157" s="243">
        <f>ROUND(I2157*H2157,2)</f>
        <v>0</v>
      </c>
      <c r="BL2157" s="19" t="s">
        <v>304</v>
      </c>
      <c r="BM2157" s="242" t="s">
        <v>2137</v>
      </c>
    </row>
    <row r="2158" s="13" customFormat="1">
      <c r="A2158" s="13"/>
      <c r="B2158" s="249"/>
      <c r="C2158" s="250"/>
      <c r="D2158" s="251" t="s">
        <v>260</v>
      </c>
      <c r="E2158" s="252" t="s">
        <v>1</v>
      </c>
      <c r="F2158" s="253" t="s">
        <v>2133</v>
      </c>
      <c r="G2158" s="250"/>
      <c r="H2158" s="254">
        <v>200</v>
      </c>
      <c r="I2158" s="255"/>
      <c r="J2158" s="250"/>
      <c r="K2158" s="250"/>
      <c r="L2158" s="256"/>
      <c r="M2158" s="257"/>
      <c r="N2158" s="258"/>
      <c r="O2158" s="258"/>
      <c r="P2158" s="258"/>
      <c r="Q2158" s="258"/>
      <c r="R2158" s="258"/>
      <c r="S2158" s="258"/>
      <c r="T2158" s="259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60" t="s">
        <v>260</v>
      </c>
      <c r="AU2158" s="260" t="s">
        <v>93</v>
      </c>
      <c r="AV2158" s="13" t="s">
        <v>93</v>
      </c>
      <c r="AW2158" s="13" t="s">
        <v>40</v>
      </c>
      <c r="AX2158" s="13" t="s">
        <v>91</v>
      </c>
      <c r="AY2158" s="260" t="s">
        <v>251</v>
      </c>
    </row>
    <row r="2159" s="2" customFormat="1" ht="16.5" customHeight="1">
      <c r="A2159" s="41"/>
      <c r="B2159" s="42"/>
      <c r="C2159" s="230" t="s">
        <v>1268</v>
      </c>
      <c r="D2159" s="230" t="s">
        <v>253</v>
      </c>
      <c r="E2159" s="231" t="s">
        <v>2138</v>
      </c>
      <c r="F2159" s="232" t="s">
        <v>2139</v>
      </c>
      <c r="G2159" s="233" t="s">
        <v>571</v>
      </c>
      <c r="H2159" s="234">
        <v>102</v>
      </c>
      <c r="I2159" s="235"/>
      <c r="J2159" s="236">
        <f>ROUND(I2159*H2159,2)</f>
        <v>0</v>
      </c>
      <c r="K2159" s="237"/>
      <c r="L2159" s="47"/>
      <c r="M2159" s="238" t="s">
        <v>1</v>
      </c>
      <c r="N2159" s="239" t="s">
        <v>49</v>
      </c>
      <c r="O2159" s="94"/>
      <c r="P2159" s="240">
        <f>O2159*H2159</f>
        <v>0</v>
      </c>
      <c r="Q2159" s="240">
        <v>0</v>
      </c>
      <c r="R2159" s="240">
        <f>Q2159*H2159</f>
        <v>0</v>
      </c>
      <c r="S2159" s="240">
        <v>0</v>
      </c>
      <c r="T2159" s="241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42" t="s">
        <v>304</v>
      </c>
      <c r="AT2159" s="242" t="s">
        <v>253</v>
      </c>
      <c r="AU2159" s="242" t="s">
        <v>93</v>
      </c>
      <c r="AY2159" s="19" t="s">
        <v>251</v>
      </c>
      <c r="BE2159" s="243">
        <f>IF(N2159="základní",J2159,0)</f>
        <v>0</v>
      </c>
      <c r="BF2159" s="243">
        <f>IF(N2159="snížená",J2159,0)</f>
        <v>0</v>
      </c>
      <c r="BG2159" s="243">
        <f>IF(N2159="zákl. přenesená",J2159,0)</f>
        <v>0</v>
      </c>
      <c r="BH2159" s="243">
        <f>IF(N2159="sníž. přenesená",J2159,0)</f>
        <v>0</v>
      </c>
      <c r="BI2159" s="243">
        <f>IF(N2159="nulová",J2159,0)</f>
        <v>0</v>
      </c>
      <c r="BJ2159" s="19" t="s">
        <v>91</v>
      </c>
      <c r="BK2159" s="243">
        <f>ROUND(I2159*H2159,2)</f>
        <v>0</v>
      </c>
      <c r="BL2159" s="19" t="s">
        <v>304</v>
      </c>
      <c r="BM2159" s="242" t="s">
        <v>2140</v>
      </c>
    </row>
    <row r="2160" s="15" customFormat="1">
      <c r="A2160" s="15"/>
      <c r="B2160" s="272"/>
      <c r="C2160" s="273"/>
      <c r="D2160" s="251" t="s">
        <v>260</v>
      </c>
      <c r="E2160" s="274" t="s">
        <v>1</v>
      </c>
      <c r="F2160" s="275" t="s">
        <v>2104</v>
      </c>
      <c r="G2160" s="273"/>
      <c r="H2160" s="274" t="s">
        <v>1</v>
      </c>
      <c r="I2160" s="276"/>
      <c r="J2160" s="273"/>
      <c r="K2160" s="273"/>
      <c r="L2160" s="277"/>
      <c r="M2160" s="278"/>
      <c r="N2160" s="279"/>
      <c r="O2160" s="279"/>
      <c r="P2160" s="279"/>
      <c r="Q2160" s="279"/>
      <c r="R2160" s="279"/>
      <c r="S2160" s="279"/>
      <c r="T2160" s="280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81" t="s">
        <v>260</v>
      </c>
      <c r="AU2160" s="281" t="s">
        <v>93</v>
      </c>
      <c r="AV2160" s="15" t="s">
        <v>91</v>
      </c>
      <c r="AW2160" s="15" t="s">
        <v>40</v>
      </c>
      <c r="AX2160" s="15" t="s">
        <v>84</v>
      </c>
      <c r="AY2160" s="281" t="s">
        <v>251</v>
      </c>
    </row>
    <row r="2161" s="13" customFormat="1">
      <c r="A2161" s="13"/>
      <c r="B2161" s="249"/>
      <c r="C2161" s="250"/>
      <c r="D2161" s="251" t="s">
        <v>260</v>
      </c>
      <c r="E2161" s="252" t="s">
        <v>1</v>
      </c>
      <c r="F2161" s="253" t="s">
        <v>1145</v>
      </c>
      <c r="G2161" s="250"/>
      <c r="H2161" s="254">
        <v>100</v>
      </c>
      <c r="I2161" s="255"/>
      <c r="J2161" s="250"/>
      <c r="K2161" s="250"/>
      <c r="L2161" s="256"/>
      <c r="M2161" s="257"/>
      <c r="N2161" s="258"/>
      <c r="O2161" s="258"/>
      <c r="P2161" s="258"/>
      <c r="Q2161" s="258"/>
      <c r="R2161" s="258"/>
      <c r="S2161" s="258"/>
      <c r="T2161" s="259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60" t="s">
        <v>260</v>
      </c>
      <c r="AU2161" s="260" t="s">
        <v>93</v>
      </c>
      <c r="AV2161" s="13" t="s">
        <v>93</v>
      </c>
      <c r="AW2161" s="13" t="s">
        <v>40</v>
      </c>
      <c r="AX2161" s="13" t="s">
        <v>84</v>
      </c>
      <c r="AY2161" s="260" t="s">
        <v>251</v>
      </c>
    </row>
    <row r="2162" s="13" customFormat="1">
      <c r="A2162" s="13"/>
      <c r="B2162" s="249"/>
      <c r="C2162" s="250"/>
      <c r="D2162" s="251" t="s">
        <v>260</v>
      </c>
      <c r="E2162" s="252" t="s">
        <v>1</v>
      </c>
      <c r="F2162" s="253" t="s">
        <v>2105</v>
      </c>
      <c r="G2162" s="250"/>
      <c r="H2162" s="254">
        <v>1</v>
      </c>
      <c r="I2162" s="255"/>
      <c r="J2162" s="250"/>
      <c r="K2162" s="250"/>
      <c r="L2162" s="256"/>
      <c r="M2162" s="257"/>
      <c r="N2162" s="258"/>
      <c r="O2162" s="258"/>
      <c r="P2162" s="258"/>
      <c r="Q2162" s="258"/>
      <c r="R2162" s="258"/>
      <c r="S2162" s="258"/>
      <c r="T2162" s="259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60" t="s">
        <v>260</v>
      </c>
      <c r="AU2162" s="260" t="s">
        <v>93</v>
      </c>
      <c r="AV2162" s="13" t="s">
        <v>93</v>
      </c>
      <c r="AW2162" s="13" t="s">
        <v>40</v>
      </c>
      <c r="AX2162" s="13" t="s">
        <v>84</v>
      </c>
      <c r="AY2162" s="260" t="s">
        <v>251</v>
      </c>
    </row>
    <row r="2163" s="13" customFormat="1">
      <c r="A2163" s="13"/>
      <c r="B2163" s="249"/>
      <c r="C2163" s="250"/>
      <c r="D2163" s="251" t="s">
        <v>260</v>
      </c>
      <c r="E2163" s="252" t="s">
        <v>1</v>
      </c>
      <c r="F2163" s="253" t="s">
        <v>2107</v>
      </c>
      <c r="G2163" s="250"/>
      <c r="H2163" s="254">
        <v>1</v>
      </c>
      <c r="I2163" s="255"/>
      <c r="J2163" s="250"/>
      <c r="K2163" s="250"/>
      <c r="L2163" s="256"/>
      <c r="M2163" s="257"/>
      <c r="N2163" s="258"/>
      <c r="O2163" s="258"/>
      <c r="P2163" s="258"/>
      <c r="Q2163" s="258"/>
      <c r="R2163" s="258"/>
      <c r="S2163" s="258"/>
      <c r="T2163" s="259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60" t="s">
        <v>260</v>
      </c>
      <c r="AU2163" s="260" t="s">
        <v>93</v>
      </c>
      <c r="AV2163" s="13" t="s">
        <v>93</v>
      </c>
      <c r="AW2163" s="13" t="s">
        <v>40</v>
      </c>
      <c r="AX2163" s="13" t="s">
        <v>84</v>
      </c>
      <c r="AY2163" s="260" t="s">
        <v>251</v>
      </c>
    </row>
    <row r="2164" s="14" customFormat="1">
      <c r="A2164" s="14"/>
      <c r="B2164" s="261"/>
      <c r="C2164" s="262"/>
      <c r="D2164" s="251" t="s">
        <v>260</v>
      </c>
      <c r="E2164" s="263" t="s">
        <v>1</v>
      </c>
      <c r="F2164" s="264" t="s">
        <v>262</v>
      </c>
      <c r="G2164" s="262"/>
      <c r="H2164" s="265">
        <v>102</v>
      </c>
      <c r="I2164" s="266"/>
      <c r="J2164" s="262"/>
      <c r="K2164" s="262"/>
      <c r="L2164" s="267"/>
      <c r="M2164" s="268"/>
      <c r="N2164" s="269"/>
      <c r="O2164" s="269"/>
      <c r="P2164" s="269"/>
      <c r="Q2164" s="269"/>
      <c r="R2164" s="269"/>
      <c r="S2164" s="269"/>
      <c r="T2164" s="270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71" t="s">
        <v>260</v>
      </c>
      <c r="AU2164" s="271" t="s">
        <v>93</v>
      </c>
      <c r="AV2164" s="14" t="s">
        <v>257</v>
      </c>
      <c r="AW2164" s="14" t="s">
        <v>40</v>
      </c>
      <c r="AX2164" s="14" t="s">
        <v>91</v>
      </c>
      <c r="AY2164" s="271" t="s">
        <v>251</v>
      </c>
    </row>
    <row r="2165" s="2" customFormat="1" ht="24.15" customHeight="1">
      <c r="A2165" s="41"/>
      <c r="B2165" s="42"/>
      <c r="C2165" s="294" t="s">
        <v>2141</v>
      </c>
      <c r="D2165" s="294" t="s">
        <v>338</v>
      </c>
      <c r="E2165" s="295" t="s">
        <v>2142</v>
      </c>
      <c r="F2165" s="296" t="s">
        <v>2143</v>
      </c>
      <c r="G2165" s="297" t="s">
        <v>571</v>
      </c>
      <c r="H2165" s="298">
        <v>102</v>
      </c>
      <c r="I2165" s="299"/>
      <c r="J2165" s="300">
        <f>ROUND(I2165*H2165,2)</f>
        <v>0</v>
      </c>
      <c r="K2165" s="301"/>
      <c r="L2165" s="302"/>
      <c r="M2165" s="303" t="s">
        <v>1</v>
      </c>
      <c r="N2165" s="304" t="s">
        <v>49</v>
      </c>
      <c r="O2165" s="94"/>
      <c r="P2165" s="240">
        <f>O2165*H2165</f>
        <v>0</v>
      </c>
      <c r="Q2165" s="240">
        <v>0.0012999999999999999</v>
      </c>
      <c r="R2165" s="240">
        <f>Q2165*H2165</f>
        <v>0.1326</v>
      </c>
      <c r="S2165" s="240">
        <v>0</v>
      </c>
      <c r="T2165" s="241">
        <f>S2165*H2165</f>
        <v>0</v>
      </c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R2165" s="242" t="s">
        <v>364</v>
      </c>
      <c r="AT2165" s="242" t="s">
        <v>338</v>
      </c>
      <c r="AU2165" s="242" t="s">
        <v>93</v>
      </c>
      <c r="AY2165" s="19" t="s">
        <v>251</v>
      </c>
      <c r="BE2165" s="243">
        <f>IF(N2165="základní",J2165,0)</f>
        <v>0</v>
      </c>
      <c r="BF2165" s="243">
        <f>IF(N2165="snížená",J2165,0)</f>
        <v>0</v>
      </c>
      <c r="BG2165" s="243">
        <f>IF(N2165="zákl. přenesená",J2165,0)</f>
        <v>0</v>
      </c>
      <c r="BH2165" s="243">
        <f>IF(N2165="sníž. přenesená",J2165,0)</f>
        <v>0</v>
      </c>
      <c r="BI2165" s="243">
        <f>IF(N2165="nulová",J2165,0)</f>
        <v>0</v>
      </c>
      <c r="BJ2165" s="19" t="s">
        <v>91</v>
      </c>
      <c r="BK2165" s="243">
        <f>ROUND(I2165*H2165,2)</f>
        <v>0</v>
      </c>
      <c r="BL2165" s="19" t="s">
        <v>304</v>
      </c>
      <c r="BM2165" s="242" t="s">
        <v>2144</v>
      </c>
    </row>
    <row r="2166" s="15" customFormat="1">
      <c r="A2166" s="15"/>
      <c r="B2166" s="272"/>
      <c r="C2166" s="273"/>
      <c r="D2166" s="251" t="s">
        <v>260</v>
      </c>
      <c r="E2166" s="274" t="s">
        <v>1</v>
      </c>
      <c r="F2166" s="275" t="s">
        <v>2104</v>
      </c>
      <c r="G2166" s="273"/>
      <c r="H2166" s="274" t="s">
        <v>1</v>
      </c>
      <c r="I2166" s="276"/>
      <c r="J2166" s="273"/>
      <c r="K2166" s="273"/>
      <c r="L2166" s="277"/>
      <c r="M2166" s="278"/>
      <c r="N2166" s="279"/>
      <c r="O2166" s="279"/>
      <c r="P2166" s="279"/>
      <c r="Q2166" s="279"/>
      <c r="R2166" s="279"/>
      <c r="S2166" s="279"/>
      <c r="T2166" s="280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T2166" s="281" t="s">
        <v>260</v>
      </c>
      <c r="AU2166" s="281" t="s">
        <v>93</v>
      </c>
      <c r="AV2166" s="15" t="s">
        <v>91</v>
      </c>
      <c r="AW2166" s="15" t="s">
        <v>40</v>
      </c>
      <c r="AX2166" s="15" t="s">
        <v>84</v>
      </c>
      <c r="AY2166" s="281" t="s">
        <v>251</v>
      </c>
    </row>
    <row r="2167" s="13" customFormat="1">
      <c r="A2167" s="13"/>
      <c r="B2167" s="249"/>
      <c r="C2167" s="250"/>
      <c r="D2167" s="251" t="s">
        <v>260</v>
      </c>
      <c r="E2167" s="252" t="s">
        <v>1</v>
      </c>
      <c r="F2167" s="253" t="s">
        <v>1145</v>
      </c>
      <c r="G2167" s="250"/>
      <c r="H2167" s="254">
        <v>100</v>
      </c>
      <c r="I2167" s="255"/>
      <c r="J2167" s="250"/>
      <c r="K2167" s="250"/>
      <c r="L2167" s="256"/>
      <c r="M2167" s="257"/>
      <c r="N2167" s="258"/>
      <c r="O2167" s="258"/>
      <c r="P2167" s="258"/>
      <c r="Q2167" s="258"/>
      <c r="R2167" s="258"/>
      <c r="S2167" s="258"/>
      <c r="T2167" s="259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60" t="s">
        <v>260</v>
      </c>
      <c r="AU2167" s="260" t="s">
        <v>93</v>
      </c>
      <c r="AV2167" s="13" t="s">
        <v>93</v>
      </c>
      <c r="AW2167" s="13" t="s">
        <v>40</v>
      </c>
      <c r="AX2167" s="13" t="s">
        <v>84</v>
      </c>
      <c r="AY2167" s="260" t="s">
        <v>251</v>
      </c>
    </row>
    <row r="2168" s="13" customFormat="1">
      <c r="A2168" s="13"/>
      <c r="B2168" s="249"/>
      <c r="C2168" s="250"/>
      <c r="D2168" s="251" t="s">
        <v>260</v>
      </c>
      <c r="E2168" s="252" t="s">
        <v>1</v>
      </c>
      <c r="F2168" s="253" t="s">
        <v>2105</v>
      </c>
      <c r="G2168" s="250"/>
      <c r="H2168" s="254">
        <v>1</v>
      </c>
      <c r="I2168" s="255"/>
      <c r="J2168" s="250"/>
      <c r="K2168" s="250"/>
      <c r="L2168" s="256"/>
      <c r="M2168" s="257"/>
      <c r="N2168" s="258"/>
      <c r="O2168" s="258"/>
      <c r="P2168" s="258"/>
      <c r="Q2168" s="258"/>
      <c r="R2168" s="258"/>
      <c r="S2168" s="258"/>
      <c r="T2168" s="259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60" t="s">
        <v>260</v>
      </c>
      <c r="AU2168" s="260" t="s">
        <v>93</v>
      </c>
      <c r="AV2168" s="13" t="s">
        <v>93</v>
      </c>
      <c r="AW2168" s="13" t="s">
        <v>40</v>
      </c>
      <c r="AX2168" s="13" t="s">
        <v>84</v>
      </c>
      <c r="AY2168" s="260" t="s">
        <v>251</v>
      </c>
    </row>
    <row r="2169" s="13" customFormat="1">
      <c r="A2169" s="13"/>
      <c r="B2169" s="249"/>
      <c r="C2169" s="250"/>
      <c r="D2169" s="251" t="s">
        <v>260</v>
      </c>
      <c r="E2169" s="252" t="s">
        <v>1</v>
      </c>
      <c r="F2169" s="253" t="s">
        <v>2107</v>
      </c>
      <c r="G2169" s="250"/>
      <c r="H2169" s="254">
        <v>1</v>
      </c>
      <c r="I2169" s="255"/>
      <c r="J2169" s="250"/>
      <c r="K2169" s="250"/>
      <c r="L2169" s="256"/>
      <c r="M2169" s="257"/>
      <c r="N2169" s="258"/>
      <c r="O2169" s="258"/>
      <c r="P2169" s="258"/>
      <c r="Q2169" s="258"/>
      <c r="R2169" s="258"/>
      <c r="S2169" s="258"/>
      <c r="T2169" s="259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60" t="s">
        <v>260</v>
      </c>
      <c r="AU2169" s="260" t="s">
        <v>93</v>
      </c>
      <c r="AV2169" s="13" t="s">
        <v>93</v>
      </c>
      <c r="AW2169" s="13" t="s">
        <v>40</v>
      </c>
      <c r="AX2169" s="13" t="s">
        <v>84</v>
      </c>
      <c r="AY2169" s="260" t="s">
        <v>251</v>
      </c>
    </row>
    <row r="2170" s="14" customFormat="1">
      <c r="A2170" s="14"/>
      <c r="B2170" s="261"/>
      <c r="C2170" s="262"/>
      <c r="D2170" s="251" t="s">
        <v>260</v>
      </c>
      <c r="E2170" s="263" t="s">
        <v>1</v>
      </c>
      <c r="F2170" s="264" t="s">
        <v>262</v>
      </c>
      <c r="G2170" s="262"/>
      <c r="H2170" s="265">
        <v>102</v>
      </c>
      <c r="I2170" s="266"/>
      <c r="J2170" s="262"/>
      <c r="K2170" s="262"/>
      <c r="L2170" s="267"/>
      <c r="M2170" s="268"/>
      <c r="N2170" s="269"/>
      <c r="O2170" s="269"/>
      <c r="P2170" s="269"/>
      <c r="Q2170" s="269"/>
      <c r="R2170" s="269"/>
      <c r="S2170" s="269"/>
      <c r="T2170" s="270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71" t="s">
        <v>260</v>
      </c>
      <c r="AU2170" s="271" t="s">
        <v>93</v>
      </c>
      <c r="AV2170" s="14" t="s">
        <v>257</v>
      </c>
      <c r="AW2170" s="14" t="s">
        <v>40</v>
      </c>
      <c r="AX2170" s="14" t="s">
        <v>91</v>
      </c>
      <c r="AY2170" s="271" t="s">
        <v>251</v>
      </c>
    </row>
    <row r="2171" s="2" customFormat="1" ht="16.5" customHeight="1">
      <c r="A2171" s="41"/>
      <c r="B2171" s="42"/>
      <c r="C2171" s="230" t="s">
        <v>1282</v>
      </c>
      <c r="D2171" s="230" t="s">
        <v>253</v>
      </c>
      <c r="E2171" s="231" t="s">
        <v>2145</v>
      </c>
      <c r="F2171" s="232" t="s">
        <v>2146</v>
      </c>
      <c r="G2171" s="233" t="s">
        <v>571</v>
      </c>
      <c r="H2171" s="234">
        <v>5</v>
      </c>
      <c r="I2171" s="235"/>
      <c r="J2171" s="236">
        <f>ROUND(I2171*H2171,2)</f>
        <v>0</v>
      </c>
      <c r="K2171" s="237"/>
      <c r="L2171" s="47"/>
      <c r="M2171" s="238" t="s">
        <v>1</v>
      </c>
      <c r="N2171" s="239" t="s">
        <v>49</v>
      </c>
      <c r="O2171" s="94"/>
      <c r="P2171" s="240">
        <f>O2171*H2171</f>
        <v>0</v>
      </c>
      <c r="Q2171" s="240">
        <v>0</v>
      </c>
      <c r="R2171" s="240">
        <f>Q2171*H2171</f>
        <v>0</v>
      </c>
      <c r="S2171" s="240">
        <v>0</v>
      </c>
      <c r="T2171" s="241">
        <f>S2171*H2171</f>
        <v>0</v>
      </c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R2171" s="242" t="s">
        <v>304</v>
      </c>
      <c r="AT2171" s="242" t="s">
        <v>253</v>
      </c>
      <c r="AU2171" s="242" t="s">
        <v>93</v>
      </c>
      <c r="AY2171" s="19" t="s">
        <v>251</v>
      </c>
      <c r="BE2171" s="243">
        <f>IF(N2171="základní",J2171,0)</f>
        <v>0</v>
      </c>
      <c r="BF2171" s="243">
        <f>IF(N2171="snížená",J2171,0)</f>
        <v>0</v>
      </c>
      <c r="BG2171" s="243">
        <f>IF(N2171="zákl. přenesená",J2171,0)</f>
        <v>0</v>
      </c>
      <c r="BH2171" s="243">
        <f>IF(N2171="sníž. přenesená",J2171,0)</f>
        <v>0</v>
      </c>
      <c r="BI2171" s="243">
        <f>IF(N2171="nulová",J2171,0)</f>
        <v>0</v>
      </c>
      <c r="BJ2171" s="19" t="s">
        <v>91</v>
      </c>
      <c r="BK2171" s="243">
        <f>ROUND(I2171*H2171,2)</f>
        <v>0</v>
      </c>
      <c r="BL2171" s="19" t="s">
        <v>304</v>
      </c>
      <c r="BM2171" s="242" t="s">
        <v>2147</v>
      </c>
    </row>
    <row r="2172" s="2" customFormat="1">
      <c r="A2172" s="41"/>
      <c r="B2172" s="42"/>
      <c r="C2172" s="43"/>
      <c r="D2172" s="244" t="s">
        <v>258</v>
      </c>
      <c r="E2172" s="43"/>
      <c r="F2172" s="245" t="s">
        <v>2148</v>
      </c>
      <c r="G2172" s="43"/>
      <c r="H2172" s="43"/>
      <c r="I2172" s="246"/>
      <c r="J2172" s="43"/>
      <c r="K2172" s="43"/>
      <c r="L2172" s="47"/>
      <c r="M2172" s="247"/>
      <c r="N2172" s="248"/>
      <c r="O2172" s="94"/>
      <c r="P2172" s="94"/>
      <c r="Q2172" s="94"/>
      <c r="R2172" s="94"/>
      <c r="S2172" s="94"/>
      <c r="T2172" s="95"/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T2172" s="19" t="s">
        <v>258</v>
      </c>
      <c r="AU2172" s="19" t="s">
        <v>93</v>
      </c>
    </row>
    <row r="2173" s="13" customFormat="1">
      <c r="A2173" s="13"/>
      <c r="B2173" s="249"/>
      <c r="C2173" s="250"/>
      <c r="D2173" s="251" t="s">
        <v>260</v>
      </c>
      <c r="E2173" s="252" t="s">
        <v>1</v>
      </c>
      <c r="F2173" s="253" t="s">
        <v>2149</v>
      </c>
      <c r="G2173" s="250"/>
      <c r="H2173" s="254">
        <v>5</v>
      </c>
      <c r="I2173" s="255"/>
      <c r="J2173" s="250"/>
      <c r="K2173" s="250"/>
      <c r="L2173" s="256"/>
      <c r="M2173" s="257"/>
      <c r="N2173" s="258"/>
      <c r="O2173" s="258"/>
      <c r="P2173" s="258"/>
      <c r="Q2173" s="258"/>
      <c r="R2173" s="258"/>
      <c r="S2173" s="258"/>
      <c r="T2173" s="259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60" t="s">
        <v>260</v>
      </c>
      <c r="AU2173" s="260" t="s">
        <v>93</v>
      </c>
      <c r="AV2173" s="13" t="s">
        <v>93</v>
      </c>
      <c r="AW2173" s="13" t="s">
        <v>40</v>
      </c>
      <c r="AX2173" s="13" t="s">
        <v>91</v>
      </c>
      <c r="AY2173" s="260" t="s">
        <v>251</v>
      </c>
    </row>
    <row r="2174" s="2" customFormat="1" ht="16.5" customHeight="1">
      <c r="A2174" s="41"/>
      <c r="B2174" s="42"/>
      <c r="C2174" s="294" t="s">
        <v>2150</v>
      </c>
      <c r="D2174" s="294" t="s">
        <v>338</v>
      </c>
      <c r="E2174" s="295" t="s">
        <v>2151</v>
      </c>
      <c r="F2174" s="296" t="s">
        <v>2152</v>
      </c>
      <c r="G2174" s="297" t="s">
        <v>571</v>
      </c>
      <c r="H2174" s="298">
        <v>5</v>
      </c>
      <c r="I2174" s="299"/>
      <c r="J2174" s="300">
        <f>ROUND(I2174*H2174,2)</f>
        <v>0</v>
      </c>
      <c r="K2174" s="301"/>
      <c r="L2174" s="302"/>
      <c r="M2174" s="303" t="s">
        <v>1</v>
      </c>
      <c r="N2174" s="304" t="s">
        <v>49</v>
      </c>
      <c r="O2174" s="94"/>
      <c r="P2174" s="240">
        <f>O2174*H2174</f>
        <v>0</v>
      </c>
      <c r="Q2174" s="240">
        <v>0.00075000000000000002</v>
      </c>
      <c r="R2174" s="240">
        <f>Q2174*H2174</f>
        <v>0.0037499999999999999</v>
      </c>
      <c r="S2174" s="240">
        <v>0</v>
      </c>
      <c r="T2174" s="241">
        <f>S2174*H2174</f>
        <v>0</v>
      </c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R2174" s="242" t="s">
        <v>364</v>
      </c>
      <c r="AT2174" s="242" t="s">
        <v>338</v>
      </c>
      <c r="AU2174" s="242" t="s">
        <v>93</v>
      </c>
      <c r="AY2174" s="19" t="s">
        <v>251</v>
      </c>
      <c r="BE2174" s="243">
        <f>IF(N2174="základní",J2174,0)</f>
        <v>0</v>
      </c>
      <c r="BF2174" s="243">
        <f>IF(N2174="snížená",J2174,0)</f>
        <v>0</v>
      </c>
      <c r="BG2174" s="243">
        <f>IF(N2174="zákl. přenesená",J2174,0)</f>
        <v>0</v>
      </c>
      <c r="BH2174" s="243">
        <f>IF(N2174="sníž. přenesená",J2174,0)</f>
        <v>0</v>
      </c>
      <c r="BI2174" s="243">
        <f>IF(N2174="nulová",J2174,0)</f>
        <v>0</v>
      </c>
      <c r="BJ2174" s="19" t="s">
        <v>91</v>
      </c>
      <c r="BK2174" s="243">
        <f>ROUND(I2174*H2174,2)</f>
        <v>0</v>
      </c>
      <c r="BL2174" s="19" t="s">
        <v>304</v>
      </c>
      <c r="BM2174" s="242" t="s">
        <v>2153</v>
      </c>
    </row>
    <row r="2175" s="13" customFormat="1">
      <c r="A2175" s="13"/>
      <c r="B2175" s="249"/>
      <c r="C2175" s="250"/>
      <c r="D2175" s="251" t="s">
        <v>260</v>
      </c>
      <c r="E2175" s="252" t="s">
        <v>1</v>
      </c>
      <c r="F2175" s="253" t="s">
        <v>2149</v>
      </c>
      <c r="G2175" s="250"/>
      <c r="H2175" s="254">
        <v>5</v>
      </c>
      <c r="I2175" s="255"/>
      <c r="J2175" s="250"/>
      <c r="K2175" s="250"/>
      <c r="L2175" s="256"/>
      <c r="M2175" s="257"/>
      <c r="N2175" s="258"/>
      <c r="O2175" s="258"/>
      <c r="P2175" s="258"/>
      <c r="Q2175" s="258"/>
      <c r="R2175" s="258"/>
      <c r="S2175" s="258"/>
      <c r="T2175" s="259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60" t="s">
        <v>260</v>
      </c>
      <c r="AU2175" s="260" t="s">
        <v>93</v>
      </c>
      <c r="AV2175" s="13" t="s">
        <v>93</v>
      </c>
      <c r="AW2175" s="13" t="s">
        <v>40</v>
      </c>
      <c r="AX2175" s="13" t="s">
        <v>91</v>
      </c>
      <c r="AY2175" s="260" t="s">
        <v>251</v>
      </c>
    </row>
    <row r="2176" s="2" customFormat="1" ht="16.5" customHeight="1">
      <c r="A2176" s="41"/>
      <c r="B2176" s="42"/>
      <c r="C2176" s="230" t="s">
        <v>2154</v>
      </c>
      <c r="D2176" s="230" t="s">
        <v>253</v>
      </c>
      <c r="E2176" s="231" t="s">
        <v>2155</v>
      </c>
      <c r="F2176" s="232" t="s">
        <v>2156</v>
      </c>
      <c r="G2176" s="233" t="s">
        <v>571</v>
      </c>
      <c r="H2176" s="234">
        <v>5</v>
      </c>
      <c r="I2176" s="235"/>
      <c r="J2176" s="236">
        <f>ROUND(I2176*H2176,2)</f>
        <v>0</v>
      </c>
      <c r="K2176" s="237"/>
      <c r="L2176" s="47"/>
      <c r="M2176" s="238" t="s">
        <v>1</v>
      </c>
      <c r="N2176" s="239" t="s">
        <v>49</v>
      </c>
      <c r="O2176" s="94"/>
      <c r="P2176" s="240">
        <f>O2176*H2176</f>
        <v>0</v>
      </c>
      <c r="Q2176" s="240">
        <v>0</v>
      </c>
      <c r="R2176" s="240">
        <f>Q2176*H2176</f>
        <v>0</v>
      </c>
      <c r="S2176" s="240">
        <v>0</v>
      </c>
      <c r="T2176" s="241">
        <f>S2176*H2176</f>
        <v>0</v>
      </c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R2176" s="242" t="s">
        <v>304</v>
      </c>
      <c r="AT2176" s="242" t="s">
        <v>253</v>
      </c>
      <c r="AU2176" s="242" t="s">
        <v>93</v>
      </c>
      <c r="AY2176" s="19" t="s">
        <v>251</v>
      </c>
      <c r="BE2176" s="243">
        <f>IF(N2176="základní",J2176,0)</f>
        <v>0</v>
      </c>
      <c r="BF2176" s="243">
        <f>IF(N2176="snížená",J2176,0)</f>
        <v>0</v>
      </c>
      <c r="BG2176" s="243">
        <f>IF(N2176="zákl. přenesená",J2176,0)</f>
        <v>0</v>
      </c>
      <c r="BH2176" s="243">
        <f>IF(N2176="sníž. přenesená",J2176,0)</f>
        <v>0</v>
      </c>
      <c r="BI2176" s="243">
        <f>IF(N2176="nulová",J2176,0)</f>
        <v>0</v>
      </c>
      <c r="BJ2176" s="19" t="s">
        <v>91</v>
      </c>
      <c r="BK2176" s="243">
        <f>ROUND(I2176*H2176,2)</f>
        <v>0</v>
      </c>
      <c r="BL2176" s="19" t="s">
        <v>304</v>
      </c>
      <c r="BM2176" s="242" t="s">
        <v>2157</v>
      </c>
    </row>
    <row r="2177" s="2" customFormat="1">
      <c r="A2177" s="41"/>
      <c r="B2177" s="42"/>
      <c r="C2177" s="43"/>
      <c r="D2177" s="244" t="s">
        <v>258</v>
      </c>
      <c r="E2177" s="43"/>
      <c r="F2177" s="245" t="s">
        <v>2158</v>
      </c>
      <c r="G2177" s="43"/>
      <c r="H2177" s="43"/>
      <c r="I2177" s="246"/>
      <c r="J2177" s="43"/>
      <c r="K2177" s="43"/>
      <c r="L2177" s="47"/>
      <c r="M2177" s="247"/>
      <c r="N2177" s="248"/>
      <c r="O2177" s="94"/>
      <c r="P2177" s="94"/>
      <c r="Q2177" s="94"/>
      <c r="R2177" s="94"/>
      <c r="S2177" s="94"/>
      <c r="T2177" s="95"/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T2177" s="19" t="s">
        <v>258</v>
      </c>
      <c r="AU2177" s="19" t="s">
        <v>93</v>
      </c>
    </row>
    <row r="2178" s="13" customFormat="1">
      <c r="A2178" s="13"/>
      <c r="B2178" s="249"/>
      <c r="C2178" s="250"/>
      <c r="D2178" s="251" t="s">
        <v>260</v>
      </c>
      <c r="E2178" s="252" t="s">
        <v>1</v>
      </c>
      <c r="F2178" s="253" t="s">
        <v>2149</v>
      </c>
      <c r="G2178" s="250"/>
      <c r="H2178" s="254">
        <v>5</v>
      </c>
      <c r="I2178" s="255"/>
      <c r="J2178" s="250"/>
      <c r="K2178" s="250"/>
      <c r="L2178" s="256"/>
      <c r="M2178" s="257"/>
      <c r="N2178" s="258"/>
      <c r="O2178" s="258"/>
      <c r="P2178" s="258"/>
      <c r="Q2178" s="258"/>
      <c r="R2178" s="258"/>
      <c r="S2178" s="258"/>
      <c r="T2178" s="259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60" t="s">
        <v>260</v>
      </c>
      <c r="AU2178" s="260" t="s">
        <v>93</v>
      </c>
      <c r="AV2178" s="13" t="s">
        <v>93</v>
      </c>
      <c r="AW2178" s="13" t="s">
        <v>40</v>
      </c>
      <c r="AX2178" s="13" t="s">
        <v>91</v>
      </c>
      <c r="AY2178" s="260" t="s">
        <v>251</v>
      </c>
    </row>
    <row r="2179" s="2" customFormat="1" ht="16.5" customHeight="1">
      <c r="A2179" s="41"/>
      <c r="B2179" s="42"/>
      <c r="C2179" s="294" t="s">
        <v>2159</v>
      </c>
      <c r="D2179" s="294" t="s">
        <v>338</v>
      </c>
      <c r="E2179" s="295" t="s">
        <v>2160</v>
      </c>
      <c r="F2179" s="296" t="s">
        <v>2161</v>
      </c>
      <c r="G2179" s="297" t="s">
        <v>571</v>
      </c>
      <c r="H2179" s="298">
        <v>5</v>
      </c>
      <c r="I2179" s="299"/>
      <c r="J2179" s="300">
        <f>ROUND(I2179*H2179,2)</f>
        <v>0</v>
      </c>
      <c r="K2179" s="301"/>
      <c r="L2179" s="302"/>
      <c r="M2179" s="303" t="s">
        <v>1</v>
      </c>
      <c r="N2179" s="304" t="s">
        <v>49</v>
      </c>
      <c r="O2179" s="94"/>
      <c r="P2179" s="240">
        <f>O2179*H2179</f>
        <v>0</v>
      </c>
      <c r="Q2179" s="240">
        <v>0.001</v>
      </c>
      <c r="R2179" s="240">
        <f>Q2179*H2179</f>
        <v>0.0050000000000000001</v>
      </c>
      <c r="S2179" s="240">
        <v>0</v>
      </c>
      <c r="T2179" s="241">
        <f>S2179*H2179</f>
        <v>0</v>
      </c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R2179" s="242" t="s">
        <v>364</v>
      </c>
      <c r="AT2179" s="242" t="s">
        <v>338</v>
      </c>
      <c r="AU2179" s="242" t="s">
        <v>93</v>
      </c>
      <c r="AY2179" s="19" t="s">
        <v>251</v>
      </c>
      <c r="BE2179" s="243">
        <f>IF(N2179="základní",J2179,0)</f>
        <v>0</v>
      </c>
      <c r="BF2179" s="243">
        <f>IF(N2179="snížená",J2179,0)</f>
        <v>0</v>
      </c>
      <c r="BG2179" s="243">
        <f>IF(N2179="zákl. přenesená",J2179,0)</f>
        <v>0</v>
      </c>
      <c r="BH2179" s="243">
        <f>IF(N2179="sníž. přenesená",J2179,0)</f>
        <v>0</v>
      </c>
      <c r="BI2179" s="243">
        <f>IF(N2179="nulová",J2179,0)</f>
        <v>0</v>
      </c>
      <c r="BJ2179" s="19" t="s">
        <v>91</v>
      </c>
      <c r="BK2179" s="243">
        <f>ROUND(I2179*H2179,2)</f>
        <v>0</v>
      </c>
      <c r="BL2179" s="19" t="s">
        <v>304</v>
      </c>
      <c r="BM2179" s="242" t="s">
        <v>2162</v>
      </c>
    </row>
    <row r="2180" s="13" customFormat="1">
      <c r="A2180" s="13"/>
      <c r="B2180" s="249"/>
      <c r="C2180" s="250"/>
      <c r="D2180" s="251" t="s">
        <v>260</v>
      </c>
      <c r="E2180" s="252" t="s">
        <v>1</v>
      </c>
      <c r="F2180" s="253" t="s">
        <v>2149</v>
      </c>
      <c r="G2180" s="250"/>
      <c r="H2180" s="254">
        <v>5</v>
      </c>
      <c r="I2180" s="255"/>
      <c r="J2180" s="250"/>
      <c r="K2180" s="250"/>
      <c r="L2180" s="256"/>
      <c r="M2180" s="257"/>
      <c r="N2180" s="258"/>
      <c r="O2180" s="258"/>
      <c r="P2180" s="258"/>
      <c r="Q2180" s="258"/>
      <c r="R2180" s="258"/>
      <c r="S2180" s="258"/>
      <c r="T2180" s="259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60" t="s">
        <v>260</v>
      </c>
      <c r="AU2180" s="260" t="s">
        <v>93</v>
      </c>
      <c r="AV2180" s="13" t="s">
        <v>93</v>
      </c>
      <c r="AW2180" s="13" t="s">
        <v>40</v>
      </c>
      <c r="AX2180" s="13" t="s">
        <v>91</v>
      </c>
      <c r="AY2180" s="260" t="s">
        <v>251</v>
      </c>
    </row>
    <row r="2181" s="2" customFormat="1" ht="16.5" customHeight="1">
      <c r="A2181" s="41"/>
      <c r="B2181" s="42"/>
      <c r="C2181" s="230" t="s">
        <v>2163</v>
      </c>
      <c r="D2181" s="230" t="s">
        <v>253</v>
      </c>
      <c r="E2181" s="231" t="s">
        <v>2164</v>
      </c>
      <c r="F2181" s="232" t="s">
        <v>2165</v>
      </c>
      <c r="G2181" s="233" t="s">
        <v>571</v>
      </c>
      <c r="H2181" s="234">
        <v>103</v>
      </c>
      <c r="I2181" s="235"/>
      <c r="J2181" s="236">
        <f>ROUND(I2181*H2181,2)</f>
        <v>0</v>
      </c>
      <c r="K2181" s="237"/>
      <c r="L2181" s="47"/>
      <c r="M2181" s="238" t="s">
        <v>1</v>
      </c>
      <c r="N2181" s="239" t="s">
        <v>49</v>
      </c>
      <c r="O2181" s="94"/>
      <c r="P2181" s="240">
        <f>O2181*H2181</f>
        <v>0</v>
      </c>
      <c r="Q2181" s="240">
        <v>0</v>
      </c>
      <c r="R2181" s="240">
        <f>Q2181*H2181</f>
        <v>0</v>
      </c>
      <c r="S2181" s="240">
        <v>0</v>
      </c>
      <c r="T2181" s="241">
        <f>S2181*H2181</f>
        <v>0</v>
      </c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R2181" s="242" t="s">
        <v>304</v>
      </c>
      <c r="AT2181" s="242" t="s">
        <v>253</v>
      </c>
      <c r="AU2181" s="242" t="s">
        <v>93</v>
      </c>
      <c r="AY2181" s="19" t="s">
        <v>251</v>
      </c>
      <c r="BE2181" s="243">
        <f>IF(N2181="základní",J2181,0)</f>
        <v>0</v>
      </c>
      <c r="BF2181" s="243">
        <f>IF(N2181="snížená",J2181,0)</f>
        <v>0</v>
      </c>
      <c r="BG2181" s="243">
        <f>IF(N2181="zákl. přenesená",J2181,0)</f>
        <v>0</v>
      </c>
      <c r="BH2181" s="243">
        <f>IF(N2181="sníž. přenesená",J2181,0)</f>
        <v>0</v>
      </c>
      <c r="BI2181" s="243">
        <f>IF(N2181="nulová",J2181,0)</f>
        <v>0</v>
      </c>
      <c r="BJ2181" s="19" t="s">
        <v>91</v>
      </c>
      <c r="BK2181" s="243">
        <f>ROUND(I2181*H2181,2)</f>
        <v>0</v>
      </c>
      <c r="BL2181" s="19" t="s">
        <v>304</v>
      </c>
      <c r="BM2181" s="242" t="s">
        <v>2166</v>
      </c>
    </row>
    <row r="2182" s="15" customFormat="1">
      <c r="A2182" s="15"/>
      <c r="B2182" s="272"/>
      <c r="C2182" s="273"/>
      <c r="D2182" s="251" t="s">
        <v>260</v>
      </c>
      <c r="E2182" s="274" t="s">
        <v>1</v>
      </c>
      <c r="F2182" s="275" t="s">
        <v>2104</v>
      </c>
      <c r="G2182" s="273"/>
      <c r="H2182" s="274" t="s">
        <v>1</v>
      </c>
      <c r="I2182" s="276"/>
      <c r="J2182" s="273"/>
      <c r="K2182" s="273"/>
      <c r="L2182" s="277"/>
      <c r="M2182" s="278"/>
      <c r="N2182" s="279"/>
      <c r="O2182" s="279"/>
      <c r="P2182" s="279"/>
      <c r="Q2182" s="279"/>
      <c r="R2182" s="279"/>
      <c r="S2182" s="279"/>
      <c r="T2182" s="280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T2182" s="281" t="s">
        <v>260</v>
      </c>
      <c r="AU2182" s="281" t="s">
        <v>93</v>
      </c>
      <c r="AV2182" s="15" t="s">
        <v>91</v>
      </c>
      <c r="AW2182" s="15" t="s">
        <v>40</v>
      </c>
      <c r="AX2182" s="15" t="s">
        <v>84</v>
      </c>
      <c r="AY2182" s="281" t="s">
        <v>251</v>
      </c>
    </row>
    <row r="2183" s="13" customFormat="1">
      <c r="A2183" s="13"/>
      <c r="B2183" s="249"/>
      <c r="C2183" s="250"/>
      <c r="D2183" s="251" t="s">
        <v>260</v>
      </c>
      <c r="E2183" s="252" t="s">
        <v>1</v>
      </c>
      <c r="F2183" s="253" t="s">
        <v>1145</v>
      </c>
      <c r="G2183" s="250"/>
      <c r="H2183" s="254">
        <v>100</v>
      </c>
      <c r="I2183" s="255"/>
      <c r="J2183" s="250"/>
      <c r="K2183" s="250"/>
      <c r="L2183" s="256"/>
      <c r="M2183" s="257"/>
      <c r="N2183" s="258"/>
      <c r="O2183" s="258"/>
      <c r="P2183" s="258"/>
      <c r="Q2183" s="258"/>
      <c r="R2183" s="258"/>
      <c r="S2183" s="258"/>
      <c r="T2183" s="259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60" t="s">
        <v>260</v>
      </c>
      <c r="AU2183" s="260" t="s">
        <v>93</v>
      </c>
      <c r="AV2183" s="13" t="s">
        <v>93</v>
      </c>
      <c r="AW2183" s="13" t="s">
        <v>40</v>
      </c>
      <c r="AX2183" s="13" t="s">
        <v>84</v>
      </c>
      <c r="AY2183" s="260" t="s">
        <v>251</v>
      </c>
    </row>
    <row r="2184" s="13" customFormat="1">
      <c r="A2184" s="13"/>
      <c r="B2184" s="249"/>
      <c r="C2184" s="250"/>
      <c r="D2184" s="251" t="s">
        <v>260</v>
      </c>
      <c r="E2184" s="252" t="s">
        <v>1</v>
      </c>
      <c r="F2184" s="253" t="s">
        <v>2105</v>
      </c>
      <c r="G2184" s="250"/>
      <c r="H2184" s="254">
        <v>1</v>
      </c>
      <c r="I2184" s="255"/>
      <c r="J2184" s="250"/>
      <c r="K2184" s="250"/>
      <c r="L2184" s="256"/>
      <c r="M2184" s="257"/>
      <c r="N2184" s="258"/>
      <c r="O2184" s="258"/>
      <c r="P2184" s="258"/>
      <c r="Q2184" s="258"/>
      <c r="R2184" s="258"/>
      <c r="S2184" s="258"/>
      <c r="T2184" s="259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60" t="s">
        <v>260</v>
      </c>
      <c r="AU2184" s="260" t="s">
        <v>93</v>
      </c>
      <c r="AV2184" s="13" t="s">
        <v>93</v>
      </c>
      <c r="AW2184" s="13" t="s">
        <v>40</v>
      </c>
      <c r="AX2184" s="13" t="s">
        <v>84</v>
      </c>
      <c r="AY2184" s="260" t="s">
        <v>251</v>
      </c>
    </row>
    <row r="2185" s="13" customFormat="1">
      <c r="A2185" s="13"/>
      <c r="B2185" s="249"/>
      <c r="C2185" s="250"/>
      <c r="D2185" s="251" t="s">
        <v>260</v>
      </c>
      <c r="E2185" s="252" t="s">
        <v>1</v>
      </c>
      <c r="F2185" s="253" t="s">
        <v>2106</v>
      </c>
      <c r="G2185" s="250"/>
      <c r="H2185" s="254">
        <v>1</v>
      </c>
      <c r="I2185" s="255"/>
      <c r="J2185" s="250"/>
      <c r="K2185" s="250"/>
      <c r="L2185" s="256"/>
      <c r="M2185" s="257"/>
      <c r="N2185" s="258"/>
      <c r="O2185" s="258"/>
      <c r="P2185" s="258"/>
      <c r="Q2185" s="258"/>
      <c r="R2185" s="258"/>
      <c r="S2185" s="258"/>
      <c r="T2185" s="259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60" t="s">
        <v>260</v>
      </c>
      <c r="AU2185" s="260" t="s">
        <v>93</v>
      </c>
      <c r="AV2185" s="13" t="s">
        <v>93</v>
      </c>
      <c r="AW2185" s="13" t="s">
        <v>40</v>
      </c>
      <c r="AX2185" s="13" t="s">
        <v>84</v>
      </c>
      <c r="AY2185" s="260" t="s">
        <v>251</v>
      </c>
    </row>
    <row r="2186" s="13" customFormat="1">
      <c r="A2186" s="13"/>
      <c r="B2186" s="249"/>
      <c r="C2186" s="250"/>
      <c r="D2186" s="251" t="s">
        <v>260</v>
      </c>
      <c r="E2186" s="252" t="s">
        <v>1</v>
      </c>
      <c r="F2186" s="253" t="s">
        <v>2107</v>
      </c>
      <c r="G2186" s="250"/>
      <c r="H2186" s="254">
        <v>1</v>
      </c>
      <c r="I2186" s="255"/>
      <c r="J2186" s="250"/>
      <c r="K2186" s="250"/>
      <c r="L2186" s="256"/>
      <c r="M2186" s="257"/>
      <c r="N2186" s="258"/>
      <c r="O2186" s="258"/>
      <c r="P2186" s="258"/>
      <c r="Q2186" s="258"/>
      <c r="R2186" s="258"/>
      <c r="S2186" s="258"/>
      <c r="T2186" s="259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60" t="s">
        <v>260</v>
      </c>
      <c r="AU2186" s="260" t="s">
        <v>93</v>
      </c>
      <c r="AV2186" s="13" t="s">
        <v>93</v>
      </c>
      <c r="AW2186" s="13" t="s">
        <v>40</v>
      </c>
      <c r="AX2186" s="13" t="s">
        <v>84</v>
      </c>
      <c r="AY2186" s="260" t="s">
        <v>251</v>
      </c>
    </row>
    <row r="2187" s="14" customFormat="1">
      <c r="A2187" s="14"/>
      <c r="B2187" s="261"/>
      <c r="C2187" s="262"/>
      <c r="D2187" s="251" t="s">
        <v>260</v>
      </c>
      <c r="E2187" s="263" t="s">
        <v>1</v>
      </c>
      <c r="F2187" s="264" t="s">
        <v>262</v>
      </c>
      <c r="G2187" s="262"/>
      <c r="H2187" s="265">
        <v>103</v>
      </c>
      <c r="I2187" s="266"/>
      <c r="J2187" s="262"/>
      <c r="K2187" s="262"/>
      <c r="L2187" s="267"/>
      <c r="M2187" s="268"/>
      <c r="N2187" s="269"/>
      <c r="O2187" s="269"/>
      <c r="P2187" s="269"/>
      <c r="Q2187" s="269"/>
      <c r="R2187" s="269"/>
      <c r="S2187" s="269"/>
      <c r="T2187" s="270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71" t="s">
        <v>260</v>
      </c>
      <c r="AU2187" s="271" t="s">
        <v>93</v>
      </c>
      <c r="AV2187" s="14" t="s">
        <v>257</v>
      </c>
      <c r="AW2187" s="14" t="s">
        <v>40</v>
      </c>
      <c r="AX2187" s="14" t="s">
        <v>91</v>
      </c>
      <c r="AY2187" s="271" t="s">
        <v>251</v>
      </c>
    </row>
    <row r="2188" s="2" customFormat="1" ht="16.5" customHeight="1">
      <c r="A2188" s="41"/>
      <c r="B2188" s="42"/>
      <c r="C2188" s="294" t="s">
        <v>2167</v>
      </c>
      <c r="D2188" s="294" t="s">
        <v>338</v>
      </c>
      <c r="E2188" s="295" t="s">
        <v>2168</v>
      </c>
      <c r="F2188" s="296" t="s">
        <v>2169</v>
      </c>
      <c r="G2188" s="297" t="s">
        <v>571</v>
      </c>
      <c r="H2188" s="298">
        <v>103</v>
      </c>
      <c r="I2188" s="299"/>
      <c r="J2188" s="300">
        <f>ROUND(I2188*H2188,2)</f>
        <v>0</v>
      </c>
      <c r="K2188" s="301"/>
      <c r="L2188" s="302"/>
      <c r="M2188" s="303" t="s">
        <v>1</v>
      </c>
      <c r="N2188" s="304" t="s">
        <v>49</v>
      </c>
      <c r="O2188" s="94"/>
      <c r="P2188" s="240">
        <f>O2188*H2188</f>
        <v>0</v>
      </c>
      <c r="Q2188" s="240">
        <v>0.00080000000000000004</v>
      </c>
      <c r="R2188" s="240">
        <f>Q2188*H2188</f>
        <v>0.082400000000000001</v>
      </c>
      <c r="S2188" s="240">
        <v>0</v>
      </c>
      <c r="T2188" s="241">
        <f>S2188*H2188</f>
        <v>0</v>
      </c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R2188" s="242" t="s">
        <v>364</v>
      </c>
      <c r="AT2188" s="242" t="s">
        <v>338</v>
      </c>
      <c r="AU2188" s="242" t="s">
        <v>93</v>
      </c>
      <c r="AY2188" s="19" t="s">
        <v>251</v>
      </c>
      <c r="BE2188" s="243">
        <f>IF(N2188="základní",J2188,0)</f>
        <v>0</v>
      </c>
      <c r="BF2188" s="243">
        <f>IF(N2188="snížená",J2188,0)</f>
        <v>0</v>
      </c>
      <c r="BG2188" s="243">
        <f>IF(N2188="zákl. přenesená",J2188,0)</f>
        <v>0</v>
      </c>
      <c r="BH2188" s="243">
        <f>IF(N2188="sníž. přenesená",J2188,0)</f>
        <v>0</v>
      </c>
      <c r="BI2188" s="243">
        <f>IF(N2188="nulová",J2188,0)</f>
        <v>0</v>
      </c>
      <c r="BJ2188" s="19" t="s">
        <v>91</v>
      </c>
      <c r="BK2188" s="243">
        <f>ROUND(I2188*H2188,2)</f>
        <v>0</v>
      </c>
      <c r="BL2188" s="19" t="s">
        <v>304</v>
      </c>
      <c r="BM2188" s="242" t="s">
        <v>2170</v>
      </c>
    </row>
    <row r="2189" s="15" customFormat="1">
      <c r="A2189" s="15"/>
      <c r="B2189" s="272"/>
      <c r="C2189" s="273"/>
      <c r="D2189" s="251" t="s">
        <v>260</v>
      </c>
      <c r="E2189" s="274" t="s">
        <v>1</v>
      </c>
      <c r="F2189" s="275" t="s">
        <v>2104</v>
      </c>
      <c r="G2189" s="273"/>
      <c r="H2189" s="274" t="s">
        <v>1</v>
      </c>
      <c r="I2189" s="276"/>
      <c r="J2189" s="273"/>
      <c r="K2189" s="273"/>
      <c r="L2189" s="277"/>
      <c r="M2189" s="278"/>
      <c r="N2189" s="279"/>
      <c r="O2189" s="279"/>
      <c r="P2189" s="279"/>
      <c r="Q2189" s="279"/>
      <c r="R2189" s="279"/>
      <c r="S2189" s="279"/>
      <c r="T2189" s="280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T2189" s="281" t="s">
        <v>260</v>
      </c>
      <c r="AU2189" s="281" t="s">
        <v>93</v>
      </c>
      <c r="AV2189" s="15" t="s">
        <v>91</v>
      </c>
      <c r="AW2189" s="15" t="s">
        <v>40</v>
      </c>
      <c r="AX2189" s="15" t="s">
        <v>84</v>
      </c>
      <c r="AY2189" s="281" t="s">
        <v>251</v>
      </c>
    </row>
    <row r="2190" s="13" customFormat="1">
      <c r="A2190" s="13"/>
      <c r="B2190" s="249"/>
      <c r="C2190" s="250"/>
      <c r="D2190" s="251" t="s">
        <v>260</v>
      </c>
      <c r="E2190" s="252" t="s">
        <v>1</v>
      </c>
      <c r="F2190" s="253" t="s">
        <v>1145</v>
      </c>
      <c r="G2190" s="250"/>
      <c r="H2190" s="254">
        <v>100</v>
      </c>
      <c r="I2190" s="255"/>
      <c r="J2190" s="250"/>
      <c r="K2190" s="250"/>
      <c r="L2190" s="256"/>
      <c r="M2190" s="257"/>
      <c r="N2190" s="258"/>
      <c r="O2190" s="258"/>
      <c r="P2190" s="258"/>
      <c r="Q2190" s="258"/>
      <c r="R2190" s="258"/>
      <c r="S2190" s="258"/>
      <c r="T2190" s="259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60" t="s">
        <v>260</v>
      </c>
      <c r="AU2190" s="260" t="s">
        <v>93</v>
      </c>
      <c r="AV2190" s="13" t="s">
        <v>93</v>
      </c>
      <c r="AW2190" s="13" t="s">
        <v>40</v>
      </c>
      <c r="AX2190" s="13" t="s">
        <v>84</v>
      </c>
      <c r="AY2190" s="260" t="s">
        <v>251</v>
      </c>
    </row>
    <row r="2191" s="13" customFormat="1">
      <c r="A2191" s="13"/>
      <c r="B2191" s="249"/>
      <c r="C2191" s="250"/>
      <c r="D2191" s="251" t="s">
        <v>260</v>
      </c>
      <c r="E2191" s="252" t="s">
        <v>1</v>
      </c>
      <c r="F2191" s="253" t="s">
        <v>2105</v>
      </c>
      <c r="G2191" s="250"/>
      <c r="H2191" s="254">
        <v>1</v>
      </c>
      <c r="I2191" s="255"/>
      <c r="J2191" s="250"/>
      <c r="K2191" s="250"/>
      <c r="L2191" s="256"/>
      <c r="M2191" s="257"/>
      <c r="N2191" s="258"/>
      <c r="O2191" s="258"/>
      <c r="P2191" s="258"/>
      <c r="Q2191" s="258"/>
      <c r="R2191" s="258"/>
      <c r="S2191" s="258"/>
      <c r="T2191" s="259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60" t="s">
        <v>260</v>
      </c>
      <c r="AU2191" s="260" t="s">
        <v>93</v>
      </c>
      <c r="AV2191" s="13" t="s">
        <v>93</v>
      </c>
      <c r="AW2191" s="13" t="s">
        <v>40</v>
      </c>
      <c r="AX2191" s="13" t="s">
        <v>84</v>
      </c>
      <c r="AY2191" s="260" t="s">
        <v>251</v>
      </c>
    </row>
    <row r="2192" s="13" customFormat="1">
      <c r="A2192" s="13"/>
      <c r="B2192" s="249"/>
      <c r="C2192" s="250"/>
      <c r="D2192" s="251" t="s">
        <v>260</v>
      </c>
      <c r="E2192" s="252" t="s">
        <v>1</v>
      </c>
      <c r="F2192" s="253" t="s">
        <v>2106</v>
      </c>
      <c r="G2192" s="250"/>
      <c r="H2192" s="254">
        <v>1</v>
      </c>
      <c r="I2192" s="255"/>
      <c r="J2192" s="250"/>
      <c r="K2192" s="250"/>
      <c r="L2192" s="256"/>
      <c r="M2192" s="257"/>
      <c r="N2192" s="258"/>
      <c r="O2192" s="258"/>
      <c r="P2192" s="258"/>
      <c r="Q2192" s="258"/>
      <c r="R2192" s="258"/>
      <c r="S2192" s="258"/>
      <c r="T2192" s="259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60" t="s">
        <v>260</v>
      </c>
      <c r="AU2192" s="260" t="s">
        <v>93</v>
      </c>
      <c r="AV2192" s="13" t="s">
        <v>93</v>
      </c>
      <c r="AW2192" s="13" t="s">
        <v>40</v>
      </c>
      <c r="AX2192" s="13" t="s">
        <v>84</v>
      </c>
      <c r="AY2192" s="260" t="s">
        <v>251</v>
      </c>
    </row>
    <row r="2193" s="13" customFormat="1">
      <c r="A2193" s="13"/>
      <c r="B2193" s="249"/>
      <c r="C2193" s="250"/>
      <c r="D2193" s="251" t="s">
        <v>260</v>
      </c>
      <c r="E2193" s="252" t="s">
        <v>1</v>
      </c>
      <c r="F2193" s="253" t="s">
        <v>2107</v>
      </c>
      <c r="G2193" s="250"/>
      <c r="H2193" s="254">
        <v>1</v>
      </c>
      <c r="I2193" s="255"/>
      <c r="J2193" s="250"/>
      <c r="K2193" s="250"/>
      <c r="L2193" s="256"/>
      <c r="M2193" s="257"/>
      <c r="N2193" s="258"/>
      <c r="O2193" s="258"/>
      <c r="P2193" s="258"/>
      <c r="Q2193" s="258"/>
      <c r="R2193" s="258"/>
      <c r="S2193" s="258"/>
      <c r="T2193" s="259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60" t="s">
        <v>260</v>
      </c>
      <c r="AU2193" s="260" t="s">
        <v>93</v>
      </c>
      <c r="AV2193" s="13" t="s">
        <v>93</v>
      </c>
      <c r="AW2193" s="13" t="s">
        <v>40</v>
      </c>
      <c r="AX2193" s="13" t="s">
        <v>84</v>
      </c>
      <c r="AY2193" s="260" t="s">
        <v>251</v>
      </c>
    </row>
    <row r="2194" s="14" customFormat="1">
      <c r="A2194" s="14"/>
      <c r="B2194" s="261"/>
      <c r="C2194" s="262"/>
      <c r="D2194" s="251" t="s">
        <v>260</v>
      </c>
      <c r="E2194" s="263" t="s">
        <v>1</v>
      </c>
      <c r="F2194" s="264" t="s">
        <v>262</v>
      </c>
      <c r="G2194" s="262"/>
      <c r="H2194" s="265">
        <v>103</v>
      </c>
      <c r="I2194" s="266"/>
      <c r="J2194" s="262"/>
      <c r="K2194" s="262"/>
      <c r="L2194" s="267"/>
      <c r="M2194" s="268"/>
      <c r="N2194" s="269"/>
      <c r="O2194" s="269"/>
      <c r="P2194" s="269"/>
      <c r="Q2194" s="269"/>
      <c r="R2194" s="269"/>
      <c r="S2194" s="269"/>
      <c r="T2194" s="270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71" t="s">
        <v>260</v>
      </c>
      <c r="AU2194" s="271" t="s">
        <v>93</v>
      </c>
      <c r="AV2194" s="14" t="s">
        <v>257</v>
      </c>
      <c r="AW2194" s="14" t="s">
        <v>40</v>
      </c>
      <c r="AX2194" s="14" t="s">
        <v>91</v>
      </c>
      <c r="AY2194" s="271" t="s">
        <v>251</v>
      </c>
    </row>
    <row r="2195" s="2" customFormat="1" ht="21.75" customHeight="1">
      <c r="A2195" s="41"/>
      <c r="B2195" s="42"/>
      <c r="C2195" s="230" t="s">
        <v>2171</v>
      </c>
      <c r="D2195" s="230" t="s">
        <v>253</v>
      </c>
      <c r="E2195" s="231" t="s">
        <v>2172</v>
      </c>
      <c r="F2195" s="232" t="s">
        <v>2173</v>
      </c>
      <c r="G2195" s="233" t="s">
        <v>571</v>
      </c>
      <c r="H2195" s="234">
        <v>1</v>
      </c>
      <c r="I2195" s="235"/>
      <c r="J2195" s="236">
        <f>ROUND(I2195*H2195,2)</f>
        <v>0</v>
      </c>
      <c r="K2195" s="237"/>
      <c r="L2195" s="47"/>
      <c r="M2195" s="238" t="s">
        <v>1</v>
      </c>
      <c r="N2195" s="239" t="s">
        <v>49</v>
      </c>
      <c r="O2195" s="94"/>
      <c r="P2195" s="240">
        <f>O2195*H2195</f>
        <v>0</v>
      </c>
      <c r="Q2195" s="240">
        <v>0</v>
      </c>
      <c r="R2195" s="240">
        <f>Q2195*H2195</f>
        <v>0</v>
      </c>
      <c r="S2195" s="240">
        <v>0</v>
      </c>
      <c r="T2195" s="241">
        <f>S2195*H2195</f>
        <v>0</v>
      </c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R2195" s="242" t="s">
        <v>304</v>
      </c>
      <c r="AT2195" s="242" t="s">
        <v>253</v>
      </c>
      <c r="AU2195" s="242" t="s">
        <v>93</v>
      </c>
      <c r="AY2195" s="19" t="s">
        <v>251</v>
      </c>
      <c r="BE2195" s="243">
        <f>IF(N2195="základní",J2195,0)</f>
        <v>0</v>
      </c>
      <c r="BF2195" s="243">
        <f>IF(N2195="snížená",J2195,0)</f>
        <v>0</v>
      </c>
      <c r="BG2195" s="243">
        <f>IF(N2195="zákl. přenesená",J2195,0)</f>
        <v>0</v>
      </c>
      <c r="BH2195" s="243">
        <f>IF(N2195="sníž. přenesená",J2195,0)</f>
        <v>0</v>
      </c>
      <c r="BI2195" s="243">
        <f>IF(N2195="nulová",J2195,0)</f>
        <v>0</v>
      </c>
      <c r="BJ2195" s="19" t="s">
        <v>91</v>
      </c>
      <c r="BK2195" s="243">
        <f>ROUND(I2195*H2195,2)</f>
        <v>0</v>
      </c>
      <c r="BL2195" s="19" t="s">
        <v>304</v>
      </c>
      <c r="BM2195" s="242" t="s">
        <v>2174</v>
      </c>
    </row>
    <row r="2196" s="15" customFormat="1">
      <c r="A2196" s="15"/>
      <c r="B2196" s="272"/>
      <c r="C2196" s="273"/>
      <c r="D2196" s="251" t="s">
        <v>260</v>
      </c>
      <c r="E2196" s="274" t="s">
        <v>1</v>
      </c>
      <c r="F2196" s="275" t="s">
        <v>2104</v>
      </c>
      <c r="G2196" s="273"/>
      <c r="H2196" s="274" t="s">
        <v>1</v>
      </c>
      <c r="I2196" s="276"/>
      <c r="J2196" s="273"/>
      <c r="K2196" s="273"/>
      <c r="L2196" s="277"/>
      <c r="M2196" s="278"/>
      <c r="N2196" s="279"/>
      <c r="O2196" s="279"/>
      <c r="P2196" s="279"/>
      <c r="Q2196" s="279"/>
      <c r="R2196" s="279"/>
      <c r="S2196" s="279"/>
      <c r="T2196" s="280"/>
      <c r="U2196" s="15"/>
      <c r="V2196" s="15"/>
      <c r="W2196" s="15"/>
      <c r="X2196" s="15"/>
      <c r="Y2196" s="15"/>
      <c r="Z2196" s="15"/>
      <c r="AA2196" s="15"/>
      <c r="AB2196" s="15"/>
      <c r="AC2196" s="15"/>
      <c r="AD2196" s="15"/>
      <c r="AE2196" s="15"/>
      <c r="AT2196" s="281" t="s">
        <v>260</v>
      </c>
      <c r="AU2196" s="281" t="s">
        <v>93</v>
      </c>
      <c r="AV2196" s="15" t="s">
        <v>91</v>
      </c>
      <c r="AW2196" s="15" t="s">
        <v>40</v>
      </c>
      <c r="AX2196" s="15" t="s">
        <v>84</v>
      </c>
      <c r="AY2196" s="281" t="s">
        <v>251</v>
      </c>
    </row>
    <row r="2197" s="13" customFormat="1">
      <c r="A2197" s="13"/>
      <c r="B2197" s="249"/>
      <c r="C2197" s="250"/>
      <c r="D2197" s="251" t="s">
        <v>260</v>
      </c>
      <c r="E2197" s="252" t="s">
        <v>1</v>
      </c>
      <c r="F2197" s="253" t="s">
        <v>2105</v>
      </c>
      <c r="G2197" s="250"/>
      <c r="H2197" s="254">
        <v>1</v>
      </c>
      <c r="I2197" s="255"/>
      <c r="J2197" s="250"/>
      <c r="K2197" s="250"/>
      <c r="L2197" s="256"/>
      <c r="M2197" s="257"/>
      <c r="N2197" s="258"/>
      <c r="O2197" s="258"/>
      <c r="P2197" s="258"/>
      <c r="Q2197" s="258"/>
      <c r="R2197" s="258"/>
      <c r="S2197" s="258"/>
      <c r="T2197" s="259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60" t="s">
        <v>260</v>
      </c>
      <c r="AU2197" s="260" t="s">
        <v>93</v>
      </c>
      <c r="AV2197" s="13" t="s">
        <v>93</v>
      </c>
      <c r="AW2197" s="13" t="s">
        <v>40</v>
      </c>
      <c r="AX2197" s="13" t="s">
        <v>91</v>
      </c>
      <c r="AY2197" s="260" t="s">
        <v>251</v>
      </c>
    </row>
    <row r="2198" s="2" customFormat="1" ht="16.5" customHeight="1">
      <c r="A2198" s="41"/>
      <c r="B2198" s="42"/>
      <c r="C2198" s="294" t="s">
        <v>2175</v>
      </c>
      <c r="D2198" s="294" t="s">
        <v>338</v>
      </c>
      <c r="E2198" s="295" t="s">
        <v>2176</v>
      </c>
      <c r="F2198" s="296" t="s">
        <v>2177</v>
      </c>
      <c r="G2198" s="297" t="s">
        <v>571</v>
      </c>
      <c r="H2198" s="298">
        <v>1</v>
      </c>
      <c r="I2198" s="299"/>
      <c r="J2198" s="300">
        <f>ROUND(I2198*H2198,2)</f>
        <v>0</v>
      </c>
      <c r="K2198" s="301"/>
      <c r="L2198" s="302"/>
      <c r="M2198" s="303" t="s">
        <v>1</v>
      </c>
      <c r="N2198" s="304" t="s">
        <v>49</v>
      </c>
      <c r="O2198" s="94"/>
      <c r="P2198" s="240">
        <f>O2198*H2198</f>
        <v>0</v>
      </c>
      <c r="Q2198" s="240">
        <v>0.00080000000000000004</v>
      </c>
      <c r="R2198" s="240">
        <f>Q2198*H2198</f>
        <v>0.00080000000000000004</v>
      </c>
      <c r="S2198" s="240">
        <v>0</v>
      </c>
      <c r="T2198" s="241">
        <f>S2198*H2198</f>
        <v>0</v>
      </c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R2198" s="242" t="s">
        <v>364</v>
      </c>
      <c r="AT2198" s="242" t="s">
        <v>338</v>
      </c>
      <c r="AU2198" s="242" t="s">
        <v>93</v>
      </c>
      <c r="AY2198" s="19" t="s">
        <v>251</v>
      </c>
      <c r="BE2198" s="243">
        <f>IF(N2198="základní",J2198,0)</f>
        <v>0</v>
      </c>
      <c r="BF2198" s="243">
        <f>IF(N2198="snížená",J2198,0)</f>
        <v>0</v>
      </c>
      <c r="BG2198" s="243">
        <f>IF(N2198="zákl. přenesená",J2198,0)</f>
        <v>0</v>
      </c>
      <c r="BH2198" s="243">
        <f>IF(N2198="sníž. přenesená",J2198,0)</f>
        <v>0</v>
      </c>
      <c r="BI2198" s="243">
        <f>IF(N2198="nulová",J2198,0)</f>
        <v>0</v>
      </c>
      <c r="BJ2198" s="19" t="s">
        <v>91</v>
      </c>
      <c r="BK2198" s="243">
        <f>ROUND(I2198*H2198,2)</f>
        <v>0</v>
      </c>
      <c r="BL2198" s="19" t="s">
        <v>304</v>
      </c>
      <c r="BM2198" s="242" t="s">
        <v>2178</v>
      </c>
    </row>
    <row r="2199" s="15" customFormat="1">
      <c r="A2199" s="15"/>
      <c r="B2199" s="272"/>
      <c r="C2199" s="273"/>
      <c r="D2199" s="251" t="s">
        <v>260</v>
      </c>
      <c r="E2199" s="274" t="s">
        <v>1</v>
      </c>
      <c r="F2199" s="275" t="s">
        <v>2104</v>
      </c>
      <c r="G2199" s="273"/>
      <c r="H2199" s="274" t="s">
        <v>1</v>
      </c>
      <c r="I2199" s="276"/>
      <c r="J2199" s="273"/>
      <c r="K2199" s="273"/>
      <c r="L2199" s="277"/>
      <c r="M2199" s="278"/>
      <c r="N2199" s="279"/>
      <c r="O2199" s="279"/>
      <c r="P2199" s="279"/>
      <c r="Q2199" s="279"/>
      <c r="R2199" s="279"/>
      <c r="S2199" s="279"/>
      <c r="T2199" s="280"/>
      <c r="U2199" s="15"/>
      <c r="V2199" s="15"/>
      <c r="W2199" s="15"/>
      <c r="X2199" s="15"/>
      <c r="Y2199" s="15"/>
      <c r="Z2199" s="15"/>
      <c r="AA2199" s="15"/>
      <c r="AB2199" s="15"/>
      <c r="AC2199" s="15"/>
      <c r="AD2199" s="15"/>
      <c r="AE2199" s="15"/>
      <c r="AT2199" s="281" t="s">
        <v>260</v>
      </c>
      <c r="AU2199" s="281" t="s">
        <v>93</v>
      </c>
      <c r="AV2199" s="15" t="s">
        <v>91</v>
      </c>
      <c r="AW2199" s="15" t="s">
        <v>40</v>
      </c>
      <c r="AX2199" s="15" t="s">
        <v>84</v>
      </c>
      <c r="AY2199" s="281" t="s">
        <v>251</v>
      </c>
    </row>
    <row r="2200" s="13" customFormat="1">
      <c r="A2200" s="13"/>
      <c r="B2200" s="249"/>
      <c r="C2200" s="250"/>
      <c r="D2200" s="251" t="s">
        <v>260</v>
      </c>
      <c r="E2200" s="252" t="s">
        <v>1</v>
      </c>
      <c r="F2200" s="253" t="s">
        <v>2105</v>
      </c>
      <c r="G2200" s="250"/>
      <c r="H2200" s="254">
        <v>1</v>
      </c>
      <c r="I2200" s="255"/>
      <c r="J2200" s="250"/>
      <c r="K2200" s="250"/>
      <c r="L2200" s="256"/>
      <c r="M2200" s="257"/>
      <c r="N2200" s="258"/>
      <c r="O2200" s="258"/>
      <c r="P2200" s="258"/>
      <c r="Q2200" s="258"/>
      <c r="R2200" s="258"/>
      <c r="S2200" s="258"/>
      <c r="T2200" s="259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60" t="s">
        <v>260</v>
      </c>
      <c r="AU2200" s="260" t="s">
        <v>93</v>
      </c>
      <c r="AV2200" s="13" t="s">
        <v>93</v>
      </c>
      <c r="AW2200" s="13" t="s">
        <v>40</v>
      </c>
      <c r="AX2200" s="13" t="s">
        <v>91</v>
      </c>
      <c r="AY2200" s="260" t="s">
        <v>251</v>
      </c>
    </row>
    <row r="2201" s="2" customFormat="1" ht="21.75" customHeight="1">
      <c r="A2201" s="41"/>
      <c r="B2201" s="42"/>
      <c r="C2201" s="230" t="s">
        <v>2179</v>
      </c>
      <c r="D2201" s="230" t="s">
        <v>253</v>
      </c>
      <c r="E2201" s="231" t="s">
        <v>2180</v>
      </c>
      <c r="F2201" s="232" t="s">
        <v>2181</v>
      </c>
      <c r="G2201" s="233" t="s">
        <v>571</v>
      </c>
      <c r="H2201" s="234">
        <v>5</v>
      </c>
      <c r="I2201" s="235"/>
      <c r="J2201" s="236">
        <f>ROUND(I2201*H2201,2)</f>
        <v>0</v>
      </c>
      <c r="K2201" s="237"/>
      <c r="L2201" s="47"/>
      <c r="M2201" s="238" t="s">
        <v>1</v>
      </c>
      <c r="N2201" s="239" t="s">
        <v>49</v>
      </c>
      <c r="O2201" s="94"/>
      <c r="P2201" s="240">
        <f>O2201*H2201</f>
        <v>0</v>
      </c>
      <c r="Q2201" s="240">
        <v>0</v>
      </c>
      <c r="R2201" s="240">
        <f>Q2201*H2201</f>
        <v>0</v>
      </c>
      <c r="S2201" s="240">
        <v>0</v>
      </c>
      <c r="T2201" s="241">
        <f>S2201*H2201</f>
        <v>0</v>
      </c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R2201" s="242" t="s">
        <v>304</v>
      </c>
      <c r="AT2201" s="242" t="s">
        <v>253</v>
      </c>
      <c r="AU2201" s="242" t="s">
        <v>93</v>
      </c>
      <c r="AY2201" s="19" t="s">
        <v>251</v>
      </c>
      <c r="BE2201" s="243">
        <f>IF(N2201="základní",J2201,0)</f>
        <v>0</v>
      </c>
      <c r="BF2201" s="243">
        <f>IF(N2201="snížená",J2201,0)</f>
        <v>0</v>
      </c>
      <c r="BG2201" s="243">
        <f>IF(N2201="zákl. přenesená",J2201,0)</f>
        <v>0</v>
      </c>
      <c r="BH2201" s="243">
        <f>IF(N2201="sníž. přenesená",J2201,0)</f>
        <v>0</v>
      </c>
      <c r="BI2201" s="243">
        <f>IF(N2201="nulová",J2201,0)</f>
        <v>0</v>
      </c>
      <c r="BJ2201" s="19" t="s">
        <v>91</v>
      </c>
      <c r="BK2201" s="243">
        <f>ROUND(I2201*H2201,2)</f>
        <v>0</v>
      </c>
      <c r="BL2201" s="19" t="s">
        <v>304</v>
      </c>
      <c r="BM2201" s="242" t="s">
        <v>2182</v>
      </c>
    </row>
    <row r="2202" s="13" customFormat="1">
      <c r="A2202" s="13"/>
      <c r="B2202" s="249"/>
      <c r="C2202" s="250"/>
      <c r="D2202" s="251" t="s">
        <v>260</v>
      </c>
      <c r="E2202" s="252" t="s">
        <v>1</v>
      </c>
      <c r="F2202" s="253" t="s">
        <v>2149</v>
      </c>
      <c r="G2202" s="250"/>
      <c r="H2202" s="254">
        <v>5</v>
      </c>
      <c r="I2202" s="255"/>
      <c r="J2202" s="250"/>
      <c r="K2202" s="250"/>
      <c r="L2202" s="256"/>
      <c r="M2202" s="257"/>
      <c r="N2202" s="258"/>
      <c r="O2202" s="258"/>
      <c r="P2202" s="258"/>
      <c r="Q2202" s="258"/>
      <c r="R2202" s="258"/>
      <c r="S2202" s="258"/>
      <c r="T2202" s="259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60" t="s">
        <v>260</v>
      </c>
      <c r="AU2202" s="260" t="s">
        <v>93</v>
      </c>
      <c r="AV2202" s="13" t="s">
        <v>93</v>
      </c>
      <c r="AW2202" s="13" t="s">
        <v>40</v>
      </c>
      <c r="AX2202" s="13" t="s">
        <v>91</v>
      </c>
      <c r="AY2202" s="260" t="s">
        <v>251</v>
      </c>
    </row>
    <row r="2203" s="2" customFormat="1" ht="16.5" customHeight="1">
      <c r="A2203" s="41"/>
      <c r="B2203" s="42"/>
      <c r="C2203" s="294" t="s">
        <v>2183</v>
      </c>
      <c r="D2203" s="294" t="s">
        <v>338</v>
      </c>
      <c r="E2203" s="295" t="s">
        <v>2184</v>
      </c>
      <c r="F2203" s="296" t="s">
        <v>2185</v>
      </c>
      <c r="G2203" s="297" t="s">
        <v>571</v>
      </c>
      <c r="H2203" s="298">
        <v>5</v>
      </c>
      <c r="I2203" s="299"/>
      <c r="J2203" s="300">
        <f>ROUND(I2203*H2203,2)</f>
        <v>0</v>
      </c>
      <c r="K2203" s="301"/>
      <c r="L2203" s="302"/>
      <c r="M2203" s="303" t="s">
        <v>1</v>
      </c>
      <c r="N2203" s="304" t="s">
        <v>49</v>
      </c>
      <c r="O2203" s="94"/>
      <c r="P2203" s="240">
        <f>O2203*H2203</f>
        <v>0</v>
      </c>
      <c r="Q2203" s="240">
        <v>0</v>
      </c>
      <c r="R2203" s="240">
        <f>Q2203*H2203</f>
        <v>0</v>
      </c>
      <c r="S2203" s="240">
        <v>0</v>
      </c>
      <c r="T2203" s="241">
        <f>S2203*H2203</f>
        <v>0</v>
      </c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R2203" s="242" t="s">
        <v>364</v>
      </c>
      <c r="AT2203" s="242" t="s">
        <v>338</v>
      </c>
      <c r="AU2203" s="242" t="s">
        <v>93</v>
      </c>
      <c r="AY2203" s="19" t="s">
        <v>251</v>
      </c>
      <c r="BE2203" s="243">
        <f>IF(N2203="základní",J2203,0)</f>
        <v>0</v>
      </c>
      <c r="BF2203" s="243">
        <f>IF(N2203="snížená",J2203,0)</f>
        <v>0</v>
      </c>
      <c r="BG2203" s="243">
        <f>IF(N2203="zákl. přenesená",J2203,0)</f>
        <v>0</v>
      </c>
      <c r="BH2203" s="243">
        <f>IF(N2203="sníž. přenesená",J2203,0)</f>
        <v>0</v>
      </c>
      <c r="BI2203" s="243">
        <f>IF(N2203="nulová",J2203,0)</f>
        <v>0</v>
      </c>
      <c r="BJ2203" s="19" t="s">
        <v>91</v>
      </c>
      <c r="BK2203" s="243">
        <f>ROUND(I2203*H2203,2)</f>
        <v>0</v>
      </c>
      <c r="BL2203" s="19" t="s">
        <v>304</v>
      </c>
      <c r="BM2203" s="242" t="s">
        <v>2186</v>
      </c>
    </row>
    <row r="2204" s="13" customFormat="1">
      <c r="A2204" s="13"/>
      <c r="B2204" s="249"/>
      <c r="C2204" s="250"/>
      <c r="D2204" s="251" t="s">
        <v>260</v>
      </c>
      <c r="E2204" s="252" t="s">
        <v>1</v>
      </c>
      <c r="F2204" s="253" t="s">
        <v>2149</v>
      </c>
      <c r="G2204" s="250"/>
      <c r="H2204" s="254">
        <v>5</v>
      </c>
      <c r="I2204" s="255"/>
      <c r="J2204" s="250"/>
      <c r="K2204" s="250"/>
      <c r="L2204" s="256"/>
      <c r="M2204" s="257"/>
      <c r="N2204" s="258"/>
      <c r="O2204" s="258"/>
      <c r="P2204" s="258"/>
      <c r="Q2204" s="258"/>
      <c r="R2204" s="258"/>
      <c r="S2204" s="258"/>
      <c r="T2204" s="259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60" t="s">
        <v>260</v>
      </c>
      <c r="AU2204" s="260" t="s">
        <v>93</v>
      </c>
      <c r="AV2204" s="13" t="s">
        <v>93</v>
      </c>
      <c r="AW2204" s="13" t="s">
        <v>40</v>
      </c>
      <c r="AX2204" s="13" t="s">
        <v>91</v>
      </c>
      <c r="AY2204" s="260" t="s">
        <v>251</v>
      </c>
    </row>
    <row r="2205" s="2" customFormat="1" ht="16.5" customHeight="1">
      <c r="A2205" s="41"/>
      <c r="B2205" s="42"/>
      <c r="C2205" s="230" t="s">
        <v>2187</v>
      </c>
      <c r="D2205" s="230" t="s">
        <v>253</v>
      </c>
      <c r="E2205" s="231" t="s">
        <v>2188</v>
      </c>
      <c r="F2205" s="232" t="s">
        <v>2189</v>
      </c>
      <c r="G2205" s="233" t="s">
        <v>571</v>
      </c>
      <c r="H2205" s="234">
        <v>5</v>
      </c>
      <c r="I2205" s="235"/>
      <c r="J2205" s="236">
        <f>ROUND(I2205*H2205,2)</f>
        <v>0</v>
      </c>
      <c r="K2205" s="237"/>
      <c r="L2205" s="47"/>
      <c r="M2205" s="238" t="s">
        <v>1</v>
      </c>
      <c r="N2205" s="239" t="s">
        <v>49</v>
      </c>
      <c r="O2205" s="94"/>
      <c r="P2205" s="240">
        <f>O2205*H2205</f>
        <v>0</v>
      </c>
      <c r="Q2205" s="240">
        <v>0</v>
      </c>
      <c r="R2205" s="240">
        <f>Q2205*H2205</f>
        <v>0</v>
      </c>
      <c r="S2205" s="240">
        <v>0</v>
      </c>
      <c r="T2205" s="241">
        <f>S2205*H2205</f>
        <v>0</v>
      </c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R2205" s="242" t="s">
        <v>304</v>
      </c>
      <c r="AT2205" s="242" t="s">
        <v>253</v>
      </c>
      <c r="AU2205" s="242" t="s">
        <v>93</v>
      </c>
      <c r="AY2205" s="19" t="s">
        <v>251</v>
      </c>
      <c r="BE2205" s="243">
        <f>IF(N2205="základní",J2205,0)</f>
        <v>0</v>
      </c>
      <c r="BF2205" s="243">
        <f>IF(N2205="snížená",J2205,0)</f>
        <v>0</v>
      </c>
      <c r="BG2205" s="243">
        <f>IF(N2205="zákl. přenesená",J2205,0)</f>
        <v>0</v>
      </c>
      <c r="BH2205" s="243">
        <f>IF(N2205="sníž. přenesená",J2205,0)</f>
        <v>0</v>
      </c>
      <c r="BI2205" s="243">
        <f>IF(N2205="nulová",J2205,0)</f>
        <v>0</v>
      </c>
      <c r="BJ2205" s="19" t="s">
        <v>91</v>
      </c>
      <c r="BK2205" s="243">
        <f>ROUND(I2205*H2205,2)</f>
        <v>0</v>
      </c>
      <c r="BL2205" s="19" t="s">
        <v>304</v>
      </c>
      <c r="BM2205" s="242" t="s">
        <v>2190</v>
      </c>
    </row>
    <row r="2206" s="13" customFormat="1">
      <c r="A2206" s="13"/>
      <c r="B2206" s="249"/>
      <c r="C2206" s="250"/>
      <c r="D2206" s="251" t="s">
        <v>260</v>
      </c>
      <c r="E2206" s="252" t="s">
        <v>1</v>
      </c>
      <c r="F2206" s="253" t="s">
        <v>2149</v>
      </c>
      <c r="G2206" s="250"/>
      <c r="H2206" s="254">
        <v>5</v>
      </c>
      <c r="I2206" s="255"/>
      <c r="J2206" s="250"/>
      <c r="K2206" s="250"/>
      <c r="L2206" s="256"/>
      <c r="M2206" s="257"/>
      <c r="N2206" s="258"/>
      <c r="O2206" s="258"/>
      <c r="P2206" s="258"/>
      <c r="Q2206" s="258"/>
      <c r="R2206" s="258"/>
      <c r="S2206" s="258"/>
      <c r="T2206" s="259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60" t="s">
        <v>260</v>
      </c>
      <c r="AU2206" s="260" t="s">
        <v>93</v>
      </c>
      <c r="AV2206" s="13" t="s">
        <v>93</v>
      </c>
      <c r="AW2206" s="13" t="s">
        <v>40</v>
      </c>
      <c r="AX2206" s="13" t="s">
        <v>91</v>
      </c>
      <c r="AY2206" s="260" t="s">
        <v>251</v>
      </c>
    </row>
    <row r="2207" s="2" customFormat="1" ht="16.5" customHeight="1">
      <c r="A2207" s="41"/>
      <c r="B2207" s="42"/>
      <c r="C2207" s="294" t="s">
        <v>2191</v>
      </c>
      <c r="D2207" s="294" t="s">
        <v>338</v>
      </c>
      <c r="E2207" s="295" t="s">
        <v>2192</v>
      </c>
      <c r="F2207" s="296" t="s">
        <v>2193</v>
      </c>
      <c r="G2207" s="297" t="s">
        <v>571</v>
      </c>
      <c r="H2207" s="298">
        <v>5</v>
      </c>
      <c r="I2207" s="299"/>
      <c r="J2207" s="300">
        <f>ROUND(I2207*H2207,2)</f>
        <v>0</v>
      </c>
      <c r="K2207" s="301"/>
      <c r="L2207" s="302"/>
      <c r="M2207" s="303" t="s">
        <v>1</v>
      </c>
      <c r="N2207" s="304" t="s">
        <v>49</v>
      </c>
      <c r="O2207" s="94"/>
      <c r="P2207" s="240">
        <f>O2207*H2207</f>
        <v>0</v>
      </c>
      <c r="Q2207" s="240">
        <v>0.0030000000000000001</v>
      </c>
      <c r="R2207" s="240">
        <f>Q2207*H2207</f>
        <v>0.014999999999999999</v>
      </c>
      <c r="S2207" s="240">
        <v>0</v>
      </c>
      <c r="T2207" s="241">
        <f>S2207*H2207</f>
        <v>0</v>
      </c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R2207" s="242" t="s">
        <v>364</v>
      </c>
      <c r="AT2207" s="242" t="s">
        <v>338</v>
      </c>
      <c r="AU2207" s="242" t="s">
        <v>93</v>
      </c>
      <c r="AY2207" s="19" t="s">
        <v>251</v>
      </c>
      <c r="BE2207" s="243">
        <f>IF(N2207="základní",J2207,0)</f>
        <v>0</v>
      </c>
      <c r="BF2207" s="243">
        <f>IF(N2207="snížená",J2207,0)</f>
        <v>0</v>
      </c>
      <c r="BG2207" s="243">
        <f>IF(N2207="zákl. přenesená",J2207,0)</f>
        <v>0</v>
      </c>
      <c r="BH2207" s="243">
        <f>IF(N2207="sníž. přenesená",J2207,0)</f>
        <v>0</v>
      </c>
      <c r="BI2207" s="243">
        <f>IF(N2207="nulová",J2207,0)</f>
        <v>0</v>
      </c>
      <c r="BJ2207" s="19" t="s">
        <v>91</v>
      </c>
      <c r="BK2207" s="243">
        <f>ROUND(I2207*H2207,2)</f>
        <v>0</v>
      </c>
      <c r="BL2207" s="19" t="s">
        <v>304</v>
      </c>
      <c r="BM2207" s="242" t="s">
        <v>2194</v>
      </c>
    </row>
    <row r="2208" s="13" customFormat="1">
      <c r="A2208" s="13"/>
      <c r="B2208" s="249"/>
      <c r="C2208" s="250"/>
      <c r="D2208" s="251" t="s">
        <v>260</v>
      </c>
      <c r="E2208" s="252" t="s">
        <v>1</v>
      </c>
      <c r="F2208" s="253" t="s">
        <v>2149</v>
      </c>
      <c r="G2208" s="250"/>
      <c r="H2208" s="254">
        <v>5</v>
      </c>
      <c r="I2208" s="255"/>
      <c r="J2208" s="250"/>
      <c r="K2208" s="250"/>
      <c r="L2208" s="256"/>
      <c r="M2208" s="257"/>
      <c r="N2208" s="258"/>
      <c r="O2208" s="258"/>
      <c r="P2208" s="258"/>
      <c r="Q2208" s="258"/>
      <c r="R2208" s="258"/>
      <c r="S2208" s="258"/>
      <c r="T2208" s="259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60" t="s">
        <v>260</v>
      </c>
      <c r="AU2208" s="260" t="s">
        <v>93</v>
      </c>
      <c r="AV2208" s="13" t="s">
        <v>93</v>
      </c>
      <c r="AW2208" s="13" t="s">
        <v>40</v>
      </c>
      <c r="AX2208" s="13" t="s">
        <v>91</v>
      </c>
      <c r="AY2208" s="260" t="s">
        <v>251</v>
      </c>
    </row>
    <row r="2209" s="2" customFormat="1" ht="24.15" customHeight="1">
      <c r="A2209" s="41"/>
      <c r="B2209" s="42"/>
      <c r="C2209" s="230" t="s">
        <v>2195</v>
      </c>
      <c r="D2209" s="230" t="s">
        <v>253</v>
      </c>
      <c r="E2209" s="231" t="s">
        <v>2196</v>
      </c>
      <c r="F2209" s="232" t="s">
        <v>2197</v>
      </c>
      <c r="G2209" s="233" t="s">
        <v>1665</v>
      </c>
      <c r="H2209" s="305"/>
      <c r="I2209" s="235"/>
      <c r="J2209" s="236">
        <f>ROUND(I2209*H2209,2)</f>
        <v>0</v>
      </c>
      <c r="K2209" s="237"/>
      <c r="L2209" s="47"/>
      <c r="M2209" s="238" t="s">
        <v>1</v>
      </c>
      <c r="N2209" s="239" t="s">
        <v>49</v>
      </c>
      <c r="O2209" s="94"/>
      <c r="P2209" s="240">
        <f>O2209*H2209</f>
        <v>0</v>
      </c>
      <c r="Q2209" s="240">
        <v>0</v>
      </c>
      <c r="R2209" s="240">
        <f>Q2209*H2209</f>
        <v>0</v>
      </c>
      <c r="S2209" s="240">
        <v>0</v>
      </c>
      <c r="T2209" s="241">
        <f>S2209*H2209</f>
        <v>0</v>
      </c>
      <c r="U2209" s="41"/>
      <c r="V2209" s="41"/>
      <c r="W2209" s="41"/>
      <c r="X2209" s="41"/>
      <c r="Y2209" s="41"/>
      <c r="Z2209" s="41"/>
      <c r="AA2209" s="41"/>
      <c r="AB2209" s="41"/>
      <c r="AC2209" s="41"/>
      <c r="AD2209" s="41"/>
      <c r="AE2209" s="41"/>
      <c r="AR2209" s="242" t="s">
        <v>304</v>
      </c>
      <c r="AT2209" s="242" t="s">
        <v>253</v>
      </c>
      <c r="AU2209" s="242" t="s">
        <v>93</v>
      </c>
      <c r="AY2209" s="19" t="s">
        <v>251</v>
      </c>
      <c r="BE2209" s="243">
        <f>IF(N2209="základní",J2209,0)</f>
        <v>0</v>
      </c>
      <c r="BF2209" s="243">
        <f>IF(N2209="snížená",J2209,0)</f>
        <v>0</v>
      </c>
      <c r="BG2209" s="243">
        <f>IF(N2209="zákl. přenesená",J2209,0)</f>
        <v>0</v>
      </c>
      <c r="BH2209" s="243">
        <f>IF(N2209="sníž. přenesená",J2209,0)</f>
        <v>0</v>
      </c>
      <c r="BI2209" s="243">
        <f>IF(N2209="nulová",J2209,0)</f>
        <v>0</v>
      </c>
      <c r="BJ2209" s="19" t="s">
        <v>91</v>
      </c>
      <c r="BK2209" s="243">
        <f>ROUND(I2209*H2209,2)</f>
        <v>0</v>
      </c>
      <c r="BL2209" s="19" t="s">
        <v>304</v>
      </c>
      <c r="BM2209" s="242" t="s">
        <v>2198</v>
      </c>
    </row>
    <row r="2210" s="2" customFormat="1">
      <c r="A2210" s="41"/>
      <c r="B2210" s="42"/>
      <c r="C2210" s="43"/>
      <c r="D2210" s="244" t="s">
        <v>258</v>
      </c>
      <c r="E2210" s="43"/>
      <c r="F2210" s="245" t="s">
        <v>2199</v>
      </c>
      <c r="G2210" s="43"/>
      <c r="H2210" s="43"/>
      <c r="I2210" s="246"/>
      <c r="J2210" s="43"/>
      <c r="K2210" s="43"/>
      <c r="L2210" s="47"/>
      <c r="M2210" s="247"/>
      <c r="N2210" s="248"/>
      <c r="O2210" s="94"/>
      <c r="P2210" s="94"/>
      <c r="Q2210" s="94"/>
      <c r="R2210" s="94"/>
      <c r="S2210" s="94"/>
      <c r="T2210" s="95"/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T2210" s="19" t="s">
        <v>258</v>
      </c>
      <c r="AU2210" s="19" t="s">
        <v>93</v>
      </c>
    </row>
    <row r="2211" s="12" customFormat="1" ht="22.8" customHeight="1">
      <c r="A2211" s="12"/>
      <c r="B2211" s="214"/>
      <c r="C2211" s="215"/>
      <c r="D2211" s="216" t="s">
        <v>83</v>
      </c>
      <c r="E2211" s="228" t="s">
        <v>2200</v>
      </c>
      <c r="F2211" s="228" t="s">
        <v>2201</v>
      </c>
      <c r="G2211" s="215"/>
      <c r="H2211" s="215"/>
      <c r="I2211" s="218"/>
      <c r="J2211" s="229">
        <f>BK2211</f>
        <v>0</v>
      </c>
      <c r="K2211" s="215"/>
      <c r="L2211" s="220"/>
      <c r="M2211" s="221"/>
      <c r="N2211" s="222"/>
      <c r="O2211" s="222"/>
      <c r="P2211" s="223">
        <f>SUM(P2212:P2215)</f>
        <v>0</v>
      </c>
      <c r="Q2211" s="222"/>
      <c r="R2211" s="223">
        <f>SUM(R2212:R2215)</f>
        <v>0</v>
      </c>
      <c r="S2211" s="222"/>
      <c r="T2211" s="224">
        <f>SUM(T2212:T2215)</f>
        <v>0</v>
      </c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R2211" s="225" t="s">
        <v>93</v>
      </c>
      <c r="AT2211" s="226" t="s">
        <v>83</v>
      </c>
      <c r="AU2211" s="226" t="s">
        <v>91</v>
      </c>
      <c r="AY2211" s="225" t="s">
        <v>251</v>
      </c>
      <c r="BK2211" s="227">
        <f>SUM(BK2212:BK2215)</f>
        <v>0</v>
      </c>
    </row>
    <row r="2212" s="2" customFormat="1" ht="33" customHeight="1">
      <c r="A2212" s="41"/>
      <c r="B2212" s="42"/>
      <c r="C2212" s="230" t="s">
        <v>2202</v>
      </c>
      <c r="D2212" s="230" t="s">
        <v>253</v>
      </c>
      <c r="E2212" s="231" t="s">
        <v>2203</v>
      </c>
      <c r="F2212" s="232" t="s">
        <v>2204</v>
      </c>
      <c r="G2212" s="233" t="s">
        <v>1431</v>
      </c>
      <c r="H2212" s="234">
        <v>1</v>
      </c>
      <c r="I2212" s="235"/>
      <c r="J2212" s="236">
        <f>ROUND(I2212*H2212,2)</f>
        <v>0</v>
      </c>
      <c r="K2212" s="237"/>
      <c r="L2212" s="47"/>
      <c r="M2212" s="238" t="s">
        <v>1</v>
      </c>
      <c r="N2212" s="239" t="s">
        <v>49</v>
      </c>
      <c r="O2212" s="94"/>
      <c r="P2212" s="240">
        <f>O2212*H2212</f>
        <v>0</v>
      </c>
      <c r="Q2212" s="240">
        <v>0</v>
      </c>
      <c r="R2212" s="240">
        <f>Q2212*H2212</f>
        <v>0</v>
      </c>
      <c r="S2212" s="240">
        <v>0</v>
      </c>
      <c r="T2212" s="241">
        <f>S2212*H2212</f>
        <v>0</v>
      </c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R2212" s="242" t="s">
        <v>304</v>
      </c>
      <c r="AT2212" s="242" t="s">
        <v>253</v>
      </c>
      <c r="AU2212" s="242" t="s">
        <v>93</v>
      </c>
      <c r="AY2212" s="19" t="s">
        <v>251</v>
      </c>
      <c r="BE2212" s="243">
        <f>IF(N2212="základní",J2212,0)</f>
        <v>0</v>
      </c>
      <c r="BF2212" s="243">
        <f>IF(N2212="snížená",J2212,0)</f>
        <v>0</v>
      </c>
      <c r="BG2212" s="243">
        <f>IF(N2212="zákl. přenesená",J2212,0)</f>
        <v>0</v>
      </c>
      <c r="BH2212" s="243">
        <f>IF(N2212="sníž. přenesená",J2212,0)</f>
        <v>0</v>
      </c>
      <c r="BI2212" s="243">
        <f>IF(N2212="nulová",J2212,0)</f>
        <v>0</v>
      </c>
      <c r="BJ2212" s="19" t="s">
        <v>91</v>
      </c>
      <c r="BK2212" s="243">
        <f>ROUND(I2212*H2212,2)</f>
        <v>0</v>
      </c>
      <c r="BL2212" s="19" t="s">
        <v>304</v>
      </c>
      <c r="BM2212" s="242" t="s">
        <v>2205</v>
      </c>
    </row>
    <row r="2213" s="2" customFormat="1">
      <c r="A2213" s="41"/>
      <c r="B2213" s="42"/>
      <c r="C2213" s="43"/>
      <c r="D2213" s="251" t="s">
        <v>289</v>
      </c>
      <c r="E2213" s="43"/>
      <c r="F2213" s="282" t="s">
        <v>2206</v>
      </c>
      <c r="G2213" s="43"/>
      <c r="H2213" s="43"/>
      <c r="I2213" s="246"/>
      <c r="J2213" s="43"/>
      <c r="K2213" s="43"/>
      <c r="L2213" s="47"/>
      <c r="M2213" s="247"/>
      <c r="N2213" s="248"/>
      <c r="O2213" s="94"/>
      <c r="P2213" s="94"/>
      <c r="Q2213" s="94"/>
      <c r="R2213" s="94"/>
      <c r="S2213" s="94"/>
      <c r="T2213" s="95"/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T2213" s="19" t="s">
        <v>289</v>
      </c>
      <c r="AU2213" s="19" t="s">
        <v>93</v>
      </c>
    </row>
    <row r="2214" s="15" customFormat="1">
      <c r="A2214" s="15"/>
      <c r="B2214" s="272"/>
      <c r="C2214" s="273"/>
      <c r="D2214" s="251" t="s">
        <v>260</v>
      </c>
      <c r="E2214" s="274" t="s">
        <v>1</v>
      </c>
      <c r="F2214" s="275" t="s">
        <v>1246</v>
      </c>
      <c r="G2214" s="273"/>
      <c r="H2214" s="274" t="s">
        <v>1</v>
      </c>
      <c r="I2214" s="276"/>
      <c r="J2214" s="273"/>
      <c r="K2214" s="273"/>
      <c r="L2214" s="277"/>
      <c r="M2214" s="278"/>
      <c r="N2214" s="279"/>
      <c r="O2214" s="279"/>
      <c r="P2214" s="279"/>
      <c r="Q2214" s="279"/>
      <c r="R2214" s="279"/>
      <c r="S2214" s="279"/>
      <c r="T2214" s="280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  <c r="AE2214" s="15"/>
      <c r="AT2214" s="281" t="s">
        <v>260</v>
      </c>
      <c r="AU2214" s="281" t="s">
        <v>93</v>
      </c>
      <c r="AV2214" s="15" t="s">
        <v>91</v>
      </c>
      <c r="AW2214" s="15" t="s">
        <v>40</v>
      </c>
      <c r="AX2214" s="15" t="s">
        <v>84</v>
      </c>
      <c r="AY2214" s="281" t="s">
        <v>251</v>
      </c>
    </row>
    <row r="2215" s="13" customFormat="1">
      <c r="A2215" s="13"/>
      <c r="B2215" s="249"/>
      <c r="C2215" s="250"/>
      <c r="D2215" s="251" t="s">
        <v>260</v>
      </c>
      <c r="E2215" s="252" t="s">
        <v>1</v>
      </c>
      <c r="F2215" s="253" t="s">
        <v>2207</v>
      </c>
      <c r="G2215" s="250"/>
      <c r="H2215" s="254">
        <v>1</v>
      </c>
      <c r="I2215" s="255"/>
      <c r="J2215" s="250"/>
      <c r="K2215" s="250"/>
      <c r="L2215" s="256"/>
      <c r="M2215" s="257"/>
      <c r="N2215" s="258"/>
      <c r="O2215" s="258"/>
      <c r="P2215" s="258"/>
      <c r="Q2215" s="258"/>
      <c r="R2215" s="258"/>
      <c r="S2215" s="258"/>
      <c r="T2215" s="259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60" t="s">
        <v>260</v>
      </c>
      <c r="AU2215" s="260" t="s">
        <v>93</v>
      </c>
      <c r="AV2215" s="13" t="s">
        <v>93</v>
      </c>
      <c r="AW2215" s="13" t="s">
        <v>40</v>
      </c>
      <c r="AX2215" s="13" t="s">
        <v>91</v>
      </c>
      <c r="AY2215" s="260" t="s">
        <v>251</v>
      </c>
    </row>
    <row r="2216" s="12" customFormat="1" ht="22.8" customHeight="1">
      <c r="A2216" s="12"/>
      <c r="B2216" s="214"/>
      <c r="C2216" s="215"/>
      <c r="D2216" s="216" t="s">
        <v>83</v>
      </c>
      <c r="E2216" s="228" t="s">
        <v>2208</v>
      </c>
      <c r="F2216" s="228" t="s">
        <v>2209</v>
      </c>
      <c r="G2216" s="215"/>
      <c r="H2216" s="215"/>
      <c r="I2216" s="218"/>
      <c r="J2216" s="229">
        <f>BK2216</f>
        <v>0</v>
      </c>
      <c r="K2216" s="215"/>
      <c r="L2216" s="220"/>
      <c r="M2216" s="221"/>
      <c r="N2216" s="222"/>
      <c r="O2216" s="222"/>
      <c r="P2216" s="223">
        <f>SUM(P2217:P2228)</f>
        <v>0</v>
      </c>
      <c r="Q2216" s="222"/>
      <c r="R2216" s="223">
        <f>SUM(R2217:R2228)</f>
        <v>1.6640000000000002</v>
      </c>
      <c r="S2216" s="222"/>
      <c r="T2216" s="224">
        <f>SUM(T2217:T2228)</f>
        <v>0</v>
      </c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R2216" s="225" t="s">
        <v>93</v>
      </c>
      <c r="AT2216" s="226" t="s">
        <v>83</v>
      </c>
      <c r="AU2216" s="226" t="s">
        <v>91</v>
      </c>
      <c r="AY2216" s="225" t="s">
        <v>251</v>
      </c>
      <c r="BK2216" s="227">
        <f>SUM(BK2217:BK2228)</f>
        <v>0</v>
      </c>
    </row>
    <row r="2217" s="2" customFormat="1" ht="24.15" customHeight="1">
      <c r="A2217" s="41"/>
      <c r="B2217" s="42"/>
      <c r="C2217" s="230" t="s">
        <v>2210</v>
      </c>
      <c r="D2217" s="230" t="s">
        <v>253</v>
      </c>
      <c r="E2217" s="231" t="s">
        <v>2211</v>
      </c>
      <c r="F2217" s="232" t="s">
        <v>2212</v>
      </c>
      <c r="G2217" s="233" t="s">
        <v>571</v>
      </c>
      <c r="H2217" s="234">
        <v>164</v>
      </c>
      <c r="I2217" s="235"/>
      <c r="J2217" s="236">
        <f>ROUND(I2217*H2217,2)</f>
        <v>0</v>
      </c>
      <c r="K2217" s="237"/>
      <c r="L2217" s="47"/>
      <c r="M2217" s="238" t="s">
        <v>1</v>
      </c>
      <c r="N2217" s="239" t="s">
        <v>49</v>
      </c>
      <c r="O2217" s="94"/>
      <c r="P2217" s="240">
        <f>O2217*H2217</f>
        <v>0</v>
      </c>
      <c r="Q2217" s="240">
        <v>0</v>
      </c>
      <c r="R2217" s="240">
        <f>Q2217*H2217</f>
        <v>0</v>
      </c>
      <c r="S2217" s="240">
        <v>0</v>
      </c>
      <c r="T2217" s="241">
        <f>S2217*H2217</f>
        <v>0</v>
      </c>
      <c r="U2217" s="41"/>
      <c r="V2217" s="41"/>
      <c r="W2217" s="41"/>
      <c r="X2217" s="41"/>
      <c r="Y2217" s="41"/>
      <c r="Z2217" s="41"/>
      <c r="AA2217" s="41"/>
      <c r="AB2217" s="41"/>
      <c r="AC2217" s="41"/>
      <c r="AD2217" s="41"/>
      <c r="AE2217" s="41"/>
      <c r="AR2217" s="242" t="s">
        <v>304</v>
      </c>
      <c r="AT2217" s="242" t="s">
        <v>253</v>
      </c>
      <c r="AU2217" s="242" t="s">
        <v>93</v>
      </c>
      <c r="AY2217" s="19" t="s">
        <v>251</v>
      </c>
      <c r="BE2217" s="243">
        <f>IF(N2217="základní",J2217,0)</f>
        <v>0</v>
      </c>
      <c r="BF2217" s="243">
        <f>IF(N2217="snížená",J2217,0)</f>
        <v>0</v>
      </c>
      <c r="BG2217" s="243">
        <f>IF(N2217="zákl. přenesená",J2217,0)</f>
        <v>0</v>
      </c>
      <c r="BH2217" s="243">
        <f>IF(N2217="sníž. přenesená",J2217,0)</f>
        <v>0</v>
      </c>
      <c r="BI2217" s="243">
        <f>IF(N2217="nulová",J2217,0)</f>
        <v>0</v>
      </c>
      <c r="BJ2217" s="19" t="s">
        <v>91</v>
      </c>
      <c r="BK2217" s="243">
        <f>ROUND(I2217*H2217,2)</f>
        <v>0</v>
      </c>
      <c r="BL2217" s="19" t="s">
        <v>304</v>
      </c>
      <c r="BM2217" s="242" t="s">
        <v>2213</v>
      </c>
    </row>
    <row r="2218" s="2" customFormat="1">
      <c r="A2218" s="41"/>
      <c r="B2218" s="42"/>
      <c r="C2218" s="43"/>
      <c r="D2218" s="244" t="s">
        <v>258</v>
      </c>
      <c r="E2218" s="43"/>
      <c r="F2218" s="245" t="s">
        <v>2214</v>
      </c>
      <c r="G2218" s="43"/>
      <c r="H2218" s="43"/>
      <c r="I2218" s="246"/>
      <c r="J2218" s="43"/>
      <c r="K2218" s="43"/>
      <c r="L2218" s="47"/>
      <c r="M2218" s="247"/>
      <c r="N2218" s="248"/>
      <c r="O2218" s="94"/>
      <c r="P2218" s="94"/>
      <c r="Q2218" s="94"/>
      <c r="R2218" s="94"/>
      <c r="S2218" s="94"/>
      <c r="T2218" s="95"/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T2218" s="19" t="s">
        <v>258</v>
      </c>
      <c r="AU2218" s="19" t="s">
        <v>93</v>
      </c>
    </row>
    <row r="2219" s="15" customFormat="1">
      <c r="A2219" s="15"/>
      <c r="B2219" s="272"/>
      <c r="C2219" s="273"/>
      <c r="D2219" s="251" t="s">
        <v>260</v>
      </c>
      <c r="E2219" s="274" t="s">
        <v>1</v>
      </c>
      <c r="F2219" s="275" t="s">
        <v>2215</v>
      </c>
      <c r="G2219" s="273"/>
      <c r="H2219" s="274" t="s">
        <v>1</v>
      </c>
      <c r="I2219" s="276"/>
      <c r="J2219" s="273"/>
      <c r="K2219" s="273"/>
      <c r="L2219" s="277"/>
      <c r="M2219" s="278"/>
      <c r="N2219" s="279"/>
      <c r="O2219" s="279"/>
      <c r="P2219" s="279"/>
      <c r="Q2219" s="279"/>
      <c r="R2219" s="279"/>
      <c r="S2219" s="279"/>
      <c r="T2219" s="280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  <c r="AE2219" s="15"/>
      <c r="AT2219" s="281" t="s">
        <v>260</v>
      </c>
      <c r="AU2219" s="281" t="s">
        <v>93</v>
      </c>
      <c r="AV2219" s="15" t="s">
        <v>91</v>
      </c>
      <c r="AW2219" s="15" t="s">
        <v>40</v>
      </c>
      <c r="AX2219" s="15" t="s">
        <v>84</v>
      </c>
      <c r="AY2219" s="281" t="s">
        <v>251</v>
      </c>
    </row>
    <row r="2220" s="13" customFormat="1">
      <c r="A2220" s="13"/>
      <c r="B2220" s="249"/>
      <c r="C2220" s="250"/>
      <c r="D2220" s="251" t="s">
        <v>260</v>
      </c>
      <c r="E2220" s="252" t="s">
        <v>1</v>
      </c>
      <c r="F2220" s="253" t="s">
        <v>2216</v>
      </c>
      <c r="G2220" s="250"/>
      <c r="H2220" s="254">
        <v>164</v>
      </c>
      <c r="I2220" s="255"/>
      <c r="J2220" s="250"/>
      <c r="K2220" s="250"/>
      <c r="L2220" s="256"/>
      <c r="M2220" s="257"/>
      <c r="N2220" s="258"/>
      <c r="O2220" s="258"/>
      <c r="P2220" s="258"/>
      <c r="Q2220" s="258"/>
      <c r="R2220" s="258"/>
      <c r="S2220" s="258"/>
      <c r="T2220" s="259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60" t="s">
        <v>260</v>
      </c>
      <c r="AU2220" s="260" t="s">
        <v>93</v>
      </c>
      <c r="AV2220" s="13" t="s">
        <v>93</v>
      </c>
      <c r="AW2220" s="13" t="s">
        <v>40</v>
      </c>
      <c r="AX2220" s="13" t="s">
        <v>91</v>
      </c>
      <c r="AY2220" s="260" t="s">
        <v>251</v>
      </c>
    </row>
    <row r="2221" s="2" customFormat="1" ht="55.5" customHeight="1">
      <c r="A2221" s="41"/>
      <c r="B2221" s="42"/>
      <c r="C2221" s="294" t="s">
        <v>2217</v>
      </c>
      <c r="D2221" s="294" t="s">
        <v>338</v>
      </c>
      <c r="E2221" s="295" t="s">
        <v>2218</v>
      </c>
      <c r="F2221" s="296" t="s">
        <v>2219</v>
      </c>
      <c r="G2221" s="297" t="s">
        <v>571</v>
      </c>
      <c r="H2221" s="298">
        <v>164</v>
      </c>
      <c r="I2221" s="299"/>
      <c r="J2221" s="300">
        <f>ROUND(I2221*H2221,2)</f>
        <v>0</v>
      </c>
      <c r="K2221" s="301"/>
      <c r="L2221" s="302"/>
      <c r="M2221" s="303" t="s">
        <v>1</v>
      </c>
      <c r="N2221" s="304" t="s">
        <v>49</v>
      </c>
      <c r="O2221" s="94"/>
      <c r="P2221" s="240">
        <f>O2221*H2221</f>
        <v>0</v>
      </c>
      <c r="Q2221" s="240">
        <v>0.01</v>
      </c>
      <c r="R2221" s="240">
        <f>Q2221*H2221</f>
        <v>1.6400000000000001</v>
      </c>
      <c r="S2221" s="240">
        <v>0</v>
      </c>
      <c r="T2221" s="241">
        <f>S2221*H2221</f>
        <v>0</v>
      </c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R2221" s="242" t="s">
        <v>364</v>
      </c>
      <c r="AT2221" s="242" t="s">
        <v>338</v>
      </c>
      <c r="AU2221" s="242" t="s">
        <v>93</v>
      </c>
      <c r="AY2221" s="19" t="s">
        <v>251</v>
      </c>
      <c r="BE2221" s="243">
        <f>IF(N2221="základní",J2221,0)</f>
        <v>0</v>
      </c>
      <c r="BF2221" s="243">
        <f>IF(N2221="snížená",J2221,0)</f>
        <v>0</v>
      </c>
      <c r="BG2221" s="243">
        <f>IF(N2221="zákl. přenesená",J2221,0)</f>
        <v>0</v>
      </c>
      <c r="BH2221" s="243">
        <f>IF(N2221="sníž. přenesená",J2221,0)</f>
        <v>0</v>
      </c>
      <c r="BI2221" s="243">
        <f>IF(N2221="nulová",J2221,0)</f>
        <v>0</v>
      </c>
      <c r="BJ2221" s="19" t="s">
        <v>91</v>
      </c>
      <c r="BK2221" s="243">
        <f>ROUND(I2221*H2221,2)</f>
        <v>0</v>
      </c>
      <c r="BL2221" s="19" t="s">
        <v>304</v>
      </c>
      <c r="BM2221" s="242" t="s">
        <v>2220</v>
      </c>
    </row>
    <row r="2222" s="15" customFormat="1">
      <c r="A2222" s="15"/>
      <c r="B2222" s="272"/>
      <c r="C2222" s="273"/>
      <c r="D2222" s="251" t="s">
        <v>260</v>
      </c>
      <c r="E2222" s="274" t="s">
        <v>1</v>
      </c>
      <c r="F2222" s="275" t="s">
        <v>2215</v>
      </c>
      <c r="G2222" s="273"/>
      <c r="H2222" s="274" t="s">
        <v>1</v>
      </c>
      <c r="I2222" s="276"/>
      <c r="J2222" s="273"/>
      <c r="K2222" s="273"/>
      <c r="L2222" s="277"/>
      <c r="M2222" s="278"/>
      <c r="N2222" s="279"/>
      <c r="O2222" s="279"/>
      <c r="P2222" s="279"/>
      <c r="Q2222" s="279"/>
      <c r="R2222" s="279"/>
      <c r="S2222" s="279"/>
      <c r="T2222" s="280"/>
      <c r="U2222" s="15"/>
      <c r="V2222" s="15"/>
      <c r="W2222" s="15"/>
      <c r="X2222" s="15"/>
      <c r="Y2222" s="15"/>
      <c r="Z2222" s="15"/>
      <c r="AA2222" s="15"/>
      <c r="AB2222" s="15"/>
      <c r="AC2222" s="15"/>
      <c r="AD2222" s="15"/>
      <c r="AE2222" s="15"/>
      <c r="AT2222" s="281" t="s">
        <v>260</v>
      </c>
      <c r="AU2222" s="281" t="s">
        <v>93</v>
      </c>
      <c r="AV2222" s="15" t="s">
        <v>91</v>
      </c>
      <c r="AW2222" s="15" t="s">
        <v>40</v>
      </c>
      <c r="AX2222" s="15" t="s">
        <v>84</v>
      </c>
      <c r="AY2222" s="281" t="s">
        <v>251</v>
      </c>
    </row>
    <row r="2223" s="13" customFormat="1">
      <c r="A2223" s="13"/>
      <c r="B2223" s="249"/>
      <c r="C2223" s="250"/>
      <c r="D2223" s="251" t="s">
        <v>260</v>
      </c>
      <c r="E2223" s="252" t="s">
        <v>1</v>
      </c>
      <c r="F2223" s="253" t="s">
        <v>2221</v>
      </c>
      <c r="G2223" s="250"/>
      <c r="H2223" s="254">
        <v>164</v>
      </c>
      <c r="I2223" s="255"/>
      <c r="J2223" s="250"/>
      <c r="K2223" s="250"/>
      <c r="L2223" s="256"/>
      <c r="M2223" s="257"/>
      <c r="N2223" s="258"/>
      <c r="O2223" s="258"/>
      <c r="P2223" s="258"/>
      <c r="Q2223" s="258"/>
      <c r="R2223" s="258"/>
      <c r="S2223" s="258"/>
      <c r="T2223" s="259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60" t="s">
        <v>260</v>
      </c>
      <c r="AU2223" s="260" t="s">
        <v>93</v>
      </c>
      <c r="AV2223" s="13" t="s">
        <v>93</v>
      </c>
      <c r="AW2223" s="13" t="s">
        <v>40</v>
      </c>
      <c r="AX2223" s="13" t="s">
        <v>91</v>
      </c>
      <c r="AY2223" s="260" t="s">
        <v>251</v>
      </c>
    </row>
    <row r="2224" s="2" customFormat="1" ht="76.35" customHeight="1">
      <c r="A2224" s="41"/>
      <c r="B2224" s="42"/>
      <c r="C2224" s="230" t="s">
        <v>1541</v>
      </c>
      <c r="D2224" s="230" t="s">
        <v>253</v>
      </c>
      <c r="E2224" s="231" t="s">
        <v>2222</v>
      </c>
      <c r="F2224" s="232" t="s">
        <v>2223</v>
      </c>
      <c r="G2224" s="233" t="s">
        <v>1431</v>
      </c>
      <c r="H2224" s="234">
        <v>3</v>
      </c>
      <c r="I2224" s="235"/>
      <c r="J2224" s="236">
        <f>ROUND(I2224*H2224,2)</f>
        <v>0</v>
      </c>
      <c r="K2224" s="237"/>
      <c r="L2224" s="47"/>
      <c r="M2224" s="238" t="s">
        <v>1</v>
      </c>
      <c r="N2224" s="239" t="s">
        <v>49</v>
      </c>
      <c r="O2224" s="94"/>
      <c r="P2224" s="240">
        <f>O2224*H2224</f>
        <v>0</v>
      </c>
      <c r="Q2224" s="240">
        <v>0.0080000000000000002</v>
      </c>
      <c r="R2224" s="240">
        <f>Q2224*H2224</f>
        <v>0.024</v>
      </c>
      <c r="S2224" s="240">
        <v>0</v>
      </c>
      <c r="T2224" s="241">
        <f>S2224*H2224</f>
        <v>0</v>
      </c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R2224" s="242" t="s">
        <v>304</v>
      </c>
      <c r="AT2224" s="242" t="s">
        <v>253</v>
      </c>
      <c r="AU2224" s="242" t="s">
        <v>93</v>
      </c>
      <c r="AY2224" s="19" t="s">
        <v>251</v>
      </c>
      <c r="BE2224" s="243">
        <f>IF(N2224="základní",J2224,0)</f>
        <v>0</v>
      </c>
      <c r="BF2224" s="243">
        <f>IF(N2224="snížená",J2224,0)</f>
        <v>0</v>
      </c>
      <c r="BG2224" s="243">
        <f>IF(N2224="zákl. přenesená",J2224,0)</f>
        <v>0</v>
      </c>
      <c r="BH2224" s="243">
        <f>IF(N2224="sníž. přenesená",J2224,0)</f>
        <v>0</v>
      </c>
      <c r="BI2224" s="243">
        <f>IF(N2224="nulová",J2224,0)</f>
        <v>0</v>
      </c>
      <c r="BJ2224" s="19" t="s">
        <v>91</v>
      </c>
      <c r="BK2224" s="243">
        <f>ROUND(I2224*H2224,2)</f>
        <v>0</v>
      </c>
      <c r="BL2224" s="19" t="s">
        <v>304</v>
      </c>
      <c r="BM2224" s="242" t="s">
        <v>2224</v>
      </c>
    </row>
    <row r="2225" s="15" customFormat="1">
      <c r="A2225" s="15"/>
      <c r="B2225" s="272"/>
      <c r="C2225" s="273"/>
      <c r="D2225" s="251" t="s">
        <v>260</v>
      </c>
      <c r="E2225" s="274" t="s">
        <v>1</v>
      </c>
      <c r="F2225" s="275" t="s">
        <v>2043</v>
      </c>
      <c r="G2225" s="273"/>
      <c r="H2225" s="274" t="s">
        <v>1</v>
      </c>
      <c r="I2225" s="276"/>
      <c r="J2225" s="273"/>
      <c r="K2225" s="273"/>
      <c r="L2225" s="277"/>
      <c r="M2225" s="278"/>
      <c r="N2225" s="279"/>
      <c r="O2225" s="279"/>
      <c r="P2225" s="279"/>
      <c r="Q2225" s="279"/>
      <c r="R2225" s="279"/>
      <c r="S2225" s="279"/>
      <c r="T2225" s="280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  <c r="AE2225" s="15"/>
      <c r="AT2225" s="281" t="s">
        <v>260</v>
      </c>
      <c r="AU2225" s="281" t="s">
        <v>93</v>
      </c>
      <c r="AV2225" s="15" t="s">
        <v>91</v>
      </c>
      <c r="AW2225" s="15" t="s">
        <v>40</v>
      </c>
      <c r="AX2225" s="15" t="s">
        <v>84</v>
      </c>
      <c r="AY2225" s="281" t="s">
        <v>251</v>
      </c>
    </row>
    <row r="2226" s="13" customFormat="1">
      <c r="A2226" s="13"/>
      <c r="B2226" s="249"/>
      <c r="C2226" s="250"/>
      <c r="D2226" s="251" t="s">
        <v>260</v>
      </c>
      <c r="E2226" s="252" t="s">
        <v>1</v>
      </c>
      <c r="F2226" s="253" t="s">
        <v>1152</v>
      </c>
      <c r="G2226" s="250"/>
      <c r="H2226" s="254">
        <v>3</v>
      </c>
      <c r="I2226" s="255"/>
      <c r="J2226" s="250"/>
      <c r="K2226" s="250"/>
      <c r="L2226" s="256"/>
      <c r="M2226" s="257"/>
      <c r="N2226" s="258"/>
      <c r="O2226" s="258"/>
      <c r="P2226" s="258"/>
      <c r="Q2226" s="258"/>
      <c r="R2226" s="258"/>
      <c r="S2226" s="258"/>
      <c r="T2226" s="259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60" t="s">
        <v>260</v>
      </c>
      <c r="AU2226" s="260" t="s">
        <v>93</v>
      </c>
      <c r="AV2226" s="13" t="s">
        <v>93</v>
      </c>
      <c r="AW2226" s="13" t="s">
        <v>40</v>
      </c>
      <c r="AX2226" s="13" t="s">
        <v>91</v>
      </c>
      <c r="AY2226" s="260" t="s">
        <v>251</v>
      </c>
    </row>
    <row r="2227" s="2" customFormat="1" ht="24.15" customHeight="1">
      <c r="A2227" s="41"/>
      <c r="B2227" s="42"/>
      <c r="C2227" s="230" t="s">
        <v>2225</v>
      </c>
      <c r="D2227" s="230" t="s">
        <v>253</v>
      </c>
      <c r="E2227" s="231" t="s">
        <v>2226</v>
      </c>
      <c r="F2227" s="232" t="s">
        <v>2227</v>
      </c>
      <c r="G2227" s="233" t="s">
        <v>1665</v>
      </c>
      <c r="H2227" s="305"/>
      <c r="I2227" s="235"/>
      <c r="J2227" s="236">
        <f>ROUND(I2227*H2227,2)</f>
        <v>0</v>
      </c>
      <c r="K2227" s="237"/>
      <c r="L2227" s="47"/>
      <c r="M2227" s="238" t="s">
        <v>1</v>
      </c>
      <c r="N2227" s="239" t="s">
        <v>49</v>
      </c>
      <c r="O2227" s="94"/>
      <c r="P2227" s="240">
        <f>O2227*H2227</f>
        <v>0</v>
      </c>
      <c r="Q2227" s="240">
        <v>0</v>
      </c>
      <c r="R2227" s="240">
        <f>Q2227*H2227</f>
        <v>0</v>
      </c>
      <c r="S2227" s="240">
        <v>0</v>
      </c>
      <c r="T2227" s="241">
        <f>S2227*H2227</f>
        <v>0</v>
      </c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R2227" s="242" t="s">
        <v>304</v>
      </c>
      <c r="AT2227" s="242" t="s">
        <v>253</v>
      </c>
      <c r="AU2227" s="242" t="s">
        <v>93</v>
      </c>
      <c r="AY2227" s="19" t="s">
        <v>251</v>
      </c>
      <c r="BE2227" s="243">
        <f>IF(N2227="základní",J2227,0)</f>
        <v>0</v>
      </c>
      <c r="BF2227" s="243">
        <f>IF(N2227="snížená",J2227,0)</f>
        <v>0</v>
      </c>
      <c r="BG2227" s="243">
        <f>IF(N2227="zákl. přenesená",J2227,0)</f>
        <v>0</v>
      </c>
      <c r="BH2227" s="243">
        <f>IF(N2227="sníž. přenesená",J2227,0)</f>
        <v>0</v>
      </c>
      <c r="BI2227" s="243">
        <f>IF(N2227="nulová",J2227,0)</f>
        <v>0</v>
      </c>
      <c r="BJ2227" s="19" t="s">
        <v>91</v>
      </c>
      <c r="BK2227" s="243">
        <f>ROUND(I2227*H2227,2)</f>
        <v>0</v>
      </c>
      <c r="BL2227" s="19" t="s">
        <v>304</v>
      </c>
      <c r="BM2227" s="242" t="s">
        <v>2228</v>
      </c>
    </row>
    <row r="2228" s="2" customFormat="1">
      <c r="A2228" s="41"/>
      <c r="B2228" s="42"/>
      <c r="C2228" s="43"/>
      <c r="D2228" s="244" t="s">
        <v>258</v>
      </c>
      <c r="E2228" s="43"/>
      <c r="F2228" s="245" t="s">
        <v>2229</v>
      </c>
      <c r="G2228" s="43"/>
      <c r="H2228" s="43"/>
      <c r="I2228" s="246"/>
      <c r="J2228" s="43"/>
      <c r="K2228" s="43"/>
      <c r="L2228" s="47"/>
      <c r="M2228" s="247"/>
      <c r="N2228" s="248"/>
      <c r="O2228" s="94"/>
      <c r="P2228" s="94"/>
      <c r="Q2228" s="94"/>
      <c r="R2228" s="94"/>
      <c r="S2228" s="94"/>
      <c r="T2228" s="95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T2228" s="19" t="s">
        <v>258</v>
      </c>
      <c r="AU2228" s="19" t="s">
        <v>93</v>
      </c>
    </row>
    <row r="2229" s="12" customFormat="1" ht="22.8" customHeight="1">
      <c r="A2229" s="12"/>
      <c r="B2229" s="214"/>
      <c r="C2229" s="215"/>
      <c r="D2229" s="216" t="s">
        <v>83</v>
      </c>
      <c r="E2229" s="228" t="s">
        <v>2230</v>
      </c>
      <c r="F2229" s="228" t="s">
        <v>2231</v>
      </c>
      <c r="G2229" s="215"/>
      <c r="H2229" s="215"/>
      <c r="I2229" s="218"/>
      <c r="J2229" s="229">
        <f>BK2229</f>
        <v>0</v>
      </c>
      <c r="K2229" s="215"/>
      <c r="L2229" s="220"/>
      <c r="M2229" s="221"/>
      <c r="N2229" s="222"/>
      <c r="O2229" s="222"/>
      <c r="P2229" s="223">
        <f>SUM(P2230:P2238)</f>
        <v>0</v>
      </c>
      <c r="Q2229" s="222"/>
      <c r="R2229" s="223">
        <f>SUM(R2230:R2238)</f>
        <v>0.019</v>
      </c>
      <c r="S2229" s="222"/>
      <c r="T2229" s="224">
        <f>SUM(T2230:T2238)</f>
        <v>0</v>
      </c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R2229" s="225" t="s">
        <v>93</v>
      </c>
      <c r="AT2229" s="226" t="s">
        <v>83</v>
      </c>
      <c r="AU2229" s="226" t="s">
        <v>91</v>
      </c>
      <c r="AY2229" s="225" t="s">
        <v>251</v>
      </c>
      <c r="BK2229" s="227">
        <f>SUM(BK2230:BK2238)</f>
        <v>0</v>
      </c>
    </row>
    <row r="2230" s="2" customFormat="1" ht="16.5" customHeight="1">
      <c r="A2230" s="41"/>
      <c r="B2230" s="42"/>
      <c r="C2230" s="230" t="s">
        <v>1549</v>
      </c>
      <c r="D2230" s="230" t="s">
        <v>253</v>
      </c>
      <c r="E2230" s="231" t="s">
        <v>2232</v>
      </c>
      <c r="F2230" s="232" t="s">
        <v>2233</v>
      </c>
      <c r="G2230" s="233" t="s">
        <v>571</v>
      </c>
      <c r="H2230" s="234">
        <v>1</v>
      </c>
      <c r="I2230" s="235"/>
      <c r="J2230" s="236">
        <f>ROUND(I2230*H2230,2)</f>
        <v>0</v>
      </c>
      <c r="K2230" s="237"/>
      <c r="L2230" s="47"/>
      <c r="M2230" s="238" t="s">
        <v>1</v>
      </c>
      <c r="N2230" s="239" t="s">
        <v>49</v>
      </c>
      <c r="O2230" s="94"/>
      <c r="P2230" s="240">
        <f>O2230*H2230</f>
        <v>0</v>
      </c>
      <c r="Q2230" s="240">
        <v>0</v>
      </c>
      <c r="R2230" s="240">
        <f>Q2230*H2230</f>
        <v>0</v>
      </c>
      <c r="S2230" s="240">
        <v>0</v>
      </c>
      <c r="T2230" s="241">
        <f>S2230*H2230</f>
        <v>0</v>
      </c>
      <c r="U2230" s="41"/>
      <c r="V2230" s="41"/>
      <c r="W2230" s="41"/>
      <c r="X2230" s="41"/>
      <c r="Y2230" s="41"/>
      <c r="Z2230" s="41"/>
      <c r="AA2230" s="41"/>
      <c r="AB2230" s="41"/>
      <c r="AC2230" s="41"/>
      <c r="AD2230" s="41"/>
      <c r="AE2230" s="41"/>
      <c r="AR2230" s="242" t="s">
        <v>304</v>
      </c>
      <c r="AT2230" s="242" t="s">
        <v>253</v>
      </c>
      <c r="AU2230" s="242" t="s">
        <v>93</v>
      </c>
      <c r="AY2230" s="19" t="s">
        <v>251</v>
      </c>
      <c r="BE2230" s="243">
        <f>IF(N2230="základní",J2230,0)</f>
        <v>0</v>
      </c>
      <c r="BF2230" s="243">
        <f>IF(N2230="snížená",J2230,0)</f>
        <v>0</v>
      </c>
      <c r="BG2230" s="243">
        <f>IF(N2230="zákl. přenesená",J2230,0)</f>
        <v>0</v>
      </c>
      <c r="BH2230" s="243">
        <f>IF(N2230="sníž. přenesená",J2230,0)</f>
        <v>0</v>
      </c>
      <c r="BI2230" s="243">
        <f>IF(N2230="nulová",J2230,0)</f>
        <v>0</v>
      </c>
      <c r="BJ2230" s="19" t="s">
        <v>91</v>
      </c>
      <c r="BK2230" s="243">
        <f>ROUND(I2230*H2230,2)</f>
        <v>0</v>
      </c>
      <c r="BL2230" s="19" t="s">
        <v>304</v>
      </c>
      <c r="BM2230" s="242" t="s">
        <v>2234</v>
      </c>
    </row>
    <row r="2231" s="2" customFormat="1">
      <c r="A2231" s="41"/>
      <c r="B2231" s="42"/>
      <c r="C2231" s="43"/>
      <c r="D2231" s="244" t="s">
        <v>258</v>
      </c>
      <c r="E2231" s="43"/>
      <c r="F2231" s="245" t="s">
        <v>2235</v>
      </c>
      <c r="G2231" s="43"/>
      <c r="H2231" s="43"/>
      <c r="I2231" s="246"/>
      <c r="J2231" s="43"/>
      <c r="K2231" s="43"/>
      <c r="L2231" s="47"/>
      <c r="M2231" s="247"/>
      <c r="N2231" s="248"/>
      <c r="O2231" s="94"/>
      <c r="P2231" s="94"/>
      <c r="Q2231" s="94"/>
      <c r="R2231" s="94"/>
      <c r="S2231" s="94"/>
      <c r="T2231" s="95"/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T2231" s="19" t="s">
        <v>258</v>
      </c>
      <c r="AU2231" s="19" t="s">
        <v>93</v>
      </c>
    </row>
    <row r="2232" s="15" customFormat="1">
      <c r="A2232" s="15"/>
      <c r="B2232" s="272"/>
      <c r="C2232" s="273"/>
      <c r="D2232" s="251" t="s">
        <v>260</v>
      </c>
      <c r="E2232" s="274" t="s">
        <v>1</v>
      </c>
      <c r="F2232" s="275" t="s">
        <v>2236</v>
      </c>
      <c r="G2232" s="273"/>
      <c r="H2232" s="274" t="s">
        <v>1</v>
      </c>
      <c r="I2232" s="276"/>
      <c r="J2232" s="273"/>
      <c r="K2232" s="273"/>
      <c r="L2232" s="277"/>
      <c r="M2232" s="278"/>
      <c r="N2232" s="279"/>
      <c r="O2232" s="279"/>
      <c r="P2232" s="279"/>
      <c r="Q2232" s="279"/>
      <c r="R2232" s="279"/>
      <c r="S2232" s="279"/>
      <c r="T2232" s="280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  <c r="AE2232" s="15"/>
      <c r="AT2232" s="281" t="s">
        <v>260</v>
      </c>
      <c r="AU2232" s="281" t="s">
        <v>93</v>
      </c>
      <c r="AV2232" s="15" t="s">
        <v>91</v>
      </c>
      <c r="AW2232" s="15" t="s">
        <v>40</v>
      </c>
      <c r="AX2232" s="15" t="s">
        <v>84</v>
      </c>
      <c r="AY2232" s="281" t="s">
        <v>251</v>
      </c>
    </row>
    <row r="2233" s="13" customFormat="1">
      <c r="A2233" s="13"/>
      <c r="B2233" s="249"/>
      <c r="C2233" s="250"/>
      <c r="D2233" s="251" t="s">
        <v>260</v>
      </c>
      <c r="E2233" s="252" t="s">
        <v>1</v>
      </c>
      <c r="F2233" s="253" t="s">
        <v>2237</v>
      </c>
      <c r="G2233" s="250"/>
      <c r="H2233" s="254">
        <v>1</v>
      </c>
      <c r="I2233" s="255"/>
      <c r="J2233" s="250"/>
      <c r="K2233" s="250"/>
      <c r="L2233" s="256"/>
      <c r="M2233" s="257"/>
      <c r="N2233" s="258"/>
      <c r="O2233" s="258"/>
      <c r="P2233" s="258"/>
      <c r="Q2233" s="258"/>
      <c r="R2233" s="258"/>
      <c r="S2233" s="258"/>
      <c r="T2233" s="259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60" t="s">
        <v>260</v>
      </c>
      <c r="AU2233" s="260" t="s">
        <v>93</v>
      </c>
      <c r="AV2233" s="13" t="s">
        <v>93</v>
      </c>
      <c r="AW2233" s="13" t="s">
        <v>40</v>
      </c>
      <c r="AX2233" s="13" t="s">
        <v>91</v>
      </c>
      <c r="AY2233" s="260" t="s">
        <v>251</v>
      </c>
    </row>
    <row r="2234" s="2" customFormat="1" ht="24.15" customHeight="1">
      <c r="A2234" s="41"/>
      <c r="B2234" s="42"/>
      <c r="C2234" s="294" t="s">
        <v>2238</v>
      </c>
      <c r="D2234" s="294" t="s">
        <v>338</v>
      </c>
      <c r="E2234" s="295" t="s">
        <v>2239</v>
      </c>
      <c r="F2234" s="296" t="s">
        <v>2240</v>
      </c>
      <c r="G2234" s="297" t="s">
        <v>571</v>
      </c>
      <c r="H2234" s="298">
        <v>1</v>
      </c>
      <c r="I2234" s="299"/>
      <c r="J2234" s="300">
        <f>ROUND(I2234*H2234,2)</f>
        <v>0</v>
      </c>
      <c r="K2234" s="301"/>
      <c r="L2234" s="302"/>
      <c r="M2234" s="303" t="s">
        <v>1</v>
      </c>
      <c r="N2234" s="304" t="s">
        <v>49</v>
      </c>
      <c r="O2234" s="94"/>
      <c r="P2234" s="240">
        <f>O2234*H2234</f>
        <v>0</v>
      </c>
      <c r="Q2234" s="240">
        <v>0.019</v>
      </c>
      <c r="R2234" s="240">
        <f>Q2234*H2234</f>
        <v>0.019</v>
      </c>
      <c r="S2234" s="240">
        <v>0</v>
      </c>
      <c r="T2234" s="241">
        <f>S2234*H2234</f>
        <v>0</v>
      </c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R2234" s="242" t="s">
        <v>364</v>
      </c>
      <c r="AT2234" s="242" t="s">
        <v>338</v>
      </c>
      <c r="AU2234" s="242" t="s">
        <v>93</v>
      </c>
      <c r="AY2234" s="19" t="s">
        <v>251</v>
      </c>
      <c r="BE2234" s="243">
        <f>IF(N2234="základní",J2234,0)</f>
        <v>0</v>
      </c>
      <c r="BF2234" s="243">
        <f>IF(N2234="snížená",J2234,0)</f>
        <v>0</v>
      </c>
      <c r="BG2234" s="243">
        <f>IF(N2234="zákl. přenesená",J2234,0)</f>
        <v>0</v>
      </c>
      <c r="BH2234" s="243">
        <f>IF(N2234="sníž. přenesená",J2234,0)</f>
        <v>0</v>
      </c>
      <c r="BI2234" s="243">
        <f>IF(N2234="nulová",J2234,0)</f>
        <v>0</v>
      </c>
      <c r="BJ2234" s="19" t="s">
        <v>91</v>
      </c>
      <c r="BK2234" s="243">
        <f>ROUND(I2234*H2234,2)</f>
        <v>0</v>
      </c>
      <c r="BL2234" s="19" t="s">
        <v>304</v>
      </c>
      <c r="BM2234" s="242" t="s">
        <v>2241</v>
      </c>
    </row>
    <row r="2235" s="15" customFormat="1">
      <c r="A2235" s="15"/>
      <c r="B2235" s="272"/>
      <c r="C2235" s="273"/>
      <c r="D2235" s="251" t="s">
        <v>260</v>
      </c>
      <c r="E2235" s="274" t="s">
        <v>1</v>
      </c>
      <c r="F2235" s="275" t="s">
        <v>2236</v>
      </c>
      <c r="G2235" s="273"/>
      <c r="H2235" s="274" t="s">
        <v>1</v>
      </c>
      <c r="I2235" s="276"/>
      <c r="J2235" s="273"/>
      <c r="K2235" s="273"/>
      <c r="L2235" s="277"/>
      <c r="M2235" s="278"/>
      <c r="N2235" s="279"/>
      <c r="O2235" s="279"/>
      <c r="P2235" s="279"/>
      <c r="Q2235" s="279"/>
      <c r="R2235" s="279"/>
      <c r="S2235" s="279"/>
      <c r="T2235" s="280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T2235" s="281" t="s">
        <v>260</v>
      </c>
      <c r="AU2235" s="281" t="s">
        <v>93</v>
      </c>
      <c r="AV2235" s="15" t="s">
        <v>91</v>
      </c>
      <c r="AW2235" s="15" t="s">
        <v>40</v>
      </c>
      <c r="AX2235" s="15" t="s">
        <v>84</v>
      </c>
      <c r="AY2235" s="281" t="s">
        <v>251</v>
      </c>
    </row>
    <row r="2236" s="13" customFormat="1">
      <c r="A2236" s="13"/>
      <c r="B2236" s="249"/>
      <c r="C2236" s="250"/>
      <c r="D2236" s="251" t="s">
        <v>260</v>
      </c>
      <c r="E2236" s="252" t="s">
        <v>1</v>
      </c>
      <c r="F2236" s="253" t="s">
        <v>2242</v>
      </c>
      <c r="G2236" s="250"/>
      <c r="H2236" s="254">
        <v>1</v>
      </c>
      <c r="I2236" s="255"/>
      <c r="J2236" s="250"/>
      <c r="K2236" s="250"/>
      <c r="L2236" s="256"/>
      <c r="M2236" s="257"/>
      <c r="N2236" s="258"/>
      <c r="O2236" s="258"/>
      <c r="P2236" s="258"/>
      <c r="Q2236" s="258"/>
      <c r="R2236" s="258"/>
      <c r="S2236" s="258"/>
      <c r="T2236" s="259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60" t="s">
        <v>260</v>
      </c>
      <c r="AU2236" s="260" t="s">
        <v>93</v>
      </c>
      <c r="AV2236" s="13" t="s">
        <v>93</v>
      </c>
      <c r="AW2236" s="13" t="s">
        <v>40</v>
      </c>
      <c r="AX2236" s="13" t="s">
        <v>91</v>
      </c>
      <c r="AY2236" s="260" t="s">
        <v>251</v>
      </c>
    </row>
    <row r="2237" s="2" customFormat="1" ht="24.15" customHeight="1">
      <c r="A2237" s="41"/>
      <c r="B2237" s="42"/>
      <c r="C2237" s="230" t="s">
        <v>1554</v>
      </c>
      <c r="D2237" s="230" t="s">
        <v>253</v>
      </c>
      <c r="E2237" s="231" t="s">
        <v>2243</v>
      </c>
      <c r="F2237" s="232" t="s">
        <v>2244</v>
      </c>
      <c r="G2237" s="233" t="s">
        <v>1665</v>
      </c>
      <c r="H2237" s="305"/>
      <c r="I2237" s="235"/>
      <c r="J2237" s="236">
        <f>ROUND(I2237*H2237,2)</f>
        <v>0</v>
      </c>
      <c r="K2237" s="237"/>
      <c r="L2237" s="47"/>
      <c r="M2237" s="238" t="s">
        <v>1</v>
      </c>
      <c r="N2237" s="239" t="s">
        <v>49</v>
      </c>
      <c r="O2237" s="94"/>
      <c r="P2237" s="240">
        <f>O2237*H2237</f>
        <v>0</v>
      </c>
      <c r="Q2237" s="240">
        <v>0</v>
      </c>
      <c r="R2237" s="240">
        <f>Q2237*H2237</f>
        <v>0</v>
      </c>
      <c r="S2237" s="240">
        <v>0</v>
      </c>
      <c r="T2237" s="241">
        <f>S2237*H2237</f>
        <v>0</v>
      </c>
      <c r="U2237" s="41"/>
      <c r="V2237" s="41"/>
      <c r="W2237" s="41"/>
      <c r="X2237" s="41"/>
      <c r="Y2237" s="41"/>
      <c r="Z2237" s="41"/>
      <c r="AA2237" s="41"/>
      <c r="AB2237" s="41"/>
      <c r="AC2237" s="41"/>
      <c r="AD2237" s="41"/>
      <c r="AE2237" s="41"/>
      <c r="AR2237" s="242" t="s">
        <v>304</v>
      </c>
      <c r="AT2237" s="242" t="s">
        <v>253</v>
      </c>
      <c r="AU2237" s="242" t="s">
        <v>93</v>
      </c>
      <c r="AY2237" s="19" t="s">
        <v>251</v>
      </c>
      <c r="BE2237" s="243">
        <f>IF(N2237="základní",J2237,0)</f>
        <v>0</v>
      </c>
      <c r="BF2237" s="243">
        <f>IF(N2237="snížená",J2237,0)</f>
        <v>0</v>
      </c>
      <c r="BG2237" s="243">
        <f>IF(N2237="zákl. přenesená",J2237,0)</f>
        <v>0</v>
      </c>
      <c r="BH2237" s="243">
        <f>IF(N2237="sníž. přenesená",J2237,0)</f>
        <v>0</v>
      </c>
      <c r="BI2237" s="243">
        <f>IF(N2237="nulová",J2237,0)</f>
        <v>0</v>
      </c>
      <c r="BJ2237" s="19" t="s">
        <v>91</v>
      </c>
      <c r="BK2237" s="243">
        <f>ROUND(I2237*H2237,2)</f>
        <v>0</v>
      </c>
      <c r="BL2237" s="19" t="s">
        <v>304</v>
      </c>
      <c r="BM2237" s="242" t="s">
        <v>2245</v>
      </c>
    </row>
    <row r="2238" s="2" customFormat="1">
      <c r="A2238" s="41"/>
      <c r="B2238" s="42"/>
      <c r="C2238" s="43"/>
      <c r="D2238" s="244" t="s">
        <v>258</v>
      </c>
      <c r="E2238" s="43"/>
      <c r="F2238" s="245" t="s">
        <v>2246</v>
      </c>
      <c r="G2238" s="43"/>
      <c r="H2238" s="43"/>
      <c r="I2238" s="246"/>
      <c r="J2238" s="43"/>
      <c r="K2238" s="43"/>
      <c r="L2238" s="47"/>
      <c r="M2238" s="247"/>
      <c r="N2238" s="248"/>
      <c r="O2238" s="94"/>
      <c r="P2238" s="94"/>
      <c r="Q2238" s="94"/>
      <c r="R2238" s="94"/>
      <c r="S2238" s="94"/>
      <c r="T2238" s="95"/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T2238" s="19" t="s">
        <v>258</v>
      </c>
      <c r="AU2238" s="19" t="s">
        <v>93</v>
      </c>
    </row>
    <row r="2239" s="12" customFormat="1" ht="22.8" customHeight="1">
      <c r="A2239" s="12"/>
      <c r="B2239" s="214"/>
      <c r="C2239" s="215"/>
      <c r="D2239" s="216" t="s">
        <v>83</v>
      </c>
      <c r="E2239" s="228" t="s">
        <v>2247</v>
      </c>
      <c r="F2239" s="228" t="s">
        <v>2248</v>
      </c>
      <c r="G2239" s="215"/>
      <c r="H2239" s="215"/>
      <c r="I2239" s="218"/>
      <c r="J2239" s="229">
        <f>BK2239</f>
        <v>0</v>
      </c>
      <c r="K2239" s="215"/>
      <c r="L2239" s="220"/>
      <c r="M2239" s="221"/>
      <c r="N2239" s="222"/>
      <c r="O2239" s="222"/>
      <c r="P2239" s="223">
        <f>SUM(P2240:P2276)</f>
        <v>0</v>
      </c>
      <c r="Q2239" s="222"/>
      <c r="R2239" s="223">
        <f>SUM(R2240:R2276)</f>
        <v>4.0903460000000003</v>
      </c>
      <c r="S2239" s="222"/>
      <c r="T2239" s="224">
        <f>SUM(T2240:T2276)</f>
        <v>0</v>
      </c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R2239" s="225" t="s">
        <v>93</v>
      </c>
      <c r="AT2239" s="226" t="s">
        <v>83</v>
      </c>
      <c r="AU2239" s="226" t="s">
        <v>91</v>
      </c>
      <c r="AY2239" s="225" t="s">
        <v>251</v>
      </c>
      <c r="BK2239" s="227">
        <f>SUM(BK2240:BK2276)</f>
        <v>0</v>
      </c>
    </row>
    <row r="2240" s="2" customFormat="1" ht="76.35" customHeight="1">
      <c r="A2240" s="41"/>
      <c r="B2240" s="42"/>
      <c r="C2240" s="230" t="s">
        <v>2249</v>
      </c>
      <c r="D2240" s="230" t="s">
        <v>253</v>
      </c>
      <c r="E2240" s="231" t="s">
        <v>2250</v>
      </c>
      <c r="F2240" s="232" t="s">
        <v>2251</v>
      </c>
      <c r="G2240" s="233" t="s">
        <v>321</v>
      </c>
      <c r="H2240" s="234">
        <v>208</v>
      </c>
      <c r="I2240" s="235"/>
      <c r="J2240" s="236">
        <f>ROUND(I2240*H2240,2)</f>
        <v>0</v>
      </c>
      <c r="K2240" s="237"/>
      <c r="L2240" s="47"/>
      <c r="M2240" s="238" t="s">
        <v>1</v>
      </c>
      <c r="N2240" s="239" t="s">
        <v>49</v>
      </c>
      <c r="O2240" s="94"/>
      <c r="P2240" s="240">
        <f>O2240*H2240</f>
        <v>0</v>
      </c>
      <c r="Q2240" s="240">
        <v>0.012789999999999999</v>
      </c>
      <c r="R2240" s="240">
        <f>Q2240*H2240</f>
        <v>2.66032</v>
      </c>
      <c r="S2240" s="240">
        <v>0</v>
      </c>
      <c r="T2240" s="241">
        <f>S2240*H2240</f>
        <v>0</v>
      </c>
      <c r="U2240" s="41"/>
      <c r="V2240" s="41"/>
      <c r="W2240" s="41"/>
      <c r="X2240" s="41"/>
      <c r="Y2240" s="41"/>
      <c r="Z2240" s="41"/>
      <c r="AA2240" s="41"/>
      <c r="AB2240" s="41"/>
      <c r="AC2240" s="41"/>
      <c r="AD2240" s="41"/>
      <c r="AE2240" s="41"/>
      <c r="AR2240" s="242" t="s">
        <v>304</v>
      </c>
      <c r="AT2240" s="242" t="s">
        <v>253</v>
      </c>
      <c r="AU2240" s="242" t="s">
        <v>93</v>
      </c>
      <c r="AY2240" s="19" t="s">
        <v>251</v>
      </c>
      <c r="BE2240" s="243">
        <f>IF(N2240="základní",J2240,0)</f>
        <v>0</v>
      </c>
      <c r="BF2240" s="243">
        <f>IF(N2240="snížená",J2240,0)</f>
        <v>0</v>
      </c>
      <c r="BG2240" s="243">
        <f>IF(N2240="zákl. přenesená",J2240,0)</f>
        <v>0</v>
      </c>
      <c r="BH2240" s="243">
        <f>IF(N2240="sníž. přenesená",J2240,0)</f>
        <v>0</v>
      </c>
      <c r="BI2240" s="243">
        <f>IF(N2240="nulová",J2240,0)</f>
        <v>0</v>
      </c>
      <c r="BJ2240" s="19" t="s">
        <v>91</v>
      </c>
      <c r="BK2240" s="243">
        <f>ROUND(I2240*H2240,2)</f>
        <v>0</v>
      </c>
      <c r="BL2240" s="19" t="s">
        <v>304</v>
      </c>
      <c r="BM2240" s="242" t="s">
        <v>2252</v>
      </c>
    </row>
    <row r="2241" s="2" customFormat="1">
      <c r="A2241" s="41"/>
      <c r="B2241" s="42"/>
      <c r="C2241" s="43"/>
      <c r="D2241" s="251" t="s">
        <v>289</v>
      </c>
      <c r="E2241" s="43"/>
      <c r="F2241" s="282" t="s">
        <v>2253</v>
      </c>
      <c r="G2241" s="43"/>
      <c r="H2241" s="43"/>
      <c r="I2241" s="246"/>
      <c r="J2241" s="43"/>
      <c r="K2241" s="43"/>
      <c r="L2241" s="47"/>
      <c r="M2241" s="247"/>
      <c r="N2241" s="248"/>
      <c r="O2241" s="94"/>
      <c r="P2241" s="94"/>
      <c r="Q2241" s="94"/>
      <c r="R2241" s="94"/>
      <c r="S2241" s="94"/>
      <c r="T2241" s="95"/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T2241" s="19" t="s">
        <v>289</v>
      </c>
      <c r="AU2241" s="19" t="s">
        <v>93</v>
      </c>
    </row>
    <row r="2242" s="15" customFormat="1">
      <c r="A2242" s="15"/>
      <c r="B2242" s="272"/>
      <c r="C2242" s="273"/>
      <c r="D2242" s="251" t="s">
        <v>260</v>
      </c>
      <c r="E2242" s="274" t="s">
        <v>1</v>
      </c>
      <c r="F2242" s="275" t="s">
        <v>2254</v>
      </c>
      <c r="G2242" s="273"/>
      <c r="H2242" s="274" t="s">
        <v>1</v>
      </c>
      <c r="I2242" s="276"/>
      <c r="J2242" s="273"/>
      <c r="K2242" s="273"/>
      <c r="L2242" s="277"/>
      <c r="M2242" s="278"/>
      <c r="N2242" s="279"/>
      <c r="O2242" s="279"/>
      <c r="P2242" s="279"/>
      <c r="Q2242" s="279"/>
      <c r="R2242" s="279"/>
      <c r="S2242" s="279"/>
      <c r="T2242" s="280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  <c r="AE2242" s="15"/>
      <c r="AT2242" s="281" t="s">
        <v>260</v>
      </c>
      <c r="AU2242" s="281" t="s">
        <v>93</v>
      </c>
      <c r="AV2242" s="15" t="s">
        <v>91</v>
      </c>
      <c r="AW2242" s="15" t="s">
        <v>40</v>
      </c>
      <c r="AX2242" s="15" t="s">
        <v>84</v>
      </c>
      <c r="AY2242" s="281" t="s">
        <v>251</v>
      </c>
    </row>
    <row r="2243" s="13" customFormat="1">
      <c r="A2243" s="13"/>
      <c r="B2243" s="249"/>
      <c r="C2243" s="250"/>
      <c r="D2243" s="251" t="s">
        <v>260</v>
      </c>
      <c r="E2243" s="252" t="s">
        <v>1</v>
      </c>
      <c r="F2243" s="253" t="s">
        <v>2255</v>
      </c>
      <c r="G2243" s="250"/>
      <c r="H2243" s="254">
        <v>208</v>
      </c>
      <c r="I2243" s="255"/>
      <c r="J2243" s="250"/>
      <c r="K2243" s="250"/>
      <c r="L2243" s="256"/>
      <c r="M2243" s="257"/>
      <c r="N2243" s="258"/>
      <c r="O2243" s="258"/>
      <c r="P2243" s="258"/>
      <c r="Q2243" s="258"/>
      <c r="R2243" s="258"/>
      <c r="S2243" s="258"/>
      <c r="T2243" s="259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60" t="s">
        <v>260</v>
      </c>
      <c r="AU2243" s="260" t="s">
        <v>93</v>
      </c>
      <c r="AV2243" s="13" t="s">
        <v>93</v>
      </c>
      <c r="AW2243" s="13" t="s">
        <v>40</v>
      </c>
      <c r="AX2243" s="13" t="s">
        <v>91</v>
      </c>
      <c r="AY2243" s="260" t="s">
        <v>251</v>
      </c>
    </row>
    <row r="2244" s="2" customFormat="1" ht="66.75" customHeight="1">
      <c r="A2244" s="41"/>
      <c r="B2244" s="42"/>
      <c r="C2244" s="230" t="s">
        <v>1576</v>
      </c>
      <c r="D2244" s="230" t="s">
        <v>253</v>
      </c>
      <c r="E2244" s="231" t="s">
        <v>2256</v>
      </c>
      <c r="F2244" s="232" t="s">
        <v>2257</v>
      </c>
      <c r="G2244" s="233" t="s">
        <v>321</v>
      </c>
      <c r="H2244" s="234">
        <v>4</v>
      </c>
      <c r="I2244" s="235"/>
      <c r="J2244" s="236">
        <f>ROUND(I2244*H2244,2)</f>
        <v>0</v>
      </c>
      <c r="K2244" s="237"/>
      <c r="L2244" s="47"/>
      <c r="M2244" s="238" t="s">
        <v>1</v>
      </c>
      <c r="N2244" s="239" t="s">
        <v>49</v>
      </c>
      <c r="O2244" s="94"/>
      <c r="P2244" s="240">
        <f>O2244*H2244</f>
        <v>0</v>
      </c>
      <c r="Q2244" s="240">
        <v>0.00779</v>
      </c>
      <c r="R2244" s="240">
        <f>Q2244*H2244</f>
        <v>0.03116</v>
      </c>
      <c r="S2244" s="240">
        <v>0</v>
      </c>
      <c r="T2244" s="241">
        <f>S2244*H2244</f>
        <v>0</v>
      </c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R2244" s="242" t="s">
        <v>304</v>
      </c>
      <c r="AT2244" s="242" t="s">
        <v>253</v>
      </c>
      <c r="AU2244" s="242" t="s">
        <v>93</v>
      </c>
      <c r="AY2244" s="19" t="s">
        <v>251</v>
      </c>
      <c r="BE2244" s="243">
        <f>IF(N2244="základní",J2244,0)</f>
        <v>0</v>
      </c>
      <c r="BF2244" s="243">
        <f>IF(N2244="snížená",J2244,0)</f>
        <v>0</v>
      </c>
      <c r="BG2244" s="243">
        <f>IF(N2244="zákl. přenesená",J2244,0)</f>
        <v>0</v>
      </c>
      <c r="BH2244" s="243">
        <f>IF(N2244="sníž. přenesená",J2244,0)</f>
        <v>0</v>
      </c>
      <c r="BI2244" s="243">
        <f>IF(N2244="nulová",J2244,0)</f>
        <v>0</v>
      </c>
      <c r="BJ2244" s="19" t="s">
        <v>91</v>
      </c>
      <c r="BK2244" s="243">
        <f>ROUND(I2244*H2244,2)</f>
        <v>0</v>
      </c>
      <c r="BL2244" s="19" t="s">
        <v>304</v>
      </c>
      <c r="BM2244" s="242" t="s">
        <v>2258</v>
      </c>
    </row>
    <row r="2245" s="2" customFormat="1">
      <c r="A2245" s="41"/>
      <c r="B2245" s="42"/>
      <c r="C2245" s="43"/>
      <c r="D2245" s="251" t="s">
        <v>289</v>
      </c>
      <c r="E2245" s="43"/>
      <c r="F2245" s="282" t="s">
        <v>2259</v>
      </c>
      <c r="G2245" s="43"/>
      <c r="H2245" s="43"/>
      <c r="I2245" s="246"/>
      <c r="J2245" s="43"/>
      <c r="K2245" s="43"/>
      <c r="L2245" s="47"/>
      <c r="M2245" s="247"/>
      <c r="N2245" s="248"/>
      <c r="O2245" s="94"/>
      <c r="P2245" s="94"/>
      <c r="Q2245" s="94"/>
      <c r="R2245" s="94"/>
      <c r="S2245" s="94"/>
      <c r="T2245" s="95"/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T2245" s="19" t="s">
        <v>289</v>
      </c>
      <c r="AU2245" s="19" t="s">
        <v>93</v>
      </c>
    </row>
    <row r="2246" s="15" customFormat="1">
      <c r="A2246" s="15"/>
      <c r="B2246" s="272"/>
      <c r="C2246" s="273"/>
      <c r="D2246" s="251" t="s">
        <v>260</v>
      </c>
      <c r="E2246" s="274" t="s">
        <v>1</v>
      </c>
      <c r="F2246" s="275" t="s">
        <v>2260</v>
      </c>
      <c r="G2246" s="273"/>
      <c r="H2246" s="274" t="s">
        <v>1</v>
      </c>
      <c r="I2246" s="276"/>
      <c r="J2246" s="273"/>
      <c r="K2246" s="273"/>
      <c r="L2246" s="277"/>
      <c r="M2246" s="278"/>
      <c r="N2246" s="279"/>
      <c r="O2246" s="279"/>
      <c r="P2246" s="279"/>
      <c r="Q2246" s="279"/>
      <c r="R2246" s="279"/>
      <c r="S2246" s="279"/>
      <c r="T2246" s="280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81" t="s">
        <v>260</v>
      </c>
      <c r="AU2246" s="281" t="s">
        <v>93</v>
      </c>
      <c r="AV2246" s="15" t="s">
        <v>91</v>
      </c>
      <c r="AW2246" s="15" t="s">
        <v>40</v>
      </c>
      <c r="AX2246" s="15" t="s">
        <v>84</v>
      </c>
      <c r="AY2246" s="281" t="s">
        <v>251</v>
      </c>
    </row>
    <row r="2247" s="13" customFormat="1">
      <c r="A2247" s="13"/>
      <c r="B2247" s="249"/>
      <c r="C2247" s="250"/>
      <c r="D2247" s="251" t="s">
        <v>260</v>
      </c>
      <c r="E2247" s="252" t="s">
        <v>1</v>
      </c>
      <c r="F2247" s="253" t="s">
        <v>2261</v>
      </c>
      <c r="G2247" s="250"/>
      <c r="H2247" s="254">
        <v>4</v>
      </c>
      <c r="I2247" s="255"/>
      <c r="J2247" s="250"/>
      <c r="K2247" s="250"/>
      <c r="L2247" s="256"/>
      <c r="M2247" s="257"/>
      <c r="N2247" s="258"/>
      <c r="O2247" s="258"/>
      <c r="P2247" s="258"/>
      <c r="Q2247" s="258"/>
      <c r="R2247" s="258"/>
      <c r="S2247" s="258"/>
      <c r="T2247" s="259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60" t="s">
        <v>260</v>
      </c>
      <c r="AU2247" s="260" t="s">
        <v>93</v>
      </c>
      <c r="AV2247" s="13" t="s">
        <v>93</v>
      </c>
      <c r="AW2247" s="13" t="s">
        <v>40</v>
      </c>
      <c r="AX2247" s="13" t="s">
        <v>91</v>
      </c>
      <c r="AY2247" s="260" t="s">
        <v>251</v>
      </c>
    </row>
    <row r="2248" s="2" customFormat="1" ht="66.75" customHeight="1">
      <c r="A2248" s="41"/>
      <c r="B2248" s="42"/>
      <c r="C2248" s="230" t="s">
        <v>2262</v>
      </c>
      <c r="D2248" s="230" t="s">
        <v>253</v>
      </c>
      <c r="E2248" s="231" t="s">
        <v>2263</v>
      </c>
      <c r="F2248" s="232" t="s">
        <v>2264</v>
      </c>
      <c r="G2248" s="233" t="s">
        <v>321</v>
      </c>
      <c r="H2248" s="234">
        <v>10.050000000000001</v>
      </c>
      <c r="I2248" s="235"/>
      <c r="J2248" s="236">
        <f>ROUND(I2248*H2248,2)</f>
        <v>0</v>
      </c>
      <c r="K2248" s="237"/>
      <c r="L2248" s="47"/>
      <c r="M2248" s="238" t="s">
        <v>1</v>
      </c>
      <c r="N2248" s="239" t="s">
        <v>49</v>
      </c>
      <c r="O2248" s="94"/>
      <c r="P2248" s="240">
        <f>O2248*H2248</f>
        <v>0</v>
      </c>
      <c r="Q2248" s="240">
        <v>0.0061000000000000004</v>
      </c>
      <c r="R2248" s="240">
        <f>Q2248*H2248</f>
        <v>0.061305000000000005</v>
      </c>
      <c r="S2248" s="240">
        <v>0</v>
      </c>
      <c r="T2248" s="241">
        <f>S2248*H2248</f>
        <v>0</v>
      </c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R2248" s="242" t="s">
        <v>304</v>
      </c>
      <c r="AT2248" s="242" t="s">
        <v>253</v>
      </c>
      <c r="AU2248" s="242" t="s">
        <v>93</v>
      </c>
      <c r="AY2248" s="19" t="s">
        <v>251</v>
      </c>
      <c r="BE2248" s="243">
        <f>IF(N2248="základní",J2248,0)</f>
        <v>0</v>
      </c>
      <c r="BF2248" s="243">
        <f>IF(N2248="snížená",J2248,0)</f>
        <v>0</v>
      </c>
      <c r="BG2248" s="243">
        <f>IF(N2248="zákl. přenesená",J2248,0)</f>
        <v>0</v>
      </c>
      <c r="BH2248" s="243">
        <f>IF(N2248="sníž. přenesená",J2248,0)</f>
        <v>0</v>
      </c>
      <c r="BI2248" s="243">
        <f>IF(N2248="nulová",J2248,0)</f>
        <v>0</v>
      </c>
      <c r="BJ2248" s="19" t="s">
        <v>91</v>
      </c>
      <c r="BK2248" s="243">
        <f>ROUND(I2248*H2248,2)</f>
        <v>0</v>
      </c>
      <c r="BL2248" s="19" t="s">
        <v>304</v>
      </c>
      <c r="BM2248" s="242" t="s">
        <v>2265</v>
      </c>
    </row>
    <row r="2249" s="2" customFormat="1">
      <c r="A2249" s="41"/>
      <c r="B2249" s="42"/>
      <c r="C2249" s="43"/>
      <c r="D2249" s="251" t="s">
        <v>289</v>
      </c>
      <c r="E2249" s="43"/>
      <c r="F2249" s="282" t="s">
        <v>2266</v>
      </c>
      <c r="G2249" s="43"/>
      <c r="H2249" s="43"/>
      <c r="I2249" s="246"/>
      <c r="J2249" s="43"/>
      <c r="K2249" s="43"/>
      <c r="L2249" s="47"/>
      <c r="M2249" s="247"/>
      <c r="N2249" s="248"/>
      <c r="O2249" s="94"/>
      <c r="P2249" s="94"/>
      <c r="Q2249" s="94"/>
      <c r="R2249" s="94"/>
      <c r="S2249" s="94"/>
      <c r="T2249" s="95"/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T2249" s="19" t="s">
        <v>289</v>
      </c>
      <c r="AU2249" s="19" t="s">
        <v>93</v>
      </c>
    </row>
    <row r="2250" s="15" customFormat="1">
      <c r="A2250" s="15"/>
      <c r="B2250" s="272"/>
      <c r="C2250" s="273"/>
      <c r="D2250" s="251" t="s">
        <v>260</v>
      </c>
      <c r="E2250" s="274" t="s">
        <v>1</v>
      </c>
      <c r="F2250" s="275" t="s">
        <v>2260</v>
      </c>
      <c r="G2250" s="273"/>
      <c r="H2250" s="274" t="s">
        <v>1</v>
      </c>
      <c r="I2250" s="276"/>
      <c r="J2250" s="273"/>
      <c r="K2250" s="273"/>
      <c r="L2250" s="277"/>
      <c r="M2250" s="278"/>
      <c r="N2250" s="279"/>
      <c r="O2250" s="279"/>
      <c r="P2250" s="279"/>
      <c r="Q2250" s="279"/>
      <c r="R2250" s="279"/>
      <c r="S2250" s="279"/>
      <c r="T2250" s="280"/>
      <c r="U2250" s="15"/>
      <c r="V2250" s="15"/>
      <c r="W2250" s="15"/>
      <c r="X2250" s="15"/>
      <c r="Y2250" s="15"/>
      <c r="Z2250" s="15"/>
      <c r="AA2250" s="15"/>
      <c r="AB2250" s="15"/>
      <c r="AC2250" s="15"/>
      <c r="AD2250" s="15"/>
      <c r="AE2250" s="15"/>
      <c r="AT2250" s="281" t="s">
        <v>260</v>
      </c>
      <c r="AU2250" s="281" t="s">
        <v>93</v>
      </c>
      <c r="AV2250" s="15" t="s">
        <v>91</v>
      </c>
      <c r="AW2250" s="15" t="s">
        <v>40</v>
      </c>
      <c r="AX2250" s="15" t="s">
        <v>84</v>
      </c>
      <c r="AY2250" s="281" t="s">
        <v>251</v>
      </c>
    </row>
    <row r="2251" s="13" customFormat="1">
      <c r="A2251" s="13"/>
      <c r="B2251" s="249"/>
      <c r="C2251" s="250"/>
      <c r="D2251" s="251" t="s">
        <v>260</v>
      </c>
      <c r="E2251" s="252" t="s">
        <v>1</v>
      </c>
      <c r="F2251" s="253" t="s">
        <v>2267</v>
      </c>
      <c r="G2251" s="250"/>
      <c r="H2251" s="254">
        <v>10.050000000000001</v>
      </c>
      <c r="I2251" s="255"/>
      <c r="J2251" s="250"/>
      <c r="K2251" s="250"/>
      <c r="L2251" s="256"/>
      <c r="M2251" s="257"/>
      <c r="N2251" s="258"/>
      <c r="O2251" s="258"/>
      <c r="P2251" s="258"/>
      <c r="Q2251" s="258"/>
      <c r="R2251" s="258"/>
      <c r="S2251" s="258"/>
      <c r="T2251" s="259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60" t="s">
        <v>260</v>
      </c>
      <c r="AU2251" s="260" t="s">
        <v>93</v>
      </c>
      <c r="AV2251" s="13" t="s">
        <v>93</v>
      </c>
      <c r="AW2251" s="13" t="s">
        <v>40</v>
      </c>
      <c r="AX2251" s="13" t="s">
        <v>91</v>
      </c>
      <c r="AY2251" s="260" t="s">
        <v>251</v>
      </c>
    </row>
    <row r="2252" s="2" customFormat="1" ht="66.75" customHeight="1">
      <c r="A2252" s="41"/>
      <c r="B2252" s="42"/>
      <c r="C2252" s="230" t="s">
        <v>1579</v>
      </c>
      <c r="D2252" s="230" t="s">
        <v>253</v>
      </c>
      <c r="E2252" s="231" t="s">
        <v>2268</v>
      </c>
      <c r="F2252" s="232" t="s">
        <v>2269</v>
      </c>
      <c r="G2252" s="233" t="s">
        <v>321</v>
      </c>
      <c r="H2252" s="234">
        <v>6.0499999999999998</v>
      </c>
      <c r="I2252" s="235"/>
      <c r="J2252" s="236">
        <f>ROUND(I2252*H2252,2)</f>
        <v>0</v>
      </c>
      <c r="K2252" s="237"/>
      <c r="L2252" s="47"/>
      <c r="M2252" s="238" t="s">
        <v>1</v>
      </c>
      <c r="N2252" s="239" t="s">
        <v>49</v>
      </c>
      <c r="O2252" s="94"/>
      <c r="P2252" s="240">
        <f>O2252*H2252</f>
        <v>0</v>
      </c>
      <c r="Q2252" s="240">
        <v>0.0071000000000000004</v>
      </c>
      <c r="R2252" s="240">
        <f>Q2252*H2252</f>
        <v>0.042955</v>
      </c>
      <c r="S2252" s="240">
        <v>0</v>
      </c>
      <c r="T2252" s="241">
        <f>S2252*H2252</f>
        <v>0</v>
      </c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R2252" s="242" t="s">
        <v>304</v>
      </c>
      <c r="AT2252" s="242" t="s">
        <v>253</v>
      </c>
      <c r="AU2252" s="242" t="s">
        <v>93</v>
      </c>
      <c r="AY2252" s="19" t="s">
        <v>251</v>
      </c>
      <c r="BE2252" s="243">
        <f>IF(N2252="základní",J2252,0)</f>
        <v>0</v>
      </c>
      <c r="BF2252" s="243">
        <f>IF(N2252="snížená",J2252,0)</f>
        <v>0</v>
      </c>
      <c r="BG2252" s="243">
        <f>IF(N2252="zákl. přenesená",J2252,0)</f>
        <v>0</v>
      </c>
      <c r="BH2252" s="243">
        <f>IF(N2252="sníž. přenesená",J2252,0)</f>
        <v>0</v>
      </c>
      <c r="BI2252" s="243">
        <f>IF(N2252="nulová",J2252,0)</f>
        <v>0</v>
      </c>
      <c r="BJ2252" s="19" t="s">
        <v>91</v>
      </c>
      <c r="BK2252" s="243">
        <f>ROUND(I2252*H2252,2)</f>
        <v>0</v>
      </c>
      <c r="BL2252" s="19" t="s">
        <v>304</v>
      </c>
      <c r="BM2252" s="242" t="s">
        <v>2270</v>
      </c>
    </row>
    <row r="2253" s="2" customFormat="1">
      <c r="A2253" s="41"/>
      <c r="B2253" s="42"/>
      <c r="C2253" s="43"/>
      <c r="D2253" s="251" t="s">
        <v>289</v>
      </c>
      <c r="E2253" s="43"/>
      <c r="F2253" s="282" t="s">
        <v>2266</v>
      </c>
      <c r="G2253" s="43"/>
      <c r="H2253" s="43"/>
      <c r="I2253" s="246"/>
      <c r="J2253" s="43"/>
      <c r="K2253" s="43"/>
      <c r="L2253" s="47"/>
      <c r="M2253" s="247"/>
      <c r="N2253" s="248"/>
      <c r="O2253" s="94"/>
      <c r="P2253" s="94"/>
      <c r="Q2253" s="94"/>
      <c r="R2253" s="94"/>
      <c r="S2253" s="94"/>
      <c r="T2253" s="95"/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T2253" s="19" t="s">
        <v>289</v>
      </c>
      <c r="AU2253" s="19" t="s">
        <v>93</v>
      </c>
    </row>
    <row r="2254" s="15" customFormat="1">
      <c r="A2254" s="15"/>
      <c r="B2254" s="272"/>
      <c r="C2254" s="273"/>
      <c r="D2254" s="251" t="s">
        <v>260</v>
      </c>
      <c r="E2254" s="274" t="s">
        <v>1</v>
      </c>
      <c r="F2254" s="275" t="s">
        <v>2260</v>
      </c>
      <c r="G2254" s="273"/>
      <c r="H2254" s="274" t="s">
        <v>1</v>
      </c>
      <c r="I2254" s="276"/>
      <c r="J2254" s="273"/>
      <c r="K2254" s="273"/>
      <c r="L2254" s="277"/>
      <c r="M2254" s="278"/>
      <c r="N2254" s="279"/>
      <c r="O2254" s="279"/>
      <c r="P2254" s="279"/>
      <c r="Q2254" s="279"/>
      <c r="R2254" s="279"/>
      <c r="S2254" s="279"/>
      <c r="T2254" s="280"/>
      <c r="U2254" s="15"/>
      <c r="V2254" s="15"/>
      <c r="W2254" s="15"/>
      <c r="X2254" s="15"/>
      <c r="Y2254" s="15"/>
      <c r="Z2254" s="15"/>
      <c r="AA2254" s="15"/>
      <c r="AB2254" s="15"/>
      <c r="AC2254" s="15"/>
      <c r="AD2254" s="15"/>
      <c r="AE2254" s="15"/>
      <c r="AT2254" s="281" t="s">
        <v>260</v>
      </c>
      <c r="AU2254" s="281" t="s">
        <v>93</v>
      </c>
      <c r="AV2254" s="15" t="s">
        <v>91</v>
      </c>
      <c r="AW2254" s="15" t="s">
        <v>40</v>
      </c>
      <c r="AX2254" s="15" t="s">
        <v>84</v>
      </c>
      <c r="AY2254" s="281" t="s">
        <v>251</v>
      </c>
    </row>
    <row r="2255" s="13" customFormat="1">
      <c r="A2255" s="13"/>
      <c r="B2255" s="249"/>
      <c r="C2255" s="250"/>
      <c r="D2255" s="251" t="s">
        <v>260</v>
      </c>
      <c r="E2255" s="252" t="s">
        <v>1</v>
      </c>
      <c r="F2255" s="253" t="s">
        <v>2271</v>
      </c>
      <c r="G2255" s="250"/>
      <c r="H2255" s="254">
        <v>6.0499999999999998</v>
      </c>
      <c r="I2255" s="255"/>
      <c r="J2255" s="250"/>
      <c r="K2255" s="250"/>
      <c r="L2255" s="256"/>
      <c r="M2255" s="257"/>
      <c r="N2255" s="258"/>
      <c r="O2255" s="258"/>
      <c r="P2255" s="258"/>
      <c r="Q2255" s="258"/>
      <c r="R2255" s="258"/>
      <c r="S2255" s="258"/>
      <c r="T2255" s="259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60" t="s">
        <v>260</v>
      </c>
      <c r="AU2255" s="260" t="s">
        <v>93</v>
      </c>
      <c r="AV2255" s="13" t="s">
        <v>93</v>
      </c>
      <c r="AW2255" s="13" t="s">
        <v>40</v>
      </c>
      <c r="AX2255" s="13" t="s">
        <v>91</v>
      </c>
      <c r="AY2255" s="260" t="s">
        <v>251</v>
      </c>
    </row>
    <row r="2256" s="2" customFormat="1" ht="66.75" customHeight="1">
      <c r="A2256" s="41"/>
      <c r="B2256" s="42"/>
      <c r="C2256" s="230" t="s">
        <v>2272</v>
      </c>
      <c r="D2256" s="230" t="s">
        <v>253</v>
      </c>
      <c r="E2256" s="231" t="s">
        <v>2273</v>
      </c>
      <c r="F2256" s="232" t="s">
        <v>2274</v>
      </c>
      <c r="G2256" s="233" t="s">
        <v>321</v>
      </c>
      <c r="H2256" s="234">
        <v>21.399999999999999</v>
      </c>
      <c r="I2256" s="235"/>
      <c r="J2256" s="236">
        <f>ROUND(I2256*H2256,2)</f>
        <v>0</v>
      </c>
      <c r="K2256" s="237"/>
      <c r="L2256" s="47"/>
      <c r="M2256" s="238" t="s">
        <v>1</v>
      </c>
      <c r="N2256" s="239" t="s">
        <v>49</v>
      </c>
      <c r="O2256" s="94"/>
      <c r="P2256" s="240">
        <f>O2256*H2256</f>
        <v>0</v>
      </c>
      <c r="Q2256" s="240">
        <v>0.0079600000000000001</v>
      </c>
      <c r="R2256" s="240">
        <f>Q2256*H2256</f>
        <v>0.170344</v>
      </c>
      <c r="S2256" s="240">
        <v>0</v>
      </c>
      <c r="T2256" s="241">
        <f>S2256*H2256</f>
        <v>0</v>
      </c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R2256" s="242" t="s">
        <v>304</v>
      </c>
      <c r="AT2256" s="242" t="s">
        <v>253</v>
      </c>
      <c r="AU2256" s="242" t="s">
        <v>93</v>
      </c>
      <c r="AY2256" s="19" t="s">
        <v>251</v>
      </c>
      <c r="BE2256" s="243">
        <f>IF(N2256="základní",J2256,0)</f>
        <v>0</v>
      </c>
      <c r="BF2256" s="243">
        <f>IF(N2256="snížená",J2256,0)</f>
        <v>0</v>
      </c>
      <c r="BG2256" s="243">
        <f>IF(N2256="zákl. přenesená",J2256,0)</f>
        <v>0</v>
      </c>
      <c r="BH2256" s="243">
        <f>IF(N2256="sníž. přenesená",J2256,0)</f>
        <v>0</v>
      </c>
      <c r="BI2256" s="243">
        <f>IF(N2256="nulová",J2256,0)</f>
        <v>0</v>
      </c>
      <c r="BJ2256" s="19" t="s">
        <v>91</v>
      </c>
      <c r="BK2256" s="243">
        <f>ROUND(I2256*H2256,2)</f>
        <v>0</v>
      </c>
      <c r="BL2256" s="19" t="s">
        <v>304</v>
      </c>
      <c r="BM2256" s="242" t="s">
        <v>2275</v>
      </c>
    </row>
    <row r="2257" s="2" customFormat="1">
      <c r="A2257" s="41"/>
      <c r="B2257" s="42"/>
      <c r="C2257" s="43"/>
      <c r="D2257" s="251" t="s">
        <v>289</v>
      </c>
      <c r="E2257" s="43"/>
      <c r="F2257" s="282" t="s">
        <v>2276</v>
      </c>
      <c r="G2257" s="43"/>
      <c r="H2257" s="43"/>
      <c r="I2257" s="246"/>
      <c r="J2257" s="43"/>
      <c r="K2257" s="43"/>
      <c r="L2257" s="47"/>
      <c r="M2257" s="247"/>
      <c r="N2257" s="248"/>
      <c r="O2257" s="94"/>
      <c r="P2257" s="94"/>
      <c r="Q2257" s="94"/>
      <c r="R2257" s="94"/>
      <c r="S2257" s="94"/>
      <c r="T2257" s="95"/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T2257" s="19" t="s">
        <v>289</v>
      </c>
      <c r="AU2257" s="19" t="s">
        <v>93</v>
      </c>
    </row>
    <row r="2258" s="15" customFormat="1">
      <c r="A2258" s="15"/>
      <c r="B2258" s="272"/>
      <c r="C2258" s="273"/>
      <c r="D2258" s="251" t="s">
        <v>260</v>
      </c>
      <c r="E2258" s="274" t="s">
        <v>1</v>
      </c>
      <c r="F2258" s="275" t="s">
        <v>2277</v>
      </c>
      <c r="G2258" s="273"/>
      <c r="H2258" s="274" t="s">
        <v>1</v>
      </c>
      <c r="I2258" s="276"/>
      <c r="J2258" s="273"/>
      <c r="K2258" s="273"/>
      <c r="L2258" s="277"/>
      <c r="M2258" s="278"/>
      <c r="N2258" s="279"/>
      <c r="O2258" s="279"/>
      <c r="P2258" s="279"/>
      <c r="Q2258" s="279"/>
      <c r="R2258" s="279"/>
      <c r="S2258" s="279"/>
      <c r="T2258" s="280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  <c r="AE2258" s="15"/>
      <c r="AT2258" s="281" t="s">
        <v>260</v>
      </c>
      <c r="AU2258" s="281" t="s">
        <v>93</v>
      </c>
      <c r="AV2258" s="15" t="s">
        <v>91</v>
      </c>
      <c r="AW2258" s="15" t="s">
        <v>40</v>
      </c>
      <c r="AX2258" s="15" t="s">
        <v>84</v>
      </c>
      <c r="AY2258" s="281" t="s">
        <v>251</v>
      </c>
    </row>
    <row r="2259" s="13" customFormat="1">
      <c r="A2259" s="13"/>
      <c r="B2259" s="249"/>
      <c r="C2259" s="250"/>
      <c r="D2259" s="251" t="s">
        <v>260</v>
      </c>
      <c r="E2259" s="252" t="s">
        <v>1</v>
      </c>
      <c r="F2259" s="253" t="s">
        <v>2278</v>
      </c>
      <c r="G2259" s="250"/>
      <c r="H2259" s="254">
        <v>21.399999999999999</v>
      </c>
      <c r="I2259" s="255"/>
      <c r="J2259" s="250"/>
      <c r="K2259" s="250"/>
      <c r="L2259" s="256"/>
      <c r="M2259" s="257"/>
      <c r="N2259" s="258"/>
      <c r="O2259" s="258"/>
      <c r="P2259" s="258"/>
      <c r="Q2259" s="258"/>
      <c r="R2259" s="258"/>
      <c r="S2259" s="258"/>
      <c r="T2259" s="259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60" t="s">
        <v>260</v>
      </c>
      <c r="AU2259" s="260" t="s">
        <v>93</v>
      </c>
      <c r="AV2259" s="13" t="s">
        <v>93</v>
      </c>
      <c r="AW2259" s="13" t="s">
        <v>40</v>
      </c>
      <c r="AX2259" s="13" t="s">
        <v>91</v>
      </c>
      <c r="AY2259" s="260" t="s">
        <v>251</v>
      </c>
    </row>
    <row r="2260" s="2" customFormat="1" ht="66.75" customHeight="1">
      <c r="A2260" s="41"/>
      <c r="B2260" s="42"/>
      <c r="C2260" s="230" t="s">
        <v>1583</v>
      </c>
      <c r="D2260" s="230" t="s">
        <v>253</v>
      </c>
      <c r="E2260" s="231" t="s">
        <v>2279</v>
      </c>
      <c r="F2260" s="232" t="s">
        <v>2280</v>
      </c>
      <c r="G2260" s="233" t="s">
        <v>389</v>
      </c>
      <c r="H2260" s="234">
        <v>16.199999999999999</v>
      </c>
      <c r="I2260" s="235"/>
      <c r="J2260" s="236">
        <f>ROUND(I2260*H2260,2)</f>
        <v>0</v>
      </c>
      <c r="K2260" s="237"/>
      <c r="L2260" s="47"/>
      <c r="M2260" s="238" t="s">
        <v>1</v>
      </c>
      <c r="N2260" s="239" t="s">
        <v>49</v>
      </c>
      <c r="O2260" s="94"/>
      <c r="P2260" s="240">
        <f>O2260*H2260</f>
        <v>0</v>
      </c>
      <c r="Q2260" s="240">
        <v>0.019959999999999999</v>
      </c>
      <c r="R2260" s="240">
        <f>Q2260*H2260</f>
        <v>0.32335199999999997</v>
      </c>
      <c r="S2260" s="240">
        <v>0</v>
      </c>
      <c r="T2260" s="241">
        <f>S2260*H2260</f>
        <v>0</v>
      </c>
      <c r="U2260" s="41"/>
      <c r="V2260" s="41"/>
      <c r="W2260" s="41"/>
      <c r="X2260" s="41"/>
      <c r="Y2260" s="41"/>
      <c r="Z2260" s="41"/>
      <c r="AA2260" s="41"/>
      <c r="AB2260" s="41"/>
      <c r="AC2260" s="41"/>
      <c r="AD2260" s="41"/>
      <c r="AE2260" s="41"/>
      <c r="AR2260" s="242" t="s">
        <v>304</v>
      </c>
      <c r="AT2260" s="242" t="s">
        <v>253</v>
      </c>
      <c r="AU2260" s="242" t="s">
        <v>93</v>
      </c>
      <c r="AY2260" s="19" t="s">
        <v>251</v>
      </c>
      <c r="BE2260" s="243">
        <f>IF(N2260="základní",J2260,0)</f>
        <v>0</v>
      </c>
      <c r="BF2260" s="243">
        <f>IF(N2260="snížená",J2260,0)</f>
        <v>0</v>
      </c>
      <c r="BG2260" s="243">
        <f>IF(N2260="zákl. přenesená",J2260,0)</f>
        <v>0</v>
      </c>
      <c r="BH2260" s="243">
        <f>IF(N2260="sníž. přenesená",J2260,0)</f>
        <v>0</v>
      </c>
      <c r="BI2260" s="243">
        <f>IF(N2260="nulová",J2260,0)</f>
        <v>0</v>
      </c>
      <c r="BJ2260" s="19" t="s">
        <v>91</v>
      </c>
      <c r="BK2260" s="243">
        <f>ROUND(I2260*H2260,2)</f>
        <v>0</v>
      </c>
      <c r="BL2260" s="19" t="s">
        <v>304</v>
      </c>
      <c r="BM2260" s="242" t="s">
        <v>2281</v>
      </c>
    </row>
    <row r="2261" s="2" customFormat="1">
      <c r="A2261" s="41"/>
      <c r="B2261" s="42"/>
      <c r="C2261" s="43"/>
      <c r="D2261" s="251" t="s">
        <v>289</v>
      </c>
      <c r="E2261" s="43"/>
      <c r="F2261" s="282" t="s">
        <v>2282</v>
      </c>
      <c r="G2261" s="43"/>
      <c r="H2261" s="43"/>
      <c r="I2261" s="246"/>
      <c r="J2261" s="43"/>
      <c r="K2261" s="43"/>
      <c r="L2261" s="47"/>
      <c r="M2261" s="247"/>
      <c r="N2261" s="248"/>
      <c r="O2261" s="94"/>
      <c r="P2261" s="94"/>
      <c r="Q2261" s="94"/>
      <c r="R2261" s="94"/>
      <c r="S2261" s="94"/>
      <c r="T2261" s="95"/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T2261" s="19" t="s">
        <v>289</v>
      </c>
      <c r="AU2261" s="19" t="s">
        <v>93</v>
      </c>
    </row>
    <row r="2262" s="15" customFormat="1">
      <c r="A2262" s="15"/>
      <c r="B2262" s="272"/>
      <c r="C2262" s="273"/>
      <c r="D2262" s="251" t="s">
        <v>260</v>
      </c>
      <c r="E2262" s="274" t="s">
        <v>1</v>
      </c>
      <c r="F2262" s="275" t="s">
        <v>2277</v>
      </c>
      <c r="G2262" s="273"/>
      <c r="H2262" s="274" t="s">
        <v>1</v>
      </c>
      <c r="I2262" s="276"/>
      <c r="J2262" s="273"/>
      <c r="K2262" s="273"/>
      <c r="L2262" s="277"/>
      <c r="M2262" s="278"/>
      <c r="N2262" s="279"/>
      <c r="O2262" s="279"/>
      <c r="P2262" s="279"/>
      <c r="Q2262" s="279"/>
      <c r="R2262" s="279"/>
      <c r="S2262" s="279"/>
      <c r="T2262" s="280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T2262" s="281" t="s">
        <v>260</v>
      </c>
      <c r="AU2262" s="281" t="s">
        <v>93</v>
      </c>
      <c r="AV2262" s="15" t="s">
        <v>91</v>
      </c>
      <c r="AW2262" s="15" t="s">
        <v>40</v>
      </c>
      <c r="AX2262" s="15" t="s">
        <v>84</v>
      </c>
      <c r="AY2262" s="281" t="s">
        <v>251</v>
      </c>
    </row>
    <row r="2263" s="13" customFormat="1">
      <c r="A2263" s="13"/>
      <c r="B2263" s="249"/>
      <c r="C2263" s="250"/>
      <c r="D2263" s="251" t="s">
        <v>260</v>
      </c>
      <c r="E2263" s="252" t="s">
        <v>1</v>
      </c>
      <c r="F2263" s="253" t="s">
        <v>2283</v>
      </c>
      <c r="G2263" s="250"/>
      <c r="H2263" s="254">
        <v>16.199999999999999</v>
      </c>
      <c r="I2263" s="255"/>
      <c r="J2263" s="250"/>
      <c r="K2263" s="250"/>
      <c r="L2263" s="256"/>
      <c r="M2263" s="257"/>
      <c r="N2263" s="258"/>
      <c r="O2263" s="258"/>
      <c r="P2263" s="258"/>
      <c r="Q2263" s="258"/>
      <c r="R2263" s="258"/>
      <c r="S2263" s="258"/>
      <c r="T2263" s="259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60" t="s">
        <v>260</v>
      </c>
      <c r="AU2263" s="260" t="s">
        <v>93</v>
      </c>
      <c r="AV2263" s="13" t="s">
        <v>93</v>
      </c>
      <c r="AW2263" s="13" t="s">
        <v>40</v>
      </c>
      <c r="AX2263" s="13" t="s">
        <v>91</v>
      </c>
      <c r="AY2263" s="260" t="s">
        <v>251</v>
      </c>
    </row>
    <row r="2264" s="2" customFormat="1" ht="66.75" customHeight="1">
      <c r="A2264" s="41"/>
      <c r="B2264" s="42"/>
      <c r="C2264" s="230" t="s">
        <v>2284</v>
      </c>
      <c r="D2264" s="230" t="s">
        <v>253</v>
      </c>
      <c r="E2264" s="231" t="s">
        <v>2285</v>
      </c>
      <c r="F2264" s="232" t="s">
        <v>2286</v>
      </c>
      <c r="G2264" s="233" t="s">
        <v>389</v>
      </c>
      <c r="H2264" s="234">
        <v>18.5</v>
      </c>
      <c r="I2264" s="235"/>
      <c r="J2264" s="236">
        <f>ROUND(I2264*H2264,2)</f>
        <v>0</v>
      </c>
      <c r="K2264" s="237"/>
      <c r="L2264" s="47"/>
      <c r="M2264" s="238" t="s">
        <v>1</v>
      </c>
      <c r="N2264" s="239" t="s">
        <v>49</v>
      </c>
      <c r="O2264" s="94"/>
      <c r="P2264" s="240">
        <f>O2264*H2264</f>
        <v>0</v>
      </c>
      <c r="Q2264" s="240">
        <v>0.019259999999999999</v>
      </c>
      <c r="R2264" s="240">
        <f>Q2264*H2264</f>
        <v>0.35631000000000002</v>
      </c>
      <c r="S2264" s="240">
        <v>0</v>
      </c>
      <c r="T2264" s="241">
        <f>S2264*H2264</f>
        <v>0</v>
      </c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R2264" s="242" t="s">
        <v>304</v>
      </c>
      <c r="AT2264" s="242" t="s">
        <v>253</v>
      </c>
      <c r="AU2264" s="242" t="s">
        <v>93</v>
      </c>
      <c r="AY2264" s="19" t="s">
        <v>251</v>
      </c>
      <c r="BE2264" s="243">
        <f>IF(N2264="základní",J2264,0)</f>
        <v>0</v>
      </c>
      <c r="BF2264" s="243">
        <f>IF(N2264="snížená",J2264,0)</f>
        <v>0</v>
      </c>
      <c r="BG2264" s="243">
        <f>IF(N2264="zákl. přenesená",J2264,0)</f>
        <v>0</v>
      </c>
      <c r="BH2264" s="243">
        <f>IF(N2264="sníž. přenesená",J2264,0)</f>
        <v>0</v>
      </c>
      <c r="BI2264" s="243">
        <f>IF(N2264="nulová",J2264,0)</f>
        <v>0</v>
      </c>
      <c r="BJ2264" s="19" t="s">
        <v>91</v>
      </c>
      <c r="BK2264" s="243">
        <f>ROUND(I2264*H2264,2)</f>
        <v>0</v>
      </c>
      <c r="BL2264" s="19" t="s">
        <v>304</v>
      </c>
      <c r="BM2264" s="242" t="s">
        <v>2287</v>
      </c>
    </row>
    <row r="2265" s="2" customFormat="1">
      <c r="A2265" s="41"/>
      <c r="B2265" s="42"/>
      <c r="C2265" s="43"/>
      <c r="D2265" s="251" t="s">
        <v>289</v>
      </c>
      <c r="E2265" s="43"/>
      <c r="F2265" s="282" t="s">
        <v>2288</v>
      </c>
      <c r="G2265" s="43"/>
      <c r="H2265" s="43"/>
      <c r="I2265" s="246"/>
      <c r="J2265" s="43"/>
      <c r="K2265" s="43"/>
      <c r="L2265" s="47"/>
      <c r="M2265" s="247"/>
      <c r="N2265" s="248"/>
      <c r="O2265" s="94"/>
      <c r="P2265" s="94"/>
      <c r="Q2265" s="94"/>
      <c r="R2265" s="94"/>
      <c r="S2265" s="94"/>
      <c r="T2265" s="95"/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T2265" s="19" t="s">
        <v>289</v>
      </c>
      <c r="AU2265" s="19" t="s">
        <v>93</v>
      </c>
    </row>
    <row r="2266" s="15" customFormat="1">
      <c r="A2266" s="15"/>
      <c r="B2266" s="272"/>
      <c r="C2266" s="273"/>
      <c r="D2266" s="251" t="s">
        <v>260</v>
      </c>
      <c r="E2266" s="274" t="s">
        <v>1</v>
      </c>
      <c r="F2266" s="275" t="s">
        <v>2277</v>
      </c>
      <c r="G2266" s="273"/>
      <c r="H2266" s="274" t="s">
        <v>1</v>
      </c>
      <c r="I2266" s="276"/>
      <c r="J2266" s="273"/>
      <c r="K2266" s="273"/>
      <c r="L2266" s="277"/>
      <c r="M2266" s="278"/>
      <c r="N2266" s="279"/>
      <c r="O2266" s="279"/>
      <c r="P2266" s="279"/>
      <c r="Q2266" s="279"/>
      <c r="R2266" s="279"/>
      <c r="S2266" s="279"/>
      <c r="T2266" s="280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T2266" s="281" t="s">
        <v>260</v>
      </c>
      <c r="AU2266" s="281" t="s">
        <v>93</v>
      </c>
      <c r="AV2266" s="15" t="s">
        <v>91</v>
      </c>
      <c r="AW2266" s="15" t="s">
        <v>40</v>
      </c>
      <c r="AX2266" s="15" t="s">
        <v>84</v>
      </c>
      <c r="AY2266" s="281" t="s">
        <v>251</v>
      </c>
    </row>
    <row r="2267" s="13" customFormat="1">
      <c r="A2267" s="13"/>
      <c r="B2267" s="249"/>
      <c r="C2267" s="250"/>
      <c r="D2267" s="251" t="s">
        <v>260</v>
      </c>
      <c r="E2267" s="252" t="s">
        <v>1</v>
      </c>
      <c r="F2267" s="253" t="s">
        <v>2289</v>
      </c>
      <c r="G2267" s="250"/>
      <c r="H2267" s="254">
        <v>18.5</v>
      </c>
      <c r="I2267" s="255"/>
      <c r="J2267" s="250"/>
      <c r="K2267" s="250"/>
      <c r="L2267" s="256"/>
      <c r="M2267" s="257"/>
      <c r="N2267" s="258"/>
      <c r="O2267" s="258"/>
      <c r="P2267" s="258"/>
      <c r="Q2267" s="258"/>
      <c r="R2267" s="258"/>
      <c r="S2267" s="258"/>
      <c r="T2267" s="259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60" t="s">
        <v>260</v>
      </c>
      <c r="AU2267" s="260" t="s">
        <v>93</v>
      </c>
      <c r="AV2267" s="13" t="s">
        <v>93</v>
      </c>
      <c r="AW2267" s="13" t="s">
        <v>40</v>
      </c>
      <c r="AX2267" s="13" t="s">
        <v>91</v>
      </c>
      <c r="AY2267" s="260" t="s">
        <v>251</v>
      </c>
    </row>
    <row r="2268" s="2" customFormat="1" ht="78" customHeight="1">
      <c r="A2268" s="41"/>
      <c r="B2268" s="42"/>
      <c r="C2268" s="230" t="s">
        <v>1588</v>
      </c>
      <c r="D2268" s="230" t="s">
        <v>253</v>
      </c>
      <c r="E2268" s="231" t="s">
        <v>2290</v>
      </c>
      <c r="F2268" s="232" t="s">
        <v>2291</v>
      </c>
      <c r="G2268" s="233" t="s">
        <v>321</v>
      </c>
      <c r="H2268" s="234">
        <v>28.5</v>
      </c>
      <c r="I2268" s="235"/>
      <c r="J2268" s="236">
        <f>ROUND(I2268*H2268,2)</f>
        <v>0</v>
      </c>
      <c r="K2268" s="237"/>
      <c r="L2268" s="47"/>
      <c r="M2268" s="238" t="s">
        <v>1</v>
      </c>
      <c r="N2268" s="239" t="s">
        <v>49</v>
      </c>
      <c r="O2268" s="94"/>
      <c r="P2268" s="240">
        <f>O2268*H2268</f>
        <v>0</v>
      </c>
      <c r="Q2268" s="240">
        <v>0.014</v>
      </c>
      <c r="R2268" s="240">
        <f>Q2268*H2268</f>
        <v>0.39900000000000002</v>
      </c>
      <c r="S2268" s="240">
        <v>0</v>
      </c>
      <c r="T2268" s="241">
        <f>S2268*H2268</f>
        <v>0</v>
      </c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R2268" s="242" t="s">
        <v>304</v>
      </c>
      <c r="AT2268" s="242" t="s">
        <v>253</v>
      </c>
      <c r="AU2268" s="242" t="s">
        <v>93</v>
      </c>
      <c r="AY2268" s="19" t="s">
        <v>251</v>
      </c>
      <c r="BE2268" s="243">
        <f>IF(N2268="základní",J2268,0)</f>
        <v>0</v>
      </c>
      <c r="BF2268" s="243">
        <f>IF(N2268="snížená",J2268,0)</f>
        <v>0</v>
      </c>
      <c r="BG2268" s="243">
        <f>IF(N2268="zákl. přenesená",J2268,0)</f>
        <v>0</v>
      </c>
      <c r="BH2268" s="243">
        <f>IF(N2268="sníž. přenesená",J2268,0)</f>
        <v>0</v>
      </c>
      <c r="BI2268" s="243">
        <f>IF(N2268="nulová",J2268,0)</f>
        <v>0</v>
      </c>
      <c r="BJ2268" s="19" t="s">
        <v>91</v>
      </c>
      <c r="BK2268" s="243">
        <f>ROUND(I2268*H2268,2)</f>
        <v>0</v>
      </c>
      <c r="BL2268" s="19" t="s">
        <v>304</v>
      </c>
      <c r="BM2268" s="242" t="s">
        <v>2292</v>
      </c>
    </row>
    <row r="2269" s="2" customFormat="1">
      <c r="A2269" s="41"/>
      <c r="B2269" s="42"/>
      <c r="C2269" s="43"/>
      <c r="D2269" s="251" t="s">
        <v>289</v>
      </c>
      <c r="E2269" s="43"/>
      <c r="F2269" s="282" t="s">
        <v>2293</v>
      </c>
      <c r="G2269" s="43"/>
      <c r="H2269" s="43"/>
      <c r="I2269" s="246"/>
      <c r="J2269" s="43"/>
      <c r="K2269" s="43"/>
      <c r="L2269" s="47"/>
      <c r="M2269" s="247"/>
      <c r="N2269" s="248"/>
      <c r="O2269" s="94"/>
      <c r="P2269" s="94"/>
      <c r="Q2269" s="94"/>
      <c r="R2269" s="94"/>
      <c r="S2269" s="94"/>
      <c r="T2269" s="95"/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T2269" s="19" t="s">
        <v>289</v>
      </c>
      <c r="AU2269" s="19" t="s">
        <v>93</v>
      </c>
    </row>
    <row r="2270" s="15" customFormat="1">
      <c r="A2270" s="15"/>
      <c r="B2270" s="272"/>
      <c r="C2270" s="273"/>
      <c r="D2270" s="251" t="s">
        <v>260</v>
      </c>
      <c r="E2270" s="274" t="s">
        <v>1</v>
      </c>
      <c r="F2270" s="275" t="s">
        <v>2294</v>
      </c>
      <c r="G2270" s="273"/>
      <c r="H2270" s="274" t="s">
        <v>1</v>
      </c>
      <c r="I2270" s="276"/>
      <c r="J2270" s="273"/>
      <c r="K2270" s="273"/>
      <c r="L2270" s="277"/>
      <c r="M2270" s="278"/>
      <c r="N2270" s="279"/>
      <c r="O2270" s="279"/>
      <c r="P2270" s="279"/>
      <c r="Q2270" s="279"/>
      <c r="R2270" s="279"/>
      <c r="S2270" s="279"/>
      <c r="T2270" s="280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  <c r="AE2270" s="15"/>
      <c r="AT2270" s="281" t="s">
        <v>260</v>
      </c>
      <c r="AU2270" s="281" t="s">
        <v>93</v>
      </c>
      <c r="AV2270" s="15" t="s">
        <v>91</v>
      </c>
      <c r="AW2270" s="15" t="s">
        <v>40</v>
      </c>
      <c r="AX2270" s="15" t="s">
        <v>84</v>
      </c>
      <c r="AY2270" s="281" t="s">
        <v>251</v>
      </c>
    </row>
    <row r="2271" s="13" customFormat="1">
      <c r="A2271" s="13"/>
      <c r="B2271" s="249"/>
      <c r="C2271" s="250"/>
      <c r="D2271" s="251" t="s">
        <v>260</v>
      </c>
      <c r="E2271" s="252" t="s">
        <v>1</v>
      </c>
      <c r="F2271" s="253" t="s">
        <v>2295</v>
      </c>
      <c r="G2271" s="250"/>
      <c r="H2271" s="254">
        <v>28.5</v>
      </c>
      <c r="I2271" s="255"/>
      <c r="J2271" s="250"/>
      <c r="K2271" s="250"/>
      <c r="L2271" s="256"/>
      <c r="M2271" s="257"/>
      <c r="N2271" s="258"/>
      <c r="O2271" s="258"/>
      <c r="P2271" s="258"/>
      <c r="Q2271" s="258"/>
      <c r="R2271" s="258"/>
      <c r="S2271" s="258"/>
      <c r="T2271" s="259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60" t="s">
        <v>260</v>
      </c>
      <c r="AU2271" s="260" t="s">
        <v>93</v>
      </c>
      <c r="AV2271" s="13" t="s">
        <v>93</v>
      </c>
      <c r="AW2271" s="13" t="s">
        <v>40</v>
      </c>
      <c r="AX2271" s="13" t="s">
        <v>91</v>
      </c>
      <c r="AY2271" s="260" t="s">
        <v>251</v>
      </c>
    </row>
    <row r="2272" s="2" customFormat="1" ht="55.5" customHeight="1">
      <c r="A2272" s="41"/>
      <c r="B2272" s="42"/>
      <c r="C2272" s="230" t="s">
        <v>2296</v>
      </c>
      <c r="D2272" s="230" t="s">
        <v>253</v>
      </c>
      <c r="E2272" s="231" t="s">
        <v>2297</v>
      </c>
      <c r="F2272" s="232" t="s">
        <v>2298</v>
      </c>
      <c r="G2272" s="233" t="s">
        <v>321</v>
      </c>
      <c r="H2272" s="234">
        <v>3.7999999999999998</v>
      </c>
      <c r="I2272" s="235"/>
      <c r="J2272" s="236">
        <f>ROUND(I2272*H2272,2)</f>
        <v>0</v>
      </c>
      <c r="K2272" s="237"/>
      <c r="L2272" s="47"/>
      <c r="M2272" s="238" t="s">
        <v>1</v>
      </c>
      <c r="N2272" s="239" t="s">
        <v>49</v>
      </c>
      <c r="O2272" s="94"/>
      <c r="P2272" s="240">
        <f>O2272*H2272</f>
        <v>0</v>
      </c>
      <c r="Q2272" s="240">
        <v>0.012</v>
      </c>
      <c r="R2272" s="240">
        <f>Q2272*H2272</f>
        <v>0.045600000000000002</v>
      </c>
      <c r="S2272" s="240">
        <v>0</v>
      </c>
      <c r="T2272" s="241">
        <f>S2272*H2272</f>
        <v>0</v>
      </c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R2272" s="242" t="s">
        <v>304</v>
      </c>
      <c r="AT2272" s="242" t="s">
        <v>253</v>
      </c>
      <c r="AU2272" s="242" t="s">
        <v>93</v>
      </c>
      <c r="AY2272" s="19" t="s">
        <v>251</v>
      </c>
      <c r="BE2272" s="243">
        <f>IF(N2272="základní",J2272,0)</f>
        <v>0</v>
      </c>
      <c r="BF2272" s="243">
        <f>IF(N2272="snížená",J2272,0)</f>
        <v>0</v>
      </c>
      <c r="BG2272" s="243">
        <f>IF(N2272="zákl. přenesená",J2272,0)</f>
        <v>0</v>
      </c>
      <c r="BH2272" s="243">
        <f>IF(N2272="sníž. přenesená",J2272,0)</f>
        <v>0</v>
      </c>
      <c r="BI2272" s="243">
        <f>IF(N2272="nulová",J2272,0)</f>
        <v>0</v>
      </c>
      <c r="BJ2272" s="19" t="s">
        <v>91</v>
      </c>
      <c r="BK2272" s="243">
        <f>ROUND(I2272*H2272,2)</f>
        <v>0</v>
      </c>
      <c r="BL2272" s="19" t="s">
        <v>304</v>
      </c>
      <c r="BM2272" s="242" t="s">
        <v>2299</v>
      </c>
    </row>
    <row r="2273" s="15" customFormat="1">
      <c r="A2273" s="15"/>
      <c r="B2273" s="272"/>
      <c r="C2273" s="273"/>
      <c r="D2273" s="251" t="s">
        <v>260</v>
      </c>
      <c r="E2273" s="274" t="s">
        <v>1</v>
      </c>
      <c r="F2273" s="275" t="s">
        <v>2300</v>
      </c>
      <c r="G2273" s="273"/>
      <c r="H2273" s="274" t="s">
        <v>1</v>
      </c>
      <c r="I2273" s="276"/>
      <c r="J2273" s="273"/>
      <c r="K2273" s="273"/>
      <c r="L2273" s="277"/>
      <c r="M2273" s="278"/>
      <c r="N2273" s="279"/>
      <c r="O2273" s="279"/>
      <c r="P2273" s="279"/>
      <c r="Q2273" s="279"/>
      <c r="R2273" s="279"/>
      <c r="S2273" s="279"/>
      <c r="T2273" s="280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T2273" s="281" t="s">
        <v>260</v>
      </c>
      <c r="AU2273" s="281" t="s">
        <v>93</v>
      </c>
      <c r="AV2273" s="15" t="s">
        <v>91</v>
      </c>
      <c r="AW2273" s="15" t="s">
        <v>40</v>
      </c>
      <c r="AX2273" s="15" t="s">
        <v>84</v>
      </c>
      <c r="AY2273" s="281" t="s">
        <v>251</v>
      </c>
    </row>
    <row r="2274" s="13" customFormat="1">
      <c r="A2274" s="13"/>
      <c r="B2274" s="249"/>
      <c r="C2274" s="250"/>
      <c r="D2274" s="251" t="s">
        <v>260</v>
      </c>
      <c r="E2274" s="252" t="s">
        <v>1</v>
      </c>
      <c r="F2274" s="253" t="s">
        <v>2301</v>
      </c>
      <c r="G2274" s="250"/>
      <c r="H2274" s="254">
        <v>3.7999999999999998</v>
      </c>
      <c r="I2274" s="255"/>
      <c r="J2274" s="250"/>
      <c r="K2274" s="250"/>
      <c r="L2274" s="256"/>
      <c r="M2274" s="257"/>
      <c r="N2274" s="258"/>
      <c r="O2274" s="258"/>
      <c r="P2274" s="258"/>
      <c r="Q2274" s="258"/>
      <c r="R2274" s="258"/>
      <c r="S2274" s="258"/>
      <c r="T2274" s="259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60" t="s">
        <v>260</v>
      </c>
      <c r="AU2274" s="260" t="s">
        <v>93</v>
      </c>
      <c r="AV2274" s="13" t="s">
        <v>93</v>
      </c>
      <c r="AW2274" s="13" t="s">
        <v>40</v>
      </c>
      <c r="AX2274" s="13" t="s">
        <v>91</v>
      </c>
      <c r="AY2274" s="260" t="s">
        <v>251</v>
      </c>
    </row>
    <row r="2275" s="2" customFormat="1" ht="24.15" customHeight="1">
      <c r="A2275" s="41"/>
      <c r="B2275" s="42"/>
      <c r="C2275" s="230" t="s">
        <v>1599</v>
      </c>
      <c r="D2275" s="230" t="s">
        <v>253</v>
      </c>
      <c r="E2275" s="231" t="s">
        <v>2302</v>
      </c>
      <c r="F2275" s="232" t="s">
        <v>2303</v>
      </c>
      <c r="G2275" s="233" t="s">
        <v>1665</v>
      </c>
      <c r="H2275" s="305"/>
      <c r="I2275" s="235"/>
      <c r="J2275" s="236">
        <f>ROUND(I2275*H2275,2)</f>
        <v>0</v>
      </c>
      <c r="K2275" s="237"/>
      <c r="L2275" s="47"/>
      <c r="M2275" s="238" t="s">
        <v>1</v>
      </c>
      <c r="N2275" s="239" t="s">
        <v>49</v>
      </c>
      <c r="O2275" s="94"/>
      <c r="P2275" s="240">
        <f>O2275*H2275</f>
        <v>0</v>
      </c>
      <c r="Q2275" s="240">
        <v>0</v>
      </c>
      <c r="R2275" s="240">
        <f>Q2275*H2275</f>
        <v>0</v>
      </c>
      <c r="S2275" s="240">
        <v>0</v>
      </c>
      <c r="T2275" s="241">
        <f>S2275*H2275</f>
        <v>0</v>
      </c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R2275" s="242" t="s">
        <v>304</v>
      </c>
      <c r="AT2275" s="242" t="s">
        <v>253</v>
      </c>
      <c r="AU2275" s="242" t="s">
        <v>93</v>
      </c>
      <c r="AY2275" s="19" t="s">
        <v>251</v>
      </c>
      <c r="BE2275" s="243">
        <f>IF(N2275="základní",J2275,0)</f>
        <v>0</v>
      </c>
      <c r="BF2275" s="243">
        <f>IF(N2275="snížená",J2275,0)</f>
        <v>0</v>
      </c>
      <c r="BG2275" s="243">
        <f>IF(N2275="zákl. přenesená",J2275,0)</f>
        <v>0</v>
      </c>
      <c r="BH2275" s="243">
        <f>IF(N2275="sníž. přenesená",J2275,0)</f>
        <v>0</v>
      </c>
      <c r="BI2275" s="243">
        <f>IF(N2275="nulová",J2275,0)</f>
        <v>0</v>
      </c>
      <c r="BJ2275" s="19" t="s">
        <v>91</v>
      </c>
      <c r="BK2275" s="243">
        <f>ROUND(I2275*H2275,2)</f>
        <v>0</v>
      </c>
      <c r="BL2275" s="19" t="s">
        <v>304</v>
      </c>
      <c r="BM2275" s="242" t="s">
        <v>2304</v>
      </c>
    </row>
    <row r="2276" s="2" customFormat="1">
      <c r="A2276" s="41"/>
      <c r="B2276" s="42"/>
      <c r="C2276" s="43"/>
      <c r="D2276" s="244" t="s">
        <v>258</v>
      </c>
      <c r="E2276" s="43"/>
      <c r="F2276" s="245" t="s">
        <v>2305</v>
      </c>
      <c r="G2276" s="43"/>
      <c r="H2276" s="43"/>
      <c r="I2276" s="246"/>
      <c r="J2276" s="43"/>
      <c r="K2276" s="43"/>
      <c r="L2276" s="47"/>
      <c r="M2276" s="247"/>
      <c r="N2276" s="248"/>
      <c r="O2276" s="94"/>
      <c r="P2276" s="94"/>
      <c r="Q2276" s="94"/>
      <c r="R2276" s="94"/>
      <c r="S2276" s="94"/>
      <c r="T2276" s="95"/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T2276" s="19" t="s">
        <v>258</v>
      </c>
      <c r="AU2276" s="19" t="s">
        <v>93</v>
      </c>
    </row>
    <row r="2277" s="12" customFormat="1" ht="22.8" customHeight="1">
      <c r="A2277" s="12"/>
      <c r="B2277" s="214"/>
      <c r="C2277" s="215"/>
      <c r="D2277" s="216" t="s">
        <v>83</v>
      </c>
      <c r="E2277" s="228" t="s">
        <v>2306</v>
      </c>
      <c r="F2277" s="228" t="s">
        <v>2307</v>
      </c>
      <c r="G2277" s="215"/>
      <c r="H2277" s="215"/>
      <c r="I2277" s="218"/>
      <c r="J2277" s="229">
        <f>BK2277</f>
        <v>0</v>
      </c>
      <c r="K2277" s="215"/>
      <c r="L2277" s="220"/>
      <c r="M2277" s="221"/>
      <c r="N2277" s="222"/>
      <c r="O2277" s="222"/>
      <c r="P2277" s="223">
        <f>SUM(P2278:P2478)</f>
        <v>0</v>
      </c>
      <c r="Q2277" s="222"/>
      <c r="R2277" s="223">
        <f>SUM(R2278:R2478)</f>
        <v>191.35810364235996</v>
      </c>
      <c r="S2277" s="222"/>
      <c r="T2277" s="224">
        <f>SUM(T2278:T2478)</f>
        <v>3.8220000000000001</v>
      </c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R2277" s="225" t="s">
        <v>93</v>
      </c>
      <c r="AT2277" s="226" t="s">
        <v>83</v>
      </c>
      <c r="AU2277" s="226" t="s">
        <v>91</v>
      </c>
      <c r="AY2277" s="225" t="s">
        <v>251</v>
      </c>
      <c r="BK2277" s="227">
        <f>SUM(BK2278:BK2478)</f>
        <v>0</v>
      </c>
    </row>
    <row r="2278" s="2" customFormat="1" ht="24.15" customHeight="1">
      <c r="A2278" s="41"/>
      <c r="B2278" s="42"/>
      <c r="C2278" s="230" t="s">
        <v>2308</v>
      </c>
      <c r="D2278" s="230" t="s">
        <v>253</v>
      </c>
      <c r="E2278" s="231" t="s">
        <v>2309</v>
      </c>
      <c r="F2278" s="232" t="s">
        <v>2310</v>
      </c>
      <c r="G2278" s="233" t="s">
        <v>389</v>
      </c>
      <c r="H2278" s="234">
        <v>1600.2919999999999</v>
      </c>
      <c r="I2278" s="235"/>
      <c r="J2278" s="236">
        <f>ROUND(I2278*H2278,2)</f>
        <v>0</v>
      </c>
      <c r="K2278" s="237"/>
      <c r="L2278" s="47"/>
      <c r="M2278" s="238" t="s">
        <v>1</v>
      </c>
      <c r="N2278" s="239" t="s">
        <v>49</v>
      </c>
      <c r="O2278" s="94"/>
      <c r="P2278" s="240">
        <f>O2278*H2278</f>
        <v>0</v>
      </c>
      <c r="Q2278" s="240">
        <v>0.045704000000000002</v>
      </c>
      <c r="R2278" s="240">
        <f>Q2278*H2278</f>
        <v>73.139745567999995</v>
      </c>
      <c r="S2278" s="240">
        <v>0</v>
      </c>
      <c r="T2278" s="241">
        <f>S2278*H2278</f>
        <v>0</v>
      </c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R2278" s="242" t="s">
        <v>304</v>
      </c>
      <c r="AT2278" s="242" t="s">
        <v>253</v>
      </c>
      <c r="AU2278" s="242" t="s">
        <v>93</v>
      </c>
      <c r="AY2278" s="19" t="s">
        <v>251</v>
      </c>
      <c r="BE2278" s="243">
        <f>IF(N2278="základní",J2278,0)</f>
        <v>0</v>
      </c>
      <c r="BF2278" s="243">
        <f>IF(N2278="snížená",J2278,0)</f>
        <v>0</v>
      </c>
      <c r="BG2278" s="243">
        <f>IF(N2278="zákl. přenesená",J2278,0)</f>
        <v>0</v>
      </c>
      <c r="BH2278" s="243">
        <f>IF(N2278="sníž. přenesená",J2278,0)</f>
        <v>0</v>
      </c>
      <c r="BI2278" s="243">
        <f>IF(N2278="nulová",J2278,0)</f>
        <v>0</v>
      </c>
      <c r="BJ2278" s="19" t="s">
        <v>91</v>
      </c>
      <c r="BK2278" s="243">
        <f>ROUND(I2278*H2278,2)</f>
        <v>0</v>
      </c>
      <c r="BL2278" s="19" t="s">
        <v>304</v>
      </c>
      <c r="BM2278" s="242" t="s">
        <v>2311</v>
      </c>
    </row>
    <row r="2279" s="2" customFormat="1">
      <c r="A2279" s="41"/>
      <c r="B2279" s="42"/>
      <c r="C2279" s="43"/>
      <c r="D2279" s="244" t="s">
        <v>258</v>
      </c>
      <c r="E2279" s="43"/>
      <c r="F2279" s="245" t="s">
        <v>2312</v>
      </c>
      <c r="G2279" s="43"/>
      <c r="H2279" s="43"/>
      <c r="I2279" s="246"/>
      <c r="J2279" s="43"/>
      <c r="K2279" s="43"/>
      <c r="L2279" s="47"/>
      <c r="M2279" s="247"/>
      <c r="N2279" s="248"/>
      <c r="O2279" s="94"/>
      <c r="P2279" s="94"/>
      <c r="Q2279" s="94"/>
      <c r="R2279" s="94"/>
      <c r="S2279" s="94"/>
      <c r="T2279" s="95"/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T2279" s="19" t="s">
        <v>258</v>
      </c>
      <c r="AU2279" s="19" t="s">
        <v>93</v>
      </c>
    </row>
    <row r="2280" s="15" customFormat="1">
      <c r="A2280" s="15"/>
      <c r="B2280" s="272"/>
      <c r="C2280" s="273"/>
      <c r="D2280" s="251" t="s">
        <v>260</v>
      </c>
      <c r="E2280" s="274" t="s">
        <v>1</v>
      </c>
      <c r="F2280" s="275" t="s">
        <v>505</v>
      </c>
      <c r="G2280" s="273"/>
      <c r="H2280" s="274" t="s">
        <v>1</v>
      </c>
      <c r="I2280" s="276"/>
      <c r="J2280" s="273"/>
      <c r="K2280" s="273"/>
      <c r="L2280" s="277"/>
      <c r="M2280" s="278"/>
      <c r="N2280" s="279"/>
      <c r="O2280" s="279"/>
      <c r="P2280" s="279"/>
      <c r="Q2280" s="279"/>
      <c r="R2280" s="279"/>
      <c r="S2280" s="279"/>
      <c r="T2280" s="280"/>
      <c r="U2280" s="15"/>
      <c r="V2280" s="15"/>
      <c r="W2280" s="15"/>
      <c r="X2280" s="15"/>
      <c r="Y2280" s="15"/>
      <c r="Z2280" s="15"/>
      <c r="AA2280" s="15"/>
      <c r="AB2280" s="15"/>
      <c r="AC2280" s="15"/>
      <c r="AD2280" s="15"/>
      <c r="AE2280" s="15"/>
      <c r="AT2280" s="281" t="s">
        <v>260</v>
      </c>
      <c r="AU2280" s="281" t="s">
        <v>93</v>
      </c>
      <c r="AV2280" s="15" t="s">
        <v>91</v>
      </c>
      <c r="AW2280" s="15" t="s">
        <v>40</v>
      </c>
      <c r="AX2280" s="15" t="s">
        <v>84</v>
      </c>
      <c r="AY2280" s="281" t="s">
        <v>251</v>
      </c>
    </row>
    <row r="2281" s="13" customFormat="1">
      <c r="A2281" s="13"/>
      <c r="B2281" s="249"/>
      <c r="C2281" s="250"/>
      <c r="D2281" s="251" t="s">
        <v>260</v>
      </c>
      <c r="E2281" s="252" t="s">
        <v>1</v>
      </c>
      <c r="F2281" s="253" t="s">
        <v>2313</v>
      </c>
      <c r="G2281" s="250"/>
      <c r="H2281" s="254">
        <v>329.00799999999998</v>
      </c>
      <c r="I2281" s="255"/>
      <c r="J2281" s="250"/>
      <c r="K2281" s="250"/>
      <c r="L2281" s="256"/>
      <c r="M2281" s="257"/>
      <c r="N2281" s="258"/>
      <c r="O2281" s="258"/>
      <c r="P2281" s="258"/>
      <c r="Q2281" s="258"/>
      <c r="R2281" s="258"/>
      <c r="S2281" s="258"/>
      <c r="T2281" s="259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60" t="s">
        <v>260</v>
      </c>
      <c r="AU2281" s="260" t="s">
        <v>93</v>
      </c>
      <c r="AV2281" s="13" t="s">
        <v>93</v>
      </c>
      <c r="AW2281" s="13" t="s">
        <v>40</v>
      </c>
      <c r="AX2281" s="13" t="s">
        <v>84</v>
      </c>
      <c r="AY2281" s="260" t="s">
        <v>251</v>
      </c>
    </row>
    <row r="2282" s="15" customFormat="1">
      <c r="A2282" s="15"/>
      <c r="B2282" s="272"/>
      <c r="C2282" s="273"/>
      <c r="D2282" s="251" t="s">
        <v>260</v>
      </c>
      <c r="E2282" s="274" t="s">
        <v>1</v>
      </c>
      <c r="F2282" s="275" t="s">
        <v>511</v>
      </c>
      <c r="G2282" s="273"/>
      <c r="H2282" s="274" t="s">
        <v>1</v>
      </c>
      <c r="I2282" s="276"/>
      <c r="J2282" s="273"/>
      <c r="K2282" s="273"/>
      <c r="L2282" s="277"/>
      <c r="M2282" s="278"/>
      <c r="N2282" s="279"/>
      <c r="O2282" s="279"/>
      <c r="P2282" s="279"/>
      <c r="Q2282" s="279"/>
      <c r="R2282" s="279"/>
      <c r="S2282" s="279"/>
      <c r="T2282" s="280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T2282" s="281" t="s">
        <v>260</v>
      </c>
      <c r="AU2282" s="281" t="s">
        <v>93</v>
      </c>
      <c r="AV2282" s="15" t="s">
        <v>91</v>
      </c>
      <c r="AW2282" s="15" t="s">
        <v>40</v>
      </c>
      <c r="AX2282" s="15" t="s">
        <v>84</v>
      </c>
      <c r="AY2282" s="281" t="s">
        <v>251</v>
      </c>
    </row>
    <row r="2283" s="13" customFormat="1">
      <c r="A2283" s="13"/>
      <c r="B2283" s="249"/>
      <c r="C2283" s="250"/>
      <c r="D2283" s="251" t="s">
        <v>260</v>
      </c>
      <c r="E2283" s="252" t="s">
        <v>1</v>
      </c>
      <c r="F2283" s="253" t="s">
        <v>2314</v>
      </c>
      <c r="G2283" s="250"/>
      <c r="H2283" s="254">
        <v>317.82100000000003</v>
      </c>
      <c r="I2283" s="255"/>
      <c r="J2283" s="250"/>
      <c r="K2283" s="250"/>
      <c r="L2283" s="256"/>
      <c r="M2283" s="257"/>
      <c r="N2283" s="258"/>
      <c r="O2283" s="258"/>
      <c r="P2283" s="258"/>
      <c r="Q2283" s="258"/>
      <c r="R2283" s="258"/>
      <c r="S2283" s="258"/>
      <c r="T2283" s="259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60" t="s">
        <v>260</v>
      </c>
      <c r="AU2283" s="260" t="s">
        <v>93</v>
      </c>
      <c r="AV2283" s="13" t="s">
        <v>93</v>
      </c>
      <c r="AW2283" s="13" t="s">
        <v>40</v>
      </c>
      <c r="AX2283" s="13" t="s">
        <v>84</v>
      </c>
      <c r="AY2283" s="260" t="s">
        <v>251</v>
      </c>
    </row>
    <row r="2284" s="15" customFormat="1">
      <c r="A2284" s="15"/>
      <c r="B2284" s="272"/>
      <c r="C2284" s="273"/>
      <c r="D2284" s="251" t="s">
        <v>260</v>
      </c>
      <c r="E2284" s="274" t="s">
        <v>1</v>
      </c>
      <c r="F2284" s="275" t="s">
        <v>517</v>
      </c>
      <c r="G2284" s="273"/>
      <c r="H2284" s="274" t="s">
        <v>1</v>
      </c>
      <c r="I2284" s="276"/>
      <c r="J2284" s="273"/>
      <c r="K2284" s="273"/>
      <c r="L2284" s="277"/>
      <c r="M2284" s="278"/>
      <c r="N2284" s="279"/>
      <c r="O2284" s="279"/>
      <c r="P2284" s="279"/>
      <c r="Q2284" s="279"/>
      <c r="R2284" s="279"/>
      <c r="S2284" s="279"/>
      <c r="T2284" s="280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/>
      <c r="AT2284" s="281" t="s">
        <v>260</v>
      </c>
      <c r="AU2284" s="281" t="s">
        <v>93</v>
      </c>
      <c r="AV2284" s="15" t="s">
        <v>91</v>
      </c>
      <c r="AW2284" s="15" t="s">
        <v>40</v>
      </c>
      <c r="AX2284" s="15" t="s">
        <v>84</v>
      </c>
      <c r="AY2284" s="281" t="s">
        <v>251</v>
      </c>
    </row>
    <row r="2285" s="13" customFormat="1">
      <c r="A2285" s="13"/>
      <c r="B2285" s="249"/>
      <c r="C2285" s="250"/>
      <c r="D2285" s="251" t="s">
        <v>260</v>
      </c>
      <c r="E2285" s="252" t="s">
        <v>1</v>
      </c>
      <c r="F2285" s="253" t="s">
        <v>2314</v>
      </c>
      <c r="G2285" s="250"/>
      <c r="H2285" s="254">
        <v>317.82100000000003</v>
      </c>
      <c r="I2285" s="255"/>
      <c r="J2285" s="250"/>
      <c r="K2285" s="250"/>
      <c r="L2285" s="256"/>
      <c r="M2285" s="257"/>
      <c r="N2285" s="258"/>
      <c r="O2285" s="258"/>
      <c r="P2285" s="258"/>
      <c r="Q2285" s="258"/>
      <c r="R2285" s="258"/>
      <c r="S2285" s="258"/>
      <c r="T2285" s="259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60" t="s">
        <v>260</v>
      </c>
      <c r="AU2285" s="260" t="s">
        <v>93</v>
      </c>
      <c r="AV2285" s="13" t="s">
        <v>93</v>
      </c>
      <c r="AW2285" s="13" t="s">
        <v>40</v>
      </c>
      <c r="AX2285" s="13" t="s">
        <v>84</v>
      </c>
      <c r="AY2285" s="260" t="s">
        <v>251</v>
      </c>
    </row>
    <row r="2286" s="15" customFormat="1">
      <c r="A2286" s="15"/>
      <c r="B2286" s="272"/>
      <c r="C2286" s="273"/>
      <c r="D2286" s="251" t="s">
        <v>260</v>
      </c>
      <c r="E2286" s="274" t="s">
        <v>1</v>
      </c>
      <c r="F2286" s="275" t="s">
        <v>519</v>
      </c>
      <c r="G2286" s="273"/>
      <c r="H2286" s="274" t="s">
        <v>1</v>
      </c>
      <c r="I2286" s="276"/>
      <c r="J2286" s="273"/>
      <c r="K2286" s="273"/>
      <c r="L2286" s="277"/>
      <c r="M2286" s="278"/>
      <c r="N2286" s="279"/>
      <c r="O2286" s="279"/>
      <c r="P2286" s="279"/>
      <c r="Q2286" s="279"/>
      <c r="R2286" s="279"/>
      <c r="S2286" s="279"/>
      <c r="T2286" s="280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T2286" s="281" t="s">
        <v>260</v>
      </c>
      <c r="AU2286" s="281" t="s">
        <v>93</v>
      </c>
      <c r="AV2286" s="15" t="s">
        <v>91</v>
      </c>
      <c r="AW2286" s="15" t="s">
        <v>40</v>
      </c>
      <c r="AX2286" s="15" t="s">
        <v>84</v>
      </c>
      <c r="AY2286" s="281" t="s">
        <v>251</v>
      </c>
    </row>
    <row r="2287" s="13" customFormat="1">
      <c r="A2287" s="13"/>
      <c r="B2287" s="249"/>
      <c r="C2287" s="250"/>
      <c r="D2287" s="251" t="s">
        <v>260</v>
      </c>
      <c r="E2287" s="252" t="s">
        <v>1</v>
      </c>
      <c r="F2287" s="253" t="s">
        <v>2314</v>
      </c>
      <c r="G2287" s="250"/>
      <c r="H2287" s="254">
        <v>317.82100000000003</v>
      </c>
      <c r="I2287" s="255"/>
      <c r="J2287" s="250"/>
      <c r="K2287" s="250"/>
      <c r="L2287" s="256"/>
      <c r="M2287" s="257"/>
      <c r="N2287" s="258"/>
      <c r="O2287" s="258"/>
      <c r="P2287" s="258"/>
      <c r="Q2287" s="258"/>
      <c r="R2287" s="258"/>
      <c r="S2287" s="258"/>
      <c r="T2287" s="259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60" t="s">
        <v>260</v>
      </c>
      <c r="AU2287" s="260" t="s">
        <v>93</v>
      </c>
      <c r="AV2287" s="13" t="s">
        <v>93</v>
      </c>
      <c r="AW2287" s="13" t="s">
        <v>40</v>
      </c>
      <c r="AX2287" s="13" t="s">
        <v>84</v>
      </c>
      <c r="AY2287" s="260" t="s">
        <v>251</v>
      </c>
    </row>
    <row r="2288" s="15" customFormat="1">
      <c r="A2288" s="15"/>
      <c r="B2288" s="272"/>
      <c r="C2288" s="273"/>
      <c r="D2288" s="251" t="s">
        <v>260</v>
      </c>
      <c r="E2288" s="274" t="s">
        <v>1</v>
      </c>
      <c r="F2288" s="275" t="s">
        <v>520</v>
      </c>
      <c r="G2288" s="273"/>
      <c r="H2288" s="274" t="s">
        <v>1</v>
      </c>
      <c r="I2288" s="276"/>
      <c r="J2288" s="273"/>
      <c r="K2288" s="273"/>
      <c r="L2288" s="277"/>
      <c r="M2288" s="278"/>
      <c r="N2288" s="279"/>
      <c r="O2288" s="279"/>
      <c r="P2288" s="279"/>
      <c r="Q2288" s="279"/>
      <c r="R2288" s="279"/>
      <c r="S2288" s="279"/>
      <c r="T2288" s="280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/>
      <c r="AT2288" s="281" t="s">
        <v>260</v>
      </c>
      <c r="AU2288" s="281" t="s">
        <v>93</v>
      </c>
      <c r="AV2288" s="15" t="s">
        <v>91</v>
      </c>
      <c r="AW2288" s="15" t="s">
        <v>40</v>
      </c>
      <c r="AX2288" s="15" t="s">
        <v>84</v>
      </c>
      <c r="AY2288" s="281" t="s">
        <v>251</v>
      </c>
    </row>
    <row r="2289" s="13" customFormat="1">
      <c r="A2289" s="13"/>
      <c r="B2289" s="249"/>
      <c r="C2289" s="250"/>
      <c r="D2289" s="251" t="s">
        <v>260</v>
      </c>
      <c r="E2289" s="252" t="s">
        <v>1</v>
      </c>
      <c r="F2289" s="253" t="s">
        <v>2314</v>
      </c>
      <c r="G2289" s="250"/>
      <c r="H2289" s="254">
        <v>317.82100000000003</v>
      </c>
      <c r="I2289" s="255"/>
      <c r="J2289" s="250"/>
      <c r="K2289" s="250"/>
      <c r="L2289" s="256"/>
      <c r="M2289" s="257"/>
      <c r="N2289" s="258"/>
      <c r="O2289" s="258"/>
      <c r="P2289" s="258"/>
      <c r="Q2289" s="258"/>
      <c r="R2289" s="258"/>
      <c r="S2289" s="258"/>
      <c r="T2289" s="259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60" t="s">
        <v>260</v>
      </c>
      <c r="AU2289" s="260" t="s">
        <v>93</v>
      </c>
      <c r="AV2289" s="13" t="s">
        <v>93</v>
      </c>
      <c r="AW2289" s="13" t="s">
        <v>40</v>
      </c>
      <c r="AX2289" s="13" t="s">
        <v>84</v>
      </c>
      <c r="AY2289" s="260" t="s">
        <v>251</v>
      </c>
    </row>
    <row r="2290" s="14" customFormat="1">
      <c r="A2290" s="14"/>
      <c r="B2290" s="261"/>
      <c r="C2290" s="262"/>
      <c r="D2290" s="251" t="s">
        <v>260</v>
      </c>
      <c r="E2290" s="263" t="s">
        <v>1</v>
      </c>
      <c r="F2290" s="264" t="s">
        <v>262</v>
      </c>
      <c r="G2290" s="262"/>
      <c r="H2290" s="265">
        <v>1600.2919999999999</v>
      </c>
      <c r="I2290" s="266"/>
      <c r="J2290" s="262"/>
      <c r="K2290" s="262"/>
      <c r="L2290" s="267"/>
      <c r="M2290" s="268"/>
      <c r="N2290" s="269"/>
      <c r="O2290" s="269"/>
      <c r="P2290" s="269"/>
      <c r="Q2290" s="269"/>
      <c r="R2290" s="269"/>
      <c r="S2290" s="269"/>
      <c r="T2290" s="270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71" t="s">
        <v>260</v>
      </c>
      <c r="AU2290" s="271" t="s">
        <v>93</v>
      </c>
      <c r="AV2290" s="14" t="s">
        <v>257</v>
      </c>
      <c r="AW2290" s="14" t="s">
        <v>40</v>
      </c>
      <c r="AX2290" s="14" t="s">
        <v>91</v>
      </c>
      <c r="AY2290" s="271" t="s">
        <v>251</v>
      </c>
    </row>
    <row r="2291" s="2" customFormat="1" ht="24.15" customHeight="1">
      <c r="A2291" s="41"/>
      <c r="B2291" s="42"/>
      <c r="C2291" s="230" t="s">
        <v>1604</v>
      </c>
      <c r="D2291" s="230" t="s">
        <v>253</v>
      </c>
      <c r="E2291" s="231" t="s">
        <v>2315</v>
      </c>
      <c r="F2291" s="232" t="s">
        <v>2316</v>
      </c>
      <c r="G2291" s="233" t="s">
        <v>389</v>
      </c>
      <c r="H2291" s="234">
        <v>1347.5550000000001</v>
      </c>
      <c r="I2291" s="235"/>
      <c r="J2291" s="236">
        <f>ROUND(I2291*H2291,2)</f>
        <v>0</v>
      </c>
      <c r="K2291" s="237"/>
      <c r="L2291" s="47"/>
      <c r="M2291" s="238" t="s">
        <v>1</v>
      </c>
      <c r="N2291" s="239" t="s">
        <v>49</v>
      </c>
      <c r="O2291" s="94"/>
      <c r="P2291" s="240">
        <f>O2291*H2291</f>
        <v>0</v>
      </c>
      <c r="Q2291" s="240">
        <v>0.046963999999999999</v>
      </c>
      <c r="R2291" s="240">
        <f>Q2291*H2291</f>
        <v>63.286573019999999</v>
      </c>
      <c r="S2291" s="240">
        <v>0</v>
      </c>
      <c r="T2291" s="241">
        <f>S2291*H2291</f>
        <v>0</v>
      </c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R2291" s="242" t="s">
        <v>304</v>
      </c>
      <c r="AT2291" s="242" t="s">
        <v>253</v>
      </c>
      <c r="AU2291" s="242" t="s">
        <v>93</v>
      </c>
      <c r="AY2291" s="19" t="s">
        <v>251</v>
      </c>
      <c r="BE2291" s="243">
        <f>IF(N2291="základní",J2291,0)</f>
        <v>0</v>
      </c>
      <c r="BF2291" s="243">
        <f>IF(N2291="snížená",J2291,0)</f>
        <v>0</v>
      </c>
      <c r="BG2291" s="243">
        <f>IF(N2291="zákl. přenesená",J2291,0)</f>
        <v>0</v>
      </c>
      <c r="BH2291" s="243">
        <f>IF(N2291="sníž. přenesená",J2291,0)</f>
        <v>0</v>
      </c>
      <c r="BI2291" s="243">
        <f>IF(N2291="nulová",J2291,0)</f>
        <v>0</v>
      </c>
      <c r="BJ2291" s="19" t="s">
        <v>91</v>
      </c>
      <c r="BK2291" s="243">
        <f>ROUND(I2291*H2291,2)</f>
        <v>0</v>
      </c>
      <c r="BL2291" s="19" t="s">
        <v>304</v>
      </c>
      <c r="BM2291" s="242" t="s">
        <v>2317</v>
      </c>
    </row>
    <row r="2292" s="2" customFormat="1">
      <c r="A2292" s="41"/>
      <c r="B2292" s="42"/>
      <c r="C2292" s="43"/>
      <c r="D2292" s="244" t="s">
        <v>258</v>
      </c>
      <c r="E2292" s="43"/>
      <c r="F2292" s="245" t="s">
        <v>2318</v>
      </c>
      <c r="G2292" s="43"/>
      <c r="H2292" s="43"/>
      <c r="I2292" s="246"/>
      <c r="J2292" s="43"/>
      <c r="K2292" s="43"/>
      <c r="L2292" s="47"/>
      <c r="M2292" s="247"/>
      <c r="N2292" s="248"/>
      <c r="O2292" s="94"/>
      <c r="P2292" s="94"/>
      <c r="Q2292" s="94"/>
      <c r="R2292" s="94"/>
      <c r="S2292" s="94"/>
      <c r="T2292" s="95"/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T2292" s="19" t="s">
        <v>258</v>
      </c>
      <c r="AU2292" s="19" t="s">
        <v>93</v>
      </c>
    </row>
    <row r="2293" s="15" customFormat="1">
      <c r="A2293" s="15"/>
      <c r="B2293" s="272"/>
      <c r="C2293" s="273"/>
      <c r="D2293" s="251" t="s">
        <v>260</v>
      </c>
      <c r="E2293" s="274" t="s">
        <v>1</v>
      </c>
      <c r="F2293" s="275" t="s">
        <v>505</v>
      </c>
      <c r="G2293" s="273"/>
      <c r="H2293" s="274" t="s">
        <v>1</v>
      </c>
      <c r="I2293" s="276"/>
      <c r="J2293" s="273"/>
      <c r="K2293" s="273"/>
      <c r="L2293" s="277"/>
      <c r="M2293" s="278"/>
      <c r="N2293" s="279"/>
      <c r="O2293" s="279"/>
      <c r="P2293" s="279"/>
      <c r="Q2293" s="279"/>
      <c r="R2293" s="279"/>
      <c r="S2293" s="279"/>
      <c r="T2293" s="280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81" t="s">
        <v>260</v>
      </c>
      <c r="AU2293" s="281" t="s">
        <v>93</v>
      </c>
      <c r="AV2293" s="15" t="s">
        <v>91</v>
      </c>
      <c r="AW2293" s="15" t="s">
        <v>40</v>
      </c>
      <c r="AX2293" s="15" t="s">
        <v>84</v>
      </c>
      <c r="AY2293" s="281" t="s">
        <v>251</v>
      </c>
    </row>
    <row r="2294" s="13" customFormat="1">
      <c r="A2294" s="13"/>
      <c r="B2294" s="249"/>
      <c r="C2294" s="250"/>
      <c r="D2294" s="251" t="s">
        <v>260</v>
      </c>
      <c r="E2294" s="252" t="s">
        <v>1</v>
      </c>
      <c r="F2294" s="253" t="s">
        <v>2319</v>
      </c>
      <c r="G2294" s="250"/>
      <c r="H2294" s="254">
        <v>277.23899999999998</v>
      </c>
      <c r="I2294" s="255"/>
      <c r="J2294" s="250"/>
      <c r="K2294" s="250"/>
      <c r="L2294" s="256"/>
      <c r="M2294" s="257"/>
      <c r="N2294" s="258"/>
      <c r="O2294" s="258"/>
      <c r="P2294" s="258"/>
      <c r="Q2294" s="258"/>
      <c r="R2294" s="258"/>
      <c r="S2294" s="258"/>
      <c r="T2294" s="259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60" t="s">
        <v>260</v>
      </c>
      <c r="AU2294" s="260" t="s">
        <v>93</v>
      </c>
      <c r="AV2294" s="13" t="s">
        <v>93</v>
      </c>
      <c r="AW2294" s="13" t="s">
        <v>40</v>
      </c>
      <c r="AX2294" s="13" t="s">
        <v>84</v>
      </c>
      <c r="AY2294" s="260" t="s">
        <v>251</v>
      </c>
    </row>
    <row r="2295" s="15" customFormat="1">
      <c r="A2295" s="15"/>
      <c r="B2295" s="272"/>
      <c r="C2295" s="273"/>
      <c r="D2295" s="251" t="s">
        <v>260</v>
      </c>
      <c r="E2295" s="274" t="s">
        <v>1</v>
      </c>
      <c r="F2295" s="275" t="s">
        <v>511</v>
      </c>
      <c r="G2295" s="273"/>
      <c r="H2295" s="274" t="s">
        <v>1</v>
      </c>
      <c r="I2295" s="276"/>
      <c r="J2295" s="273"/>
      <c r="K2295" s="273"/>
      <c r="L2295" s="277"/>
      <c r="M2295" s="278"/>
      <c r="N2295" s="279"/>
      <c r="O2295" s="279"/>
      <c r="P2295" s="279"/>
      <c r="Q2295" s="279"/>
      <c r="R2295" s="279"/>
      <c r="S2295" s="279"/>
      <c r="T2295" s="280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  <c r="AE2295" s="15"/>
      <c r="AT2295" s="281" t="s">
        <v>260</v>
      </c>
      <c r="AU2295" s="281" t="s">
        <v>93</v>
      </c>
      <c r="AV2295" s="15" t="s">
        <v>91</v>
      </c>
      <c r="AW2295" s="15" t="s">
        <v>40</v>
      </c>
      <c r="AX2295" s="15" t="s">
        <v>84</v>
      </c>
      <c r="AY2295" s="281" t="s">
        <v>251</v>
      </c>
    </row>
    <row r="2296" s="13" customFormat="1">
      <c r="A2296" s="13"/>
      <c r="B2296" s="249"/>
      <c r="C2296" s="250"/>
      <c r="D2296" s="251" t="s">
        <v>260</v>
      </c>
      <c r="E2296" s="252" t="s">
        <v>1</v>
      </c>
      <c r="F2296" s="253" t="s">
        <v>2320</v>
      </c>
      <c r="G2296" s="250"/>
      <c r="H2296" s="254">
        <v>267.57900000000001</v>
      </c>
      <c r="I2296" s="255"/>
      <c r="J2296" s="250"/>
      <c r="K2296" s="250"/>
      <c r="L2296" s="256"/>
      <c r="M2296" s="257"/>
      <c r="N2296" s="258"/>
      <c r="O2296" s="258"/>
      <c r="P2296" s="258"/>
      <c r="Q2296" s="258"/>
      <c r="R2296" s="258"/>
      <c r="S2296" s="258"/>
      <c r="T2296" s="259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60" t="s">
        <v>260</v>
      </c>
      <c r="AU2296" s="260" t="s">
        <v>93</v>
      </c>
      <c r="AV2296" s="13" t="s">
        <v>93</v>
      </c>
      <c r="AW2296" s="13" t="s">
        <v>40</v>
      </c>
      <c r="AX2296" s="13" t="s">
        <v>84</v>
      </c>
      <c r="AY2296" s="260" t="s">
        <v>251</v>
      </c>
    </row>
    <row r="2297" s="15" customFormat="1">
      <c r="A2297" s="15"/>
      <c r="B2297" s="272"/>
      <c r="C2297" s="273"/>
      <c r="D2297" s="251" t="s">
        <v>260</v>
      </c>
      <c r="E2297" s="274" t="s">
        <v>1</v>
      </c>
      <c r="F2297" s="275" t="s">
        <v>517</v>
      </c>
      <c r="G2297" s="273"/>
      <c r="H2297" s="274" t="s">
        <v>1</v>
      </c>
      <c r="I2297" s="276"/>
      <c r="J2297" s="273"/>
      <c r="K2297" s="273"/>
      <c r="L2297" s="277"/>
      <c r="M2297" s="278"/>
      <c r="N2297" s="279"/>
      <c r="O2297" s="279"/>
      <c r="P2297" s="279"/>
      <c r="Q2297" s="279"/>
      <c r="R2297" s="279"/>
      <c r="S2297" s="279"/>
      <c r="T2297" s="280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T2297" s="281" t="s">
        <v>260</v>
      </c>
      <c r="AU2297" s="281" t="s">
        <v>93</v>
      </c>
      <c r="AV2297" s="15" t="s">
        <v>91</v>
      </c>
      <c r="AW2297" s="15" t="s">
        <v>40</v>
      </c>
      <c r="AX2297" s="15" t="s">
        <v>84</v>
      </c>
      <c r="AY2297" s="281" t="s">
        <v>251</v>
      </c>
    </row>
    <row r="2298" s="13" customFormat="1">
      <c r="A2298" s="13"/>
      <c r="B2298" s="249"/>
      <c r="C2298" s="250"/>
      <c r="D2298" s="251" t="s">
        <v>260</v>
      </c>
      <c r="E2298" s="252" t="s">
        <v>1</v>
      </c>
      <c r="F2298" s="253" t="s">
        <v>2320</v>
      </c>
      <c r="G2298" s="250"/>
      <c r="H2298" s="254">
        <v>267.57900000000001</v>
      </c>
      <c r="I2298" s="255"/>
      <c r="J2298" s="250"/>
      <c r="K2298" s="250"/>
      <c r="L2298" s="256"/>
      <c r="M2298" s="257"/>
      <c r="N2298" s="258"/>
      <c r="O2298" s="258"/>
      <c r="P2298" s="258"/>
      <c r="Q2298" s="258"/>
      <c r="R2298" s="258"/>
      <c r="S2298" s="258"/>
      <c r="T2298" s="259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60" t="s">
        <v>260</v>
      </c>
      <c r="AU2298" s="260" t="s">
        <v>93</v>
      </c>
      <c r="AV2298" s="13" t="s">
        <v>93</v>
      </c>
      <c r="AW2298" s="13" t="s">
        <v>40</v>
      </c>
      <c r="AX2298" s="13" t="s">
        <v>84</v>
      </c>
      <c r="AY2298" s="260" t="s">
        <v>251</v>
      </c>
    </row>
    <row r="2299" s="15" customFormat="1">
      <c r="A2299" s="15"/>
      <c r="B2299" s="272"/>
      <c r="C2299" s="273"/>
      <c r="D2299" s="251" t="s">
        <v>260</v>
      </c>
      <c r="E2299" s="274" t="s">
        <v>1</v>
      </c>
      <c r="F2299" s="275" t="s">
        <v>519</v>
      </c>
      <c r="G2299" s="273"/>
      <c r="H2299" s="274" t="s">
        <v>1</v>
      </c>
      <c r="I2299" s="276"/>
      <c r="J2299" s="273"/>
      <c r="K2299" s="273"/>
      <c r="L2299" s="277"/>
      <c r="M2299" s="278"/>
      <c r="N2299" s="279"/>
      <c r="O2299" s="279"/>
      <c r="P2299" s="279"/>
      <c r="Q2299" s="279"/>
      <c r="R2299" s="279"/>
      <c r="S2299" s="279"/>
      <c r="T2299" s="280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T2299" s="281" t="s">
        <v>260</v>
      </c>
      <c r="AU2299" s="281" t="s">
        <v>93</v>
      </c>
      <c r="AV2299" s="15" t="s">
        <v>91</v>
      </c>
      <c r="AW2299" s="15" t="s">
        <v>40</v>
      </c>
      <c r="AX2299" s="15" t="s">
        <v>84</v>
      </c>
      <c r="AY2299" s="281" t="s">
        <v>251</v>
      </c>
    </row>
    <row r="2300" s="13" customFormat="1">
      <c r="A2300" s="13"/>
      <c r="B2300" s="249"/>
      <c r="C2300" s="250"/>
      <c r="D2300" s="251" t="s">
        <v>260</v>
      </c>
      <c r="E2300" s="252" t="s">
        <v>1</v>
      </c>
      <c r="F2300" s="253" t="s">
        <v>2320</v>
      </c>
      <c r="G2300" s="250"/>
      <c r="H2300" s="254">
        <v>267.57900000000001</v>
      </c>
      <c r="I2300" s="255"/>
      <c r="J2300" s="250"/>
      <c r="K2300" s="250"/>
      <c r="L2300" s="256"/>
      <c r="M2300" s="257"/>
      <c r="N2300" s="258"/>
      <c r="O2300" s="258"/>
      <c r="P2300" s="258"/>
      <c r="Q2300" s="258"/>
      <c r="R2300" s="258"/>
      <c r="S2300" s="258"/>
      <c r="T2300" s="259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60" t="s">
        <v>260</v>
      </c>
      <c r="AU2300" s="260" t="s">
        <v>93</v>
      </c>
      <c r="AV2300" s="13" t="s">
        <v>93</v>
      </c>
      <c r="AW2300" s="13" t="s">
        <v>40</v>
      </c>
      <c r="AX2300" s="13" t="s">
        <v>84</v>
      </c>
      <c r="AY2300" s="260" t="s">
        <v>251</v>
      </c>
    </row>
    <row r="2301" s="15" customFormat="1">
      <c r="A2301" s="15"/>
      <c r="B2301" s="272"/>
      <c r="C2301" s="273"/>
      <c r="D2301" s="251" t="s">
        <v>260</v>
      </c>
      <c r="E2301" s="274" t="s">
        <v>1</v>
      </c>
      <c r="F2301" s="275" t="s">
        <v>519</v>
      </c>
      <c r="G2301" s="273"/>
      <c r="H2301" s="274" t="s">
        <v>1</v>
      </c>
      <c r="I2301" s="276"/>
      <c r="J2301" s="273"/>
      <c r="K2301" s="273"/>
      <c r="L2301" s="277"/>
      <c r="M2301" s="278"/>
      <c r="N2301" s="279"/>
      <c r="O2301" s="279"/>
      <c r="P2301" s="279"/>
      <c r="Q2301" s="279"/>
      <c r="R2301" s="279"/>
      <c r="S2301" s="279"/>
      <c r="T2301" s="280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T2301" s="281" t="s">
        <v>260</v>
      </c>
      <c r="AU2301" s="281" t="s">
        <v>93</v>
      </c>
      <c r="AV2301" s="15" t="s">
        <v>91</v>
      </c>
      <c r="AW2301" s="15" t="s">
        <v>40</v>
      </c>
      <c r="AX2301" s="15" t="s">
        <v>84</v>
      </c>
      <c r="AY2301" s="281" t="s">
        <v>251</v>
      </c>
    </row>
    <row r="2302" s="13" customFormat="1">
      <c r="A2302" s="13"/>
      <c r="B2302" s="249"/>
      <c r="C2302" s="250"/>
      <c r="D2302" s="251" t="s">
        <v>260</v>
      </c>
      <c r="E2302" s="252" t="s">
        <v>1</v>
      </c>
      <c r="F2302" s="253" t="s">
        <v>2320</v>
      </c>
      <c r="G2302" s="250"/>
      <c r="H2302" s="254">
        <v>267.57900000000001</v>
      </c>
      <c r="I2302" s="255"/>
      <c r="J2302" s="250"/>
      <c r="K2302" s="250"/>
      <c r="L2302" s="256"/>
      <c r="M2302" s="257"/>
      <c r="N2302" s="258"/>
      <c r="O2302" s="258"/>
      <c r="P2302" s="258"/>
      <c r="Q2302" s="258"/>
      <c r="R2302" s="258"/>
      <c r="S2302" s="258"/>
      <c r="T2302" s="259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60" t="s">
        <v>260</v>
      </c>
      <c r="AU2302" s="260" t="s">
        <v>93</v>
      </c>
      <c r="AV2302" s="13" t="s">
        <v>93</v>
      </c>
      <c r="AW2302" s="13" t="s">
        <v>40</v>
      </c>
      <c r="AX2302" s="13" t="s">
        <v>84</v>
      </c>
      <c r="AY2302" s="260" t="s">
        <v>251</v>
      </c>
    </row>
    <row r="2303" s="14" customFormat="1">
      <c r="A2303" s="14"/>
      <c r="B2303" s="261"/>
      <c r="C2303" s="262"/>
      <c r="D2303" s="251" t="s">
        <v>260</v>
      </c>
      <c r="E2303" s="263" t="s">
        <v>1</v>
      </c>
      <c r="F2303" s="264" t="s">
        <v>262</v>
      </c>
      <c r="G2303" s="262"/>
      <c r="H2303" s="265">
        <v>1347.5550000000001</v>
      </c>
      <c r="I2303" s="266"/>
      <c r="J2303" s="262"/>
      <c r="K2303" s="262"/>
      <c r="L2303" s="267"/>
      <c r="M2303" s="268"/>
      <c r="N2303" s="269"/>
      <c r="O2303" s="269"/>
      <c r="P2303" s="269"/>
      <c r="Q2303" s="269"/>
      <c r="R2303" s="269"/>
      <c r="S2303" s="269"/>
      <c r="T2303" s="270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71" t="s">
        <v>260</v>
      </c>
      <c r="AU2303" s="271" t="s">
        <v>93</v>
      </c>
      <c r="AV2303" s="14" t="s">
        <v>257</v>
      </c>
      <c r="AW2303" s="14" t="s">
        <v>40</v>
      </c>
      <c r="AX2303" s="14" t="s">
        <v>91</v>
      </c>
      <c r="AY2303" s="271" t="s">
        <v>251</v>
      </c>
    </row>
    <row r="2304" s="2" customFormat="1" ht="33" customHeight="1">
      <c r="A2304" s="41"/>
      <c r="B2304" s="42"/>
      <c r="C2304" s="230" t="s">
        <v>2321</v>
      </c>
      <c r="D2304" s="230" t="s">
        <v>253</v>
      </c>
      <c r="E2304" s="231" t="s">
        <v>2322</v>
      </c>
      <c r="F2304" s="232" t="s">
        <v>2323</v>
      </c>
      <c r="G2304" s="233" t="s">
        <v>389</v>
      </c>
      <c r="H2304" s="234">
        <v>8.2230000000000008</v>
      </c>
      <c r="I2304" s="235"/>
      <c r="J2304" s="236">
        <f>ROUND(I2304*H2304,2)</f>
        <v>0</v>
      </c>
      <c r="K2304" s="237"/>
      <c r="L2304" s="47"/>
      <c r="M2304" s="238" t="s">
        <v>1</v>
      </c>
      <c r="N2304" s="239" t="s">
        <v>49</v>
      </c>
      <c r="O2304" s="94"/>
      <c r="P2304" s="240">
        <f>O2304*H2304</f>
        <v>0</v>
      </c>
      <c r="Q2304" s="240">
        <v>0.0128764</v>
      </c>
      <c r="R2304" s="240">
        <f>Q2304*H2304</f>
        <v>0.1058826372</v>
      </c>
      <c r="S2304" s="240">
        <v>0</v>
      </c>
      <c r="T2304" s="241">
        <f>S2304*H2304</f>
        <v>0</v>
      </c>
      <c r="U2304" s="41"/>
      <c r="V2304" s="41"/>
      <c r="W2304" s="41"/>
      <c r="X2304" s="41"/>
      <c r="Y2304" s="41"/>
      <c r="Z2304" s="41"/>
      <c r="AA2304" s="41"/>
      <c r="AB2304" s="41"/>
      <c r="AC2304" s="41"/>
      <c r="AD2304" s="41"/>
      <c r="AE2304" s="41"/>
      <c r="AR2304" s="242" t="s">
        <v>304</v>
      </c>
      <c r="AT2304" s="242" t="s">
        <v>253</v>
      </c>
      <c r="AU2304" s="242" t="s">
        <v>93</v>
      </c>
      <c r="AY2304" s="19" t="s">
        <v>251</v>
      </c>
      <c r="BE2304" s="243">
        <f>IF(N2304="základní",J2304,0)</f>
        <v>0</v>
      </c>
      <c r="BF2304" s="243">
        <f>IF(N2304="snížená",J2304,0)</f>
        <v>0</v>
      </c>
      <c r="BG2304" s="243">
        <f>IF(N2304="zákl. přenesená",J2304,0)</f>
        <v>0</v>
      </c>
      <c r="BH2304" s="243">
        <f>IF(N2304="sníž. přenesená",J2304,0)</f>
        <v>0</v>
      </c>
      <c r="BI2304" s="243">
        <f>IF(N2304="nulová",J2304,0)</f>
        <v>0</v>
      </c>
      <c r="BJ2304" s="19" t="s">
        <v>91</v>
      </c>
      <c r="BK2304" s="243">
        <f>ROUND(I2304*H2304,2)</f>
        <v>0</v>
      </c>
      <c r="BL2304" s="19" t="s">
        <v>304</v>
      </c>
      <c r="BM2304" s="242" t="s">
        <v>2324</v>
      </c>
    </row>
    <row r="2305" s="2" customFormat="1">
      <c r="A2305" s="41"/>
      <c r="B2305" s="42"/>
      <c r="C2305" s="43"/>
      <c r="D2305" s="244" t="s">
        <v>258</v>
      </c>
      <c r="E2305" s="43"/>
      <c r="F2305" s="245" t="s">
        <v>2325</v>
      </c>
      <c r="G2305" s="43"/>
      <c r="H2305" s="43"/>
      <c r="I2305" s="246"/>
      <c r="J2305" s="43"/>
      <c r="K2305" s="43"/>
      <c r="L2305" s="47"/>
      <c r="M2305" s="247"/>
      <c r="N2305" s="248"/>
      <c r="O2305" s="94"/>
      <c r="P2305" s="94"/>
      <c r="Q2305" s="94"/>
      <c r="R2305" s="94"/>
      <c r="S2305" s="94"/>
      <c r="T2305" s="95"/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T2305" s="19" t="s">
        <v>258</v>
      </c>
      <c r="AU2305" s="19" t="s">
        <v>93</v>
      </c>
    </row>
    <row r="2306" s="13" customFormat="1">
      <c r="A2306" s="13"/>
      <c r="B2306" s="249"/>
      <c r="C2306" s="250"/>
      <c r="D2306" s="251" t="s">
        <v>260</v>
      </c>
      <c r="E2306" s="252" t="s">
        <v>1</v>
      </c>
      <c r="F2306" s="253" t="s">
        <v>2326</v>
      </c>
      <c r="G2306" s="250"/>
      <c r="H2306" s="254">
        <v>8.2230000000000008</v>
      </c>
      <c r="I2306" s="255"/>
      <c r="J2306" s="250"/>
      <c r="K2306" s="250"/>
      <c r="L2306" s="256"/>
      <c r="M2306" s="257"/>
      <c r="N2306" s="258"/>
      <c r="O2306" s="258"/>
      <c r="P2306" s="258"/>
      <c r="Q2306" s="258"/>
      <c r="R2306" s="258"/>
      <c r="S2306" s="258"/>
      <c r="T2306" s="259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60" t="s">
        <v>260</v>
      </c>
      <c r="AU2306" s="260" t="s">
        <v>93</v>
      </c>
      <c r="AV2306" s="13" t="s">
        <v>93</v>
      </c>
      <c r="AW2306" s="13" t="s">
        <v>40</v>
      </c>
      <c r="AX2306" s="13" t="s">
        <v>84</v>
      </c>
      <c r="AY2306" s="260" t="s">
        <v>251</v>
      </c>
    </row>
    <row r="2307" s="14" customFormat="1">
      <c r="A2307" s="14"/>
      <c r="B2307" s="261"/>
      <c r="C2307" s="262"/>
      <c r="D2307" s="251" t="s">
        <v>260</v>
      </c>
      <c r="E2307" s="263" t="s">
        <v>1</v>
      </c>
      <c r="F2307" s="264" t="s">
        <v>262</v>
      </c>
      <c r="G2307" s="262"/>
      <c r="H2307" s="265">
        <v>8.2230000000000008</v>
      </c>
      <c r="I2307" s="266"/>
      <c r="J2307" s="262"/>
      <c r="K2307" s="262"/>
      <c r="L2307" s="267"/>
      <c r="M2307" s="268"/>
      <c r="N2307" s="269"/>
      <c r="O2307" s="269"/>
      <c r="P2307" s="269"/>
      <c r="Q2307" s="269"/>
      <c r="R2307" s="269"/>
      <c r="S2307" s="269"/>
      <c r="T2307" s="270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71" t="s">
        <v>260</v>
      </c>
      <c r="AU2307" s="271" t="s">
        <v>93</v>
      </c>
      <c r="AV2307" s="14" t="s">
        <v>257</v>
      </c>
      <c r="AW2307" s="14" t="s">
        <v>40</v>
      </c>
      <c r="AX2307" s="14" t="s">
        <v>91</v>
      </c>
      <c r="AY2307" s="271" t="s">
        <v>251</v>
      </c>
    </row>
    <row r="2308" s="2" customFormat="1" ht="33" customHeight="1">
      <c r="A2308" s="41"/>
      <c r="B2308" s="42"/>
      <c r="C2308" s="230" t="s">
        <v>1616</v>
      </c>
      <c r="D2308" s="230" t="s">
        <v>253</v>
      </c>
      <c r="E2308" s="231" t="s">
        <v>2327</v>
      </c>
      <c r="F2308" s="232" t="s">
        <v>2328</v>
      </c>
      <c r="G2308" s="233" t="s">
        <v>389</v>
      </c>
      <c r="H2308" s="234">
        <v>10.619</v>
      </c>
      <c r="I2308" s="235"/>
      <c r="J2308" s="236">
        <f>ROUND(I2308*H2308,2)</f>
        <v>0</v>
      </c>
      <c r="K2308" s="237"/>
      <c r="L2308" s="47"/>
      <c r="M2308" s="238" t="s">
        <v>1</v>
      </c>
      <c r="N2308" s="239" t="s">
        <v>49</v>
      </c>
      <c r="O2308" s="94"/>
      <c r="P2308" s="240">
        <f>O2308*H2308</f>
        <v>0</v>
      </c>
      <c r="Q2308" s="240">
        <v>0.013550400000000001</v>
      </c>
      <c r="R2308" s="240">
        <f>Q2308*H2308</f>
        <v>0.14389169760000001</v>
      </c>
      <c r="S2308" s="240">
        <v>0</v>
      </c>
      <c r="T2308" s="241">
        <f>S2308*H2308</f>
        <v>0</v>
      </c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R2308" s="242" t="s">
        <v>304</v>
      </c>
      <c r="AT2308" s="242" t="s">
        <v>253</v>
      </c>
      <c r="AU2308" s="242" t="s">
        <v>93</v>
      </c>
      <c r="AY2308" s="19" t="s">
        <v>251</v>
      </c>
      <c r="BE2308" s="243">
        <f>IF(N2308="základní",J2308,0)</f>
        <v>0</v>
      </c>
      <c r="BF2308" s="243">
        <f>IF(N2308="snížená",J2308,0)</f>
        <v>0</v>
      </c>
      <c r="BG2308" s="243">
        <f>IF(N2308="zákl. přenesená",J2308,0)</f>
        <v>0</v>
      </c>
      <c r="BH2308" s="243">
        <f>IF(N2308="sníž. přenesená",J2308,0)</f>
        <v>0</v>
      </c>
      <c r="BI2308" s="243">
        <f>IF(N2308="nulová",J2308,0)</f>
        <v>0</v>
      </c>
      <c r="BJ2308" s="19" t="s">
        <v>91</v>
      </c>
      <c r="BK2308" s="243">
        <f>ROUND(I2308*H2308,2)</f>
        <v>0</v>
      </c>
      <c r="BL2308" s="19" t="s">
        <v>304</v>
      </c>
      <c r="BM2308" s="242" t="s">
        <v>2329</v>
      </c>
    </row>
    <row r="2309" s="2" customFormat="1">
      <c r="A2309" s="41"/>
      <c r="B2309" s="42"/>
      <c r="C2309" s="43"/>
      <c r="D2309" s="244" t="s">
        <v>258</v>
      </c>
      <c r="E2309" s="43"/>
      <c r="F2309" s="245" t="s">
        <v>2330</v>
      </c>
      <c r="G2309" s="43"/>
      <c r="H2309" s="43"/>
      <c r="I2309" s="246"/>
      <c r="J2309" s="43"/>
      <c r="K2309" s="43"/>
      <c r="L2309" s="47"/>
      <c r="M2309" s="247"/>
      <c r="N2309" s="248"/>
      <c r="O2309" s="94"/>
      <c r="P2309" s="94"/>
      <c r="Q2309" s="94"/>
      <c r="R2309" s="94"/>
      <c r="S2309" s="94"/>
      <c r="T2309" s="95"/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T2309" s="19" t="s">
        <v>258</v>
      </c>
      <c r="AU2309" s="19" t="s">
        <v>93</v>
      </c>
    </row>
    <row r="2310" s="13" customFormat="1">
      <c r="A2310" s="13"/>
      <c r="B2310" s="249"/>
      <c r="C2310" s="250"/>
      <c r="D2310" s="251" t="s">
        <v>260</v>
      </c>
      <c r="E2310" s="252" t="s">
        <v>1</v>
      </c>
      <c r="F2310" s="253" t="s">
        <v>2331</v>
      </c>
      <c r="G2310" s="250"/>
      <c r="H2310" s="254">
        <v>10.619</v>
      </c>
      <c r="I2310" s="255"/>
      <c r="J2310" s="250"/>
      <c r="K2310" s="250"/>
      <c r="L2310" s="256"/>
      <c r="M2310" s="257"/>
      <c r="N2310" s="258"/>
      <c r="O2310" s="258"/>
      <c r="P2310" s="258"/>
      <c r="Q2310" s="258"/>
      <c r="R2310" s="258"/>
      <c r="S2310" s="258"/>
      <c r="T2310" s="259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60" t="s">
        <v>260</v>
      </c>
      <c r="AU2310" s="260" t="s">
        <v>93</v>
      </c>
      <c r="AV2310" s="13" t="s">
        <v>93</v>
      </c>
      <c r="AW2310" s="13" t="s">
        <v>40</v>
      </c>
      <c r="AX2310" s="13" t="s">
        <v>84</v>
      </c>
      <c r="AY2310" s="260" t="s">
        <v>251</v>
      </c>
    </row>
    <row r="2311" s="14" customFormat="1">
      <c r="A2311" s="14"/>
      <c r="B2311" s="261"/>
      <c r="C2311" s="262"/>
      <c r="D2311" s="251" t="s">
        <v>260</v>
      </c>
      <c r="E2311" s="263" t="s">
        <v>1</v>
      </c>
      <c r="F2311" s="264" t="s">
        <v>262</v>
      </c>
      <c r="G2311" s="262"/>
      <c r="H2311" s="265">
        <v>10.619</v>
      </c>
      <c r="I2311" s="266"/>
      <c r="J2311" s="262"/>
      <c r="K2311" s="262"/>
      <c r="L2311" s="267"/>
      <c r="M2311" s="268"/>
      <c r="N2311" s="269"/>
      <c r="O2311" s="269"/>
      <c r="P2311" s="269"/>
      <c r="Q2311" s="269"/>
      <c r="R2311" s="269"/>
      <c r="S2311" s="269"/>
      <c r="T2311" s="270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71" t="s">
        <v>260</v>
      </c>
      <c r="AU2311" s="271" t="s">
        <v>93</v>
      </c>
      <c r="AV2311" s="14" t="s">
        <v>257</v>
      </c>
      <c r="AW2311" s="14" t="s">
        <v>40</v>
      </c>
      <c r="AX2311" s="14" t="s">
        <v>91</v>
      </c>
      <c r="AY2311" s="271" t="s">
        <v>251</v>
      </c>
    </row>
    <row r="2312" s="2" customFormat="1" ht="37.8" customHeight="1">
      <c r="A2312" s="41"/>
      <c r="B2312" s="42"/>
      <c r="C2312" s="230" t="s">
        <v>2332</v>
      </c>
      <c r="D2312" s="230" t="s">
        <v>253</v>
      </c>
      <c r="E2312" s="231" t="s">
        <v>2333</v>
      </c>
      <c r="F2312" s="232" t="s">
        <v>2334</v>
      </c>
      <c r="G2312" s="233" t="s">
        <v>389</v>
      </c>
      <c r="H2312" s="234">
        <v>813.49599999999998</v>
      </c>
      <c r="I2312" s="235"/>
      <c r="J2312" s="236">
        <f>ROUND(I2312*H2312,2)</f>
        <v>0</v>
      </c>
      <c r="K2312" s="237"/>
      <c r="L2312" s="47"/>
      <c r="M2312" s="238" t="s">
        <v>1</v>
      </c>
      <c r="N2312" s="239" t="s">
        <v>49</v>
      </c>
      <c r="O2312" s="94"/>
      <c r="P2312" s="240">
        <f>O2312*H2312</f>
        <v>0</v>
      </c>
      <c r="Q2312" s="240">
        <v>0.029627400000000002</v>
      </c>
      <c r="R2312" s="240">
        <f>Q2312*H2312</f>
        <v>24.1017713904</v>
      </c>
      <c r="S2312" s="240">
        <v>0</v>
      </c>
      <c r="T2312" s="241">
        <f>S2312*H2312</f>
        <v>0</v>
      </c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R2312" s="242" t="s">
        <v>304</v>
      </c>
      <c r="AT2312" s="242" t="s">
        <v>253</v>
      </c>
      <c r="AU2312" s="242" t="s">
        <v>93</v>
      </c>
      <c r="AY2312" s="19" t="s">
        <v>251</v>
      </c>
      <c r="BE2312" s="243">
        <f>IF(N2312="základní",J2312,0)</f>
        <v>0</v>
      </c>
      <c r="BF2312" s="243">
        <f>IF(N2312="snížená",J2312,0)</f>
        <v>0</v>
      </c>
      <c r="BG2312" s="243">
        <f>IF(N2312="zákl. přenesená",J2312,0)</f>
        <v>0</v>
      </c>
      <c r="BH2312" s="243">
        <f>IF(N2312="sníž. přenesená",J2312,0)</f>
        <v>0</v>
      </c>
      <c r="BI2312" s="243">
        <f>IF(N2312="nulová",J2312,0)</f>
        <v>0</v>
      </c>
      <c r="BJ2312" s="19" t="s">
        <v>91</v>
      </c>
      <c r="BK2312" s="243">
        <f>ROUND(I2312*H2312,2)</f>
        <v>0</v>
      </c>
      <c r="BL2312" s="19" t="s">
        <v>304</v>
      </c>
      <c r="BM2312" s="242" t="s">
        <v>2335</v>
      </c>
    </row>
    <row r="2313" s="2" customFormat="1">
      <c r="A2313" s="41"/>
      <c r="B2313" s="42"/>
      <c r="C2313" s="43"/>
      <c r="D2313" s="244" t="s">
        <v>258</v>
      </c>
      <c r="E2313" s="43"/>
      <c r="F2313" s="245" t="s">
        <v>2336</v>
      </c>
      <c r="G2313" s="43"/>
      <c r="H2313" s="43"/>
      <c r="I2313" s="246"/>
      <c r="J2313" s="43"/>
      <c r="K2313" s="43"/>
      <c r="L2313" s="47"/>
      <c r="M2313" s="247"/>
      <c r="N2313" s="248"/>
      <c r="O2313" s="94"/>
      <c r="P2313" s="94"/>
      <c r="Q2313" s="94"/>
      <c r="R2313" s="94"/>
      <c r="S2313" s="94"/>
      <c r="T2313" s="95"/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T2313" s="19" t="s">
        <v>258</v>
      </c>
      <c r="AU2313" s="19" t="s">
        <v>93</v>
      </c>
    </row>
    <row r="2314" s="13" customFormat="1">
      <c r="A2314" s="13"/>
      <c r="B2314" s="249"/>
      <c r="C2314" s="250"/>
      <c r="D2314" s="251" t="s">
        <v>260</v>
      </c>
      <c r="E2314" s="252" t="s">
        <v>1</v>
      </c>
      <c r="F2314" s="253" t="s">
        <v>2337</v>
      </c>
      <c r="G2314" s="250"/>
      <c r="H2314" s="254">
        <v>9.5579999999999998</v>
      </c>
      <c r="I2314" s="255"/>
      <c r="J2314" s="250"/>
      <c r="K2314" s="250"/>
      <c r="L2314" s="256"/>
      <c r="M2314" s="257"/>
      <c r="N2314" s="258"/>
      <c r="O2314" s="258"/>
      <c r="P2314" s="258"/>
      <c r="Q2314" s="258"/>
      <c r="R2314" s="258"/>
      <c r="S2314" s="258"/>
      <c r="T2314" s="259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60" t="s">
        <v>260</v>
      </c>
      <c r="AU2314" s="260" t="s">
        <v>93</v>
      </c>
      <c r="AV2314" s="13" t="s">
        <v>93</v>
      </c>
      <c r="AW2314" s="13" t="s">
        <v>40</v>
      </c>
      <c r="AX2314" s="13" t="s">
        <v>84</v>
      </c>
      <c r="AY2314" s="260" t="s">
        <v>251</v>
      </c>
    </row>
    <row r="2315" s="13" customFormat="1">
      <c r="A2315" s="13"/>
      <c r="B2315" s="249"/>
      <c r="C2315" s="250"/>
      <c r="D2315" s="251" t="s">
        <v>260</v>
      </c>
      <c r="E2315" s="252" t="s">
        <v>1</v>
      </c>
      <c r="F2315" s="253" t="s">
        <v>2338</v>
      </c>
      <c r="G2315" s="250"/>
      <c r="H2315" s="254">
        <v>165.398</v>
      </c>
      <c r="I2315" s="255"/>
      <c r="J2315" s="250"/>
      <c r="K2315" s="250"/>
      <c r="L2315" s="256"/>
      <c r="M2315" s="257"/>
      <c r="N2315" s="258"/>
      <c r="O2315" s="258"/>
      <c r="P2315" s="258"/>
      <c r="Q2315" s="258"/>
      <c r="R2315" s="258"/>
      <c r="S2315" s="258"/>
      <c r="T2315" s="259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60" t="s">
        <v>260</v>
      </c>
      <c r="AU2315" s="260" t="s">
        <v>93</v>
      </c>
      <c r="AV2315" s="13" t="s">
        <v>93</v>
      </c>
      <c r="AW2315" s="13" t="s">
        <v>40</v>
      </c>
      <c r="AX2315" s="13" t="s">
        <v>84</v>
      </c>
      <c r="AY2315" s="260" t="s">
        <v>251</v>
      </c>
    </row>
    <row r="2316" s="13" customFormat="1">
      <c r="A2316" s="13"/>
      <c r="B2316" s="249"/>
      <c r="C2316" s="250"/>
      <c r="D2316" s="251" t="s">
        <v>260</v>
      </c>
      <c r="E2316" s="252" t="s">
        <v>1</v>
      </c>
      <c r="F2316" s="253" t="s">
        <v>2339</v>
      </c>
      <c r="G2316" s="250"/>
      <c r="H2316" s="254">
        <v>159.63499999999999</v>
      </c>
      <c r="I2316" s="255"/>
      <c r="J2316" s="250"/>
      <c r="K2316" s="250"/>
      <c r="L2316" s="256"/>
      <c r="M2316" s="257"/>
      <c r="N2316" s="258"/>
      <c r="O2316" s="258"/>
      <c r="P2316" s="258"/>
      <c r="Q2316" s="258"/>
      <c r="R2316" s="258"/>
      <c r="S2316" s="258"/>
      <c r="T2316" s="259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60" t="s">
        <v>260</v>
      </c>
      <c r="AU2316" s="260" t="s">
        <v>93</v>
      </c>
      <c r="AV2316" s="13" t="s">
        <v>93</v>
      </c>
      <c r="AW2316" s="13" t="s">
        <v>40</v>
      </c>
      <c r="AX2316" s="13" t="s">
        <v>84</v>
      </c>
      <c r="AY2316" s="260" t="s">
        <v>251</v>
      </c>
    </row>
    <row r="2317" s="13" customFormat="1">
      <c r="A2317" s="13"/>
      <c r="B2317" s="249"/>
      <c r="C2317" s="250"/>
      <c r="D2317" s="251" t="s">
        <v>260</v>
      </c>
      <c r="E2317" s="252" t="s">
        <v>1</v>
      </c>
      <c r="F2317" s="253" t="s">
        <v>2340</v>
      </c>
      <c r="G2317" s="250"/>
      <c r="H2317" s="254">
        <v>159.63499999999999</v>
      </c>
      <c r="I2317" s="255"/>
      <c r="J2317" s="250"/>
      <c r="K2317" s="250"/>
      <c r="L2317" s="256"/>
      <c r="M2317" s="257"/>
      <c r="N2317" s="258"/>
      <c r="O2317" s="258"/>
      <c r="P2317" s="258"/>
      <c r="Q2317" s="258"/>
      <c r="R2317" s="258"/>
      <c r="S2317" s="258"/>
      <c r="T2317" s="259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60" t="s">
        <v>260</v>
      </c>
      <c r="AU2317" s="260" t="s">
        <v>93</v>
      </c>
      <c r="AV2317" s="13" t="s">
        <v>93</v>
      </c>
      <c r="AW2317" s="13" t="s">
        <v>40</v>
      </c>
      <c r="AX2317" s="13" t="s">
        <v>84</v>
      </c>
      <c r="AY2317" s="260" t="s">
        <v>251</v>
      </c>
    </row>
    <row r="2318" s="13" customFormat="1">
      <c r="A2318" s="13"/>
      <c r="B2318" s="249"/>
      <c r="C2318" s="250"/>
      <c r="D2318" s="251" t="s">
        <v>260</v>
      </c>
      <c r="E2318" s="252" t="s">
        <v>1</v>
      </c>
      <c r="F2318" s="253" t="s">
        <v>2341</v>
      </c>
      <c r="G2318" s="250"/>
      <c r="H2318" s="254">
        <v>159.63499999999999</v>
      </c>
      <c r="I2318" s="255"/>
      <c r="J2318" s="250"/>
      <c r="K2318" s="250"/>
      <c r="L2318" s="256"/>
      <c r="M2318" s="257"/>
      <c r="N2318" s="258"/>
      <c r="O2318" s="258"/>
      <c r="P2318" s="258"/>
      <c r="Q2318" s="258"/>
      <c r="R2318" s="258"/>
      <c r="S2318" s="258"/>
      <c r="T2318" s="259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60" t="s">
        <v>260</v>
      </c>
      <c r="AU2318" s="260" t="s">
        <v>93</v>
      </c>
      <c r="AV2318" s="13" t="s">
        <v>93</v>
      </c>
      <c r="AW2318" s="13" t="s">
        <v>40</v>
      </c>
      <c r="AX2318" s="13" t="s">
        <v>84</v>
      </c>
      <c r="AY2318" s="260" t="s">
        <v>251</v>
      </c>
    </row>
    <row r="2319" s="13" customFormat="1">
      <c r="A2319" s="13"/>
      <c r="B2319" s="249"/>
      <c r="C2319" s="250"/>
      <c r="D2319" s="251" t="s">
        <v>260</v>
      </c>
      <c r="E2319" s="252" t="s">
        <v>1</v>
      </c>
      <c r="F2319" s="253" t="s">
        <v>2342</v>
      </c>
      <c r="G2319" s="250"/>
      <c r="H2319" s="254">
        <v>159.63499999999999</v>
      </c>
      <c r="I2319" s="255"/>
      <c r="J2319" s="250"/>
      <c r="K2319" s="250"/>
      <c r="L2319" s="256"/>
      <c r="M2319" s="257"/>
      <c r="N2319" s="258"/>
      <c r="O2319" s="258"/>
      <c r="P2319" s="258"/>
      <c r="Q2319" s="258"/>
      <c r="R2319" s="258"/>
      <c r="S2319" s="258"/>
      <c r="T2319" s="259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60" t="s">
        <v>260</v>
      </c>
      <c r="AU2319" s="260" t="s">
        <v>93</v>
      </c>
      <c r="AV2319" s="13" t="s">
        <v>93</v>
      </c>
      <c r="AW2319" s="13" t="s">
        <v>40</v>
      </c>
      <c r="AX2319" s="13" t="s">
        <v>84</v>
      </c>
      <c r="AY2319" s="260" t="s">
        <v>251</v>
      </c>
    </row>
    <row r="2320" s="14" customFormat="1">
      <c r="A2320" s="14"/>
      <c r="B2320" s="261"/>
      <c r="C2320" s="262"/>
      <c r="D2320" s="251" t="s">
        <v>260</v>
      </c>
      <c r="E2320" s="263" t="s">
        <v>1</v>
      </c>
      <c r="F2320" s="264" t="s">
        <v>262</v>
      </c>
      <c r="G2320" s="262"/>
      <c r="H2320" s="265">
        <v>813.49599999999998</v>
      </c>
      <c r="I2320" s="266"/>
      <c r="J2320" s="262"/>
      <c r="K2320" s="262"/>
      <c r="L2320" s="267"/>
      <c r="M2320" s="268"/>
      <c r="N2320" s="269"/>
      <c r="O2320" s="269"/>
      <c r="P2320" s="269"/>
      <c r="Q2320" s="269"/>
      <c r="R2320" s="269"/>
      <c r="S2320" s="269"/>
      <c r="T2320" s="270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71" t="s">
        <v>260</v>
      </c>
      <c r="AU2320" s="271" t="s">
        <v>93</v>
      </c>
      <c r="AV2320" s="14" t="s">
        <v>257</v>
      </c>
      <c r="AW2320" s="14" t="s">
        <v>40</v>
      </c>
      <c r="AX2320" s="14" t="s">
        <v>91</v>
      </c>
      <c r="AY2320" s="271" t="s">
        <v>251</v>
      </c>
    </row>
    <row r="2321" s="2" customFormat="1" ht="37.8" customHeight="1">
      <c r="A2321" s="41"/>
      <c r="B2321" s="42"/>
      <c r="C2321" s="230" t="s">
        <v>1624</v>
      </c>
      <c r="D2321" s="230" t="s">
        <v>253</v>
      </c>
      <c r="E2321" s="231" t="s">
        <v>2343</v>
      </c>
      <c r="F2321" s="232" t="s">
        <v>2344</v>
      </c>
      <c r="G2321" s="233" t="s">
        <v>571</v>
      </c>
      <c r="H2321" s="234">
        <v>104</v>
      </c>
      <c r="I2321" s="235"/>
      <c r="J2321" s="236">
        <f>ROUND(I2321*H2321,2)</f>
        <v>0</v>
      </c>
      <c r="K2321" s="237"/>
      <c r="L2321" s="47"/>
      <c r="M2321" s="238" t="s">
        <v>1</v>
      </c>
      <c r="N2321" s="239" t="s">
        <v>49</v>
      </c>
      <c r="O2321" s="94"/>
      <c r="P2321" s="240">
        <f>O2321*H2321</f>
        <v>0</v>
      </c>
      <c r="Q2321" s="240">
        <v>0.0019</v>
      </c>
      <c r="R2321" s="240">
        <f>Q2321*H2321</f>
        <v>0.1976</v>
      </c>
      <c r="S2321" s="240">
        <v>0.0070000000000000001</v>
      </c>
      <c r="T2321" s="241">
        <f>S2321*H2321</f>
        <v>0.72799999999999998</v>
      </c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R2321" s="242" t="s">
        <v>304</v>
      </c>
      <c r="AT2321" s="242" t="s">
        <v>253</v>
      </c>
      <c r="AU2321" s="242" t="s">
        <v>93</v>
      </c>
      <c r="AY2321" s="19" t="s">
        <v>251</v>
      </c>
      <c r="BE2321" s="243">
        <f>IF(N2321="základní",J2321,0)</f>
        <v>0</v>
      </c>
      <c r="BF2321" s="243">
        <f>IF(N2321="snížená",J2321,0)</f>
        <v>0</v>
      </c>
      <c r="BG2321" s="243">
        <f>IF(N2321="zákl. přenesená",J2321,0)</f>
        <v>0</v>
      </c>
      <c r="BH2321" s="243">
        <f>IF(N2321="sníž. přenesená",J2321,0)</f>
        <v>0</v>
      </c>
      <c r="BI2321" s="243">
        <f>IF(N2321="nulová",J2321,0)</f>
        <v>0</v>
      </c>
      <c r="BJ2321" s="19" t="s">
        <v>91</v>
      </c>
      <c r="BK2321" s="243">
        <f>ROUND(I2321*H2321,2)</f>
        <v>0</v>
      </c>
      <c r="BL2321" s="19" t="s">
        <v>304</v>
      </c>
      <c r="BM2321" s="242" t="s">
        <v>2345</v>
      </c>
    </row>
    <row r="2322" s="15" customFormat="1">
      <c r="A2322" s="15"/>
      <c r="B2322" s="272"/>
      <c r="C2322" s="273"/>
      <c r="D2322" s="251" t="s">
        <v>260</v>
      </c>
      <c r="E2322" s="274" t="s">
        <v>1</v>
      </c>
      <c r="F2322" s="275" t="s">
        <v>1561</v>
      </c>
      <c r="G2322" s="273"/>
      <c r="H2322" s="274" t="s">
        <v>1</v>
      </c>
      <c r="I2322" s="276"/>
      <c r="J2322" s="273"/>
      <c r="K2322" s="273"/>
      <c r="L2322" s="277"/>
      <c r="M2322" s="278"/>
      <c r="N2322" s="279"/>
      <c r="O2322" s="279"/>
      <c r="P2322" s="279"/>
      <c r="Q2322" s="279"/>
      <c r="R2322" s="279"/>
      <c r="S2322" s="279"/>
      <c r="T2322" s="280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15"/>
      <c r="AT2322" s="281" t="s">
        <v>260</v>
      </c>
      <c r="AU2322" s="281" t="s">
        <v>93</v>
      </c>
      <c r="AV2322" s="15" t="s">
        <v>91</v>
      </c>
      <c r="AW2322" s="15" t="s">
        <v>40</v>
      </c>
      <c r="AX2322" s="15" t="s">
        <v>84</v>
      </c>
      <c r="AY2322" s="281" t="s">
        <v>251</v>
      </c>
    </row>
    <row r="2323" s="13" customFormat="1">
      <c r="A2323" s="13"/>
      <c r="B2323" s="249"/>
      <c r="C2323" s="250"/>
      <c r="D2323" s="251" t="s">
        <v>260</v>
      </c>
      <c r="E2323" s="252" t="s">
        <v>1</v>
      </c>
      <c r="F2323" s="253" t="s">
        <v>2346</v>
      </c>
      <c r="G2323" s="250"/>
      <c r="H2323" s="254">
        <v>50</v>
      </c>
      <c r="I2323" s="255"/>
      <c r="J2323" s="250"/>
      <c r="K2323" s="250"/>
      <c r="L2323" s="256"/>
      <c r="M2323" s="257"/>
      <c r="N2323" s="258"/>
      <c r="O2323" s="258"/>
      <c r="P2323" s="258"/>
      <c r="Q2323" s="258"/>
      <c r="R2323" s="258"/>
      <c r="S2323" s="258"/>
      <c r="T2323" s="259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60" t="s">
        <v>260</v>
      </c>
      <c r="AU2323" s="260" t="s">
        <v>93</v>
      </c>
      <c r="AV2323" s="13" t="s">
        <v>93</v>
      </c>
      <c r="AW2323" s="13" t="s">
        <v>40</v>
      </c>
      <c r="AX2323" s="13" t="s">
        <v>84</v>
      </c>
      <c r="AY2323" s="260" t="s">
        <v>251</v>
      </c>
    </row>
    <row r="2324" s="13" customFormat="1">
      <c r="A2324" s="13"/>
      <c r="B2324" s="249"/>
      <c r="C2324" s="250"/>
      <c r="D2324" s="251" t="s">
        <v>260</v>
      </c>
      <c r="E2324" s="252" t="s">
        <v>1</v>
      </c>
      <c r="F2324" s="253" t="s">
        <v>2347</v>
      </c>
      <c r="G2324" s="250"/>
      <c r="H2324" s="254">
        <v>8</v>
      </c>
      <c r="I2324" s="255"/>
      <c r="J2324" s="250"/>
      <c r="K2324" s="250"/>
      <c r="L2324" s="256"/>
      <c r="M2324" s="257"/>
      <c r="N2324" s="258"/>
      <c r="O2324" s="258"/>
      <c r="P2324" s="258"/>
      <c r="Q2324" s="258"/>
      <c r="R2324" s="258"/>
      <c r="S2324" s="258"/>
      <c r="T2324" s="259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60" t="s">
        <v>260</v>
      </c>
      <c r="AU2324" s="260" t="s">
        <v>93</v>
      </c>
      <c r="AV2324" s="13" t="s">
        <v>93</v>
      </c>
      <c r="AW2324" s="13" t="s">
        <v>40</v>
      </c>
      <c r="AX2324" s="13" t="s">
        <v>84</v>
      </c>
      <c r="AY2324" s="260" t="s">
        <v>251</v>
      </c>
    </row>
    <row r="2325" s="13" customFormat="1">
      <c r="A2325" s="13"/>
      <c r="B2325" s="249"/>
      <c r="C2325" s="250"/>
      <c r="D2325" s="251" t="s">
        <v>260</v>
      </c>
      <c r="E2325" s="252" t="s">
        <v>1</v>
      </c>
      <c r="F2325" s="253" t="s">
        <v>2348</v>
      </c>
      <c r="G2325" s="250"/>
      <c r="H2325" s="254">
        <v>46</v>
      </c>
      <c r="I2325" s="255"/>
      <c r="J2325" s="250"/>
      <c r="K2325" s="250"/>
      <c r="L2325" s="256"/>
      <c r="M2325" s="257"/>
      <c r="N2325" s="258"/>
      <c r="O2325" s="258"/>
      <c r="P2325" s="258"/>
      <c r="Q2325" s="258"/>
      <c r="R2325" s="258"/>
      <c r="S2325" s="258"/>
      <c r="T2325" s="259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60" t="s">
        <v>260</v>
      </c>
      <c r="AU2325" s="260" t="s">
        <v>93</v>
      </c>
      <c r="AV2325" s="13" t="s">
        <v>93</v>
      </c>
      <c r="AW2325" s="13" t="s">
        <v>40</v>
      </c>
      <c r="AX2325" s="13" t="s">
        <v>84</v>
      </c>
      <c r="AY2325" s="260" t="s">
        <v>251</v>
      </c>
    </row>
    <row r="2326" s="14" customFormat="1">
      <c r="A2326" s="14"/>
      <c r="B2326" s="261"/>
      <c r="C2326" s="262"/>
      <c r="D2326" s="251" t="s">
        <v>260</v>
      </c>
      <c r="E2326" s="263" t="s">
        <v>1</v>
      </c>
      <c r="F2326" s="264" t="s">
        <v>262</v>
      </c>
      <c r="G2326" s="262"/>
      <c r="H2326" s="265">
        <v>104</v>
      </c>
      <c r="I2326" s="266"/>
      <c r="J2326" s="262"/>
      <c r="K2326" s="262"/>
      <c r="L2326" s="267"/>
      <c r="M2326" s="268"/>
      <c r="N2326" s="269"/>
      <c r="O2326" s="269"/>
      <c r="P2326" s="269"/>
      <c r="Q2326" s="269"/>
      <c r="R2326" s="269"/>
      <c r="S2326" s="269"/>
      <c r="T2326" s="270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71" t="s">
        <v>260</v>
      </c>
      <c r="AU2326" s="271" t="s">
        <v>93</v>
      </c>
      <c r="AV2326" s="14" t="s">
        <v>257</v>
      </c>
      <c r="AW2326" s="14" t="s">
        <v>40</v>
      </c>
      <c r="AX2326" s="14" t="s">
        <v>91</v>
      </c>
      <c r="AY2326" s="271" t="s">
        <v>251</v>
      </c>
    </row>
    <row r="2327" s="2" customFormat="1" ht="33" customHeight="1">
      <c r="A2327" s="41"/>
      <c r="B2327" s="42"/>
      <c r="C2327" s="230" t="s">
        <v>2349</v>
      </c>
      <c r="D2327" s="230" t="s">
        <v>253</v>
      </c>
      <c r="E2327" s="231" t="s">
        <v>2350</v>
      </c>
      <c r="F2327" s="232" t="s">
        <v>2351</v>
      </c>
      <c r="G2327" s="233" t="s">
        <v>571</v>
      </c>
      <c r="H2327" s="234">
        <v>50</v>
      </c>
      <c r="I2327" s="235"/>
      <c r="J2327" s="236">
        <f>ROUND(I2327*H2327,2)</f>
        <v>0</v>
      </c>
      <c r="K2327" s="237"/>
      <c r="L2327" s="47"/>
      <c r="M2327" s="238" t="s">
        <v>1</v>
      </c>
      <c r="N2327" s="239" t="s">
        <v>49</v>
      </c>
      <c r="O2327" s="94"/>
      <c r="P2327" s="240">
        <f>O2327*H2327</f>
        <v>0</v>
      </c>
      <c r="Q2327" s="240">
        <v>0.00115</v>
      </c>
      <c r="R2327" s="240">
        <f>Q2327*H2327</f>
        <v>0.057499999999999996</v>
      </c>
      <c r="S2327" s="240">
        <v>0.0028</v>
      </c>
      <c r="T2327" s="241">
        <f>S2327*H2327</f>
        <v>0.13999999999999999</v>
      </c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R2327" s="242" t="s">
        <v>304</v>
      </c>
      <c r="AT2327" s="242" t="s">
        <v>253</v>
      </c>
      <c r="AU2327" s="242" t="s">
        <v>93</v>
      </c>
      <c r="AY2327" s="19" t="s">
        <v>251</v>
      </c>
      <c r="BE2327" s="243">
        <f>IF(N2327="základní",J2327,0)</f>
        <v>0</v>
      </c>
      <c r="BF2327" s="243">
        <f>IF(N2327="snížená",J2327,0)</f>
        <v>0</v>
      </c>
      <c r="BG2327" s="243">
        <f>IF(N2327="zákl. přenesená",J2327,0)</f>
        <v>0</v>
      </c>
      <c r="BH2327" s="243">
        <f>IF(N2327="sníž. přenesená",J2327,0)</f>
        <v>0</v>
      </c>
      <c r="BI2327" s="243">
        <f>IF(N2327="nulová",J2327,0)</f>
        <v>0</v>
      </c>
      <c r="BJ2327" s="19" t="s">
        <v>91</v>
      </c>
      <c r="BK2327" s="243">
        <f>ROUND(I2327*H2327,2)</f>
        <v>0</v>
      </c>
      <c r="BL2327" s="19" t="s">
        <v>304</v>
      </c>
      <c r="BM2327" s="242" t="s">
        <v>2352</v>
      </c>
    </row>
    <row r="2328" s="15" customFormat="1">
      <c r="A2328" s="15"/>
      <c r="B2328" s="272"/>
      <c r="C2328" s="273"/>
      <c r="D2328" s="251" t="s">
        <v>260</v>
      </c>
      <c r="E2328" s="274" t="s">
        <v>1</v>
      </c>
      <c r="F2328" s="275" t="s">
        <v>1561</v>
      </c>
      <c r="G2328" s="273"/>
      <c r="H2328" s="274" t="s">
        <v>1</v>
      </c>
      <c r="I2328" s="276"/>
      <c r="J2328" s="273"/>
      <c r="K2328" s="273"/>
      <c r="L2328" s="277"/>
      <c r="M2328" s="278"/>
      <c r="N2328" s="279"/>
      <c r="O2328" s="279"/>
      <c r="P2328" s="279"/>
      <c r="Q2328" s="279"/>
      <c r="R2328" s="279"/>
      <c r="S2328" s="279"/>
      <c r="T2328" s="280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T2328" s="281" t="s">
        <v>260</v>
      </c>
      <c r="AU2328" s="281" t="s">
        <v>93</v>
      </c>
      <c r="AV2328" s="15" t="s">
        <v>91</v>
      </c>
      <c r="AW2328" s="15" t="s">
        <v>40</v>
      </c>
      <c r="AX2328" s="15" t="s">
        <v>84</v>
      </c>
      <c r="AY2328" s="281" t="s">
        <v>251</v>
      </c>
    </row>
    <row r="2329" s="13" customFormat="1">
      <c r="A2329" s="13"/>
      <c r="B2329" s="249"/>
      <c r="C2329" s="250"/>
      <c r="D2329" s="251" t="s">
        <v>260</v>
      </c>
      <c r="E2329" s="252" t="s">
        <v>1</v>
      </c>
      <c r="F2329" s="253" t="s">
        <v>2353</v>
      </c>
      <c r="G2329" s="250"/>
      <c r="H2329" s="254">
        <v>20</v>
      </c>
      <c r="I2329" s="255"/>
      <c r="J2329" s="250"/>
      <c r="K2329" s="250"/>
      <c r="L2329" s="256"/>
      <c r="M2329" s="257"/>
      <c r="N2329" s="258"/>
      <c r="O2329" s="258"/>
      <c r="P2329" s="258"/>
      <c r="Q2329" s="258"/>
      <c r="R2329" s="258"/>
      <c r="S2329" s="258"/>
      <c r="T2329" s="259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60" t="s">
        <v>260</v>
      </c>
      <c r="AU2329" s="260" t="s">
        <v>93</v>
      </c>
      <c r="AV2329" s="13" t="s">
        <v>93</v>
      </c>
      <c r="AW2329" s="13" t="s">
        <v>40</v>
      </c>
      <c r="AX2329" s="13" t="s">
        <v>84</v>
      </c>
      <c r="AY2329" s="260" t="s">
        <v>251</v>
      </c>
    </row>
    <row r="2330" s="13" customFormat="1">
      <c r="A2330" s="13"/>
      <c r="B2330" s="249"/>
      <c r="C2330" s="250"/>
      <c r="D2330" s="251" t="s">
        <v>260</v>
      </c>
      <c r="E2330" s="252" t="s">
        <v>1</v>
      </c>
      <c r="F2330" s="253" t="s">
        <v>2354</v>
      </c>
      <c r="G2330" s="250"/>
      <c r="H2330" s="254">
        <v>30</v>
      </c>
      <c r="I2330" s="255"/>
      <c r="J2330" s="250"/>
      <c r="K2330" s="250"/>
      <c r="L2330" s="256"/>
      <c r="M2330" s="257"/>
      <c r="N2330" s="258"/>
      <c r="O2330" s="258"/>
      <c r="P2330" s="258"/>
      <c r="Q2330" s="258"/>
      <c r="R2330" s="258"/>
      <c r="S2330" s="258"/>
      <c r="T2330" s="259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60" t="s">
        <v>260</v>
      </c>
      <c r="AU2330" s="260" t="s">
        <v>93</v>
      </c>
      <c r="AV2330" s="13" t="s">
        <v>93</v>
      </c>
      <c r="AW2330" s="13" t="s">
        <v>40</v>
      </c>
      <c r="AX2330" s="13" t="s">
        <v>84</v>
      </c>
      <c r="AY2330" s="260" t="s">
        <v>251</v>
      </c>
    </row>
    <row r="2331" s="14" customFormat="1">
      <c r="A2331" s="14"/>
      <c r="B2331" s="261"/>
      <c r="C2331" s="262"/>
      <c r="D2331" s="251" t="s">
        <v>260</v>
      </c>
      <c r="E2331" s="263" t="s">
        <v>1</v>
      </c>
      <c r="F2331" s="264" t="s">
        <v>262</v>
      </c>
      <c r="G2331" s="262"/>
      <c r="H2331" s="265">
        <v>50</v>
      </c>
      <c r="I2331" s="266"/>
      <c r="J2331" s="262"/>
      <c r="K2331" s="262"/>
      <c r="L2331" s="267"/>
      <c r="M2331" s="268"/>
      <c r="N2331" s="269"/>
      <c r="O2331" s="269"/>
      <c r="P2331" s="269"/>
      <c r="Q2331" s="269"/>
      <c r="R2331" s="269"/>
      <c r="S2331" s="269"/>
      <c r="T2331" s="270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71" t="s">
        <v>260</v>
      </c>
      <c r="AU2331" s="271" t="s">
        <v>93</v>
      </c>
      <c r="AV2331" s="14" t="s">
        <v>257</v>
      </c>
      <c r="AW2331" s="14" t="s">
        <v>40</v>
      </c>
      <c r="AX2331" s="14" t="s">
        <v>91</v>
      </c>
      <c r="AY2331" s="271" t="s">
        <v>251</v>
      </c>
    </row>
    <row r="2332" s="2" customFormat="1" ht="37.8" customHeight="1">
      <c r="A2332" s="41"/>
      <c r="B2332" s="42"/>
      <c r="C2332" s="230" t="s">
        <v>1627</v>
      </c>
      <c r="D2332" s="230" t="s">
        <v>253</v>
      </c>
      <c r="E2332" s="231" t="s">
        <v>2355</v>
      </c>
      <c r="F2332" s="232" t="s">
        <v>2356</v>
      </c>
      <c r="G2332" s="233" t="s">
        <v>571</v>
      </c>
      <c r="H2332" s="234">
        <v>29</v>
      </c>
      <c r="I2332" s="235"/>
      <c r="J2332" s="236">
        <f>ROUND(I2332*H2332,2)</f>
        <v>0</v>
      </c>
      <c r="K2332" s="237"/>
      <c r="L2332" s="47"/>
      <c r="M2332" s="238" t="s">
        <v>1</v>
      </c>
      <c r="N2332" s="239" t="s">
        <v>49</v>
      </c>
      <c r="O2332" s="94"/>
      <c r="P2332" s="240">
        <f>O2332*H2332</f>
        <v>0</v>
      </c>
      <c r="Q2332" s="240">
        <v>0.0025899999999999999</v>
      </c>
      <c r="R2332" s="240">
        <f>Q2332*H2332</f>
        <v>0.075109999999999996</v>
      </c>
      <c r="S2332" s="240">
        <v>0.014</v>
      </c>
      <c r="T2332" s="241">
        <f>S2332*H2332</f>
        <v>0.40600000000000003</v>
      </c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R2332" s="242" t="s">
        <v>304</v>
      </c>
      <c r="AT2332" s="242" t="s">
        <v>253</v>
      </c>
      <c r="AU2332" s="242" t="s">
        <v>93</v>
      </c>
      <c r="AY2332" s="19" t="s">
        <v>251</v>
      </c>
      <c r="BE2332" s="243">
        <f>IF(N2332="základní",J2332,0)</f>
        <v>0</v>
      </c>
      <c r="BF2332" s="243">
        <f>IF(N2332="snížená",J2332,0)</f>
        <v>0</v>
      </c>
      <c r="BG2332" s="243">
        <f>IF(N2332="zákl. přenesená",J2332,0)</f>
        <v>0</v>
      </c>
      <c r="BH2332" s="243">
        <f>IF(N2332="sníž. přenesená",J2332,0)</f>
        <v>0</v>
      </c>
      <c r="BI2332" s="243">
        <f>IF(N2332="nulová",J2332,0)</f>
        <v>0</v>
      </c>
      <c r="BJ2332" s="19" t="s">
        <v>91</v>
      </c>
      <c r="BK2332" s="243">
        <f>ROUND(I2332*H2332,2)</f>
        <v>0</v>
      </c>
      <c r="BL2332" s="19" t="s">
        <v>304</v>
      </c>
      <c r="BM2332" s="242" t="s">
        <v>2357</v>
      </c>
    </row>
    <row r="2333" s="15" customFormat="1">
      <c r="A2333" s="15"/>
      <c r="B2333" s="272"/>
      <c r="C2333" s="273"/>
      <c r="D2333" s="251" t="s">
        <v>260</v>
      </c>
      <c r="E2333" s="274" t="s">
        <v>1</v>
      </c>
      <c r="F2333" s="275" t="s">
        <v>1561</v>
      </c>
      <c r="G2333" s="273"/>
      <c r="H2333" s="274" t="s">
        <v>1</v>
      </c>
      <c r="I2333" s="276"/>
      <c r="J2333" s="273"/>
      <c r="K2333" s="273"/>
      <c r="L2333" s="277"/>
      <c r="M2333" s="278"/>
      <c r="N2333" s="279"/>
      <c r="O2333" s="279"/>
      <c r="P2333" s="279"/>
      <c r="Q2333" s="279"/>
      <c r="R2333" s="279"/>
      <c r="S2333" s="279"/>
      <c r="T2333" s="280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T2333" s="281" t="s">
        <v>260</v>
      </c>
      <c r="AU2333" s="281" t="s">
        <v>93</v>
      </c>
      <c r="AV2333" s="15" t="s">
        <v>91</v>
      </c>
      <c r="AW2333" s="15" t="s">
        <v>40</v>
      </c>
      <c r="AX2333" s="15" t="s">
        <v>84</v>
      </c>
      <c r="AY2333" s="281" t="s">
        <v>251</v>
      </c>
    </row>
    <row r="2334" s="13" customFormat="1">
      <c r="A2334" s="13"/>
      <c r="B2334" s="249"/>
      <c r="C2334" s="250"/>
      <c r="D2334" s="251" t="s">
        <v>260</v>
      </c>
      <c r="E2334" s="252" t="s">
        <v>1</v>
      </c>
      <c r="F2334" s="253" t="s">
        <v>2358</v>
      </c>
      <c r="G2334" s="250"/>
      <c r="H2334" s="254">
        <v>26</v>
      </c>
      <c r="I2334" s="255"/>
      <c r="J2334" s="250"/>
      <c r="K2334" s="250"/>
      <c r="L2334" s="256"/>
      <c r="M2334" s="257"/>
      <c r="N2334" s="258"/>
      <c r="O2334" s="258"/>
      <c r="P2334" s="258"/>
      <c r="Q2334" s="258"/>
      <c r="R2334" s="258"/>
      <c r="S2334" s="258"/>
      <c r="T2334" s="259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60" t="s">
        <v>260</v>
      </c>
      <c r="AU2334" s="260" t="s">
        <v>93</v>
      </c>
      <c r="AV2334" s="13" t="s">
        <v>93</v>
      </c>
      <c r="AW2334" s="13" t="s">
        <v>40</v>
      </c>
      <c r="AX2334" s="13" t="s">
        <v>84</v>
      </c>
      <c r="AY2334" s="260" t="s">
        <v>251</v>
      </c>
    </row>
    <row r="2335" s="13" customFormat="1">
      <c r="A2335" s="13"/>
      <c r="B2335" s="249"/>
      <c r="C2335" s="250"/>
      <c r="D2335" s="251" t="s">
        <v>260</v>
      </c>
      <c r="E2335" s="252" t="s">
        <v>1</v>
      </c>
      <c r="F2335" s="253" t="s">
        <v>2359</v>
      </c>
      <c r="G2335" s="250"/>
      <c r="H2335" s="254">
        <v>3</v>
      </c>
      <c r="I2335" s="255"/>
      <c r="J2335" s="250"/>
      <c r="K2335" s="250"/>
      <c r="L2335" s="256"/>
      <c r="M2335" s="257"/>
      <c r="N2335" s="258"/>
      <c r="O2335" s="258"/>
      <c r="P2335" s="258"/>
      <c r="Q2335" s="258"/>
      <c r="R2335" s="258"/>
      <c r="S2335" s="258"/>
      <c r="T2335" s="259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60" t="s">
        <v>260</v>
      </c>
      <c r="AU2335" s="260" t="s">
        <v>93</v>
      </c>
      <c r="AV2335" s="13" t="s">
        <v>93</v>
      </c>
      <c r="AW2335" s="13" t="s">
        <v>40</v>
      </c>
      <c r="AX2335" s="13" t="s">
        <v>84</v>
      </c>
      <c r="AY2335" s="260" t="s">
        <v>251</v>
      </c>
    </row>
    <row r="2336" s="14" customFormat="1">
      <c r="A2336" s="14"/>
      <c r="B2336" s="261"/>
      <c r="C2336" s="262"/>
      <c r="D2336" s="251" t="s">
        <v>260</v>
      </c>
      <c r="E2336" s="263" t="s">
        <v>1</v>
      </c>
      <c r="F2336" s="264" t="s">
        <v>262</v>
      </c>
      <c r="G2336" s="262"/>
      <c r="H2336" s="265">
        <v>29</v>
      </c>
      <c r="I2336" s="266"/>
      <c r="J2336" s="262"/>
      <c r="K2336" s="262"/>
      <c r="L2336" s="267"/>
      <c r="M2336" s="268"/>
      <c r="N2336" s="269"/>
      <c r="O2336" s="269"/>
      <c r="P2336" s="269"/>
      <c r="Q2336" s="269"/>
      <c r="R2336" s="269"/>
      <c r="S2336" s="269"/>
      <c r="T2336" s="270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71" t="s">
        <v>260</v>
      </c>
      <c r="AU2336" s="271" t="s">
        <v>93</v>
      </c>
      <c r="AV2336" s="14" t="s">
        <v>257</v>
      </c>
      <c r="AW2336" s="14" t="s">
        <v>40</v>
      </c>
      <c r="AX2336" s="14" t="s">
        <v>91</v>
      </c>
      <c r="AY2336" s="271" t="s">
        <v>251</v>
      </c>
    </row>
    <row r="2337" s="2" customFormat="1" ht="37.8" customHeight="1">
      <c r="A2337" s="41"/>
      <c r="B2337" s="42"/>
      <c r="C2337" s="230" t="s">
        <v>2360</v>
      </c>
      <c r="D2337" s="230" t="s">
        <v>253</v>
      </c>
      <c r="E2337" s="231" t="s">
        <v>2361</v>
      </c>
      <c r="F2337" s="232" t="s">
        <v>2362</v>
      </c>
      <c r="G2337" s="233" t="s">
        <v>571</v>
      </c>
      <c r="H2337" s="234">
        <v>91</v>
      </c>
      <c r="I2337" s="235"/>
      <c r="J2337" s="236">
        <f>ROUND(I2337*H2337,2)</f>
        <v>0</v>
      </c>
      <c r="K2337" s="237"/>
      <c r="L2337" s="47"/>
      <c r="M2337" s="238" t="s">
        <v>1</v>
      </c>
      <c r="N2337" s="239" t="s">
        <v>49</v>
      </c>
      <c r="O2337" s="94"/>
      <c r="P2337" s="240">
        <f>O2337*H2337</f>
        <v>0</v>
      </c>
      <c r="Q2337" s="240">
        <v>0.00382</v>
      </c>
      <c r="R2337" s="240">
        <f>Q2337*H2337</f>
        <v>0.34761999999999998</v>
      </c>
      <c r="S2337" s="240">
        <v>0.028000000000000001</v>
      </c>
      <c r="T2337" s="241">
        <f>S2337*H2337</f>
        <v>2.548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42" t="s">
        <v>304</v>
      </c>
      <c r="AT2337" s="242" t="s">
        <v>253</v>
      </c>
      <c r="AU2337" s="242" t="s">
        <v>93</v>
      </c>
      <c r="AY2337" s="19" t="s">
        <v>251</v>
      </c>
      <c r="BE2337" s="243">
        <f>IF(N2337="základní",J2337,0)</f>
        <v>0</v>
      </c>
      <c r="BF2337" s="243">
        <f>IF(N2337="snížená",J2337,0)</f>
        <v>0</v>
      </c>
      <c r="BG2337" s="243">
        <f>IF(N2337="zákl. přenesená",J2337,0)</f>
        <v>0</v>
      </c>
      <c r="BH2337" s="243">
        <f>IF(N2337="sníž. přenesená",J2337,0)</f>
        <v>0</v>
      </c>
      <c r="BI2337" s="243">
        <f>IF(N2337="nulová",J2337,0)</f>
        <v>0</v>
      </c>
      <c r="BJ2337" s="19" t="s">
        <v>91</v>
      </c>
      <c r="BK2337" s="243">
        <f>ROUND(I2337*H2337,2)</f>
        <v>0</v>
      </c>
      <c r="BL2337" s="19" t="s">
        <v>304</v>
      </c>
      <c r="BM2337" s="242" t="s">
        <v>2363</v>
      </c>
    </row>
    <row r="2338" s="15" customFormat="1">
      <c r="A2338" s="15"/>
      <c r="B2338" s="272"/>
      <c r="C2338" s="273"/>
      <c r="D2338" s="251" t="s">
        <v>260</v>
      </c>
      <c r="E2338" s="274" t="s">
        <v>1</v>
      </c>
      <c r="F2338" s="275" t="s">
        <v>1561</v>
      </c>
      <c r="G2338" s="273"/>
      <c r="H2338" s="274" t="s">
        <v>1</v>
      </c>
      <c r="I2338" s="276"/>
      <c r="J2338" s="273"/>
      <c r="K2338" s="273"/>
      <c r="L2338" s="277"/>
      <c r="M2338" s="278"/>
      <c r="N2338" s="279"/>
      <c r="O2338" s="279"/>
      <c r="P2338" s="279"/>
      <c r="Q2338" s="279"/>
      <c r="R2338" s="279"/>
      <c r="S2338" s="279"/>
      <c r="T2338" s="280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/>
      <c r="AT2338" s="281" t="s">
        <v>260</v>
      </c>
      <c r="AU2338" s="281" t="s">
        <v>93</v>
      </c>
      <c r="AV2338" s="15" t="s">
        <v>91</v>
      </c>
      <c r="AW2338" s="15" t="s">
        <v>40</v>
      </c>
      <c r="AX2338" s="15" t="s">
        <v>84</v>
      </c>
      <c r="AY2338" s="281" t="s">
        <v>251</v>
      </c>
    </row>
    <row r="2339" s="13" customFormat="1">
      <c r="A2339" s="13"/>
      <c r="B2339" s="249"/>
      <c r="C2339" s="250"/>
      <c r="D2339" s="251" t="s">
        <v>260</v>
      </c>
      <c r="E2339" s="252" t="s">
        <v>1</v>
      </c>
      <c r="F2339" s="253" t="s">
        <v>2364</v>
      </c>
      <c r="G2339" s="250"/>
      <c r="H2339" s="254">
        <v>19</v>
      </c>
      <c r="I2339" s="255"/>
      <c r="J2339" s="250"/>
      <c r="K2339" s="250"/>
      <c r="L2339" s="256"/>
      <c r="M2339" s="257"/>
      <c r="N2339" s="258"/>
      <c r="O2339" s="258"/>
      <c r="P2339" s="258"/>
      <c r="Q2339" s="258"/>
      <c r="R2339" s="258"/>
      <c r="S2339" s="258"/>
      <c r="T2339" s="259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60" t="s">
        <v>260</v>
      </c>
      <c r="AU2339" s="260" t="s">
        <v>93</v>
      </c>
      <c r="AV2339" s="13" t="s">
        <v>93</v>
      </c>
      <c r="AW2339" s="13" t="s">
        <v>40</v>
      </c>
      <c r="AX2339" s="13" t="s">
        <v>84</v>
      </c>
      <c r="AY2339" s="260" t="s">
        <v>251</v>
      </c>
    </row>
    <row r="2340" s="13" customFormat="1">
      <c r="A2340" s="13"/>
      <c r="B2340" s="249"/>
      <c r="C2340" s="250"/>
      <c r="D2340" s="251" t="s">
        <v>260</v>
      </c>
      <c r="E2340" s="252" t="s">
        <v>1</v>
      </c>
      <c r="F2340" s="253" t="s">
        <v>2365</v>
      </c>
      <c r="G2340" s="250"/>
      <c r="H2340" s="254">
        <v>12</v>
      </c>
      <c r="I2340" s="255"/>
      <c r="J2340" s="250"/>
      <c r="K2340" s="250"/>
      <c r="L2340" s="256"/>
      <c r="M2340" s="257"/>
      <c r="N2340" s="258"/>
      <c r="O2340" s="258"/>
      <c r="P2340" s="258"/>
      <c r="Q2340" s="258"/>
      <c r="R2340" s="258"/>
      <c r="S2340" s="258"/>
      <c r="T2340" s="259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60" t="s">
        <v>260</v>
      </c>
      <c r="AU2340" s="260" t="s">
        <v>93</v>
      </c>
      <c r="AV2340" s="13" t="s">
        <v>93</v>
      </c>
      <c r="AW2340" s="13" t="s">
        <v>40</v>
      </c>
      <c r="AX2340" s="13" t="s">
        <v>84</v>
      </c>
      <c r="AY2340" s="260" t="s">
        <v>251</v>
      </c>
    </row>
    <row r="2341" s="13" customFormat="1">
      <c r="A2341" s="13"/>
      <c r="B2341" s="249"/>
      <c r="C2341" s="250"/>
      <c r="D2341" s="251" t="s">
        <v>260</v>
      </c>
      <c r="E2341" s="252" t="s">
        <v>1</v>
      </c>
      <c r="F2341" s="253" t="s">
        <v>2366</v>
      </c>
      <c r="G2341" s="250"/>
      <c r="H2341" s="254">
        <v>24</v>
      </c>
      <c r="I2341" s="255"/>
      <c r="J2341" s="250"/>
      <c r="K2341" s="250"/>
      <c r="L2341" s="256"/>
      <c r="M2341" s="257"/>
      <c r="N2341" s="258"/>
      <c r="O2341" s="258"/>
      <c r="P2341" s="258"/>
      <c r="Q2341" s="258"/>
      <c r="R2341" s="258"/>
      <c r="S2341" s="258"/>
      <c r="T2341" s="259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60" t="s">
        <v>260</v>
      </c>
      <c r="AU2341" s="260" t="s">
        <v>93</v>
      </c>
      <c r="AV2341" s="13" t="s">
        <v>93</v>
      </c>
      <c r="AW2341" s="13" t="s">
        <v>40</v>
      </c>
      <c r="AX2341" s="13" t="s">
        <v>84</v>
      </c>
      <c r="AY2341" s="260" t="s">
        <v>251</v>
      </c>
    </row>
    <row r="2342" s="13" customFormat="1">
      <c r="A2342" s="13"/>
      <c r="B2342" s="249"/>
      <c r="C2342" s="250"/>
      <c r="D2342" s="251" t="s">
        <v>260</v>
      </c>
      <c r="E2342" s="252" t="s">
        <v>1</v>
      </c>
      <c r="F2342" s="253" t="s">
        <v>2367</v>
      </c>
      <c r="G2342" s="250"/>
      <c r="H2342" s="254">
        <v>36</v>
      </c>
      <c r="I2342" s="255"/>
      <c r="J2342" s="250"/>
      <c r="K2342" s="250"/>
      <c r="L2342" s="256"/>
      <c r="M2342" s="257"/>
      <c r="N2342" s="258"/>
      <c r="O2342" s="258"/>
      <c r="P2342" s="258"/>
      <c r="Q2342" s="258"/>
      <c r="R2342" s="258"/>
      <c r="S2342" s="258"/>
      <c r="T2342" s="259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60" t="s">
        <v>260</v>
      </c>
      <c r="AU2342" s="260" t="s">
        <v>93</v>
      </c>
      <c r="AV2342" s="13" t="s">
        <v>93</v>
      </c>
      <c r="AW2342" s="13" t="s">
        <v>40</v>
      </c>
      <c r="AX2342" s="13" t="s">
        <v>84</v>
      </c>
      <c r="AY2342" s="260" t="s">
        <v>251</v>
      </c>
    </row>
    <row r="2343" s="14" customFormat="1">
      <c r="A2343" s="14"/>
      <c r="B2343" s="261"/>
      <c r="C2343" s="262"/>
      <c r="D2343" s="251" t="s">
        <v>260</v>
      </c>
      <c r="E2343" s="263" t="s">
        <v>1</v>
      </c>
      <c r="F2343" s="264" t="s">
        <v>262</v>
      </c>
      <c r="G2343" s="262"/>
      <c r="H2343" s="265">
        <v>91</v>
      </c>
      <c r="I2343" s="266"/>
      <c r="J2343" s="262"/>
      <c r="K2343" s="262"/>
      <c r="L2343" s="267"/>
      <c r="M2343" s="268"/>
      <c r="N2343" s="269"/>
      <c r="O2343" s="269"/>
      <c r="P2343" s="269"/>
      <c r="Q2343" s="269"/>
      <c r="R2343" s="269"/>
      <c r="S2343" s="269"/>
      <c r="T2343" s="270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71" t="s">
        <v>260</v>
      </c>
      <c r="AU2343" s="271" t="s">
        <v>93</v>
      </c>
      <c r="AV2343" s="14" t="s">
        <v>257</v>
      </c>
      <c r="AW2343" s="14" t="s">
        <v>40</v>
      </c>
      <c r="AX2343" s="14" t="s">
        <v>91</v>
      </c>
      <c r="AY2343" s="271" t="s">
        <v>251</v>
      </c>
    </row>
    <row r="2344" s="2" customFormat="1" ht="24.15" customHeight="1">
      <c r="A2344" s="41"/>
      <c r="B2344" s="42"/>
      <c r="C2344" s="230" t="s">
        <v>1637</v>
      </c>
      <c r="D2344" s="230" t="s">
        <v>253</v>
      </c>
      <c r="E2344" s="231" t="s">
        <v>2368</v>
      </c>
      <c r="F2344" s="232" t="s">
        <v>2369</v>
      </c>
      <c r="G2344" s="233" t="s">
        <v>389</v>
      </c>
      <c r="H2344" s="234">
        <v>1448.4000000000001</v>
      </c>
      <c r="I2344" s="235"/>
      <c r="J2344" s="236">
        <f>ROUND(I2344*H2344,2)</f>
        <v>0</v>
      </c>
      <c r="K2344" s="237"/>
      <c r="L2344" s="47"/>
      <c r="M2344" s="238" t="s">
        <v>1</v>
      </c>
      <c r="N2344" s="239" t="s">
        <v>49</v>
      </c>
      <c r="O2344" s="94"/>
      <c r="P2344" s="240">
        <f>O2344*H2344</f>
        <v>0</v>
      </c>
      <c r="Q2344" s="240">
        <v>0.012201490900000001</v>
      </c>
      <c r="R2344" s="240">
        <f>Q2344*H2344</f>
        <v>17.672639419560003</v>
      </c>
      <c r="S2344" s="240">
        <v>0</v>
      </c>
      <c r="T2344" s="241">
        <f>S2344*H2344</f>
        <v>0</v>
      </c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R2344" s="242" t="s">
        <v>304</v>
      </c>
      <c r="AT2344" s="242" t="s">
        <v>253</v>
      </c>
      <c r="AU2344" s="242" t="s">
        <v>93</v>
      </c>
      <c r="AY2344" s="19" t="s">
        <v>251</v>
      </c>
      <c r="BE2344" s="243">
        <f>IF(N2344="základní",J2344,0)</f>
        <v>0</v>
      </c>
      <c r="BF2344" s="243">
        <f>IF(N2344="snížená",J2344,0)</f>
        <v>0</v>
      </c>
      <c r="BG2344" s="243">
        <f>IF(N2344="zákl. přenesená",J2344,0)</f>
        <v>0</v>
      </c>
      <c r="BH2344" s="243">
        <f>IF(N2344="sníž. přenesená",J2344,0)</f>
        <v>0</v>
      </c>
      <c r="BI2344" s="243">
        <f>IF(N2344="nulová",J2344,0)</f>
        <v>0</v>
      </c>
      <c r="BJ2344" s="19" t="s">
        <v>91</v>
      </c>
      <c r="BK2344" s="243">
        <f>ROUND(I2344*H2344,2)</f>
        <v>0</v>
      </c>
      <c r="BL2344" s="19" t="s">
        <v>304</v>
      </c>
      <c r="BM2344" s="242" t="s">
        <v>2370</v>
      </c>
    </row>
    <row r="2345" s="2" customFormat="1">
      <c r="A2345" s="41"/>
      <c r="B2345" s="42"/>
      <c r="C2345" s="43"/>
      <c r="D2345" s="244" t="s">
        <v>258</v>
      </c>
      <c r="E2345" s="43"/>
      <c r="F2345" s="245" t="s">
        <v>2371</v>
      </c>
      <c r="G2345" s="43"/>
      <c r="H2345" s="43"/>
      <c r="I2345" s="246"/>
      <c r="J2345" s="43"/>
      <c r="K2345" s="43"/>
      <c r="L2345" s="47"/>
      <c r="M2345" s="247"/>
      <c r="N2345" s="248"/>
      <c r="O2345" s="94"/>
      <c r="P2345" s="94"/>
      <c r="Q2345" s="94"/>
      <c r="R2345" s="94"/>
      <c r="S2345" s="94"/>
      <c r="T2345" s="95"/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T2345" s="19" t="s">
        <v>258</v>
      </c>
      <c r="AU2345" s="19" t="s">
        <v>93</v>
      </c>
    </row>
    <row r="2346" s="13" customFormat="1">
      <c r="A2346" s="13"/>
      <c r="B2346" s="249"/>
      <c r="C2346" s="250"/>
      <c r="D2346" s="251" t="s">
        <v>260</v>
      </c>
      <c r="E2346" s="252" t="s">
        <v>1</v>
      </c>
      <c r="F2346" s="253" t="s">
        <v>2372</v>
      </c>
      <c r="G2346" s="250"/>
      <c r="H2346" s="254">
        <v>12.09</v>
      </c>
      <c r="I2346" s="255"/>
      <c r="J2346" s="250"/>
      <c r="K2346" s="250"/>
      <c r="L2346" s="256"/>
      <c r="M2346" s="257"/>
      <c r="N2346" s="258"/>
      <c r="O2346" s="258"/>
      <c r="P2346" s="258"/>
      <c r="Q2346" s="258"/>
      <c r="R2346" s="258"/>
      <c r="S2346" s="258"/>
      <c r="T2346" s="259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60" t="s">
        <v>260</v>
      </c>
      <c r="AU2346" s="260" t="s">
        <v>93</v>
      </c>
      <c r="AV2346" s="13" t="s">
        <v>93</v>
      </c>
      <c r="AW2346" s="13" t="s">
        <v>40</v>
      </c>
      <c r="AX2346" s="13" t="s">
        <v>84</v>
      </c>
      <c r="AY2346" s="260" t="s">
        <v>251</v>
      </c>
    </row>
    <row r="2347" s="13" customFormat="1">
      <c r="A2347" s="13"/>
      <c r="B2347" s="249"/>
      <c r="C2347" s="250"/>
      <c r="D2347" s="251" t="s">
        <v>260</v>
      </c>
      <c r="E2347" s="252" t="s">
        <v>1</v>
      </c>
      <c r="F2347" s="253" t="s">
        <v>2373</v>
      </c>
      <c r="G2347" s="250"/>
      <c r="H2347" s="254">
        <v>288.70999999999998</v>
      </c>
      <c r="I2347" s="255"/>
      <c r="J2347" s="250"/>
      <c r="K2347" s="250"/>
      <c r="L2347" s="256"/>
      <c r="M2347" s="257"/>
      <c r="N2347" s="258"/>
      <c r="O2347" s="258"/>
      <c r="P2347" s="258"/>
      <c r="Q2347" s="258"/>
      <c r="R2347" s="258"/>
      <c r="S2347" s="258"/>
      <c r="T2347" s="259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60" t="s">
        <v>260</v>
      </c>
      <c r="AU2347" s="260" t="s">
        <v>93</v>
      </c>
      <c r="AV2347" s="13" t="s">
        <v>93</v>
      </c>
      <c r="AW2347" s="13" t="s">
        <v>40</v>
      </c>
      <c r="AX2347" s="13" t="s">
        <v>84</v>
      </c>
      <c r="AY2347" s="260" t="s">
        <v>251</v>
      </c>
    </row>
    <row r="2348" s="13" customFormat="1">
      <c r="A2348" s="13"/>
      <c r="B2348" s="249"/>
      <c r="C2348" s="250"/>
      <c r="D2348" s="251" t="s">
        <v>260</v>
      </c>
      <c r="E2348" s="252" t="s">
        <v>1</v>
      </c>
      <c r="F2348" s="253" t="s">
        <v>2374</v>
      </c>
      <c r="G2348" s="250"/>
      <c r="H2348" s="254">
        <v>286.89999999999998</v>
      </c>
      <c r="I2348" s="255"/>
      <c r="J2348" s="250"/>
      <c r="K2348" s="250"/>
      <c r="L2348" s="256"/>
      <c r="M2348" s="257"/>
      <c r="N2348" s="258"/>
      <c r="O2348" s="258"/>
      <c r="P2348" s="258"/>
      <c r="Q2348" s="258"/>
      <c r="R2348" s="258"/>
      <c r="S2348" s="258"/>
      <c r="T2348" s="259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60" t="s">
        <v>260</v>
      </c>
      <c r="AU2348" s="260" t="s">
        <v>93</v>
      </c>
      <c r="AV2348" s="13" t="s">
        <v>93</v>
      </c>
      <c r="AW2348" s="13" t="s">
        <v>40</v>
      </c>
      <c r="AX2348" s="13" t="s">
        <v>84</v>
      </c>
      <c r="AY2348" s="260" t="s">
        <v>251</v>
      </c>
    </row>
    <row r="2349" s="13" customFormat="1">
      <c r="A2349" s="13"/>
      <c r="B2349" s="249"/>
      <c r="C2349" s="250"/>
      <c r="D2349" s="251" t="s">
        <v>260</v>
      </c>
      <c r="E2349" s="252" t="s">
        <v>1</v>
      </c>
      <c r="F2349" s="253" t="s">
        <v>2375</v>
      </c>
      <c r="G2349" s="250"/>
      <c r="H2349" s="254">
        <v>286.89999999999998</v>
      </c>
      <c r="I2349" s="255"/>
      <c r="J2349" s="250"/>
      <c r="K2349" s="250"/>
      <c r="L2349" s="256"/>
      <c r="M2349" s="257"/>
      <c r="N2349" s="258"/>
      <c r="O2349" s="258"/>
      <c r="P2349" s="258"/>
      <c r="Q2349" s="258"/>
      <c r="R2349" s="258"/>
      <c r="S2349" s="258"/>
      <c r="T2349" s="259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60" t="s">
        <v>260</v>
      </c>
      <c r="AU2349" s="260" t="s">
        <v>93</v>
      </c>
      <c r="AV2349" s="13" t="s">
        <v>93</v>
      </c>
      <c r="AW2349" s="13" t="s">
        <v>40</v>
      </c>
      <c r="AX2349" s="13" t="s">
        <v>84</v>
      </c>
      <c r="AY2349" s="260" t="s">
        <v>251</v>
      </c>
    </row>
    <row r="2350" s="13" customFormat="1">
      <c r="A2350" s="13"/>
      <c r="B2350" s="249"/>
      <c r="C2350" s="250"/>
      <c r="D2350" s="251" t="s">
        <v>260</v>
      </c>
      <c r="E2350" s="252" t="s">
        <v>1</v>
      </c>
      <c r="F2350" s="253" t="s">
        <v>2376</v>
      </c>
      <c r="G2350" s="250"/>
      <c r="H2350" s="254">
        <v>286.89999999999998</v>
      </c>
      <c r="I2350" s="255"/>
      <c r="J2350" s="250"/>
      <c r="K2350" s="250"/>
      <c r="L2350" s="256"/>
      <c r="M2350" s="257"/>
      <c r="N2350" s="258"/>
      <c r="O2350" s="258"/>
      <c r="P2350" s="258"/>
      <c r="Q2350" s="258"/>
      <c r="R2350" s="258"/>
      <c r="S2350" s="258"/>
      <c r="T2350" s="259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60" t="s">
        <v>260</v>
      </c>
      <c r="AU2350" s="260" t="s">
        <v>93</v>
      </c>
      <c r="AV2350" s="13" t="s">
        <v>93</v>
      </c>
      <c r="AW2350" s="13" t="s">
        <v>40</v>
      </c>
      <c r="AX2350" s="13" t="s">
        <v>84</v>
      </c>
      <c r="AY2350" s="260" t="s">
        <v>251</v>
      </c>
    </row>
    <row r="2351" s="13" customFormat="1">
      <c r="A2351" s="13"/>
      <c r="B2351" s="249"/>
      <c r="C2351" s="250"/>
      <c r="D2351" s="251" t="s">
        <v>260</v>
      </c>
      <c r="E2351" s="252" t="s">
        <v>1</v>
      </c>
      <c r="F2351" s="253" t="s">
        <v>2377</v>
      </c>
      <c r="G2351" s="250"/>
      <c r="H2351" s="254">
        <v>286.89999999999998</v>
      </c>
      <c r="I2351" s="255"/>
      <c r="J2351" s="250"/>
      <c r="K2351" s="250"/>
      <c r="L2351" s="256"/>
      <c r="M2351" s="257"/>
      <c r="N2351" s="258"/>
      <c r="O2351" s="258"/>
      <c r="P2351" s="258"/>
      <c r="Q2351" s="258"/>
      <c r="R2351" s="258"/>
      <c r="S2351" s="258"/>
      <c r="T2351" s="259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60" t="s">
        <v>260</v>
      </c>
      <c r="AU2351" s="260" t="s">
        <v>93</v>
      </c>
      <c r="AV2351" s="13" t="s">
        <v>93</v>
      </c>
      <c r="AW2351" s="13" t="s">
        <v>40</v>
      </c>
      <c r="AX2351" s="13" t="s">
        <v>84</v>
      </c>
      <c r="AY2351" s="260" t="s">
        <v>251</v>
      </c>
    </row>
    <row r="2352" s="14" customFormat="1">
      <c r="A2352" s="14"/>
      <c r="B2352" s="261"/>
      <c r="C2352" s="262"/>
      <c r="D2352" s="251" t="s">
        <v>260</v>
      </c>
      <c r="E2352" s="263" t="s">
        <v>1</v>
      </c>
      <c r="F2352" s="264" t="s">
        <v>262</v>
      </c>
      <c r="G2352" s="262"/>
      <c r="H2352" s="265">
        <v>1448.4000000000001</v>
      </c>
      <c r="I2352" s="266"/>
      <c r="J2352" s="262"/>
      <c r="K2352" s="262"/>
      <c r="L2352" s="267"/>
      <c r="M2352" s="268"/>
      <c r="N2352" s="269"/>
      <c r="O2352" s="269"/>
      <c r="P2352" s="269"/>
      <c r="Q2352" s="269"/>
      <c r="R2352" s="269"/>
      <c r="S2352" s="269"/>
      <c r="T2352" s="270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71" t="s">
        <v>260</v>
      </c>
      <c r="AU2352" s="271" t="s">
        <v>93</v>
      </c>
      <c r="AV2352" s="14" t="s">
        <v>257</v>
      </c>
      <c r="AW2352" s="14" t="s">
        <v>40</v>
      </c>
      <c r="AX2352" s="14" t="s">
        <v>91</v>
      </c>
      <c r="AY2352" s="271" t="s">
        <v>251</v>
      </c>
    </row>
    <row r="2353" s="2" customFormat="1" ht="24.15" customHeight="1">
      <c r="A2353" s="41"/>
      <c r="B2353" s="42"/>
      <c r="C2353" s="230" t="s">
        <v>2378</v>
      </c>
      <c r="D2353" s="230" t="s">
        <v>253</v>
      </c>
      <c r="E2353" s="231" t="s">
        <v>2379</v>
      </c>
      <c r="F2353" s="232" t="s">
        <v>2380</v>
      </c>
      <c r="G2353" s="233" t="s">
        <v>389</v>
      </c>
      <c r="H2353" s="234">
        <v>420.93000000000001</v>
      </c>
      <c r="I2353" s="235"/>
      <c r="J2353" s="236">
        <f>ROUND(I2353*H2353,2)</f>
        <v>0</v>
      </c>
      <c r="K2353" s="237"/>
      <c r="L2353" s="47"/>
      <c r="M2353" s="238" t="s">
        <v>1</v>
      </c>
      <c r="N2353" s="239" t="s">
        <v>49</v>
      </c>
      <c r="O2353" s="94"/>
      <c r="P2353" s="240">
        <f>O2353*H2353</f>
        <v>0</v>
      </c>
      <c r="Q2353" s="240">
        <v>0.012588719999999999</v>
      </c>
      <c r="R2353" s="240">
        <f>Q2353*H2353</f>
        <v>5.2989699096000002</v>
      </c>
      <c r="S2353" s="240">
        <v>0</v>
      </c>
      <c r="T2353" s="241">
        <f>S2353*H2353</f>
        <v>0</v>
      </c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R2353" s="242" t="s">
        <v>304</v>
      </c>
      <c r="AT2353" s="242" t="s">
        <v>253</v>
      </c>
      <c r="AU2353" s="242" t="s">
        <v>93</v>
      </c>
      <c r="AY2353" s="19" t="s">
        <v>251</v>
      </c>
      <c r="BE2353" s="243">
        <f>IF(N2353="základní",J2353,0)</f>
        <v>0</v>
      </c>
      <c r="BF2353" s="243">
        <f>IF(N2353="snížená",J2353,0)</f>
        <v>0</v>
      </c>
      <c r="BG2353" s="243">
        <f>IF(N2353="zákl. přenesená",J2353,0)</f>
        <v>0</v>
      </c>
      <c r="BH2353" s="243">
        <f>IF(N2353="sníž. přenesená",J2353,0)</f>
        <v>0</v>
      </c>
      <c r="BI2353" s="243">
        <f>IF(N2353="nulová",J2353,0)</f>
        <v>0</v>
      </c>
      <c r="BJ2353" s="19" t="s">
        <v>91</v>
      </c>
      <c r="BK2353" s="243">
        <f>ROUND(I2353*H2353,2)</f>
        <v>0</v>
      </c>
      <c r="BL2353" s="19" t="s">
        <v>304</v>
      </c>
      <c r="BM2353" s="242" t="s">
        <v>2381</v>
      </c>
    </row>
    <row r="2354" s="2" customFormat="1">
      <c r="A2354" s="41"/>
      <c r="B2354" s="42"/>
      <c r="C2354" s="43"/>
      <c r="D2354" s="244" t="s">
        <v>258</v>
      </c>
      <c r="E2354" s="43"/>
      <c r="F2354" s="245" t="s">
        <v>2382</v>
      </c>
      <c r="G2354" s="43"/>
      <c r="H2354" s="43"/>
      <c r="I2354" s="246"/>
      <c r="J2354" s="43"/>
      <c r="K2354" s="43"/>
      <c r="L2354" s="47"/>
      <c r="M2354" s="247"/>
      <c r="N2354" s="248"/>
      <c r="O2354" s="94"/>
      <c r="P2354" s="94"/>
      <c r="Q2354" s="94"/>
      <c r="R2354" s="94"/>
      <c r="S2354" s="94"/>
      <c r="T2354" s="95"/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T2354" s="19" t="s">
        <v>258</v>
      </c>
      <c r="AU2354" s="19" t="s">
        <v>93</v>
      </c>
    </row>
    <row r="2355" s="13" customFormat="1">
      <c r="A2355" s="13"/>
      <c r="B2355" s="249"/>
      <c r="C2355" s="250"/>
      <c r="D2355" s="251" t="s">
        <v>260</v>
      </c>
      <c r="E2355" s="252" t="s">
        <v>1</v>
      </c>
      <c r="F2355" s="253" t="s">
        <v>2383</v>
      </c>
      <c r="G2355" s="250"/>
      <c r="H2355" s="254">
        <v>22.030000000000001</v>
      </c>
      <c r="I2355" s="255"/>
      <c r="J2355" s="250"/>
      <c r="K2355" s="250"/>
      <c r="L2355" s="256"/>
      <c r="M2355" s="257"/>
      <c r="N2355" s="258"/>
      <c r="O2355" s="258"/>
      <c r="P2355" s="258"/>
      <c r="Q2355" s="258"/>
      <c r="R2355" s="258"/>
      <c r="S2355" s="258"/>
      <c r="T2355" s="259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60" t="s">
        <v>260</v>
      </c>
      <c r="AU2355" s="260" t="s">
        <v>93</v>
      </c>
      <c r="AV2355" s="13" t="s">
        <v>93</v>
      </c>
      <c r="AW2355" s="13" t="s">
        <v>40</v>
      </c>
      <c r="AX2355" s="13" t="s">
        <v>84</v>
      </c>
      <c r="AY2355" s="260" t="s">
        <v>251</v>
      </c>
    </row>
    <row r="2356" s="13" customFormat="1">
      <c r="A2356" s="13"/>
      <c r="B2356" s="249"/>
      <c r="C2356" s="250"/>
      <c r="D2356" s="251" t="s">
        <v>260</v>
      </c>
      <c r="E2356" s="252" t="s">
        <v>1</v>
      </c>
      <c r="F2356" s="253" t="s">
        <v>2384</v>
      </c>
      <c r="G2356" s="250"/>
      <c r="H2356" s="254">
        <v>83.260000000000005</v>
      </c>
      <c r="I2356" s="255"/>
      <c r="J2356" s="250"/>
      <c r="K2356" s="250"/>
      <c r="L2356" s="256"/>
      <c r="M2356" s="257"/>
      <c r="N2356" s="258"/>
      <c r="O2356" s="258"/>
      <c r="P2356" s="258"/>
      <c r="Q2356" s="258"/>
      <c r="R2356" s="258"/>
      <c r="S2356" s="258"/>
      <c r="T2356" s="259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60" t="s">
        <v>260</v>
      </c>
      <c r="AU2356" s="260" t="s">
        <v>93</v>
      </c>
      <c r="AV2356" s="13" t="s">
        <v>93</v>
      </c>
      <c r="AW2356" s="13" t="s">
        <v>40</v>
      </c>
      <c r="AX2356" s="13" t="s">
        <v>84</v>
      </c>
      <c r="AY2356" s="260" t="s">
        <v>251</v>
      </c>
    </row>
    <row r="2357" s="13" customFormat="1">
      <c r="A2357" s="13"/>
      <c r="B2357" s="249"/>
      <c r="C2357" s="250"/>
      <c r="D2357" s="251" t="s">
        <v>260</v>
      </c>
      <c r="E2357" s="252" t="s">
        <v>1</v>
      </c>
      <c r="F2357" s="253" t="s">
        <v>2385</v>
      </c>
      <c r="G2357" s="250"/>
      <c r="H2357" s="254">
        <v>78.909999999999997</v>
      </c>
      <c r="I2357" s="255"/>
      <c r="J2357" s="250"/>
      <c r="K2357" s="250"/>
      <c r="L2357" s="256"/>
      <c r="M2357" s="257"/>
      <c r="N2357" s="258"/>
      <c r="O2357" s="258"/>
      <c r="P2357" s="258"/>
      <c r="Q2357" s="258"/>
      <c r="R2357" s="258"/>
      <c r="S2357" s="258"/>
      <c r="T2357" s="259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60" t="s">
        <v>260</v>
      </c>
      <c r="AU2357" s="260" t="s">
        <v>93</v>
      </c>
      <c r="AV2357" s="13" t="s">
        <v>93</v>
      </c>
      <c r="AW2357" s="13" t="s">
        <v>40</v>
      </c>
      <c r="AX2357" s="13" t="s">
        <v>84</v>
      </c>
      <c r="AY2357" s="260" t="s">
        <v>251</v>
      </c>
    </row>
    <row r="2358" s="13" customFormat="1">
      <c r="A2358" s="13"/>
      <c r="B2358" s="249"/>
      <c r="C2358" s="250"/>
      <c r="D2358" s="251" t="s">
        <v>260</v>
      </c>
      <c r="E2358" s="252" t="s">
        <v>1</v>
      </c>
      <c r="F2358" s="253" t="s">
        <v>2386</v>
      </c>
      <c r="G2358" s="250"/>
      <c r="H2358" s="254">
        <v>78.909999999999997</v>
      </c>
      <c r="I2358" s="255"/>
      <c r="J2358" s="250"/>
      <c r="K2358" s="250"/>
      <c r="L2358" s="256"/>
      <c r="M2358" s="257"/>
      <c r="N2358" s="258"/>
      <c r="O2358" s="258"/>
      <c r="P2358" s="258"/>
      <c r="Q2358" s="258"/>
      <c r="R2358" s="258"/>
      <c r="S2358" s="258"/>
      <c r="T2358" s="259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60" t="s">
        <v>260</v>
      </c>
      <c r="AU2358" s="260" t="s">
        <v>93</v>
      </c>
      <c r="AV2358" s="13" t="s">
        <v>93</v>
      </c>
      <c r="AW2358" s="13" t="s">
        <v>40</v>
      </c>
      <c r="AX2358" s="13" t="s">
        <v>84</v>
      </c>
      <c r="AY2358" s="260" t="s">
        <v>251</v>
      </c>
    </row>
    <row r="2359" s="13" customFormat="1">
      <c r="A2359" s="13"/>
      <c r="B2359" s="249"/>
      <c r="C2359" s="250"/>
      <c r="D2359" s="251" t="s">
        <v>260</v>
      </c>
      <c r="E2359" s="252" t="s">
        <v>1</v>
      </c>
      <c r="F2359" s="253" t="s">
        <v>2387</v>
      </c>
      <c r="G2359" s="250"/>
      <c r="H2359" s="254">
        <v>78.909999999999997</v>
      </c>
      <c r="I2359" s="255"/>
      <c r="J2359" s="250"/>
      <c r="K2359" s="250"/>
      <c r="L2359" s="256"/>
      <c r="M2359" s="257"/>
      <c r="N2359" s="258"/>
      <c r="O2359" s="258"/>
      <c r="P2359" s="258"/>
      <c r="Q2359" s="258"/>
      <c r="R2359" s="258"/>
      <c r="S2359" s="258"/>
      <c r="T2359" s="259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60" t="s">
        <v>260</v>
      </c>
      <c r="AU2359" s="260" t="s">
        <v>93</v>
      </c>
      <c r="AV2359" s="13" t="s">
        <v>93</v>
      </c>
      <c r="AW2359" s="13" t="s">
        <v>40</v>
      </c>
      <c r="AX2359" s="13" t="s">
        <v>84</v>
      </c>
      <c r="AY2359" s="260" t="s">
        <v>251</v>
      </c>
    </row>
    <row r="2360" s="13" customFormat="1">
      <c r="A2360" s="13"/>
      <c r="B2360" s="249"/>
      <c r="C2360" s="250"/>
      <c r="D2360" s="251" t="s">
        <v>260</v>
      </c>
      <c r="E2360" s="252" t="s">
        <v>1</v>
      </c>
      <c r="F2360" s="253" t="s">
        <v>2388</v>
      </c>
      <c r="G2360" s="250"/>
      <c r="H2360" s="254">
        <v>78.909999999999997</v>
      </c>
      <c r="I2360" s="255"/>
      <c r="J2360" s="250"/>
      <c r="K2360" s="250"/>
      <c r="L2360" s="256"/>
      <c r="M2360" s="257"/>
      <c r="N2360" s="258"/>
      <c r="O2360" s="258"/>
      <c r="P2360" s="258"/>
      <c r="Q2360" s="258"/>
      <c r="R2360" s="258"/>
      <c r="S2360" s="258"/>
      <c r="T2360" s="259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60" t="s">
        <v>260</v>
      </c>
      <c r="AU2360" s="260" t="s">
        <v>93</v>
      </c>
      <c r="AV2360" s="13" t="s">
        <v>93</v>
      </c>
      <c r="AW2360" s="13" t="s">
        <v>40</v>
      </c>
      <c r="AX2360" s="13" t="s">
        <v>84</v>
      </c>
      <c r="AY2360" s="260" t="s">
        <v>251</v>
      </c>
    </row>
    <row r="2361" s="14" customFormat="1">
      <c r="A2361" s="14"/>
      <c r="B2361" s="261"/>
      <c r="C2361" s="262"/>
      <c r="D2361" s="251" t="s">
        <v>260</v>
      </c>
      <c r="E2361" s="263" t="s">
        <v>1</v>
      </c>
      <c r="F2361" s="264" t="s">
        <v>262</v>
      </c>
      <c r="G2361" s="262"/>
      <c r="H2361" s="265">
        <v>420.93000000000001</v>
      </c>
      <c r="I2361" s="266"/>
      <c r="J2361" s="262"/>
      <c r="K2361" s="262"/>
      <c r="L2361" s="267"/>
      <c r="M2361" s="268"/>
      <c r="N2361" s="269"/>
      <c r="O2361" s="269"/>
      <c r="P2361" s="269"/>
      <c r="Q2361" s="269"/>
      <c r="R2361" s="269"/>
      <c r="S2361" s="269"/>
      <c r="T2361" s="270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71" t="s">
        <v>260</v>
      </c>
      <c r="AU2361" s="271" t="s">
        <v>93</v>
      </c>
      <c r="AV2361" s="14" t="s">
        <v>257</v>
      </c>
      <c r="AW2361" s="14" t="s">
        <v>40</v>
      </c>
      <c r="AX2361" s="14" t="s">
        <v>91</v>
      </c>
      <c r="AY2361" s="271" t="s">
        <v>251</v>
      </c>
    </row>
    <row r="2362" s="2" customFormat="1" ht="33" customHeight="1">
      <c r="A2362" s="41"/>
      <c r="B2362" s="42"/>
      <c r="C2362" s="230" t="s">
        <v>1641</v>
      </c>
      <c r="D2362" s="230" t="s">
        <v>253</v>
      </c>
      <c r="E2362" s="231" t="s">
        <v>2389</v>
      </c>
      <c r="F2362" s="232" t="s">
        <v>2390</v>
      </c>
      <c r="G2362" s="233" t="s">
        <v>571</v>
      </c>
      <c r="H2362" s="234">
        <v>50</v>
      </c>
      <c r="I2362" s="235"/>
      <c r="J2362" s="236">
        <f>ROUND(I2362*H2362,2)</f>
        <v>0</v>
      </c>
      <c r="K2362" s="237"/>
      <c r="L2362" s="47"/>
      <c r="M2362" s="238" t="s">
        <v>1</v>
      </c>
      <c r="N2362" s="239" t="s">
        <v>49</v>
      </c>
      <c r="O2362" s="94"/>
      <c r="P2362" s="240">
        <f>O2362*H2362</f>
        <v>0</v>
      </c>
      <c r="Q2362" s="240">
        <v>3.0000000000000001E-05</v>
      </c>
      <c r="R2362" s="240">
        <f>Q2362*H2362</f>
        <v>0.0015</v>
      </c>
      <c r="S2362" s="240">
        <v>0</v>
      </c>
      <c r="T2362" s="241">
        <f>S2362*H2362</f>
        <v>0</v>
      </c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R2362" s="242" t="s">
        <v>304</v>
      </c>
      <c r="AT2362" s="242" t="s">
        <v>253</v>
      </c>
      <c r="AU2362" s="242" t="s">
        <v>93</v>
      </c>
      <c r="AY2362" s="19" t="s">
        <v>251</v>
      </c>
      <c r="BE2362" s="243">
        <f>IF(N2362="základní",J2362,0)</f>
        <v>0</v>
      </c>
      <c r="BF2362" s="243">
        <f>IF(N2362="snížená",J2362,0)</f>
        <v>0</v>
      </c>
      <c r="BG2362" s="243">
        <f>IF(N2362="zákl. přenesená",J2362,0)</f>
        <v>0</v>
      </c>
      <c r="BH2362" s="243">
        <f>IF(N2362="sníž. přenesená",J2362,0)</f>
        <v>0</v>
      </c>
      <c r="BI2362" s="243">
        <f>IF(N2362="nulová",J2362,0)</f>
        <v>0</v>
      </c>
      <c r="BJ2362" s="19" t="s">
        <v>91</v>
      </c>
      <c r="BK2362" s="243">
        <f>ROUND(I2362*H2362,2)</f>
        <v>0</v>
      </c>
      <c r="BL2362" s="19" t="s">
        <v>304</v>
      </c>
      <c r="BM2362" s="242" t="s">
        <v>2391</v>
      </c>
    </row>
    <row r="2363" s="15" customFormat="1">
      <c r="A2363" s="15"/>
      <c r="B2363" s="272"/>
      <c r="C2363" s="273"/>
      <c r="D2363" s="251" t="s">
        <v>260</v>
      </c>
      <c r="E2363" s="274" t="s">
        <v>1</v>
      </c>
      <c r="F2363" s="275" t="s">
        <v>1561</v>
      </c>
      <c r="G2363" s="273"/>
      <c r="H2363" s="274" t="s">
        <v>1</v>
      </c>
      <c r="I2363" s="276"/>
      <c r="J2363" s="273"/>
      <c r="K2363" s="273"/>
      <c r="L2363" s="277"/>
      <c r="M2363" s="278"/>
      <c r="N2363" s="279"/>
      <c r="O2363" s="279"/>
      <c r="P2363" s="279"/>
      <c r="Q2363" s="279"/>
      <c r="R2363" s="279"/>
      <c r="S2363" s="279"/>
      <c r="T2363" s="280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T2363" s="281" t="s">
        <v>260</v>
      </c>
      <c r="AU2363" s="281" t="s">
        <v>93</v>
      </c>
      <c r="AV2363" s="15" t="s">
        <v>91</v>
      </c>
      <c r="AW2363" s="15" t="s">
        <v>40</v>
      </c>
      <c r="AX2363" s="15" t="s">
        <v>84</v>
      </c>
      <c r="AY2363" s="281" t="s">
        <v>251</v>
      </c>
    </row>
    <row r="2364" s="13" customFormat="1">
      <c r="A2364" s="13"/>
      <c r="B2364" s="249"/>
      <c r="C2364" s="250"/>
      <c r="D2364" s="251" t="s">
        <v>260</v>
      </c>
      <c r="E2364" s="252" t="s">
        <v>1</v>
      </c>
      <c r="F2364" s="253" t="s">
        <v>2392</v>
      </c>
      <c r="G2364" s="250"/>
      <c r="H2364" s="254">
        <v>20</v>
      </c>
      <c r="I2364" s="255"/>
      <c r="J2364" s="250"/>
      <c r="K2364" s="250"/>
      <c r="L2364" s="256"/>
      <c r="M2364" s="257"/>
      <c r="N2364" s="258"/>
      <c r="O2364" s="258"/>
      <c r="P2364" s="258"/>
      <c r="Q2364" s="258"/>
      <c r="R2364" s="258"/>
      <c r="S2364" s="258"/>
      <c r="T2364" s="259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60" t="s">
        <v>260</v>
      </c>
      <c r="AU2364" s="260" t="s">
        <v>93</v>
      </c>
      <c r="AV2364" s="13" t="s">
        <v>93</v>
      </c>
      <c r="AW2364" s="13" t="s">
        <v>40</v>
      </c>
      <c r="AX2364" s="13" t="s">
        <v>84</v>
      </c>
      <c r="AY2364" s="260" t="s">
        <v>251</v>
      </c>
    </row>
    <row r="2365" s="13" customFormat="1">
      <c r="A2365" s="13"/>
      <c r="B2365" s="249"/>
      <c r="C2365" s="250"/>
      <c r="D2365" s="251" t="s">
        <v>260</v>
      </c>
      <c r="E2365" s="252" t="s">
        <v>1</v>
      </c>
      <c r="F2365" s="253" t="s">
        <v>2393</v>
      </c>
      <c r="G2365" s="250"/>
      <c r="H2365" s="254">
        <v>30</v>
      </c>
      <c r="I2365" s="255"/>
      <c r="J2365" s="250"/>
      <c r="K2365" s="250"/>
      <c r="L2365" s="256"/>
      <c r="M2365" s="257"/>
      <c r="N2365" s="258"/>
      <c r="O2365" s="258"/>
      <c r="P2365" s="258"/>
      <c r="Q2365" s="258"/>
      <c r="R2365" s="258"/>
      <c r="S2365" s="258"/>
      <c r="T2365" s="259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60" t="s">
        <v>260</v>
      </c>
      <c r="AU2365" s="260" t="s">
        <v>93</v>
      </c>
      <c r="AV2365" s="13" t="s">
        <v>93</v>
      </c>
      <c r="AW2365" s="13" t="s">
        <v>40</v>
      </c>
      <c r="AX2365" s="13" t="s">
        <v>84</v>
      </c>
      <c r="AY2365" s="260" t="s">
        <v>251</v>
      </c>
    </row>
    <row r="2366" s="14" customFormat="1">
      <c r="A2366" s="14"/>
      <c r="B2366" s="261"/>
      <c r="C2366" s="262"/>
      <c r="D2366" s="251" t="s">
        <v>260</v>
      </c>
      <c r="E2366" s="263" t="s">
        <v>1</v>
      </c>
      <c r="F2366" s="264" t="s">
        <v>262</v>
      </c>
      <c r="G2366" s="262"/>
      <c r="H2366" s="265">
        <v>50</v>
      </c>
      <c r="I2366" s="266"/>
      <c r="J2366" s="262"/>
      <c r="K2366" s="262"/>
      <c r="L2366" s="267"/>
      <c r="M2366" s="268"/>
      <c r="N2366" s="269"/>
      <c r="O2366" s="269"/>
      <c r="P2366" s="269"/>
      <c r="Q2366" s="269"/>
      <c r="R2366" s="269"/>
      <c r="S2366" s="269"/>
      <c r="T2366" s="270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71" t="s">
        <v>260</v>
      </c>
      <c r="AU2366" s="271" t="s">
        <v>93</v>
      </c>
      <c r="AV2366" s="14" t="s">
        <v>257</v>
      </c>
      <c r="AW2366" s="14" t="s">
        <v>40</v>
      </c>
      <c r="AX2366" s="14" t="s">
        <v>91</v>
      </c>
      <c r="AY2366" s="271" t="s">
        <v>251</v>
      </c>
    </row>
    <row r="2367" s="2" customFormat="1" ht="24.15" customHeight="1">
      <c r="A2367" s="41"/>
      <c r="B2367" s="42"/>
      <c r="C2367" s="294" t="s">
        <v>2394</v>
      </c>
      <c r="D2367" s="294" t="s">
        <v>338</v>
      </c>
      <c r="E2367" s="295" t="s">
        <v>2395</v>
      </c>
      <c r="F2367" s="296" t="s">
        <v>2396</v>
      </c>
      <c r="G2367" s="297" t="s">
        <v>571</v>
      </c>
      <c r="H2367" s="298">
        <v>50</v>
      </c>
      <c r="I2367" s="299"/>
      <c r="J2367" s="300">
        <f>ROUND(I2367*H2367,2)</f>
        <v>0</v>
      </c>
      <c r="K2367" s="301"/>
      <c r="L2367" s="302"/>
      <c r="M2367" s="303" t="s">
        <v>1</v>
      </c>
      <c r="N2367" s="304" t="s">
        <v>49</v>
      </c>
      <c r="O2367" s="94"/>
      <c r="P2367" s="240">
        <f>O2367*H2367</f>
        <v>0</v>
      </c>
      <c r="Q2367" s="240">
        <v>0.0025000000000000001</v>
      </c>
      <c r="R2367" s="240">
        <f>Q2367*H2367</f>
        <v>0.125</v>
      </c>
      <c r="S2367" s="240">
        <v>0</v>
      </c>
      <c r="T2367" s="241">
        <f>S2367*H2367</f>
        <v>0</v>
      </c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R2367" s="242" t="s">
        <v>364</v>
      </c>
      <c r="AT2367" s="242" t="s">
        <v>338</v>
      </c>
      <c r="AU2367" s="242" t="s">
        <v>93</v>
      </c>
      <c r="AY2367" s="19" t="s">
        <v>251</v>
      </c>
      <c r="BE2367" s="243">
        <f>IF(N2367="základní",J2367,0)</f>
        <v>0</v>
      </c>
      <c r="BF2367" s="243">
        <f>IF(N2367="snížená",J2367,0)</f>
        <v>0</v>
      </c>
      <c r="BG2367" s="243">
        <f>IF(N2367="zákl. přenesená",J2367,0)</f>
        <v>0</v>
      </c>
      <c r="BH2367" s="243">
        <f>IF(N2367="sníž. přenesená",J2367,0)</f>
        <v>0</v>
      </c>
      <c r="BI2367" s="243">
        <f>IF(N2367="nulová",J2367,0)</f>
        <v>0</v>
      </c>
      <c r="BJ2367" s="19" t="s">
        <v>91</v>
      </c>
      <c r="BK2367" s="243">
        <f>ROUND(I2367*H2367,2)</f>
        <v>0</v>
      </c>
      <c r="BL2367" s="19" t="s">
        <v>304</v>
      </c>
      <c r="BM2367" s="242" t="s">
        <v>2397</v>
      </c>
    </row>
    <row r="2368" s="15" customFormat="1">
      <c r="A2368" s="15"/>
      <c r="B2368" s="272"/>
      <c r="C2368" s="273"/>
      <c r="D2368" s="251" t="s">
        <v>260</v>
      </c>
      <c r="E2368" s="274" t="s">
        <v>1</v>
      </c>
      <c r="F2368" s="275" t="s">
        <v>1561</v>
      </c>
      <c r="G2368" s="273"/>
      <c r="H2368" s="274" t="s">
        <v>1</v>
      </c>
      <c r="I2368" s="276"/>
      <c r="J2368" s="273"/>
      <c r="K2368" s="273"/>
      <c r="L2368" s="277"/>
      <c r="M2368" s="278"/>
      <c r="N2368" s="279"/>
      <c r="O2368" s="279"/>
      <c r="P2368" s="279"/>
      <c r="Q2368" s="279"/>
      <c r="R2368" s="279"/>
      <c r="S2368" s="279"/>
      <c r="T2368" s="280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T2368" s="281" t="s">
        <v>260</v>
      </c>
      <c r="AU2368" s="281" t="s">
        <v>93</v>
      </c>
      <c r="AV2368" s="15" t="s">
        <v>91</v>
      </c>
      <c r="AW2368" s="15" t="s">
        <v>40</v>
      </c>
      <c r="AX2368" s="15" t="s">
        <v>84</v>
      </c>
      <c r="AY2368" s="281" t="s">
        <v>251</v>
      </c>
    </row>
    <row r="2369" s="13" customFormat="1">
      <c r="A2369" s="13"/>
      <c r="B2369" s="249"/>
      <c r="C2369" s="250"/>
      <c r="D2369" s="251" t="s">
        <v>260</v>
      </c>
      <c r="E2369" s="252" t="s">
        <v>1</v>
      </c>
      <c r="F2369" s="253" t="s">
        <v>2392</v>
      </c>
      <c r="G2369" s="250"/>
      <c r="H2369" s="254">
        <v>20</v>
      </c>
      <c r="I2369" s="255"/>
      <c r="J2369" s="250"/>
      <c r="K2369" s="250"/>
      <c r="L2369" s="256"/>
      <c r="M2369" s="257"/>
      <c r="N2369" s="258"/>
      <c r="O2369" s="258"/>
      <c r="P2369" s="258"/>
      <c r="Q2369" s="258"/>
      <c r="R2369" s="258"/>
      <c r="S2369" s="258"/>
      <c r="T2369" s="259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60" t="s">
        <v>260</v>
      </c>
      <c r="AU2369" s="260" t="s">
        <v>93</v>
      </c>
      <c r="AV2369" s="13" t="s">
        <v>93</v>
      </c>
      <c r="AW2369" s="13" t="s">
        <v>40</v>
      </c>
      <c r="AX2369" s="13" t="s">
        <v>84</v>
      </c>
      <c r="AY2369" s="260" t="s">
        <v>251</v>
      </c>
    </row>
    <row r="2370" s="13" customFormat="1">
      <c r="A2370" s="13"/>
      <c r="B2370" s="249"/>
      <c r="C2370" s="250"/>
      <c r="D2370" s="251" t="s">
        <v>260</v>
      </c>
      <c r="E2370" s="252" t="s">
        <v>1</v>
      </c>
      <c r="F2370" s="253" t="s">
        <v>2393</v>
      </c>
      <c r="G2370" s="250"/>
      <c r="H2370" s="254">
        <v>30</v>
      </c>
      <c r="I2370" s="255"/>
      <c r="J2370" s="250"/>
      <c r="K2370" s="250"/>
      <c r="L2370" s="256"/>
      <c r="M2370" s="257"/>
      <c r="N2370" s="258"/>
      <c r="O2370" s="258"/>
      <c r="P2370" s="258"/>
      <c r="Q2370" s="258"/>
      <c r="R2370" s="258"/>
      <c r="S2370" s="258"/>
      <c r="T2370" s="259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60" t="s">
        <v>260</v>
      </c>
      <c r="AU2370" s="260" t="s">
        <v>93</v>
      </c>
      <c r="AV2370" s="13" t="s">
        <v>93</v>
      </c>
      <c r="AW2370" s="13" t="s">
        <v>40</v>
      </c>
      <c r="AX2370" s="13" t="s">
        <v>84</v>
      </c>
      <c r="AY2370" s="260" t="s">
        <v>251</v>
      </c>
    </row>
    <row r="2371" s="14" customFormat="1">
      <c r="A2371" s="14"/>
      <c r="B2371" s="261"/>
      <c r="C2371" s="262"/>
      <c r="D2371" s="251" t="s">
        <v>260</v>
      </c>
      <c r="E2371" s="263" t="s">
        <v>1</v>
      </c>
      <c r="F2371" s="264" t="s">
        <v>262</v>
      </c>
      <c r="G2371" s="262"/>
      <c r="H2371" s="265">
        <v>50</v>
      </c>
      <c r="I2371" s="266"/>
      <c r="J2371" s="262"/>
      <c r="K2371" s="262"/>
      <c r="L2371" s="267"/>
      <c r="M2371" s="268"/>
      <c r="N2371" s="269"/>
      <c r="O2371" s="269"/>
      <c r="P2371" s="269"/>
      <c r="Q2371" s="269"/>
      <c r="R2371" s="269"/>
      <c r="S2371" s="269"/>
      <c r="T2371" s="270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71" t="s">
        <v>260</v>
      </c>
      <c r="AU2371" s="271" t="s">
        <v>93</v>
      </c>
      <c r="AV2371" s="14" t="s">
        <v>257</v>
      </c>
      <c r="AW2371" s="14" t="s">
        <v>40</v>
      </c>
      <c r="AX2371" s="14" t="s">
        <v>91</v>
      </c>
      <c r="AY2371" s="271" t="s">
        <v>251</v>
      </c>
    </row>
    <row r="2372" s="2" customFormat="1" ht="33" customHeight="1">
      <c r="A2372" s="41"/>
      <c r="B2372" s="42"/>
      <c r="C2372" s="230" t="s">
        <v>1646</v>
      </c>
      <c r="D2372" s="230" t="s">
        <v>253</v>
      </c>
      <c r="E2372" s="231" t="s">
        <v>2398</v>
      </c>
      <c r="F2372" s="232" t="s">
        <v>2399</v>
      </c>
      <c r="G2372" s="233" t="s">
        <v>571</v>
      </c>
      <c r="H2372" s="234">
        <v>104</v>
      </c>
      <c r="I2372" s="235"/>
      <c r="J2372" s="236">
        <f>ROUND(I2372*H2372,2)</f>
        <v>0</v>
      </c>
      <c r="K2372" s="237"/>
      <c r="L2372" s="47"/>
      <c r="M2372" s="238" t="s">
        <v>1</v>
      </c>
      <c r="N2372" s="239" t="s">
        <v>49</v>
      </c>
      <c r="O2372" s="94"/>
      <c r="P2372" s="240">
        <f>O2372*H2372</f>
        <v>0</v>
      </c>
      <c r="Q2372" s="240">
        <v>3.0000000000000001E-05</v>
      </c>
      <c r="R2372" s="240">
        <f>Q2372*H2372</f>
        <v>0.0031199999999999999</v>
      </c>
      <c r="S2372" s="240">
        <v>0</v>
      </c>
      <c r="T2372" s="241">
        <f>S2372*H2372</f>
        <v>0</v>
      </c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R2372" s="242" t="s">
        <v>304</v>
      </c>
      <c r="AT2372" s="242" t="s">
        <v>253</v>
      </c>
      <c r="AU2372" s="242" t="s">
        <v>93</v>
      </c>
      <c r="AY2372" s="19" t="s">
        <v>251</v>
      </c>
      <c r="BE2372" s="243">
        <f>IF(N2372="základní",J2372,0)</f>
        <v>0</v>
      </c>
      <c r="BF2372" s="243">
        <f>IF(N2372="snížená",J2372,0)</f>
        <v>0</v>
      </c>
      <c r="BG2372" s="243">
        <f>IF(N2372="zákl. přenesená",J2372,0)</f>
        <v>0</v>
      </c>
      <c r="BH2372" s="243">
        <f>IF(N2372="sníž. přenesená",J2372,0)</f>
        <v>0</v>
      </c>
      <c r="BI2372" s="243">
        <f>IF(N2372="nulová",J2372,0)</f>
        <v>0</v>
      </c>
      <c r="BJ2372" s="19" t="s">
        <v>91</v>
      </c>
      <c r="BK2372" s="243">
        <f>ROUND(I2372*H2372,2)</f>
        <v>0</v>
      </c>
      <c r="BL2372" s="19" t="s">
        <v>304</v>
      </c>
      <c r="BM2372" s="242" t="s">
        <v>2400</v>
      </c>
    </row>
    <row r="2373" s="15" customFormat="1">
      <c r="A2373" s="15"/>
      <c r="B2373" s="272"/>
      <c r="C2373" s="273"/>
      <c r="D2373" s="251" t="s">
        <v>260</v>
      </c>
      <c r="E2373" s="274" t="s">
        <v>1</v>
      </c>
      <c r="F2373" s="275" t="s">
        <v>1561</v>
      </c>
      <c r="G2373" s="273"/>
      <c r="H2373" s="274" t="s">
        <v>1</v>
      </c>
      <c r="I2373" s="276"/>
      <c r="J2373" s="273"/>
      <c r="K2373" s="273"/>
      <c r="L2373" s="277"/>
      <c r="M2373" s="278"/>
      <c r="N2373" s="279"/>
      <c r="O2373" s="279"/>
      <c r="P2373" s="279"/>
      <c r="Q2373" s="279"/>
      <c r="R2373" s="279"/>
      <c r="S2373" s="279"/>
      <c r="T2373" s="280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81" t="s">
        <v>260</v>
      </c>
      <c r="AU2373" s="281" t="s">
        <v>93</v>
      </c>
      <c r="AV2373" s="15" t="s">
        <v>91</v>
      </c>
      <c r="AW2373" s="15" t="s">
        <v>40</v>
      </c>
      <c r="AX2373" s="15" t="s">
        <v>84</v>
      </c>
      <c r="AY2373" s="281" t="s">
        <v>251</v>
      </c>
    </row>
    <row r="2374" s="13" customFormat="1">
      <c r="A2374" s="13"/>
      <c r="B2374" s="249"/>
      <c r="C2374" s="250"/>
      <c r="D2374" s="251" t="s">
        <v>260</v>
      </c>
      <c r="E2374" s="252" t="s">
        <v>1</v>
      </c>
      <c r="F2374" s="253" t="s">
        <v>2401</v>
      </c>
      <c r="G2374" s="250"/>
      <c r="H2374" s="254">
        <v>104</v>
      </c>
      <c r="I2374" s="255"/>
      <c r="J2374" s="250"/>
      <c r="K2374" s="250"/>
      <c r="L2374" s="256"/>
      <c r="M2374" s="257"/>
      <c r="N2374" s="258"/>
      <c r="O2374" s="258"/>
      <c r="P2374" s="258"/>
      <c r="Q2374" s="258"/>
      <c r="R2374" s="258"/>
      <c r="S2374" s="258"/>
      <c r="T2374" s="259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60" t="s">
        <v>260</v>
      </c>
      <c r="AU2374" s="260" t="s">
        <v>93</v>
      </c>
      <c r="AV2374" s="13" t="s">
        <v>93</v>
      </c>
      <c r="AW2374" s="13" t="s">
        <v>40</v>
      </c>
      <c r="AX2374" s="13" t="s">
        <v>91</v>
      </c>
      <c r="AY2374" s="260" t="s">
        <v>251</v>
      </c>
    </row>
    <row r="2375" s="2" customFormat="1" ht="24.15" customHeight="1">
      <c r="A2375" s="41"/>
      <c r="B2375" s="42"/>
      <c r="C2375" s="294" t="s">
        <v>2402</v>
      </c>
      <c r="D2375" s="294" t="s">
        <v>338</v>
      </c>
      <c r="E2375" s="295" t="s">
        <v>2403</v>
      </c>
      <c r="F2375" s="296" t="s">
        <v>2404</v>
      </c>
      <c r="G2375" s="297" t="s">
        <v>571</v>
      </c>
      <c r="H2375" s="298">
        <v>104</v>
      </c>
      <c r="I2375" s="299"/>
      <c r="J2375" s="300">
        <f>ROUND(I2375*H2375,2)</f>
        <v>0</v>
      </c>
      <c r="K2375" s="301"/>
      <c r="L2375" s="302"/>
      <c r="M2375" s="303" t="s">
        <v>1</v>
      </c>
      <c r="N2375" s="304" t="s">
        <v>49</v>
      </c>
      <c r="O2375" s="94"/>
      <c r="P2375" s="240">
        <f>O2375*H2375</f>
        <v>0</v>
      </c>
      <c r="Q2375" s="240">
        <v>0.0041000000000000003</v>
      </c>
      <c r="R2375" s="240">
        <f>Q2375*H2375</f>
        <v>0.42640000000000006</v>
      </c>
      <c r="S2375" s="240">
        <v>0</v>
      </c>
      <c r="T2375" s="241">
        <f>S2375*H2375</f>
        <v>0</v>
      </c>
      <c r="U2375" s="41"/>
      <c r="V2375" s="41"/>
      <c r="W2375" s="41"/>
      <c r="X2375" s="41"/>
      <c r="Y2375" s="41"/>
      <c r="Z2375" s="41"/>
      <c r="AA2375" s="41"/>
      <c r="AB2375" s="41"/>
      <c r="AC2375" s="41"/>
      <c r="AD2375" s="41"/>
      <c r="AE2375" s="41"/>
      <c r="AR2375" s="242" t="s">
        <v>364</v>
      </c>
      <c r="AT2375" s="242" t="s">
        <v>338</v>
      </c>
      <c r="AU2375" s="242" t="s">
        <v>93</v>
      </c>
      <c r="AY2375" s="19" t="s">
        <v>251</v>
      </c>
      <c r="BE2375" s="243">
        <f>IF(N2375="základní",J2375,0)</f>
        <v>0</v>
      </c>
      <c r="BF2375" s="243">
        <f>IF(N2375="snížená",J2375,0)</f>
        <v>0</v>
      </c>
      <c r="BG2375" s="243">
        <f>IF(N2375="zákl. přenesená",J2375,0)</f>
        <v>0</v>
      </c>
      <c r="BH2375" s="243">
        <f>IF(N2375="sníž. přenesená",J2375,0)</f>
        <v>0</v>
      </c>
      <c r="BI2375" s="243">
        <f>IF(N2375="nulová",J2375,0)</f>
        <v>0</v>
      </c>
      <c r="BJ2375" s="19" t="s">
        <v>91</v>
      </c>
      <c r="BK2375" s="243">
        <f>ROUND(I2375*H2375,2)</f>
        <v>0</v>
      </c>
      <c r="BL2375" s="19" t="s">
        <v>304</v>
      </c>
      <c r="BM2375" s="242" t="s">
        <v>2405</v>
      </c>
    </row>
    <row r="2376" s="15" customFormat="1">
      <c r="A2376" s="15"/>
      <c r="B2376" s="272"/>
      <c r="C2376" s="273"/>
      <c r="D2376" s="251" t="s">
        <v>260</v>
      </c>
      <c r="E2376" s="274" t="s">
        <v>1</v>
      </c>
      <c r="F2376" s="275" t="s">
        <v>1561</v>
      </c>
      <c r="G2376" s="273"/>
      <c r="H2376" s="274" t="s">
        <v>1</v>
      </c>
      <c r="I2376" s="276"/>
      <c r="J2376" s="273"/>
      <c r="K2376" s="273"/>
      <c r="L2376" s="277"/>
      <c r="M2376" s="278"/>
      <c r="N2376" s="279"/>
      <c r="O2376" s="279"/>
      <c r="P2376" s="279"/>
      <c r="Q2376" s="279"/>
      <c r="R2376" s="279"/>
      <c r="S2376" s="279"/>
      <c r="T2376" s="280"/>
      <c r="U2376" s="15"/>
      <c r="V2376" s="15"/>
      <c r="W2376" s="15"/>
      <c r="X2376" s="15"/>
      <c r="Y2376" s="15"/>
      <c r="Z2376" s="15"/>
      <c r="AA2376" s="15"/>
      <c r="AB2376" s="15"/>
      <c r="AC2376" s="15"/>
      <c r="AD2376" s="15"/>
      <c r="AE2376" s="15"/>
      <c r="AT2376" s="281" t="s">
        <v>260</v>
      </c>
      <c r="AU2376" s="281" t="s">
        <v>93</v>
      </c>
      <c r="AV2376" s="15" t="s">
        <v>91</v>
      </c>
      <c r="AW2376" s="15" t="s">
        <v>40</v>
      </c>
      <c r="AX2376" s="15" t="s">
        <v>84</v>
      </c>
      <c r="AY2376" s="281" t="s">
        <v>251</v>
      </c>
    </row>
    <row r="2377" s="13" customFormat="1">
      <c r="A2377" s="13"/>
      <c r="B2377" s="249"/>
      <c r="C2377" s="250"/>
      <c r="D2377" s="251" t="s">
        <v>260</v>
      </c>
      <c r="E2377" s="252" t="s">
        <v>1</v>
      </c>
      <c r="F2377" s="253" t="s">
        <v>2401</v>
      </c>
      <c r="G2377" s="250"/>
      <c r="H2377" s="254">
        <v>104</v>
      </c>
      <c r="I2377" s="255"/>
      <c r="J2377" s="250"/>
      <c r="K2377" s="250"/>
      <c r="L2377" s="256"/>
      <c r="M2377" s="257"/>
      <c r="N2377" s="258"/>
      <c r="O2377" s="258"/>
      <c r="P2377" s="258"/>
      <c r="Q2377" s="258"/>
      <c r="R2377" s="258"/>
      <c r="S2377" s="258"/>
      <c r="T2377" s="259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60" t="s">
        <v>260</v>
      </c>
      <c r="AU2377" s="260" t="s">
        <v>93</v>
      </c>
      <c r="AV2377" s="13" t="s">
        <v>93</v>
      </c>
      <c r="AW2377" s="13" t="s">
        <v>40</v>
      </c>
      <c r="AX2377" s="13" t="s">
        <v>91</v>
      </c>
      <c r="AY2377" s="260" t="s">
        <v>251</v>
      </c>
    </row>
    <row r="2378" s="2" customFormat="1" ht="33" customHeight="1">
      <c r="A2378" s="41"/>
      <c r="B2378" s="42"/>
      <c r="C2378" s="230" t="s">
        <v>1651</v>
      </c>
      <c r="D2378" s="230" t="s">
        <v>253</v>
      </c>
      <c r="E2378" s="231" t="s">
        <v>2406</v>
      </c>
      <c r="F2378" s="232" t="s">
        <v>2407</v>
      </c>
      <c r="G2378" s="233" t="s">
        <v>571</v>
      </c>
      <c r="H2378" s="234">
        <v>50</v>
      </c>
      <c r="I2378" s="235"/>
      <c r="J2378" s="236">
        <f>ROUND(I2378*H2378,2)</f>
        <v>0</v>
      </c>
      <c r="K2378" s="237"/>
      <c r="L2378" s="47"/>
      <c r="M2378" s="238" t="s">
        <v>1</v>
      </c>
      <c r="N2378" s="239" t="s">
        <v>49</v>
      </c>
      <c r="O2378" s="94"/>
      <c r="P2378" s="240">
        <f>O2378*H2378</f>
        <v>0</v>
      </c>
      <c r="Q2378" s="240">
        <v>0.00044000000000000002</v>
      </c>
      <c r="R2378" s="240">
        <f>Q2378*H2378</f>
        <v>0.022000000000000002</v>
      </c>
      <c r="S2378" s="240">
        <v>0</v>
      </c>
      <c r="T2378" s="241">
        <f>S2378*H2378</f>
        <v>0</v>
      </c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R2378" s="242" t="s">
        <v>304</v>
      </c>
      <c r="AT2378" s="242" t="s">
        <v>253</v>
      </c>
      <c r="AU2378" s="242" t="s">
        <v>93</v>
      </c>
      <c r="AY2378" s="19" t="s">
        <v>251</v>
      </c>
      <c r="BE2378" s="243">
        <f>IF(N2378="základní",J2378,0)</f>
        <v>0</v>
      </c>
      <c r="BF2378" s="243">
        <f>IF(N2378="snížená",J2378,0)</f>
        <v>0</v>
      </c>
      <c r="BG2378" s="243">
        <f>IF(N2378="zákl. přenesená",J2378,0)</f>
        <v>0</v>
      </c>
      <c r="BH2378" s="243">
        <f>IF(N2378="sníž. přenesená",J2378,0)</f>
        <v>0</v>
      </c>
      <c r="BI2378" s="243">
        <f>IF(N2378="nulová",J2378,0)</f>
        <v>0</v>
      </c>
      <c r="BJ2378" s="19" t="s">
        <v>91</v>
      </c>
      <c r="BK2378" s="243">
        <f>ROUND(I2378*H2378,2)</f>
        <v>0</v>
      </c>
      <c r="BL2378" s="19" t="s">
        <v>304</v>
      </c>
      <c r="BM2378" s="242" t="s">
        <v>2408</v>
      </c>
    </row>
    <row r="2379" s="15" customFormat="1">
      <c r="A2379" s="15"/>
      <c r="B2379" s="272"/>
      <c r="C2379" s="273"/>
      <c r="D2379" s="251" t="s">
        <v>260</v>
      </c>
      <c r="E2379" s="274" t="s">
        <v>1</v>
      </c>
      <c r="F2379" s="275" t="s">
        <v>1561</v>
      </c>
      <c r="G2379" s="273"/>
      <c r="H2379" s="274" t="s">
        <v>1</v>
      </c>
      <c r="I2379" s="276"/>
      <c r="J2379" s="273"/>
      <c r="K2379" s="273"/>
      <c r="L2379" s="277"/>
      <c r="M2379" s="278"/>
      <c r="N2379" s="279"/>
      <c r="O2379" s="279"/>
      <c r="P2379" s="279"/>
      <c r="Q2379" s="279"/>
      <c r="R2379" s="279"/>
      <c r="S2379" s="279"/>
      <c r="T2379" s="280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T2379" s="281" t="s">
        <v>260</v>
      </c>
      <c r="AU2379" s="281" t="s">
        <v>93</v>
      </c>
      <c r="AV2379" s="15" t="s">
        <v>91</v>
      </c>
      <c r="AW2379" s="15" t="s">
        <v>40</v>
      </c>
      <c r="AX2379" s="15" t="s">
        <v>84</v>
      </c>
      <c r="AY2379" s="281" t="s">
        <v>251</v>
      </c>
    </row>
    <row r="2380" s="13" customFormat="1">
      <c r="A2380" s="13"/>
      <c r="B2380" s="249"/>
      <c r="C2380" s="250"/>
      <c r="D2380" s="251" t="s">
        <v>260</v>
      </c>
      <c r="E2380" s="252" t="s">
        <v>1</v>
      </c>
      <c r="F2380" s="253" t="s">
        <v>2346</v>
      </c>
      <c r="G2380" s="250"/>
      <c r="H2380" s="254">
        <v>50</v>
      </c>
      <c r="I2380" s="255"/>
      <c r="J2380" s="250"/>
      <c r="K2380" s="250"/>
      <c r="L2380" s="256"/>
      <c r="M2380" s="257"/>
      <c r="N2380" s="258"/>
      <c r="O2380" s="258"/>
      <c r="P2380" s="258"/>
      <c r="Q2380" s="258"/>
      <c r="R2380" s="258"/>
      <c r="S2380" s="258"/>
      <c r="T2380" s="259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60" t="s">
        <v>260</v>
      </c>
      <c r="AU2380" s="260" t="s">
        <v>93</v>
      </c>
      <c r="AV2380" s="13" t="s">
        <v>93</v>
      </c>
      <c r="AW2380" s="13" t="s">
        <v>40</v>
      </c>
      <c r="AX2380" s="13" t="s">
        <v>91</v>
      </c>
      <c r="AY2380" s="260" t="s">
        <v>251</v>
      </c>
    </row>
    <row r="2381" s="2" customFormat="1" ht="21.75" customHeight="1">
      <c r="A2381" s="41"/>
      <c r="B2381" s="42"/>
      <c r="C2381" s="294" t="s">
        <v>2409</v>
      </c>
      <c r="D2381" s="294" t="s">
        <v>338</v>
      </c>
      <c r="E2381" s="295" t="s">
        <v>2410</v>
      </c>
      <c r="F2381" s="296" t="s">
        <v>2411</v>
      </c>
      <c r="G2381" s="297" t="s">
        <v>571</v>
      </c>
      <c r="H2381" s="298">
        <v>50</v>
      </c>
      <c r="I2381" s="299"/>
      <c r="J2381" s="300">
        <f>ROUND(I2381*H2381,2)</f>
        <v>0</v>
      </c>
      <c r="K2381" s="301"/>
      <c r="L2381" s="302"/>
      <c r="M2381" s="303" t="s">
        <v>1</v>
      </c>
      <c r="N2381" s="304" t="s">
        <v>49</v>
      </c>
      <c r="O2381" s="94"/>
      <c r="P2381" s="240">
        <f>O2381*H2381</f>
        <v>0</v>
      </c>
      <c r="Q2381" s="240">
        <v>0.0010200000000000001</v>
      </c>
      <c r="R2381" s="240">
        <f>Q2381*H2381</f>
        <v>0.051000000000000004</v>
      </c>
      <c r="S2381" s="240">
        <v>0</v>
      </c>
      <c r="T2381" s="241">
        <f>S2381*H2381</f>
        <v>0</v>
      </c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R2381" s="242" t="s">
        <v>364</v>
      </c>
      <c r="AT2381" s="242" t="s">
        <v>338</v>
      </c>
      <c r="AU2381" s="242" t="s">
        <v>93</v>
      </c>
      <c r="AY2381" s="19" t="s">
        <v>251</v>
      </c>
      <c r="BE2381" s="243">
        <f>IF(N2381="základní",J2381,0)</f>
        <v>0</v>
      </c>
      <c r="BF2381" s="243">
        <f>IF(N2381="snížená",J2381,0)</f>
        <v>0</v>
      </c>
      <c r="BG2381" s="243">
        <f>IF(N2381="zákl. přenesená",J2381,0)</f>
        <v>0</v>
      </c>
      <c r="BH2381" s="243">
        <f>IF(N2381="sníž. přenesená",J2381,0)</f>
        <v>0</v>
      </c>
      <c r="BI2381" s="243">
        <f>IF(N2381="nulová",J2381,0)</f>
        <v>0</v>
      </c>
      <c r="BJ2381" s="19" t="s">
        <v>91</v>
      </c>
      <c r="BK2381" s="243">
        <f>ROUND(I2381*H2381,2)</f>
        <v>0</v>
      </c>
      <c r="BL2381" s="19" t="s">
        <v>304</v>
      </c>
      <c r="BM2381" s="242" t="s">
        <v>2412</v>
      </c>
    </row>
    <row r="2382" s="15" customFormat="1">
      <c r="A2382" s="15"/>
      <c r="B2382" s="272"/>
      <c r="C2382" s="273"/>
      <c r="D2382" s="251" t="s">
        <v>260</v>
      </c>
      <c r="E2382" s="274" t="s">
        <v>1</v>
      </c>
      <c r="F2382" s="275" t="s">
        <v>1561</v>
      </c>
      <c r="G2382" s="273"/>
      <c r="H2382" s="274" t="s">
        <v>1</v>
      </c>
      <c r="I2382" s="276"/>
      <c r="J2382" s="273"/>
      <c r="K2382" s="273"/>
      <c r="L2382" s="277"/>
      <c r="M2382" s="278"/>
      <c r="N2382" s="279"/>
      <c r="O2382" s="279"/>
      <c r="P2382" s="279"/>
      <c r="Q2382" s="279"/>
      <c r="R2382" s="279"/>
      <c r="S2382" s="279"/>
      <c r="T2382" s="280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T2382" s="281" t="s">
        <v>260</v>
      </c>
      <c r="AU2382" s="281" t="s">
        <v>93</v>
      </c>
      <c r="AV2382" s="15" t="s">
        <v>91</v>
      </c>
      <c r="AW2382" s="15" t="s">
        <v>40</v>
      </c>
      <c r="AX2382" s="15" t="s">
        <v>84</v>
      </c>
      <c r="AY2382" s="281" t="s">
        <v>251</v>
      </c>
    </row>
    <row r="2383" s="13" customFormat="1">
      <c r="A2383" s="13"/>
      <c r="B2383" s="249"/>
      <c r="C2383" s="250"/>
      <c r="D2383" s="251" t="s">
        <v>260</v>
      </c>
      <c r="E2383" s="252" t="s">
        <v>1</v>
      </c>
      <c r="F2383" s="253" t="s">
        <v>2346</v>
      </c>
      <c r="G2383" s="250"/>
      <c r="H2383" s="254">
        <v>50</v>
      </c>
      <c r="I2383" s="255"/>
      <c r="J2383" s="250"/>
      <c r="K2383" s="250"/>
      <c r="L2383" s="256"/>
      <c r="M2383" s="257"/>
      <c r="N2383" s="258"/>
      <c r="O2383" s="258"/>
      <c r="P2383" s="258"/>
      <c r="Q2383" s="258"/>
      <c r="R2383" s="258"/>
      <c r="S2383" s="258"/>
      <c r="T2383" s="259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60" t="s">
        <v>260</v>
      </c>
      <c r="AU2383" s="260" t="s">
        <v>93</v>
      </c>
      <c r="AV2383" s="13" t="s">
        <v>93</v>
      </c>
      <c r="AW2383" s="13" t="s">
        <v>40</v>
      </c>
      <c r="AX2383" s="13" t="s">
        <v>91</v>
      </c>
      <c r="AY2383" s="260" t="s">
        <v>251</v>
      </c>
    </row>
    <row r="2384" s="2" customFormat="1" ht="24.15" customHeight="1">
      <c r="A2384" s="41"/>
      <c r="B2384" s="42"/>
      <c r="C2384" s="230" t="s">
        <v>1658</v>
      </c>
      <c r="D2384" s="230" t="s">
        <v>253</v>
      </c>
      <c r="E2384" s="231" t="s">
        <v>2413</v>
      </c>
      <c r="F2384" s="232" t="s">
        <v>2414</v>
      </c>
      <c r="G2384" s="233" t="s">
        <v>571</v>
      </c>
      <c r="H2384" s="234">
        <v>301</v>
      </c>
      <c r="I2384" s="235"/>
      <c r="J2384" s="236">
        <f>ROUND(I2384*H2384,2)</f>
        <v>0</v>
      </c>
      <c r="K2384" s="237"/>
      <c r="L2384" s="47"/>
      <c r="M2384" s="238" t="s">
        <v>1</v>
      </c>
      <c r="N2384" s="239" t="s">
        <v>49</v>
      </c>
      <c r="O2384" s="94"/>
      <c r="P2384" s="240">
        <f>O2384*H2384</f>
        <v>0</v>
      </c>
      <c r="Q2384" s="240">
        <v>0.00528</v>
      </c>
      <c r="R2384" s="240">
        <f>Q2384*H2384</f>
        <v>1.58928</v>
      </c>
      <c r="S2384" s="240">
        <v>0</v>
      </c>
      <c r="T2384" s="241">
        <f>S2384*H2384</f>
        <v>0</v>
      </c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R2384" s="242" t="s">
        <v>304</v>
      </c>
      <c r="AT2384" s="242" t="s">
        <v>253</v>
      </c>
      <c r="AU2384" s="242" t="s">
        <v>93</v>
      </c>
      <c r="AY2384" s="19" t="s">
        <v>251</v>
      </c>
      <c r="BE2384" s="243">
        <f>IF(N2384="základní",J2384,0)</f>
        <v>0</v>
      </c>
      <c r="BF2384" s="243">
        <f>IF(N2384="snížená",J2384,0)</f>
        <v>0</v>
      </c>
      <c r="BG2384" s="243">
        <f>IF(N2384="zákl. přenesená",J2384,0)</f>
        <v>0</v>
      </c>
      <c r="BH2384" s="243">
        <f>IF(N2384="sníž. přenesená",J2384,0)</f>
        <v>0</v>
      </c>
      <c r="BI2384" s="243">
        <f>IF(N2384="nulová",J2384,0)</f>
        <v>0</v>
      </c>
      <c r="BJ2384" s="19" t="s">
        <v>91</v>
      </c>
      <c r="BK2384" s="243">
        <f>ROUND(I2384*H2384,2)</f>
        <v>0</v>
      </c>
      <c r="BL2384" s="19" t="s">
        <v>304</v>
      </c>
      <c r="BM2384" s="242" t="s">
        <v>2415</v>
      </c>
    </row>
    <row r="2385" s="2" customFormat="1">
      <c r="A2385" s="41"/>
      <c r="B2385" s="42"/>
      <c r="C2385" s="43"/>
      <c r="D2385" s="244" t="s">
        <v>258</v>
      </c>
      <c r="E2385" s="43"/>
      <c r="F2385" s="245" t="s">
        <v>2416</v>
      </c>
      <c r="G2385" s="43"/>
      <c r="H2385" s="43"/>
      <c r="I2385" s="246"/>
      <c r="J2385" s="43"/>
      <c r="K2385" s="43"/>
      <c r="L2385" s="47"/>
      <c r="M2385" s="247"/>
      <c r="N2385" s="248"/>
      <c r="O2385" s="94"/>
      <c r="P2385" s="94"/>
      <c r="Q2385" s="94"/>
      <c r="R2385" s="94"/>
      <c r="S2385" s="94"/>
      <c r="T2385" s="95"/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T2385" s="19" t="s">
        <v>258</v>
      </c>
      <c r="AU2385" s="19" t="s">
        <v>93</v>
      </c>
    </row>
    <row r="2386" s="15" customFormat="1">
      <c r="A2386" s="15"/>
      <c r="B2386" s="272"/>
      <c r="C2386" s="273"/>
      <c r="D2386" s="251" t="s">
        <v>260</v>
      </c>
      <c r="E2386" s="274" t="s">
        <v>1</v>
      </c>
      <c r="F2386" s="275" t="s">
        <v>1150</v>
      </c>
      <c r="G2386" s="273"/>
      <c r="H2386" s="274" t="s">
        <v>1</v>
      </c>
      <c r="I2386" s="276"/>
      <c r="J2386" s="273"/>
      <c r="K2386" s="273"/>
      <c r="L2386" s="277"/>
      <c r="M2386" s="278"/>
      <c r="N2386" s="279"/>
      <c r="O2386" s="279"/>
      <c r="P2386" s="279"/>
      <c r="Q2386" s="279"/>
      <c r="R2386" s="279"/>
      <c r="S2386" s="279"/>
      <c r="T2386" s="280"/>
      <c r="U2386" s="15"/>
      <c r="V2386" s="15"/>
      <c r="W2386" s="15"/>
      <c r="X2386" s="15"/>
      <c r="Y2386" s="15"/>
      <c r="Z2386" s="15"/>
      <c r="AA2386" s="15"/>
      <c r="AB2386" s="15"/>
      <c r="AC2386" s="15"/>
      <c r="AD2386" s="15"/>
      <c r="AE2386" s="15"/>
      <c r="AT2386" s="281" t="s">
        <v>260</v>
      </c>
      <c r="AU2386" s="281" t="s">
        <v>93</v>
      </c>
      <c r="AV2386" s="15" t="s">
        <v>91</v>
      </c>
      <c r="AW2386" s="15" t="s">
        <v>40</v>
      </c>
      <c r="AX2386" s="15" t="s">
        <v>84</v>
      </c>
      <c r="AY2386" s="281" t="s">
        <v>251</v>
      </c>
    </row>
    <row r="2387" s="15" customFormat="1">
      <c r="A2387" s="15"/>
      <c r="B2387" s="272"/>
      <c r="C2387" s="273"/>
      <c r="D2387" s="251" t="s">
        <v>260</v>
      </c>
      <c r="E2387" s="274" t="s">
        <v>1</v>
      </c>
      <c r="F2387" s="275" t="s">
        <v>2417</v>
      </c>
      <c r="G2387" s="273"/>
      <c r="H2387" s="274" t="s">
        <v>1</v>
      </c>
      <c r="I2387" s="276"/>
      <c r="J2387" s="273"/>
      <c r="K2387" s="273"/>
      <c r="L2387" s="277"/>
      <c r="M2387" s="278"/>
      <c r="N2387" s="279"/>
      <c r="O2387" s="279"/>
      <c r="P2387" s="279"/>
      <c r="Q2387" s="279"/>
      <c r="R2387" s="279"/>
      <c r="S2387" s="279"/>
      <c r="T2387" s="280"/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T2387" s="281" t="s">
        <v>260</v>
      </c>
      <c r="AU2387" s="281" t="s">
        <v>93</v>
      </c>
      <c r="AV2387" s="15" t="s">
        <v>91</v>
      </c>
      <c r="AW2387" s="15" t="s">
        <v>40</v>
      </c>
      <c r="AX2387" s="15" t="s">
        <v>84</v>
      </c>
      <c r="AY2387" s="281" t="s">
        <v>251</v>
      </c>
    </row>
    <row r="2388" s="13" customFormat="1">
      <c r="A2388" s="13"/>
      <c r="B2388" s="249"/>
      <c r="C2388" s="250"/>
      <c r="D2388" s="251" t="s">
        <v>260</v>
      </c>
      <c r="E2388" s="252" t="s">
        <v>1</v>
      </c>
      <c r="F2388" s="253" t="s">
        <v>1274</v>
      </c>
      <c r="G2388" s="250"/>
      <c r="H2388" s="254">
        <v>2</v>
      </c>
      <c r="I2388" s="255"/>
      <c r="J2388" s="250"/>
      <c r="K2388" s="250"/>
      <c r="L2388" s="256"/>
      <c r="M2388" s="257"/>
      <c r="N2388" s="258"/>
      <c r="O2388" s="258"/>
      <c r="P2388" s="258"/>
      <c r="Q2388" s="258"/>
      <c r="R2388" s="258"/>
      <c r="S2388" s="258"/>
      <c r="T2388" s="259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60" t="s">
        <v>260</v>
      </c>
      <c r="AU2388" s="260" t="s">
        <v>93</v>
      </c>
      <c r="AV2388" s="13" t="s">
        <v>93</v>
      </c>
      <c r="AW2388" s="13" t="s">
        <v>40</v>
      </c>
      <c r="AX2388" s="13" t="s">
        <v>84</v>
      </c>
      <c r="AY2388" s="260" t="s">
        <v>251</v>
      </c>
    </row>
    <row r="2389" s="13" customFormat="1">
      <c r="A2389" s="13"/>
      <c r="B2389" s="249"/>
      <c r="C2389" s="250"/>
      <c r="D2389" s="251" t="s">
        <v>260</v>
      </c>
      <c r="E2389" s="252" t="s">
        <v>1</v>
      </c>
      <c r="F2389" s="253" t="s">
        <v>2418</v>
      </c>
      <c r="G2389" s="250"/>
      <c r="H2389" s="254">
        <v>2</v>
      </c>
      <c r="I2389" s="255"/>
      <c r="J2389" s="250"/>
      <c r="K2389" s="250"/>
      <c r="L2389" s="256"/>
      <c r="M2389" s="257"/>
      <c r="N2389" s="258"/>
      <c r="O2389" s="258"/>
      <c r="P2389" s="258"/>
      <c r="Q2389" s="258"/>
      <c r="R2389" s="258"/>
      <c r="S2389" s="258"/>
      <c r="T2389" s="259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60" t="s">
        <v>260</v>
      </c>
      <c r="AU2389" s="260" t="s">
        <v>93</v>
      </c>
      <c r="AV2389" s="13" t="s">
        <v>93</v>
      </c>
      <c r="AW2389" s="13" t="s">
        <v>40</v>
      </c>
      <c r="AX2389" s="13" t="s">
        <v>84</v>
      </c>
      <c r="AY2389" s="260" t="s">
        <v>251</v>
      </c>
    </row>
    <row r="2390" s="13" customFormat="1">
      <c r="A2390" s="13"/>
      <c r="B2390" s="249"/>
      <c r="C2390" s="250"/>
      <c r="D2390" s="251" t="s">
        <v>260</v>
      </c>
      <c r="E2390" s="252" t="s">
        <v>1</v>
      </c>
      <c r="F2390" s="253" t="s">
        <v>2419</v>
      </c>
      <c r="G2390" s="250"/>
      <c r="H2390" s="254">
        <v>2</v>
      </c>
      <c r="I2390" s="255"/>
      <c r="J2390" s="250"/>
      <c r="K2390" s="250"/>
      <c r="L2390" s="256"/>
      <c r="M2390" s="257"/>
      <c r="N2390" s="258"/>
      <c r="O2390" s="258"/>
      <c r="P2390" s="258"/>
      <c r="Q2390" s="258"/>
      <c r="R2390" s="258"/>
      <c r="S2390" s="258"/>
      <c r="T2390" s="259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60" t="s">
        <v>260</v>
      </c>
      <c r="AU2390" s="260" t="s">
        <v>93</v>
      </c>
      <c r="AV2390" s="13" t="s">
        <v>93</v>
      </c>
      <c r="AW2390" s="13" t="s">
        <v>40</v>
      </c>
      <c r="AX2390" s="13" t="s">
        <v>84</v>
      </c>
      <c r="AY2390" s="260" t="s">
        <v>251</v>
      </c>
    </row>
    <row r="2391" s="13" customFormat="1">
      <c r="A2391" s="13"/>
      <c r="B2391" s="249"/>
      <c r="C2391" s="250"/>
      <c r="D2391" s="251" t="s">
        <v>260</v>
      </c>
      <c r="E2391" s="252" t="s">
        <v>1</v>
      </c>
      <c r="F2391" s="253" t="s">
        <v>2420</v>
      </c>
      <c r="G2391" s="250"/>
      <c r="H2391" s="254">
        <v>2</v>
      </c>
      <c r="I2391" s="255"/>
      <c r="J2391" s="250"/>
      <c r="K2391" s="250"/>
      <c r="L2391" s="256"/>
      <c r="M2391" s="257"/>
      <c r="N2391" s="258"/>
      <c r="O2391" s="258"/>
      <c r="P2391" s="258"/>
      <c r="Q2391" s="258"/>
      <c r="R2391" s="258"/>
      <c r="S2391" s="258"/>
      <c r="T2391" s="259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60" t="s">
        <v>260</v>
      </c>
      <c r="AU2391" s="260" t="s">
        <v>93</v>
      </c>
      <c r="AV2391" s="13" t="s">
        <v>93</v>
      </c>
      <c r="AW2391" s="13" t="s">
        <v>40</v>
      </c>
      <c r="AX2391" s="13" t="s">
        <v>84</v>
      </c>
      <c r="AY2391" s="260" t="s">
        <v>251</v>
      </c>
    </row>
    <row r="2392" s="13" customFormat="1">
      <c r="A2392" s="13"/>
      <c r="B2392" s="249"/>
      <c r="C2392" s="250"/>
      <c r="D2392" s="251" t="s">
        <v>260</v>
      </c>
      <c r="E2392" s="252" t="s">
        <v>1</v>
      </c>
      <c r="F2392" s="253" t="s">
        <v>2421</v>
      </c>
      <c r="G2392" s="250"/>
      <c r="H2392" s="254">
        <v>2</v>
      </c>
      <c r="I2392" s="255"/>
      <c r="J2392" s="250"/>
      <c r="K2392" s="250"/>
      <c r="L2392" s="256"/>
      <c r="M2392" s="257"/>
      <c r="N2392" s="258"/>
      <c r="O2392" s="258"/>
      <c r="P2392" s="258"/>
      <c r="Q2392" s="258"/>
      <c r="R2392" s="258"/>
      <c r="S2392" s="258"/>
      <c r="T2392" s="259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60" t="s">
        <v>260</v>
      </c>
      <c r="AU2392" s="260" t="s">
        <v>93</v>
      </c>
      <c r="AV2392" s="13" t="s">
        <v>93</v>
      </c>
      <c r="AW2392" s="13" t="s">
        <v>40</v>
      </c>
      <c r="AX2392" s="13" t="s">
        <v>84</v>
      </c>
      <c r="AY2392" s="260" t="s">
        <v>251</v>
      </c>
    </row>
    <row r="2393" s="16" customFormat="1">
      <c r="A2393" s="16"/>
      <c r="B2393" s="283"/>
      <c r="C2393" s="284"/>
      <c r="D2393" s="251" t="s">
        <v>260</v>
      </c>
      <c r="E2393" s="285" t="s">
        <v>1</v>
      </c>
      <c r="F2393" s="286" t="s">
        <v>329</v>
      </c>
      <c r="G2393" s="284"/>
      <c r="H2393" s="287">
        <v>10</v>
      </c>
      <c r="I2393" s="288"/>
      <c r="J2393" s="284"/>
      <c r="K2393" s="284"/>
      <c r="L2393" s="289"/>
      <c r="M2393" s="290"/>
      <c r="N2393" s="291"/>
      <c r="O2393" s="291"/>
      <c r="P2393" s="291"/>
      <c r="Q2393" s="291"/>
      <c r="R2393" s="291"/>
      <c r="S2393" s="291"/>
      <c r="T2393" s="292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T2393" s="293" t="s">
        <v>260</v>
      </c>
      <c r="AU2393" s="293" t="s">
        <v>93</v>
      </c>
      <c r="AV2393" s="16" t="s">
        <v>273</v>
      </c>
      <c r="AW2393" s="16" t="s">
        <v>40</v>
      </c>
      <c r="AX2393" s="16" t="s">
        <v>84</v>
      </c>
      <c r="AY2393" s="293" t="s">
        <v>251</v>
      </c>
    </row>
    <row r="2394" s="15" customFormat="1">
      <c r="A2394" s="15"/>
      <c r="B2394" s="272"/>
      <c r="C2394" s="273"/>
      <c r="D2394" s="251" t="s">
        <v>260</v>
      </c>
      <c r="E2394" s="274" t="s">
        <v>1</v>
      </c>
      <c r="F2394" s="275" t="s">
        <v>2422</v>
      </c>
      <c r="G2394" s="273"/>
      <c r="H2394" s="274" t="s">
        <v>1</v>
      </c>
      <c r="I2394" s="276"/>
      <c r="J2394" s="273"/>
      <c r="K2394" s="273"/>
      <c r="L2394" s="277"/>
      <c r="M2394" s="278"/>
      <c r="N2394" s="279"/>
      <c r="O2394" s="279"/>
      <c r="P2394" s="279"/>
      <c r="Q2394" s="279"/>
      <c r="R2394" s="279"/>
      <c r="S2394" s="279"/>
      <c r="T2394" s="280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T2394" s="281" t="s">
        <v>260</v>
      </c>
      <c r="AU2394" s="281" t="s">
        <v>93</v>
      </c>
      <c r="AV2394" s="15" t="s">
        <v>91</v>
      </c>
      <c r="AW2394" s="15" t="s">
        <v>40</v>
      </c>
      <c r="AX2394" s="15" t="s">
        <v>84</v>
      </c>
      <c r="AY2394" s="281" t="s">
        <v>251</v>
      </c>
    </row>
    <row r="2395" s="13" customFormat="1">
      <c r="A2395" s="13"/>
      <c r="B2395" s="249"/>
      <c r="C2395" s="250"/>
      <c r="D2395" s="251" t="s">
        <v>260</v>
      </c>
      <c r="E2395" s="252" t="s">
        <v>1</v>
      </c>
      <c r="F2395" s="253" t="s">
        <v>2423</v>
      </c>
      <c r="G2395" s="250"/>
      <c r="H2395" s="254">
        <v>20</v>
      </c>
      <c r="I2395" s="255"/>
      <c r="J2395" s="250"/>
      <c r="K2395" s="250"/>
      <c r="L2395" s="256"/>
      <c r="M2395" s="257"/>
      <c r="N2395" s="258"/>
      <c r="O2395" s="258"/>
      <c r="P2395" s="258"/>
      <c r="Q2395" s="258"/>
      <c r="R2395" s="258"/>
      <c r="S2395" s="258"/>
      <c r="T2395" s="259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60" t="s">
        <v>260</v>
      </c>
      <c r="AU2395" s="260" t="s">
        <v>93</v>
      </c>
      <c r="AV2395" s="13" t="s">
        <v>93</v>
      </c>
      <c r="AW2395" s="13" t="s">
        <v>40</v>
      </c>
      <c r="AX2395" s="13" t="s">
        <v>84</v>
      </c>
      <c r="AY2395" s="260" t="s">
        <v>251</v>
      </c>
    </row>
    <row r="2396" s="13" customFormat="1">
      <c r="A2396" s="13"/>
      <c r="B2396" s="249"/>
      <c r="C2396" s="250"/>
      <c r="D2396" s="251" t="s">
        <v>260</v>
      </c>
      <c r="E2396" s="252" t="s">
        <v>1</v>
      </c>
      <c r="F2396" s="253" t="s">
        <v>2424</v>
      </c>
      <c r="G2396" s="250"/>
      <c r="H2396" s="254">
        <v>19</v>
      </c>
      <c r="I2396" s="255"/>
      <c r="J2396" s="250"/>
      <c r="K2396" s="250"/>
      <c r="L2396" s="256"/>
      <c r="M2396" s="257"/>
      <c r="N2396" s="258"/>
      <c r="O2396" s="258"/>
      <c r="P2396" s="258"/>
      <c r="Q2396" s="258"/>
      <c r="R2396" s="258"/>
      <c r="S2396" s="258"/>
      <c r="T2396" s="259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60" t="s">
        <v>260</v>
      </c>
      <c r="AU2396" s="260" t="s">
        <v>93</v>
      </c>
      <c r="AV2396" s="13" t="s">
        <v>93</v>
      </c>
      <c r="AW2396" s="13" t="s">
        <v>40</v>
      </c>
      <c r="AX2396" s="13" t="s">
        <v>84</v>
      </c>
      <c r="AY2396" s="260" t="s">
        <v>251</v>
      </c>
    </row>
    <row r="2397" s="13" customFormat="1">
      <c r="A2397" s="13"/>
      <c r="B2397" s="249"/>
      <c r="C2397" s="250"/>
      <c r="D2397" s="251" t="s">
        <v>260</v>
      </c>
      <c r="E2397" s="252" t="s">
        <v>1</v>
      </c>
      <c r="F2397" s="253" t="s">
        <v>2425</v>
      </c>
      <c r="G2397" s="250"/>
      <c r="H2397" s="254">
        <v>19</v>
      </c>
      <c r="I2397" s="255"/>
      <c r="J2397" s="250"/>
      <c r="K2397" s="250"/>
      <c r="L2397" s="256"/>
      <c r="M2397" s="257"/>
      <c r="N2397" s="258"/>
      <c r="O2397" s="258"/>
      <c r="P2397" s="258"/>
      <c r="Q2397" s="258"/>
      <c r="R2397" s="258"/>
      <c r="S2397" s="258"/>
      <c r="T2397" s="259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60" t="s">
        <v>260</v>
      </c>
      <c r="AU2397" s="260" t="s">
        <v>93</v>
      </c>
      <c r="AV2397" s="13" t="s">
        <v>93</v>
      </c>
      <c r="AW2397" s="13" t="s">
        <v>40</v>
      </c>
      <c r="AX2397" s="13" t="s">
        <v>84</v>
      </c>
      <c r="AY2397" s="260" t="s">
        <v>251</v>
      </c>
    </row>
    <row r="2398" s="13" customFormat="1">
      <c r="A2398" s="13"/>
      <c r="B2398" s="249"/>
      <c r="C2398" s="250"/>
      <c r="D2398" s="251" t="s">
        <v>260</v>
      </c>
      <c r="E2398" s="252" t="s">
        <v>1</v>
      </c>
      <c r="F2398" s="253" t="s">
        <v>2426</v>
      </c>
      <c r="G2398" s="250"/>
      <c r="H2398" s="254">
        <v>19</v>
      </c>
      <c r="I2398" s="255"/>
      <c r="J2398" s="250"/>
      <c r="K2398" s="250"/>
      <c r="L2398" s="256"/>
      <c r="M2398" s="257"/>
      <c r="N2398" s="258"/>
      <c r="O2398" s="258"/>
      <c r="P2398" s="258"/>
      <c r="Q2398" s="258"/>
      <c r="R2398" s="258"/>
      <c r="S2398" s="258"/>
      <c r="T2398" s="259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60" t="s">
        <v>260</v>
      </c>
      <c r="AU2398" s="260" t="s">
        <v>93</v>
      </c>
      <c r="AV2398" s="13" t="s">
        <v>93</v>
      </c>
      <c r="AW2398" s="13" t="s">
        <v>40</v>
      </c>
      <c r="AX2398" s="13" t="s">
        <v>84</v>
      </c>
      <c r="AY2398" s="260" t="s">
        <v>251</v>
      </c>
    </row>
    <row r="2399" s="13" customFormat="1">
      <c r="A2399" s="13"/>
      <c r="B2399" s="249"/>
      <c r="C2399" s="250"/>
      <c r="D2399" s="251" t="s">
        <v>260</v>
      </c>
      <c r="E2399" s="252" t="s">
        <v>1</v>
      </c>
      <c r="F2399" s="253" t="s">
        <v>2427</v>
      </c>
      <c r="G2399" s="250"/>
      <c r="H2399" s="254">
        <v>19</v>
      </c>
      <c r="I2399" s="255"/>
      <c r="J2399" s="250"/>
      <c r="K2399" s="250"/>
      <c r="L2399" s="256"/>
      <c r="M2399" s="257"/>
      <c r="N2399" s="258"/>
      <c r="O2399" s="258"/>
      <c r="P2399" s="258"/>
      <c r="Q2399" s="258"/>
      <c r="R2399" s="258"/>
      <c r="S2399" s="258"/>
      <c r="T2399" s="259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60" t="s">
        <v>260</v>
      </c>
      <c r="AU2399" s="260" t="s">
        <v>93</v>
      </c>
      <c r="AV2399" s="13" t="s">
        <v>93</v>
      </c>
      <c r="AW2399" s="13" t="s">
        <v>40</v>
      </c>
      <c r="AX2399" s="13" t="s">
        <v>84</v>
      </c>
      <c r="AY2399" s="260" t="s">
        <v>251</v>
      </c>
    </row>
    <row r="2400" s="16" customFormat="1">
      <c r="A2400" s="16"/>
      <c r="B2400" s="283"/>
      <c r="C2400" s="284"/>
      <c r="D2400" s="251" t="s">
        <v>260</v>
      </c>
      <c r="E2400" s="285" t="s">
        <v>1</v>
      </c>
      <c r="F2400" s="286" t="s">
        <v>329</v>
      </c>
      <c r="G2400" s="284"/>
      <c r="H2400" s="287">
        <v>96</v>
      </c>
      <c r="I2400" s="288"/>
      <c r="J2400" s="284"/>
      <c r="K2400" s="284"/>
      <c r="L2400" s="289"/>
      <c r="M2400" s="290"/>
      <c r="N2400" s="291"/>
      <c r="O2400" s="291"/>
      <c r="P2400" s="291"/>
      <c r="Q2400" s="291"/>
      <c r="R2400" s="291"/>
      <c r="S2400" s="291"/>
      <c r="T2400" s="292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T2400" s="293" t="s">
        <v>260</v>
      </c>
      <c r="AU2400" s="293" t="s">
        <v>93</v>
      </c>
      <c r="AV2400" s="16" t="s">
        <v>273</v>
      </c>
      <c r="AW2400" s="16" t="s">
        <v>40</v>
      </c>
      <c r="AX2400" s="16" t="s">
        <v>84</v>
      </c>
      <c r="AY2400" s="293" t="s">
        <v>251</v>
      </c>
    </row>
    <row r="2401" s="15" customFormat="1">
      <c r="A2401" s="15"/>
      <c r="B2401" s="272"/>
      <c r="C2401" s="273"/>
      <c r="D2401" s="251" t="s">
        <v>260</v>
      </c>
      <c r="E2401" s="274" t="s">
        <v>1</v>
      </c>
      <c r="F2401" s="275" t="s">
        <v>2428</v>
      </c>
      <c r="G2401" s="273"/>
      <c r="H2401" s="274" t="s">
        <v>1</v>
      </c>
      <c r="I2401" s="276"/>
      <c r="J2401" s="273"/>
      <c r="K2401" s="273"/>
      <c r="L2401" s="277"/>
      <c r="M2401" s="278"/>
      <c r="N2401" s="279"/>
      <c r="O2401" s="279"/>
      <c r="P2401" s="279"/>
      <c r="Q2401" s="279"/>
      <c r="R2401" s="279"/>
      <c r="S2401" s="279"/>
      <c r="T2401" s="280"/>
      <c r="U2401" s="15"/>
      <c r="V2401" s="15"/>
      <c r="W2401" s="15"/>
      <c r="X2401" s="15"/>
      <c r="Y2401" s="15"/>
      <c r="Z2401" s="15"/>
      <c r="AA2401" s="15"/>
      <c r="AB2401" s="15"/>
      <c r="AC2401" s="15"/>
      <c r="AD2401" s="15"/>
      <c r="AE2401" s="15"/>
      <c r="AT2401" s="281" t="s">
        <v>260</v>
      </c>
      <c r="AU2401" s="281" t="s">
        <v>93</v>
      </c>
      <c r="AV2401" s="15" t="s">
        <v>91</v>
      </c>
      <c r="AW2401" s="15" t="s">
        <v>40</v>
      </c>
      <c r="AX2401" s="15" t="s">
        <v>84</v>
      </c>
      <c r="AY2401" s="281" t="s">
        <v>251</v>
      </c>
    </row>
    <row r="2402" s="13" customFormat="1">
      <c r="A2402" s="13"/>
      <c r="B2402" s="249"/>
      <c r="C2402" s="250"/>
      <c r="D2402" s="251" t="s">
        <v>260</v>
      </c>
      <c r="E2402" s="252" t="s">
        <v>1</v>
      </c>
      <c r="F2402" s="253" t="s">
        <v>2429</v>
      </c>
      <c r="G2402" s="250"/>
      <c r="H2402" s="254">
        <v>19</v>
      </c>
      <c r="I2402" s="255"/>
      <c r="J2402" s="250"/>
      <c r="K2402" s="250"/>
      <c r="L2402" s="256"/>
      <c r="M2402" s="257"/>
      <c r="N2402" s="258"/>
      <c r="O2402" s="258"/>
      <c r="P2402" s="258"/>
      <c r="Q2402" s="258"/>
      <c r="R2402" s="258"/>
      <c r="S2402" s="258"/>
      <c r="T2402" s="259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60" t="s">
        <v>260</v>
      </c>
      <c r="AU2402" s="260" t="s">
        <v>93</v>
      </c>
      <c r="AV2402" s="13" t="s">
        <v>93</v>
      </c>
      <c r="AW2402" s="13" t="s">
        <v>40</v>
      </c>
      <c r="AX2402" s="13" t="s">
        <v>84</v>
      </c>
      <c r="AY2402" s="260" t="s">
        <v>251</v>
      </c>
    </row>
    <row r="2403" s="13" customFormat="1">
      <c r="A2403" s="13"/>
      <c r="B2403" s="249"/>
      <c r="C2403" s="250"/>
      <c r="D2403" s="251" t="s">
        <v>260</v>
      </c>
      <c r="E2403" s="252" t="s">
        <v>1</v>
      </c>
      <c r="F2403" s="253" t="s">
        <v>2424</v>
      </c>
      <c r="G2403" s="250"/>
      <c r="H2403" s="254">
        <v>19</v>
      </c>
      <c r="I2403" s="255"/>
      <c r="J2403" s="250"/>
      <c r="K2403" s="250"/>
      <c r="L2403" s="256"/>
      <c r="M2403" s="257"/>
      <c r="N2403" s="258"/>
      <c r="O2403" s="258"/>
      <c r="P2403" s="258"/>
      <c r="Q2403" s="258"/>
      <c r="R2403" s="258"/>
      <c r="S2403" s="258"/>
      <c r="T2403" s="259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60" t="s">
        <v>260</v>
      </c>
      <c r="AU2403" s="260" t="s">
        <v>93</v>
      </c>
      <c r="AV2403" s="13" t="s">
        <v>93</v>
      </c>
      <c r="AW2403" s="13" t="s">
        <v>40</v>
      </c>
      <c r="AX2403" s="13" t="s">
        <v>84</v>
      </c>
      <c r="AY2403" s="260" t="s">
        <v>251</v>
      </c>
    </row>
    <row r="2404" s="13" customFormat="1">
      <c r="A2404" s="13"/>
      <c r="B2404" s="249"/>
      <c r="C2404" s="250"/>
      <c r="D2404" s="251" t="s">
        <v>260</v>
      </c>
      <c r="E2404" s="252" t="s">
        <v>1</v>
      </c>
      <c r="F2404" s="253" t="s">
        <v>2425</v>
      </c>
      <c r="G2404" s="250"/>
      <c r="H2404" s="254">
        <v>19</v>
      </c>
      <c r="I2404" s="255"/>
      <c r="J2404" s="250"/>
      <c r="K2404" s="250"/>
      <c r="L2404" s="256"/>
      <c r="M2404" s="257"/>
      <c r="N2404" s="258"/>
      <c r="O2404" s="258"/>
      <c r="P2404" s="258"/>
      <c r="Q2404" s="258"/>
      <c r="R2404" s="258"/>
      <c r="S2404" s="258"/>
      <c r="T2404" s="259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60" t="s">
        <v>260</v>
      </c>
      <c r="AU2404" s="260" t="s">
        <v>93</v>
      </c>
      <c r="AV2404" s="13" t="s">
        <v>93</v>
      </c>
      <c r="AW2404" s="13" t="s">
        <v>40</v>
      </c>
      <c r="AX2404" s="13" t="s">
        <v>84</v>
      </c>
      <c r="AY2404" s="260" t="s">
        <v>251</v>
      </c>
    </row>
    <row r="2405" s="13" customFormat="1">
      <c r="A2405" s="13"/>
      <c r="B2405" s="249"/>
      <c r="C2405" s="250"/>
      <c r="D2405" s="251" t="s">
        <v>260</v>
      </c>
      <c r="E2405" s="252" t="s">
        <v>1</v>
      </c>
      <c r="F2405" s="253" t="s">
        <v>2426</v>
      </c>
      <c r="G2405" s="250"/>
      <c r="H2405" s="254">
        <v>19</v>
      </c>
      <c r="I2405" s="255"/>
      <c r="J2405" s="250"/>
      <c r="K2405" s="250"/>
      <c r="L2405" s="256"/>
      <c r="M2405" s="257"/>
      <c r="N2405" s="258"/>
      <c r="O2405" s="258"/>
      <c r="P2405" s="258"/>
      <c r="Q2405" s="258"/>
      <c r="R2405" s="258"/>
      <c r="S2405" s="258"/>
      <c r="T2405" s="259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60" t="s">
        <v>260</v>
      </c>
      <c r="AU2405" s="260" t="s">
        <v>93</v>
      </c>
      <c r="AV2405" s="13" t="s">
        <v>93</v>
      </c>
      <c r="AW2405" s="13" t="s">
        <v>40</v>
      </c>
      <c r="AX2405" s="13" t="s">
        <v>84</v>
      </c>
      <c r="AY2405" s="260" t="s">
        <v>251</v>
      </c>
    </row>
    <row r="2406" s="13" customFormat="1">
      <c r="A2406" s="13"/>
      <c r="B2406" s="249"/>
      <c r="C2406" s="250"/>
      <c r="D2406" s="251" t="s">
        <v>260</v>
      </c>
      <c r="E2406" s="252" t="s">
        <v>1</v>
      </c>
      <c r="F2406" s="253" t="s">
        <v>2427</v>
      </c>
      <c r="G2406" s="250"/>
      <c r="H2406" s="254">
        <v>19</v>
      </c>
      <c r="I2406" s="255"/>
      <c r="J2406" s="250"/>
      <c r="K2406" s="250"/>
      <c r="L2406" s="256"/>
      <c r="M2406" s="257"/>
      <c r="N2406" s="258"/>
      <c r="O2406" s="258"/>
      <c r="P2406" s="258"/>
      <c r="Q2406" s="258"/>
      <c r="R2406" s="258"/>
      <c r="S2406" s="258"/>
      <c r="T2406" s="259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60" t="s">
        <v>260</v>
      </c>
      <c r="AU2406" s="260" t="s">
        <v>93</v>
      </c>
      <c r="AV2406" s="13" t="s">
        <v>93</v>
      </c>
      <c r="AW2406" s="13" t="s">
        <v>40</v>
      </c>
      <c r="AX2406" s="13" t="s">
        <v>84</v>
      </c>
      <c r="AY2406" s="260" t="s">
        <v>251</v>
      </c>
    </row>
    <row r="2407" s="16" customFormat="1">
      <c r="A2407" s="16"/>
      <c r="B2407" s="283"/>
      <c r="C2407" s="284"/>
      <c r="D2407" s="251" t="s">
        <v>260</v>
      </c>
      <c r="E2407" s="285" t="s">
        <v>1</v>
      </c>
      <c r="F2407" s="286" t="s">
        <v>329</v>
      </c>
      <c r="G2407" s="284"/>
      <c r="H2407" s="287">
        <v>95</v>
      </c>
      <c r="I2407" s="288"/>
      <c r="J2407" s="284"/>
      <c r="K2407" s="284"/>
      <c r="L2407" s="289"/>
      <c r="M2407" s="290"/>
      <c r="N2407" s="291"/>
      <c r="O2407" s="291"/>
      <c r="P2407" s="291"/>
      <c r="Q2407" s="291"/>
      <c r="R2407" s="291"/>
      <c r="S2407" s="291"/>
      <c r="T2407" s="292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T2407" s="293" t="s">
        <v>260</v>
      </c>
      <c r="AU2407" s="293" t="s">
        <v>93</v>
      </c>
      <c r="AV2407" s="16" t="s">
        <v>273</v>
      </c>
      <c r="AW2407" s="16" t="s">
        <v>40</v>
      </c>
      <c r="AX2407" s="16" t="s">
        <v>84</v>
      </c>
      <c r="AY2407" s="293" t="s">
        <v>251</v>
      </c>
    </row>
    <row r="2408" s="15" customFormat="1">
      <c r="A2408" s="15"/>
      <c r="B2408" s="272"/>
      <c r="C2408" s="273"/>
      <c r="D2408" s="251" t="s">
        <v>260</v>
      </c>
      <c r="E2408" s="274" t="s">
        <v>1</v>
      </c>
      <c r="F2408" s="275" t="s">
        <v>2430</v>
      </c>
      <c r="G2408" s="273"/>
      <c r="H2408" s="274" t="s">
        <v>1</v>
      </c>
      <c r="I2408" s="276"/>
      <c r="J2408" s="273"/>
      <c r="K2408" s="273"/>
      <c r="L2408" s="277"/>
      <c r="M2408" s="278"/>
      <c r="N2408" s="279"/>
      <c r="O2408" s="279"/>
      <c r="P2408" s="279"/>
      <c r="Q2408" s="279"/>
      <c r="R2408" s="279"/>
      <c r="S2408" s="279"/>
      <c r="T2408" s="280"/>
      <c r="U2408" s="15"/>
      <c r="V2408" s="15"/>
      <c r="W2408" s="15"/>
      <c r="X2408" s="15"/>
      <c r="Y2408" s="15"/>
      <c r="Z2408" s="15"/>
      <c r="AA2408" s="15"/>
      <c r="AB2408" s="15"/>
      <c r="AC2408" s="15"/>
      <c r="AD2408" s="15"/>
      <c r="AE2408" s="15"/>
      <c r="AT2408" s="281" t="s">
        <v>260</v>
      </c>
      <c r="AU2408" s="281" t="s">
        <v>93</v>
      </c>
      <c r="AV2408" s="15" t="s">
        <v>91</v>
      </c>
      <c r="AW2408" s="15" t="s">
        <v>40</v>
      </c>
      <c r="AX2408" s="15" t="s">
        <v>84</v>
      </c>
      <c r="AY2408" s="281" t="s">
        <v>251</v>
      </c>
    </row>
    <row r="2409" s="13" customFormat="1">
      <c r="A2409" s="13"/>
      <c r="B2409" s="249"/>
      <c r="C2409" s="250"/>
      <c r="D2409" s="251" t="s">
        <v>260</v>
      </c>
      <c r="E2409" s="252" t="s">
        <v>1</v>
      </c>
      <c r="F2409" s="253" t="s">
        <v>2429</v>
      </c>
      <c r="G2409" s="250"/>
      <c r="H2409" s="254">
        <v>19</v>
      </c>
      <c r="I2409" s="255"/>
      <c r="J2409" s="250"/>
      <c r="K2409" s="250"/>
      <c r="L2409" s="256"/>
      <c r="M2409" s="257"/>
      <c r="N2409" s="258"/>
      <c r="O2409" s="258"/>
      <c r="P2409" s="258"/>
      <c r="Q2409" s="258"/>
      <c r="R2409" s="258"/>
      <c r="S2409" s="258"/>
      <c r="T2409" s="259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60" t="s">
        <v>260</v>
      </c>
      <c r="AU2409" s="260" t="s">
        <v>93</v>
      </c>
      <c r="AV2409" s="13" t="s">
        <v>93</v>
      </c>
      <c r="AW2409" s="13" t="s">
        <v>40</v>
      </c>
      <c r="AX2409" s="13" t="s">
        <v>84</v>
      </c>
      <c r="AY2409" s="260" t="s">
        <v>251</v>
      </c>
    </row>
    <row r="2410" s="13" customFormat="1">
      <c r="A2410" s="13"/>
      <c r="B2410" s="249"/>
      <c r="C2410" s="250"/>
      <c r="D2410" s="251" t="s">
        <v>260</v>
      </c>
      <c r="E2410" s="252" t="s">
        <v>1</v>
      </c>
      <c r="F2410" s="253" t="s">
        <v>2424</v>
      </c>
      <c r="G2410" s="250"/>
      <c r="H2410" s="254">
        <v>19</v>
      </c>
      <c r="I2410" s="255"/>
      <c r="J2410" s="250"/>
      <c r="K2410" s="250"/>
      <c r="L2410" s="256"/>
      <c r="M2410" s="257"/>
      <c r="N2410" s="258"/>
      <c r="O2410" s="258"/>
      <c r="P2410" s="258"/>
      <c r="Q2410" s="258"/>
      <c r="R2410" s="258"/>
      <c r="S2410" s="258"/>
      <c r="T2410" s="259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60" t="s">
        <v>260</v>
      </c>
      <c r="AU2410" s="260" t="s">
        <v>93</v>
      </c>
      <c r="AV2410" s="13" t="s">
        <v>93</v>
      </c>
      <c r="AW2410" s="13" t="s">
        <v>40</v>
      </c>
      <c r="AX2410" s="13" t="s">
        <v>84</v>
      </c>
      <c r="AY2410" s="260" t="s">
        <v>251</v>
      </c>
    </row>
    <row r="2411" s="13" customFormat="1">
      <c r="A2411" s="13"/>
      <c r="B2411" s="249"/>
      <c r="C2411" s="250"/>
      <c r="D2411" s="251" t="s">
        <v>260</v>
      </c>
      <c r="E2411" s="252" t="s">
        <v>1</v>
      </c>
      <c r="F2411" s="253" t="s">
        <v>2425</v>
      </c>
      <c r="G2411" s="250"/>
      <c r="H2411" s="254">
        <v>19</v>
      </c>
      <c r="I2411" s="255"/>
      <c r="J2411" s="250"/>
      <c r="K2411" s="250"/>
      <c r="L2411" s="256"/>
      <c r="M2411" s="257"/>
      <c r="N2411" s="258"/>
      <c r="O2411" s="258"/>
      <c r="P2411" s="258"/>
      <c r="Q2411" s="258"/>
      <c r="R2411" s="258"/>
      <c r="S2411" s="258"/>
      <c r="T2411" s="259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60" t="s">
        <v>260</v>
      </c>
      <c r="AU2411" s="260" t="s">
        <v>93</v>
      </c>
      <c r="AV2411" s="13" t="s">
        <v>93</v>
      </c>
      <c r="AW2411" s="13" t="s">
        <v>40</v>
      </c>
      <c r="AX2411" s="13" t="s">
        <v>84</v>
      </c>
      <c r="AY2411" s="260" t="s">
        <v>251</v>
      </c>
    </row>
    <row r="2412" s="13" customFormat="1">
      <c r="A2412" s="13"/>
      <c r="B2412" s="249"/>
      <c r="C2412" s="250"/>
      <c r="D2412" s="251" t="s">
        <v>260</v>
      </c>
      <c r="E2412" s="252" t="s">
        <v>1</v>
      </c>
      <c r="F2412" s="253" t="s">
        <v>2426</v>
      </c>
      <c r="G2412" s="250"/>
      <c r="H2412" s="254">
        <v>19</v>
      </c>
      <c r="I2412" s="255"/>
      <c r="J2412" s="250"/>
      <c r="K2412" s="250"/>
      <c r="L2412" s="256"/>
      <c r="M2412" s="257"/>
      <c r="N2412" s="258"/>
      <c r="O2412" s="258"/>
      <c r="P2412" s="258"/>
      <c r="Q2412" s="258"/>
      <c r="R2412" s="258"/>
      <c r="S2412" s="258"/>
      <c r="T2412" s="259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60" t="s">
        <v>260</v>
      </c>
      <c r="AU2412" s="260" t="s">
        <v>93</v>
      </c>
      <c r="AV2412" s="13" t="s">
        <v>93</v>
      </c>
      <c r="AW2412" s="13" t="s">
        <v>40</v>
      </c>
      <c r="AX2412" s="13" t="s">
        <v>84</v>
      </c>
      <c r="AY2412" s="260" t="s">
        <v>251</v>
      </c>
    </row>
    <row r="2413" s="13" customFormat="1">
      <c r="A2413" s="13"/>
      <c r="B2413" s="249"/>
      <c r="C2413" s="250"/>
      <c r="D2413" s="251" t="s">
        <v>260</v>
      </c>
      <c r="E2413" s="252" t="s">
        <v>1</v>
      </c>
      <c r="F2413" s="253" t="s">
        <v>2427</v>
      </c>
      <c r="G2413" s="250"/>
      <c r="H2413" s="254">
        <v>19</v>
      </c>
      <c r="I2413" s="255"/>
      <c r="J2413" s="250"/>
      <c r="K2413" s="250"/>
      <c r="L2413" s="256"/>
      <c r="M2413" s="257"/>
      <c r="N2413" s="258"/>
      <c r="O2413" s="258"/>
      <c r="P2413" s="258"/>
      <c r="Q2413" s="258"/>
      <c r="R2413" s="258"/>
      <c r="S2413" s="258"/>
      <c r="T2413" s="259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60" t="s">
        <v>260</v>
      </c>
      <c r="AU2413" s="260" t="s">
        <v>93</v>
      </c>
      <c r="AV2413" s="13" t="s">
        <v>93</v>
      </c>
      <c r="AW2413" s="13" t="s">
        <v>40</v>
      </c>
      <c r="AX2413" s="13" t="s">
        <v>84</v>
      </c>
      <c r="AY2413" s="260" t="s">
        <v>251</v>
      </c>
    </row>
    <row r="2414" s="16" customFormat="1">
      <c r="A2414" s="16"/>
      <c r="B2414" s="283"/>
      <c r="C2414" s="284"/>
      <c r="D2414" s="251" t="s">
        <v>260</v>
      </c>
      <c r="E2414" s="285" t="s">
        <v>1</v>
      </c>
      <c r="F2414" s="286" t="s">
        <v>329</v>
      </c>
      <c r="G2414" s="284"/>
      <c r="H2414" s="287">
        <v>95</v>
      </c>
      <c r="I2414" s="288"/>
      <c r="J2414" s="284"/>
      <c r="K2414" s="284"/>
      <c r="L2414" s="289"/>
      <c r="M2414" s="290"/>
      <c r="N2414" s="291"/>
      <c r="O2414" s="291"/>
      <c r="P2414" s="291"/>
      <c r="Q2414" s="291"/>
      <c r="R2414" s="291"/>
      <c r="S2414" s="291"/>
      <c r="T2414" s="292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T2414" s="293" t="s">
        <v>260</v>
      </c>
      <c r="AU2414" s="293" t="s">
        <v>93</v>
      </c>
      <c r="AV2414" s="16" t="s">
        <v>273</v>
      </c>
      <c r="AW2414" s="16" t="s">
        <v>40</v>
      </c>
      <c r="AX2414" s="16" t="s">
        <v>84</v>
      </c>
      <c r="AY2414" s="293" t="s">
        <v>251</v>
      </c>
    </row>
    <row r="2415" s="15" customFormat="1">
      <c r="A2415" s="15"/>
      <c r="B2415" s="272"/>
      <c r="C2415" s="273"/>
      <c r="D2415" s="251" t="s">
        <v>260</v>
      </c>
      <c r="E2415" s="274" t="s">
        <v>1</v>
      </c>
      <c r="F2415" s="275" t="s">
        <v>2431</v>
      </c>
      <c r="G2415" s="273"/>
      <c r="H2415" s="274" t="s">
        <v>1</v>
      </c>
      <c r="I2415" s="276"/>
      <c r="J2415" s="273"/>
      <c r="K2415" s="273"/>
      <c r="L2415" s="277"/>
      <c r="M2415" s="278"/>
      <c r="N2415" s="279"/>
      <c r="O2415" s="279"/>
      <c r="P2415" s="279"/>
      <c r="Q2415" s="279"/>
      <c r="R2415" s="279"/>
      <c r="S2415" s="279"/>
      <c r="T2415" s="280"/>
      <c r="U2415" s="15"/>
      <c r="V2415" s="15"/>
      <c r="W2415" s="15"/>
      <c r="X2415" s="15"/>
      <c r="Y2415" s="15"/>
      <c r="Z2415" s="15"/>
      <c r="AA2415" s="15"/>
      <c r="AB2415" s="15"/>
      <c r="AC2415" s="15"/>
      <c r="AD2415" s="15"/>
      <c r="AE2415" s="15"/>
      <c r="AT2415" s="281" t="s">
        <v>260</v>
      </c>
      <c r="AU2415" s="281" t="s">
        <v>93</v>
      </c>
      <c r="AV2415" s="15" t="s">
        <v>91</v>
      </c>
      <c r="AW2415" s="15" t="s">
        <v>40</v>
      </c>
      <c r="AX2415" s="15" t="s">
        <v>84</v>
      </c>
      <c r="AY2415" s="281" t="s">
        <v>251</v>
      </c>
    </row>
    <row r="2416" s="13" customFormat="1">
      <c r="A2416" s="13"/>
      <c r="B2416" s="249"/>
      <c r="C2416" s="250"/>
      <c r="D2416" s="251" t="s">
        <v>260</v>
      </c>
      <c r="E2416" s="252" t="s">
        <v>1</v>
      </c>
      <c r="F2416" s="253" t="s">
        <v>1278</v>
      </c>
      <c r="G2416" s="250"/>
      <c r="H2416" s="254">
        <v>1</v>
      </c>
      <c r="I2416" s="255"/>
      <c r="J2416" s="250"/>
      <c r="K2416" s="250"/>
      <c r="L2416" s="256"/>
      <c r="M2416" s="257"/>
      <c r="N2416" s="258"/>
      <c r="O2416" s="258"/>
      <c r="P2416" s="258"/>
      <c r="Q2416" s="258"/>
      <c r="R2416" s="258"/>
      <c r="S2416" s="258"/>
      <c r="T2416" s="259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60" t="s">
        <v>260</v>
      </c>
      <c r="AU2416" s="260" t="s">
        <v>93</v>
      </c>
      <c r="AV2416" s="13" t="s">
        <v>93</v>
      </c>
      <c r="AW2416" s="13" t="s">
        <v>40</v>
      </c>
      <c r="AX2416" s="13" t="s">
        <v>84</v>
      </c>
      <c r="AY2416" s="260" t="s">
        <v>251</v>
      </c>
    </row>
    <row r="2417" s="13" customFormat="1">
      <c r="A2417" s="13"/>
      <c r="B2417" s="249"/>
      <c r="C2417" s="250"/>
      <c r="D2417" s="251" t="s">
        <v>260</v>
      </c>
      <c r="E2417" s="252" t="s">
        <v>1</v>
      </c>
      <c r="F2417" s="253" t="s">
        <v>2432</v>
      </c>
      <c r="G2417" s="250"/>
      <c r="H2417" s="254">
        <v>1</v>
      </c>
      <c r="I2417" s="255"/>
      <c r="J2417" s="250"/>
      <c r="K2417" s="250"/>
      <c r="L2417" s="256"/>
      <c r="M2417" s="257"/>
      <c r="N2417" s="258"/>
      <c r="O2417" s="258"/>
      <c r="P2417" s="258"/>
      <c r="Q2417" s="258"/>
      <c r="R2417" s="258"/>
      <c r="S2417" s="258"/>
      <c r="T2417" s="259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60" t="s">
        <v>260</v>
      </c>
      <c r="AU2417" s="260" t="s">
        <v>93</v>
      </c>
      <c r="AV2417" s="13" t="s">
        <v>93</v>
      </c>
      <c r="AW2417" s="13" t="s">
        <v>40</v>
      </c>
      <c r="AX2417" s="13" t="s">
        <v>84</v>
      </c>
      <c r="AY2417" s="260" t="s">
        <v>251</v>
      </c>
    </row>
    <row r="2418" s="13" customFormat="1">
      <c r="A2418" s="13"/>
      <c r="B2418" s="249"/>
      <c r="C2418" s="250"/>
      <c r="D2418" s="251" t="s">
        <v>260</v>
      </c>
      <c r="E2418" s="252" t="s">
        <v>1</v>
      </c>
      <c r="F2418" s="253" t="s">
        <v>2433</v>
      </c>
      <c r="G2418" s="250"/>
      <c r="H2418" s="254">
        <v>1</v>
      </c>
      <c r="I2418" s="255"/>
      <c r="J2418" s="250"/>
      <c r="K2418" s="250"/>
      <c r="L2418" s="256"/>
      <c r="M2418" s="257"/>
      <c r="N2418" s="258"/>
      <c r="O2418" s="258"/>
      <c r="P2418" s="258"/>
      <c r="Q2418" s="258"/>
      <c r="R2418" s="258"/>
      <c r="S2418" s="258"/>
      <c r="T2418" s="259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60" t="s">
        <v>260</v>
      </c>
      <c r="AU2418" s="260" t="s">
        <v>93</v>
      </c>
      <c r="AV2418" s="13" t="s">
        <v>93</v>
      </c>
      <c r="AW2418" s="13" t="s">
        <v>40</v>
      </c>
      <c r="AX2418" s="13" t="s">
        <v>84</v>
      </c>
      <c r="AY2418" s="260" t="s">
        <v>251</v>
      </c>
    </row>
    <row r="2419" s="13" customFormat="1">
      <c r="A2419" s="13"/>
      <c r="B2419" s="249"/>
      <c r="C2419" s="250"/>
      <c r="D2419" s="251" t="s">
        <v>260</v>
      </c>
      <c r="E2419" s="252" t="s">
        <v>1</v>
      </c>
      <c r="F2419" s="253" t="s">
        <v>2434</v>
      </c>
      <c r="G2419" s="250"/>
      <c r="H2419" s="254">
        <v>1</v>
      </c>
      <c r="I2419" s="255"/>
      <c r="J2419" s="250"/>
      <c r="K2419" s="250"/>
      <c r="L2419" s="256"/>
      <c r="M2419" s="257"/>
      <c r="N2419" s="258"/>
      <c r="O2419" s="258"/>
      <c r="P2419" s="258"/>
      <c r="Q2419" s="258"/>
      <c r="R2419" s="258"/>
      <c r="S2419" s="258"/>
      <c r="T2419" s="259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60" t="s">
        <v>260</v>
      </c>
      <c r="AU2419" s="260" t="s">
        <v>93</v>
      </c>
      <c r="AV2419" s="13" t="s">
        <v>93</v>
      </c>
      <c r="AW2419" s="13" t="s">
        <v>40</v>
      </c>
      <c r="AX2419" s="13" t="s">
        <v>84</v>
      </c>
      <c r="AY2419" s="260" t="s">
        <v>251</v>
      </c>
    </row>
    <row r="2420" s="13" customFormat="1">
      <c r="A2420" s="13"/>
      <c r="B2420" s="249"/>
      <c r="C2420" s="250"/>
      <c r="D2420" s="251" t="s">
        <v>260</v>
      </c>
      <c r="E2420" s="252" t="s">
        <v>1</v>
      </c>
      <c r="F2420" s="253" t="s">
        <v>2435</v>
      </c>
      <c r="G2420" s="250"/>
      <c r="H2420" s="254">
        <v>1</v>
      </c>
      <c r="I2420" s="255"/>
      <c r="J2420" s="250"/>
      <c r="K2420" s="250"/>
      <c r="L2420" s="256"/>
      <c r="M2420" s="257"/>
      <c r="N2420" s="258"/>
      <c r="O2420" s="258"/>
      <c r="P2420" s="258"/>
      <c r="Q2420" s="258"/>
      <c r="R2420" s="258"/>
      <c r="S2420" s="258"/>
      <c r="T2420" s="259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60" t="s">
        <v>260</v>
      </c>
      <c r="AU2420" s="260" t="s">
        <v>93</v>
      </c>
      <c r="AV2420" s="13" t="s">
        <v>93</v>
      </c>
      <c r="AW2420" s="13" t="s">
        <v>40</v>
      </c>
      <c r="AX2420" s="13" t="s">
        <v>84</v>
      </c>
      <c r="AY2420" s="260" t="s">
        <v>251</v>
      </c>
    </row>
    <row r="2421" s="16" customFormat="1">
      <c r="A2421" s="16"/>
      <c r="B2421" s="283"/>
      <c r="C2421" s="284"/>
      <c r="D2421" s="251" t="s">
        <v>260</v>
      </c>
      <c r="E2421" s="285" t="s">
        <v>1</v>
      </c>
      <c r="F2421" s="286" t="s">
        <v>329</v>
      </c>
      <c r="G2421" s="284"/>
      <c r="H2421" s="287">
        <v>5</v>
      </c>
      <c r="I2421" s="288"/>
      <c r="J2421" s="284"/>
      <c r="K2421" s="284"/>
      <c r="L2421" s="289"/>
      <c r="M2421" s="290"/>
      <c r="N2421" s="291"/>
      <c r="O2421" s="291"/>
      <c r="P2421" s="291"/>
      <c r="Q2421" s="291"/>
      <c r="R2421" s="291"/>
      <c r="S2421" s="291"/>
      <c r="T2421" s="292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T2421" s="293" t="s">
        <v>260</v>
      </c>
      <c r="AU2421" s="293" t="s">
        <v>93</v>
      </c>
      <c r="AV2421" s="16" t="s">
        <v>273</v>
      </c>
      <c r="AW2421" s="16" t="s">
        <v>40</v>
      </c>
      <c r="AX2421" s="16" t="s">
        <v>84</v>
      </c>
      <c r="AY2421" s="293" t="s">
        <v>251</v>
      </c>
    </row>
    <row r="2422" s="14" customFormat="1">
      <c r="A2422" s="14"/>
      <c r="B2422" s="261"/>
      <c r="C2422" s="262"/>
      <c r="D2422" s="251" t="s">
        <v>260</v>
      </c>
      <c r="E2422" s="263" t="s">
        <v>1</v>
      </c>
      <c r="F2422" s="264" t="s">
        <v>262</v>
      </c>
      <c r="G2422" s="262"/>
      <c r="H2422" s="265">
        <v>301</v>
      </c>
      <c r="I2422" s="266"/>
      <c r="J2422" s="262"/>
      <c r="K2422" s="262"/>
      <c r="L2422" s="267"/>
      <c r="M2422" s="268"/>
      <c r="N2422" s="269"/>
      <c r="O2422" s="269"/>
      <c r="P2422" s="269"/>
      <c r="Q2422" s="269"/>
      <c r="R2422" s="269"/>
      <c r="S2422" s="269"/>
      <c r="T2422" s="270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71" t="s">
        <v>260</v>
      </c>
      <c r="AU2422" s="271" t="s">
        <v>93</v>
      </c>
      <c r="AV2422" s="14" t="s">
        <v>257</v>
      </c>
      <c r="AW2422" s="14" t="s">
        <v>40</v>
      </c>
      <c r="AX2422" s="14" t="s">
        <v>91</v>
      </c>
      <c r="AY2422" s="271" t="s">
        <v>251</v>
      </c>
    </row>
    <row r="2423" s="2" customFormat="1" ht="33" customHeight="1">
      <c r="A2423" s="41"/>
      <c r="B2423" s="42"/>
      <c r="C2423" s="230" t="s">
        <v>2436</v>
      </c>
      <c r="D2423" s="230" t="s">
        <v>253</v>
      </c>
      <c r="E2423" s="231" t="s">
        <v>2437</v>
      </c>
      <c r="F2423" s="232" t="s">
        <v>2438</v>
      </c>
      <c r="G2423" s="233" t="s">
        <v>571</v>
      </c>
      <c r="H2423" s="234">
        <v>15</v>
      </c>
      <c r="I2423" s="235"/>
      <c r="J2423" s="236">
        <f>ROUND(I2423*H2423,2)</f>
        <v>0</v>
      </c>
      <c r="K2423" s="237"/>
      <c r="L2423" s="47"/>
      <c r="M2423" s="238" t="s">
        <v>1</v>
      </c>
      <c r="N2423" s="239" t="s">
        <v>49</v>
      </c>
      <c r="O2423" s="94"/>
      <c r="P2423" s="240">
        <f>O2423*H2423</f>
        <v>0</v>
      </c>
      <c r="Q2423" s="240">
        <v>0</v>
      </c>
      <c r="R2423" s="240">
        <f>Q2423*H2423</f>
        <v>0</v>
      </c>
      <c r="S2423" s="240">
        <v>0</v>
      </c>
      <c r="T2423" s="241">
        <f>S2423*H2423</f>
        <v>0</v>
      </c>
      <c r="U2423" s="41"/>
      <c r="V2423" s="41"/>
      <c r="W2423" s="41"/>
      <c r="X2423" s="41"/>
      <c r="Y2423" s="41"/>
      <c r="Z2423" s="41"/>
      <c r="AA2423" s="41"/>
      <c r="AB2423" s="41"/>
      <c r="AC2423" s="41"/>
      <c r="AD2423" s="41"/>
      <c r="AE2423" s="41"/>
      <c r="AR2423" s="242" t="s">
        <v>304</v>
      </c>
      <c r="AT2423" s="242" t="s">
        <v>253</v>
      </c>
      <c r="AU2423" s="242" t="s">
        <v>93</v>
      </c>
      <c r="AY2423" s="19" t="s">
        <v>251</v>
      </c>
      <c r="BE2423" s="243">
        <f>IF(N2423="základní",J2423,0)</f>
        <v>0</v>
      </c>
      <c r="BF2423" s="243">
        <f>IF(N2423="snížená",J2423,0)</f>
        <v>0</v>
      </c>
      <c r="BG2423" s="243">
        <f>IF(N2423="zákl. přenesená",J2423,0)</f>
        <v>0</v>
      </c>
      <c r="BH2423" s="243">
        <f>IF(N2423="sníž. přenesená",J2423,0)</f>
        <v>0</v>
      </c>
      <c r="BI2423" s="243">
        <f>IF(N2423="nulová",J2423,0)</f>
        <v>0</v>
      </c>
      <c r="BJ2423" s="19" t="s">
        <v>91</v>
      </c>
      <c r="BK2423" s="243">
        <f>ROUND(I2423*H2423,2)</f>
        <v>0</v>
      </c>
      <c r="BL2423" s="19" t="s">
        <v>304</v>
      </c>
      <c r="BM2423" s="242" t="s">
        <v>2439</v>
      </c>
    </row>
    <row r="2424" s="2" customFormat="1">
      <c r="A2424" s="41"/>
      <c r="B2424" s="42"/>
      <c r="C2424" s="43"/>
      <c r="D2424" s="244" t="s">
        <v>258</v>
      </c>
      <c r="E2424" s="43"/>
      <c r="F2424" s="245" t="s">
        <v>2440</v>
      </c>
      <c r="G2424" s="43"/>
      <c r="H2424" s="43"/>
      <c r="I2424" s="246"/>
      <c r="J2424" s="43"/>
      <c r="K2424" s="43"/>
      <c r="L2424" s="47"/>
      <c r="M2424" s="247"/>
      <c r="N2424" s="248"/>
      <c r="O2424" s="94"/>
      <c r="P2424" s="94"/>
      <c r="Q2424" s="94"/>
      <c r="R2424" s="94"/>
      <c r="S2424" s="94"/>
      <c r="T2424" s="95"/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T2424" s="19" t="s">
        <v>258</v>
      </c>
      <c r="AU2424" s="19" t="s">
        <v>93</v>
      </c>
    </row>
    <row r="2425" s="15" customFormat="1">
      <c r="A2425" s="15"/>
      <c r="B2425" s="272"/>
      <c r="C2425" s="273"/>
      <c r="D2425" s="251" t="s">
        <v>260</v>
      </c>
      <c r="E2425" s="274" t="s">
        <v>1</v>
      </c>
      <c r="F2425" s="275" t="s">
        <v>1150</v>
      </c>
      <c r="G2425" s="273"/>
      <c r="H2425" s="274" t="s">
        <v>1</v>
      </c>
      <c r="I2425" s="276"/>
      <c r="J2425" s="273"/>
      <c r="K2425" s="273"/>
      <c r="L2425" s="277"/>
      <c r="M2425" s="278"/>
      <c r="N2425" s="279"/>
      <c r="O2425" s="279"/>
      <c r="P2425" s="279"/>
      <c r="Q2425" s="279"/>
      <c r="R2425" s="279"/>
      <c r="S2425" s="279"/>
      <c r="T2425" s="280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  <c r="AE2425" s="15"/>
      <c r="AT2425" s="281" t="s">
        <v>260</v>
      </c>
      <c r="AU2425" s="281" t="s">
        <v>93</v>
      </c>
      <c r="AV2425" s="15" t="s">
        <v>91</v>
      </c>
      <c r="AW2425" s="15" t="s">
        <v>40</v>
      </c>
      <c r="AX2425" s="15" t="s">
        <v>84</v>
      </c>
      <c r="AY2425" s="281" t="s">
        <v>251</v>
      </c>
    </row>
    <row r="2426" s="15" customFormat="1">
      <c r="A2426" s="15"/>
      <c r="B2426" s="272"/>
      <c r="C2426" s="273"/>
      <c r="D2426" s="251" t="s">
        <v>260</v>
      </c>
      <c r="E2426" s="274" t="s">
        <v>1</v>
      </c>
      <c r="F2426" s="275" t="s">
        <v>2417</v>
      </c>
      <c r="G2426" s="273"/>
      <c r="H2426" s="274" t="s">
        <v>1</v>
      </c>
      <c r="I2426" s="276"/>
      <c r="J2426" s="273"/>
      <c r="K2426" s="273"/>
      <c r="L2426" s="277"/>
      <c r="M2426" s="278"/>
      <c r="N2426" s="279"/>
      <c r="O2426" s="279"/>
      <c r="P2426" s="279"/>
      <c r="Q2426" s="279"/>
      <c r="R2426" s="279"/>
      <c r="S2426" s="279"/>
      <c r="T2426" s="280"/>
      <c r="U2426" s="15"/>
      <c r="V2426" s="15"/>
      <c r="W2426" s="15"/>
      <c r="X2426" s="15"/>
      <c r="Y2426" s="15"/>
      <c r="Z2426" s="15"/>
      <c r="AA2426" s="15"/>
      <c r="AB2426" s="15"/>
      <c r="AC2426" s="15"/>
      <c r="AD2426" s="15"/>
      <c r="AE2426" s="15"/>
      <c r="AT2426" s="281" t="s">
        <v>260</v>
      </c>
      <c r="AU2426" s="281" t="s">
        <v>93</v>
      </c>
      <c r="AV2426" s="15" t="s">
        <v>91</v>
      </c>
      <c r="AW2426" s="15" t="s">
        <v>40</v>
      </c>
      <c r="AX2426" s="15" t="s">
        <v>84</v>
      </c>
      <c r="AY2426" s="281" t="s">
        <v>251</v>
      </c>
    </row>
    <row r="2427" s="13" customFormat="1">
      <c r="A2427" s="13"/>
      <c r="B2427" s="249"/>
      <c r="C2427" s="250"/>
      <c r="D2427" s="251" t="s">
        <v>260</v>
      </c>
      <c r="E2427" s="252" t="s">
        <v>1</v>
      </c>
      <c r="F2427" s="253" t="s">
        <v>1274</v>
      </c>
      <c r="G2427" s="250"/>
      <c r="H2427" s="254">
        <v>2</v>
      </c>
      <c r="I2427" s="255"/>
      <c r="J2427" s="250"/>
      <c r="K2427" s="250"/>
      <c r="L2427" s="256"/>
      <c r="M2427" s="257"/>
      <c r="N2427" s="258"/>
      <c r="O2427" s="258"/>
      <c r="P2427" s="258"/>
      <c r="Q2427" s="258"/>
      <c r="R2427" s="258"/>
      <c r="S2427" s="258"/>
      <c r="T2427" s="259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60" t="s">
        <v>260</v>
      </c>
      <c r="AU2427" s="260" t="s">
        <v>93</v>
      </c>
      <c r="AV2427" s="13" t="s">
        <v>93</v>
      </c>
      <c r="AW2427" s="13" t="s">
        <v>40</v>
      </c>
      <c r="AX2427" s="13" t="s">
        <v>84</v>
      </c>
      <c r="AY2427" s="260" t="s">
        <v>251</v>
      </c>
    </row>
    <row r="2428" s="13" customFormat="1">
      <c r="A2428" s="13"/>
      <c r="B2428" s="249"/>
      <c r="C2428" s="250"/>
      <c r="D2428" s="251" t="s">
        <v>260</v>
      </c>
      <c r="E2428" s="252" t="s">
        <v>1</v>
      </c>
      <c r="F2428" s="253" t="s">
        <v>2418</v>
      </c>
      <c r="G2428" s="250"/>
      <c r="H2428" s="254">
        <v>2</v>
      </c>
      <c r="I2428" s="255"/>
      <c r="J2428" s="250"/>
      <c r="K2428" s="250"/>
      <c r="L2428" s="256"/>
      <c r="M2428" s="257"/>
      <c r="N2428" s="258"/>
      <c r="O2428" s="258"/>
      <c r="P2428" s="258"/>
      <c r="Q2428" s="258"/>
      <c r="R2428" s="258"/>
      <c r="S2428" s="258"/>
      <c r="T2428" s="259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60" t="s">
        <v>260</v>
      </c>
      <c r="AU2428" s="260" t="s">
        <v>93</v>
      </c>
      <c r="AV2428" s="13" t="s">
        <v>93</v>
      </c>
      <c r="AW2428" s="13" t="s">
        <v>40</v>
      </c>
      <c r="AX2428" s="13" t="s">
        <v>84</v>
      </c>
      <c r="AY2428" s="260" t="s">
        <v>251</v>
      </c>
    </row>
    <row r="2429" s="13" customFormat="1">
      <c r="A2429" s="13"/>
      <c r="B2429" s="249"/>
      <c r="C2429" s="250"/>
      <c r="D2429" s="251" t="s">
        <v>260</v>
      </c>
      <c r="E2429" s="252" t="s">
        <v>1</v>
      </c>
      <c r="F2429" s="253" t="s">
        <v>2419</v>
      </c>
      <c r="G2429" s="250"/>
      <c r="H2429" s="254">
        <v>2</v>
      </c>
      <c r="I2429" s="255"/>
      <c r="J2429" s="250"/>
      <c r="K2429" s="250"/>
      <c r="L2429" s="256"/>
      <c r="M2429" s="257"/>
      <c r="N2429" s="258"/>
      <c r="O2429" s="258"/>
      <c r="P2429" s="258"/>
      <c r="Q2429" s="258"/>
      <c r="R2429" s="258"/>
      <c r="S2429" s="258"/>
      <c r="T2429" s="259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60" t="s">
        <v>260</v>
      </c>
      <c r="AU2429" s="260" t="s">
        <v>93</v>
      </c>
      <c r="AV2429" s="13" t="s">
        <v>93</v>
      </c>
      <c r="AW2429" s="13" t="s">
        <v>40</v>
      </c>
      <c r="AX2429" s="13" t="s">
        <v>84</v>
      </c>
      <c r="AY2429" s="260" t="s">
        <v>251</v>
      </c>
    </row>
    <row r="2430" s="13" customFormat="1">
      <c r="A2430" s="13"/>
      <c r="B2430" s="249"/>
      <c r="C2430" s="250"/>
      <c r="D2430" s="251" t="s">
        <v>260</v>
      </c>
      <c r="E2430" s="252" t="s">
        <v>1</v>
      </c>
      <c r="F2430" s="253" t="s">
        <v>2420</v>
      </c>
      <c r="G2430" s="250"/>
      <c r="H2430" s="254">
        <v>2</v>
      </c>
      <c r="I2430" s="255"/>
      <c r="J2430" s="250"/>
      <c r="K2430" s="250"/>
      <c r="L2430" s="256"/>
      <c r="M2430" s="257"/>
      <c r="N2430" s="258"/>
      <c r="O2430" s="258"/>
      <c r="P2430" s="258"/>
      <c r="Q2430" s="258"/>
      <c r="R2430" s="258"/>
      <c r="S2430" s="258"/>
      <c r="T2430" s="259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60" t="s">
        <v>260</v>
      </c>
      <c r="AU2430" s="260" t="s">
        <v>93</v>
      </c>
      <c r="AV2430" s="13" t="s">
        <v>93</v>
      </c>
      <c r="AW2430" s="13" t="s">
        <v>40</v>
      </c>
      <c r="AX2430" s="13" t="s">
        <v>84</v>
      </c>
      <c r="AY2430" s="260" t="s">
        <v>251</v>
      </c>
    </row>
    <row r="2431" s="13" customFormat="1">
      <c r="A2431" s="13"/>
      <c r="B2431" s="249"/>
      <c r="C2431" s="250"/>
      <c r="D2431" s="251" t="s">
        <v>260</v>
      </c>
      <c r="E2431" s="252" t="s">
        <v>1</v>
      </c>
      <c r="F2431" s="253" t="s">
        <v>2421</v>
      </c>
      <c r="G2431" s="250"/>
      <c r="H2431" s="254">
        <v>2</v>
      </c>
      <c r="I2431" s="255"/>
      <c r="J2431" s="250"/>
      <c r="K2431" s="250"/>
      <c r="L2431" s="256"/>
      <c r="M2431" s="257"/>
      <c r="N2431" s="258"/>
      <c r="O2431" s="258"/>
      <c r="P2431" s="258"/>
      <c r="Q2431" s="258"/>
      <c r="R2431" s="258"/>
      <c r="S2431" s="258"/>
      <c r="T2431" s="259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60" t="s">
        <v>260</v>
      </c>
      <c r="AU2431" s="260" t="s">
        <v>93</v>
      </c>
      <c r="AV2431" s="13" t="s">
        <v>93</v>
      </c>
      <c r="AW2431" s="13" t="s">
        <v>40</v>
      </c>
      <c r="AX2431" s="13" t="s">
        <v>84</v>
      </c>
      <c r="AY2431" s="260" t="s">
        <v>251</v>
      </c>
    </row>
    <row r="2432" s="16" customFormat="1">
      <c r="A2432" s="16"/>
      <c r="B2432" s="283"/>
      <c r="C2432" s="284"/>
      <c r="D2432" s="251" t="s">
        <v>260</v>
      </c>
      <c r="E2432" s="285" t="s">
        <v>1</v>
      </c>
      <c r="F2432" s="286" t="s">
        <v>329</v>
      </c>
      <c r="G2432" s="284"/>
      <c r="H2432" s="287">
        <v>10</v>
      </c>
      <c r="I2432" s="288"/>
      <c r="J2432" s="284"/>
      <c r="K2432" s="284"/>
      <c r="L2432" s="289"/>
      <c r="M2432" s="290"/>
      <c r="N2432" s="291"/>
      <c r="O2432" s="291"/>
      <c r="P2432" s="291"/>
      <c r="Q2432" s="291"/>
      <c r="R2432" s="291"/>
      <c r="S2432" s="291"/>
      <c r="T2432" s="292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T2432" s="293" t="s">
        <v>260</v>
      </c>
      <c r="AU2432" s="293" t="s">
        <v>93</v>
      </c>
      <c r="AV2432" s="16" t="s">
        <v>273</v>
      </c>
      <c r="AW2432" s="16" t="s">
        <v>40</v>
      </c>
      <c r="AX2432" s="16" t="s">
        <v>84</v>
      </c>
      <c r="AY2432" s="293" t="s">
        <v>251</v>
      </c>
    </row>
    <row r="2433" s="15" customFormat="1">
      <c r="A2433" s="15"/>
      <c r="B2433" s="272"/>
      <c r="C2433" s="273"/>
      <c r="D2433" s="251" t="s">
        <v>260</v>
      </c>
      <c r="E2433" s="274" t="s">
        <v>1</v>
      </c>
      <c r="F2433" s="275" t="s">
        <v>2431</v>
      </c>
      <c r="G2433" s="273"/>
      <c r="H2433" s="274" t="s">
        <v>1</v>
      </c>
      <c r="I2433" s="276"/>
      <c r="J2433" s="273"/>
      <c r="K2433" s="273"/>
      <c r="L2433" s="277"/>
      <c r="M2433" s="278"/>
      <c r="N2433" s="279"/>
      <c r="O2433" s="279"/>
      <c r="P2433" s="279"/>
      <c r="Q2433" s="279"/>
      <c r="R2433" s="279"/>
      <c r="S2433" s="279"/>
      <c r="T2433" s="280"/>
      <c r="U2433" s="15"/>
      <c r="V2433" s="15"/>
      <c r="W2433" s="15"/>
      <c r="X2433" s="15"/>
      <c r="Y2433" s="15"/>
      <c r="Z2433" s="15"/>
      <c r="AA2433" s="15"/>
      <c r="AB2433" s="15"/>
      <c r="AC2433" s="15"/>
      <c r="AD2433" s="15"/>
      <c r="AE2433" s="15"/>
      <c r="AT2433" s="281" t="s">
        <v>260</v>
      </c>
      <c r="AU2433" s="281" t="s">
        <v>93</v>
      </c>
      <c r="AV2433" s="15" t="s">
        <v>91</v>
      </c>
      <c r="AW2433" s="15" t="s">
        <v>40</v>
      </c>
      <c r="AX2433" s="15" t="s">
        <v>84</v>
      </c>
      <c r="AY2433" s="281" t="s">
        <v>251</v>
      </c>
    </row>
    <row r="2434" s="13" customFormat="1">
      <c r="A2434" s="13"/>
      <c r="B2434" s="249"/>
      <c r="C2434" s="250"/>
      <c r="D2434" s="251" t="s">
        <v>260</v>
      </c>
      <c r="E2434" s="252" t="s">
        <v>1</v>
      </c>
      <c r="F2434" s="253" t="s">
        <v>1278</v>
      </c>
      <c r="G2434" s="250"/>
      <c r="H2434" s="254">
        <v>1</v>
      </c>
      <c r="I2434" s="255"/>
      <c r="J2434" s="250"/>
      <c r="K2434" s="250"/>
      <c r="L2434" s="256"/>
      <c r="M2434" s="257"/>
      <c r="N2434" s="258"/>
      <c r="O2434" s="258"/>
      <c r="P2434" s="258"/>
      <c r="Q2434" s="258"/>
      <c r="R2434" s="258"/>
      <c r="S2434" s="258"/>
      <c r="T2434" s="259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60" t="s">
        <v>260</v>
      </c>
      <c r="AU2434" s="260" t="s">
        <v>93</v>
      </c>
      <c r="AV2434" s="13" t="s">
        <v>93</v>
      </c>
      <c r="AW2434" s="13" t="s">
        <v>40</v>
      </c>
      <c r="AX2434" s="13" t="s">
        <v>84</v>
      </c>
      <c r="AY2434" s="260" t="s">
        <v>251</v>
      </c>
    </row>
    <row r="2435" s="13" customFormat="1">
      <c r="A2435" s="13"/>
      <c r="B2435" s="249"/>
      <c r="C2435" s="250"/>
      <c r="D2435" s="251" t="s">
        <v>260</v>
      </c>
      <c r="E2435" s="252" t="s">
        <v>1</v>
      </c>
      <c r="F2435" s="253" t="s">
        <v>2432</v>
      </c>
      <c r="G2435" s="250"/>
      <c r="H2435" s="254">
        <v>1</v>
      </c>
      <c r="I2435" s="255"/>
      <c r="J2435" s="250"/>
      <c r="K2435" s="250"/>
      <c r="L2435" s="256"/>
      <c r="M2435" s="257"/>
      <c r="N2435" s="258"/>
      <c r="O2435" s="258"/>
      <c r="P2435" s="258"/>
      <c r="Q2435" s="258"/>
      <c r="R2435" s="258"/>
      <c r="S2435" s="258"/>
      <c r="T2435" s="259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60" t="s">
        <v>260</v>
      </c>
      <c r="AU2435" s="260" t="s">
        <v>93</v>
      </c>
      <c r="AV2435" s="13" t="s">
        <v>93</v>
      </c>
      <c r="AW2435" s="13" t="s">
        <v>40</v>
      </c>
      <c r="AX2435" s="13" t="s">
        <v>84</v>
      </c>
      <c r="AY2435" s="260" t="s">
        <v>251</v>
      </c>
    </row>
    <row r="2436" s="13" customFormat="1">
      <c r="A2436" s="13"/>
      <c r="B2436" s="249"/>
      <c r="C2436" s="250"/>
      <c r="D2436" s="251" t="s">
        <v>260</v>
      </c>
      <c r="E2436" s="252" t="s">
        <v>1</v>
      </c>
      <c r="F2436" s="253" t="s">
        <v>2433</v>
      </c>
      <c r="G2436" s="250"/>
      <c r="H2436" s="254">
        <v>1</v>
      </c>
      <c r="I2436" s="255"/>
      <c r="J2436" s="250"/>
      <c r="K2436" s="250"/>
      <c r="L2436" s="256"/>
      <c r="M2436" s="257"/>
      <c r="N2436" s="258"/>
      <c r="O2436" s="258"/>
      <c r="P2436" s="258"/>
      <c r="Q2436" s="258"/>
      <c r="R2436" s="258"/>
      <c r="S2436" s="258"/>
      <c r="T2436" s="259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60" t="s">
        <v>260</v>
      </c>
      <c r="AU2436" s="260" t="s">
        <v>93</v>
      </c>
      <c r="AV2436" s="13" t="s">
        <v>93</v>
      </c>
      <c r="AW2436" s="13" t="s">
        <v>40</v>
      </c>
      <c r="AX2436" s="13" t="s">
        <v>84</v>
      </c>
      <c r="AY2436" s="260" t="s">
        <v>251</v>
      </c>
    </row>
    <row r="2437" s="13" customFormat="1">
      <c r="A2437" s="13"/>
      <c r="B2437" s="249"/>
      <c r="C2437" s="250"/>
      <c r="D2437" s="251" t="s">
        <v>260</v>
      </c>
      <c r="E2437" s="252" t="s">
        <v>1</v>
      </c>
      <c r="F2437" s="253" t="s">
        <v>2434</v>
      </c>
      <c r="G2437" s="250"/>
      <c r="H2437" s="254">
        <v>1</v>
      </c>
      <c r="I2437" s="255"/>
      <c r="J2437" s="250"/>
      <c r="K2437" s="250"/>
      <c r="L2437" s="256"/>
      <c r="M2437" s="257"/>
      <c r="N2437" s="258"/>
      <c r="O2437" s="258"/>
      <c r="P2437" s="258"/>
      <c r="Q2437" s="258"/>
      <c r="R2437" s="258"/>
      <c r="S2437" s="258"/>
      <c r="T2437" s="259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60" t="s">
        <v>260</v>
      </c>
      <c r="AU2437" s="260" t="s">
        <v>93</v>
      </c>
      <c r="AV2437" s="13" t="s">
        <v>93</v>
      </c>
      <c r="AW2437" s="13" t="s">
        <v>40</v>
      </c>
      <c r="AX2437" s="13" t="s">
        <v>84</v>
      </c>
      <c r="AY2437" s="260" t="s">
        <v>251</v>
      </c>
    </row>
    <row r="2438" s="13" customFormat="1">
      <c r="A2438" s="13"/>
      <c r="B2438" s="249"/>
      <c r="C2438" s="250"/>
      <c r="D2438" s="251" t="s">
        <v>260</v>
      </c>
      <c r="E2438" s="252" t="s">
        <v>1</v>
      </c>
      <c r="F2438" s="253" t="s">
        <v>2435</v>
      </c>
      <c r="G2438" s="250"/>
      <c r="H2438" s="254">
        <v>1</v>
      </c>
      <c r="I2438" s="255"/>
      <c r="J2438" s="250"/>
      <c r="K2438" s="250"/>
      <c r="L2438" s="256"/>
      <c r="M2438" s="257"/>
      <c r="N2438" s="258"/>
      <c r="O2438" s="258"/>
      <c r="P2438" s="258"/>
      <c r="Q2438" s="258"/>
      <c r="R2438" s="258"/>
      <c r="S2438" s="258"/>
      <c r="T2438" s="259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60" t="s">
        <v>260</v>
      </c>
      <c r="AU2438" s="260" t="s">
        <v>93</v>
      </c>
      <c r="AV2438" s="13" t="s">
        <v>93</v>
      </c>
      <c r="AW2438" s="13" t="s">
        <v>40</v>
      </c>
      <c r="AX2438" s="13" t="s">
        <v>84</v>
      </c>
      <c r="AY2438" s="260" t="s">
        <v>251</v>
      </c>
    </row>
    <row r="2439" s="16" customFormat="1">
      <c r="A2439" s="16"/>
      <c r="B2439" s="283"/>
      <c r="C2439" s="284"/>
      <c r="D2439" s="251" t="s">
        <v>260</v>
      </c>
      <c r="E2439" s="285" t="s">
        <v>1</v>
      </c>
      <c r="F2439" s="286" t="s">
        <v>329</v>
      </c>
      <c r="G2439" s="284"/>
      <c r="H2439" s="287">
        <v>5</v>
      </c>
      <c r="I2439" s="288"/>
      <c r="J2439" s="284"/>
      <c r="K2439" s="284"/>
      <c r="L2439" s="289"/>
      <c r="M2439" s="290"/>
      <c r="N2439" s="291"/>
      <c r="O2439" s="291"/>
      <c r="P2439" s="291"/>
      <c r="Q2439" s="291"/>
      <c r="R2439" s="291"/>
      <c r="S2439" s="291"/>
      <c r="T2439" s="292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T2439" s="293" t="s">
        <v>260</v>
      </c>
      <c r="AU2439" s="293" t="s">
        <v>93</v>
      </c>
      <c r="AV2439" s="16" t="s">
        <v>273</v>
      </c>
      <c r="AW2439" s="16" t="s">
        <v>40</v>
      </c>
      <c r="AX2439" s="16" t="s">
        <v>84</v>
      </c>
      <c r="AY2439" s="293" t="s">
        <v>251</v>
      </c>
    </row>
    <row r="2440" s="14" customFormat="1">
      <c r="A2440" s="14"/>
      <c r="B2440" s="261"/>
      <c r="C2440" s="262"/>
      <c r="D2440" s="251" t="s">
        <v>260</v>
      </c>
      <c r="E2440" s="263" t="s">
        <v>1</v>
      </c>
      <c r="F2440" s="264" t="s">
        <v>262</v>
      </c>
      <c r="G2440" s="262"/>
      <c r="H2440" s="265">
        <v>15</v>
      </c>
      <c r="I2440" s="266"/>
      <c r="J2440" s="262"/>
      <c r="K2440" s="262"/>
      <c r="L2440" s="267"/>
      <c r="M2440" s="268"/>
      <c r="N2440" s="269"/>
      <c r="O2440" s="269"/>
      <c r="P2440" s="269"/>
      <c r="Q2440" s="269"/>
      <c r="R2440" s="269"/>
      <c r="S2440" s="269"/>
      <c r="T2440" s="270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71" t="s">
        <v>260</v>
      </c>
      <c r="AU2440" s="271" t="s">
        <v>93</v>
      </c>
      <c r="AV2440" s="14" t="s">
        <v>257</v>
      </c>
      <c r="AW2440" s="14" t="s">
        <v>40</v>
      </c>
      <c r="AX2440" s="14" t="s">
        <v>91</v>
      </c>
      <c r="AY2440" s="271" t="s">
        <v>251</v>
      </c>
    </row>
    <row r="2441" s="2" customFormat="1" ht="24.15" customHeight="1">
      <c r="A2441" s="41"/>
      <c r="B2441" s="42"/>
      <c r="C2441" s="294" t="s">
        <v>1659</v>
      </c>
      <c r="D2441" s="294" t="s">
        <v>338</v>
      </c>
      <c r="E2441" s="295" t="s">
        <v>2441</v>
      </c>
      <c r="F2441" s="296" t="s">
        <v>2442</v>
      </c>
      <c r="G2441" s="297" t="s">
        <v>571</v>
      </c>
      <c r="H2441" s="298">
        <v>15</v>
      </c>
      <c r="I2441" s="299"/>
      <c r="J2441" s="300">
        <f>ROUND(I2441*H2441,2)</f>
        <v>0</v>
      </c>
      <c r="K2441" s="301"/>
      <c r="L2441" s="302"/>
      <c r="M2441" s="303" t="s">
        <v>1</v>
      </c>
      <c r="N2441" s="304" t="s">
        <v>49</v>
      </c>
      <c r="O2441" s="94"/>
      <c r="P2441" s="240">
        <f>O2441*H2441</f>
        <v>0</v>
      </c>
      <c r="Q2441" s="240">
        <v>0.044999999999999998</v>
      </c>
      <c r="R2441" s="240">
        <f>Q2441*H2441</f>
        <v>0.67499999999999993</v>
      </c>
      <c r="S2441" s="240">
        <v>0</v>
      </c>
      <c r="T2441" s="241">
        <f>S2441*H2441</f>
        <v>0</v>
      </c>
      <c r="U2441" s="41"/>
      <c r="V2441" s="41"/>
      <c r="W2441" s="41"/>
      <c r="X2441" s="41"/>
      <c r="Y2441" s="41"/>
      <c r="Z2441" s="41"/>
      <c r="AA2441" s="41"/>
      <c r="AB2441" s="41"/>
      <c r="AC2441" s="41"/>
      <c r="AD2441" s="41"/>
      <c r="AE2441" s="41"/>
      <c r="AR2441" s="242" t="s">
        <v>364</v>
      </c>
      <c r="AT2441" s="242" t="s">
        <v>338</v>
      </c>
      <c r="AU2441" s="242" t="s">
        <v>93</v>
      </c>
      <c r="AY2441" s="19" t="s">
        <v>251</v>
      </c>
      <c r="BE2441" s="243">
        <f>IF(N2441="základní",J2441,0)</f>
        <v>0</v>
      </c>
      <c r="BF2441" s="243">
        <f>IF(N2441="snížená",J2441,0)</f>
        <v>0</v>
      </c>
      <c r="BG2441" s="243">
        <f>IF(N2441="zákl. přenesená",J2441,0)</f>
        <v>0</v>
      </c>
      <c r="BH2441" s="243">
        <f>IF(N2441="sníž. přenesená",J2441,0)</f>
        <v>0</v>
      </c>
      <c r="BI2441" s="243">
        <f>IF(N2441="nulová",J2441,0)</f>
        <v>0</v>
      </c>
      <c r="BJ2441" s="19" t="s">
        <v>91</v>
      </c>
      <c r="BK2441" s="243">
        <f>ROUND(I2441*H2441,2)</f>
        <v>0</v>
      </c>
      <c r="BL2441" s="19" t="s">
        <v>304</v>
      </c>
      <c r="BM2441" s="242" t="s">
        <v>2443</v>
      </c>
    </row>
    <row r="2442" s="15" customFormat="1">
      <c r="A2442" s="15"/>
      <c r="B2442" s="272"/>
      <c r="C2442" s="273"/>
      <c r="D2442" s="251" t="s">
        <v>260</v>
      </c>
      <c r="E2442" s="274" t="s">
        <v>1</v>
      </c>
      <c r="F2442" s="275" t="s">
        <v>1150</v>
      </c>
      <c r="G2442" s="273"/>
      <c r="H2442" s="274" t="s">
        <v>1</v>
      </c>
      <c r="I2442" s="276"/>
      <c r="J2442" s="273"/>
      <c r="K2442" s="273"/>
      <c r="L2442" s="277"/>
      <c r="M2442" s="278"/>
      <c r="N2442" s="279"/>
      <c r="O2442" s="279"/>
      <c r="P2442" s="279"/>
      <c r="Q2442" s="279"/>
      <c r="R2442" s="279"/>
      <c r="S2442" s="279"/>
      <c r="T2442" s="280"/>
      <c r="U2442" s="15"/>
      <c r="V2442" s="15"/>
      <c r="W2442" s="15"/>
      <c r="X2442" s="15"/>
      <c r="Y2442" s="15"/>
      <c r="Z2442" s="15"/>
      <c r="AA2442" s="15"/>
      <c r="AB2442" s="15"/>
      <c r="AC2442" s="15"/>
      <c r="AD2442" s="15"/>
      <c r="AE2442" s="15"/>
      <c r="AT2442" s="281" t="s">
        <v>260</v>
      </c>
      <c r="AU2442" s="281" t="s">
        <v>93</v>
      </c>
      <c r="AV2442" s="15" t="s">
        <v>91</v>
      </c>
      <c r="AW2442" s="15" t="s">
        <v>40</v>
      </c>
      <c r="AX2442" s="15" t="s">
        <v>84</v>
      </c>
      <c r="AY2442" s="281" t="s">
        <v>251</v>
      </c>
    </row>
    <row r="2443" s="15" customFormat="1">
      <c r="A2443" s="15"/>
      <c r="B2443" s="272"/>
      <c r="C2443" s="273"/>
      <c r="D2443" s="251" t="s">
        <v>260</v>
      </c>
      <c r="E2443" s="274" t="s">
        <v>1</v>
      </c>
      <c r="F2443" s="275" t="s">
        <v>2417</v>
      </c>
      <c r="G2443" s="273"/>
      <c r="H2443" s="274" t="s">
        <v>1</v>
      </c>
      <c r="I2443" s="276"/>
      <c r="J2443" s="273"/>
      <c r="K2443" s="273"/>
      <c r="L2443" s="277"/>
      <c r="M2443" s="278"/>
      <c r="N2443" s="279"/>
      <c r="O2443" s="279"/>
      <c r="P2443" s="279"/>
      <c r="Q2443" s="279"/>
      <c r="R2443" s="279"/>
      <c r="S2443" s="279"/>
      <c r="T2443" s="280"/>
      <c r="U2443" s="15"/>
      <c r="V2443" s="15"/>
      <c r="W2443" s="15"/>
      <c r="X2443" s="15"/>
      <c r="Y2443" s="15"/>
      <c r="Z2443" s="15"/>
      <c r="AA2443" s="15"/>
      <c r="AB2443" s="15"/>
      <c r="AC2443" s="15"/>
      <c r="AD2443" s="15"/>
      <c r="AE2443" s="15"/>
      <c r="AT2443" s="281" t="s">
        <v>260</v>
      </c>
      <c r="AU2443" s="281" t="s">
        <v>93</v>
      </c>
      <c r="AV2443" s="15" t="s">
        <v>91</v>
      </c>
      <c r="AW2443" s="15" t="s">
        <v>40</v>
      </c>
      <c r="AX2443" s="15" t="s">
        <v>84</v>
      </c>
      <c r="AY2443" s="281" t="s">
        <v>251</v>
      </c>
    </row>
    <row r="2444" s="13" customFormat="1">
      <c r="A2444" s="13"/>
      <c r="B2444" s="249"/>
      <c r="C2444" s="250"/>
      <c r="D2444" s="251" t="s">
        <v>260</v>
      </c>
      <c r="E2444" s="252" t="s">
        <v>1</v>
      </c>
      <c r="F2444" s="253" t="s">
        <v>1274</v>
      </c>
      <c r="G2444" s="250"/>
      <c r="H2444" s="254">
        <v>2</v>
      </c>
      <c r="I2444" s="255"/>
      <c r="J2444" s="250"/>
      <c r="K2444" s="250"/>
      <c r="L2444" s="256"/>
      <c r="M2444" s="257"/>
      <c r="N2444" s="258"/>
      <c r="O2444" s="258"/>
      <c r="P2444" s="258"/>
      <c r="Q2444" s="258"/>
      <c r="R2444" s="258"/>
      <c r="S2444" s="258"/>
      <c r="T2444" s="259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60" t="s">
        <v>260</v>
      </c>
      <c r="AU2444" s="260" t="s">
        <v>93</v>
      </c>
      <c r="AV2444" s="13" t="s">
        <v>93</v>
      </c>
      <c r="AW2444" s="13" t="s">
        <v>40</v>
      </c>
      <c r="AX2444" s="13" t="s">
        <v>84</v>
      </c>
      <c r="AY2444" s="260" t="s">
        <v>251</v>
      </c>
    </row>
    <row r="2445" s="13" customFormat="1">
      <c r="A2445" s="13"/>
      <c r="B2445" s="249"/>
      <c r="C2445" s="250"/>
      <c r="D2445" s="251" t="s">
        <v>260</v>
      </c>
      <c r="E2445" s="252" t="s">
        <v>1</v>
      </c>
      <c r="F2445" s="253" t="s">
        <v>2418</v>
      </c>
      <c r="G2445" s="250"/>
      <c r="H2445" s="254">
        <v>2</v>
      </c>
      <c r="I2445" s="255"/>
      <c r="J2445" s="250"/>
      <c r="K2445" s="250"/>
      <c r="L2445" s="256"/>
      <c r="M2445" s="257"/>
      <c r="N2445" s="258"/>
      <c r="O2445" s="258"/>
      <c r="P2445" s="258"/>
      <c r="Q2445" s="258"/>
      <c r="R2445" s="258"/>
      <c r="S2445" s="258"/>
      <c r="T2445" s="259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60" t="s">
        <v>260</v>
      </c>
      <c r="AU2445" s="260" t="s">
        <v>93</v>
      </c>
      <c r="AV2445" s="13" t="s">
        <v>93</v>
      </c>
      <c r="AW2445" s="13" t="s">
        <v>40</v>
      </c>
      <c r="AX2445" s="13" t="s">
        <v>84</v>
      </c>
      <c r="AY2445" s="260" t="s">
        <v>251</v>
      </c>
    </row>
    <row r="2446" s="13" customFormat="1">
      <c r="A2446" s="13"/>
      <c r="B2446" s="249"/>
      <c r="C2446" s="250"/>
      <c r="D2446" s="251" t="s">
        <v>260</v>
      </c>
      <c r="E2446" s="252" t="s">
        <v>1</v>
      </c>
      <c r="F2446" s="253" t="s">
        <v>2419</v>
      </c>
      <c r="G2446" s="250"/>
      <c r="H2446" s="254">
        <v>2</v>
      </c>
      <c r="I2446" s="255"/>
      <c r="J2446" s="250"/>
      <c r="K2446" s="250"/>
      <c r="L2446" s="256"/>
      <c r="M2446" s="257"/>
      <c r="N2446" s="258"/>
      <c r="O2446" s="258"/>
      <c r="P2446" s="258"/>
      <c r="Q2446" s="258"/>
      <c r="R2446" s="258"/>
      <c r="S2446" s="258"/>
      <c r="T2446" s="259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60" t="s">
        <v>260</v>
      </c>
      <c r="AU2446" s="260" t="s">
        <v>93</v>
      </c>
      <c r="AV2446" s="13" t="s">
        <v>93</v>
      </c>
      <c r="AW2446" s="13" t="s">
        <v>40</v>
      </c>
      <c r="AX2446" s="13" t="s">
        <v>84</v>
      </c>
      <c r="AY2446" s="260" t="s">
        <v>251</v>
      </c>
    </row>
    <row r="2447" s="13" customFormat="1">
      <c r="A2447" s="13"/>
      <c r="B2447" s="249"/>
      <c r="C2447" s="250"/>
      <c r="D2447" s="251" t="s">
        <v>260</v>
      </c>
      <c r="E2447" s="252" t="s">
        <v>1</v>
      </c>
      <c r="F2447" s="253" t="s">
        <v>2420</v>
      </c>
      <c r="G2447" s="250"/>
      <c r="H2447" s="254">
        <v>2</v>
      </c>
      <c r="I2447" s="255"/>
      <c r="J2447" s="250"/>
      <c r="K2447" s="250"/>
      <c r="L2447" s="256"/>
      <c r="M2447" s="257"/>
      <c r="N2447" s="258"/>
      <c r="O2447" s="258"/>
      <c r="P2447" s="258"/>
      <c r="Q2447" s="258"/>
      <c r="R2447" s="258"/>
      <c r="S2447" s="258"/>
      <c r="T2447" s="259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60" t="s">
        <v>260</v>
      </c>
      <c r="AU2447" s="260" t="s">
        <v>93</v>
      </c>
      <c r="AV2447" s="13" t="s">
        <v>93</v>
      </c>
      <c r="AW2447" s="13" t="s">
        <v>40</v>
      </c>
      <c r="AX2447" s="13" t="s">
        <v>84</v>
      </c>
      <c r="AY2447" s="260" t="s">
        <v>251</v>
      </c>
    </row>
    <row r="2448" s="13" customFormat="1">
      <c r="A2448" s="13"/>
      <c r="B2448" s="249"/>
      <c r="C2448" s="250"/>
      <c r="D2448" s="251" t="s">
        <v>260</v>
      </c>
      <c r="E2448" s="252" t="s">
        <v>1</v>
      </c>
      <c r="F2448" s="253" t="s">
        <v>2421</v>
      </c>
      <c r="G2448" s="250"/>
      <c r="H2448" s="254">
        <v>2</v>
      </c>
      <c r="I2448" s="255"/>
      <c r="J2448" s="250"/>
      <c r="K2448" s="250"/>
      <c r="L2448" s="256"/>
      <c r="M2448" s="257"/>
      <c r="N2448" s="258"/>
      <c r="O2448" s="258"/>
      <c r="P2448" s="258"/>
      <c r="Q2448" s="258"/>
      <c r="R2448" s="258"/>
      <c r="S2448" s="258"/>
      <c r="T2448" s="259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60" t="s">
        <v>260</v>
      </c>
      <c r="AU2448" s="260" t="s">
        <v>93</v>
      </c>
      <c r="AV2448" s="13" t="s">
        <v>93</v>
      </c>
      <c r="AW2448" s="13" t="s">
        <v>40</v>
      </c>
      <c r="AX2448" s="13" t="s">
        <v>84</v>
      </c>
      <c r="AY2448" s="260" t="s">
        <v>251</v>
      </c>
    </row>
    <row r="2449" s="16" customFormat="1">
      <c r="A2449" s="16"/>
      <c r="B2449" s="283"/>
      <c r="C2449" s="284"/>
      <c r="D2449" s="251" t="s">
        <v>260</v>
      </c>
      <c r="E2449" s="285" t="s">
        <v>1</v>
      </c>
      <c r="F2449" s="286" t="s">
        <v>329</v>
      </c>
      <c r="G2449" s="284"/>
      <c r="H2449" s="287">
        <v>10</v>
      </c>
      <c r="I2449" s="288"/>
      <c r="J2449" s="284"/>
      <c r="K2449" s="284"/>
      <c r="L2449" s="289"/>
      <c r="M2449" s="290"/>
      <c r="N2449" s="291"/>
      <c r="O2449" s="291"/>
      <c r="P2449" s="291"/>
      <c r="Q2449" s="291"/>
      <c r="R2449" s="291"/>
      <c r="S2449" s="291"/>
      <c r="T2449" s="292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T2449" s="293" t="s">
        <v>260</v>
      </c>
      <c r="AU2449" s="293" t="s">
        <v>93</v>
      </c>
      <c r="AV2449" s="16" t="s">
        <v>273</v>
      </c>
      <c r="AW2449" s="16" t="s">
        <v>40</v>
      </c>
      <c r="AX2449" s="16" t="s">
        <v>84</v>
      </c>
      <c r="AY2449" s="293" t="s">
        <v>251</v>
      </c>
    </row>
    <row r="2450" s="15" customFormat="1">
      <c r="A2450" s="15"/>
      <c r="B2450" s="272"/>
      <c r="C2450" s="273"/>
      <c r="D2450" s="251" t="s">
        <v>260</v>
      </c>
      <c r="E2450" s="274" t="s">
        <v>1</v>
      </c>
      <c r="F2450" s="275" t="s">
        <v>2431</v>
      </c>
      <c r="G2450" s="273"/>
      <c r="H2450" s="274" t="s">
        <v>1</v>
      </c>
      <c r="I2450" s="276"/>
      <c r="J2450" s="273"/>
      <c r="K2450" s="273"/>
      <c r="L2450" s="277"/>
      <c r="M2450" s="278"/>
      <c r="N2450" s="279"/>
      <c r="O2450" s="279"/>
      <c r="P2450" s="279"/>
      <c r="Q2450" s="279"/>
      <c r="R2450" s="279"/>
      <c r="S2450" s="279"/>
      <c r="T2450" s="280"/>
      <c r="U2450" s="15"/>
      <c r="V2450" s="15"/>
      <c r="W2450" s="15"/>
      <c r="X2450" s="15"/>
      <c r="Y2450" s="15"/>
      <c r="Z2450" s="15"/>
      <c r="AA2450" s="15"/>
      <c r="AB2450" s="15"/>
      <c r="AC2450" s="15"/>
      <c r="AD2450" s="15"/>
      <c r="AE2450" s="15"/>
      <c r="AT2450" s="281" t="s">
        <v>260</v>
      </c>
      <c r="AU2450" s="281" t="s">
        <v>93</v>
      </c>
      <c r="AV2450" s="15" t="s">
        <v>91</v>
      </c>
      <c r="AW2450" s="15" t="s">
        <v>40</v>
      </c>
      <c r="AX2450" s="15" t="s">
        <v>84</v>
      </c>
      <c r="AY2450" s="281" t="s">
        <v>251</v>
      </c>
    </row>
    <row r="2451" s="13" customFormat="1">
      <c r="A2451" s="13"/>
      <c r="B2451" s="249"/>
      <c r="C2451" s="250"/>
      <c r="D2451" s="251" t="s">
        <v>260</v>
      </c>
      <c r="E2451" s="252" t="s">
        <v>1</v>
      </c>
      <c r="F2451" s="253" t="s">
        <v>1278</v>
      </c>
      <c r="G2451" s="250"/>
      <c r="H2451" s="254">
        <v>1</v>
      </c>
      <c r="I2451" s="255"/>
      <c r="J2451" s="250"/>
      <c r="K2451" s="250"/>
      <c r="L2451" s="256"/>
      <c r="M2451" s="257"/>
      <c r="N2451" s="258"/>
      <c r="O2451" s="258"/>
      <c r="P2451" s="258"/>
      <c r="Q2451" s="258"/>
      <c r="R2451" s="258"/>
      <c r="S2451" s="258"/>
      <c r="T2451" s="259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60" t="s">
        <v>260</v>
      </c>
      <c r="AU2451" s="260" t="s">
        <v>93</v>
      </c>
      <c r="AV2451" s="13" t="s">
        <v>93</v>
      </c>
      <c r="AW2451" s="13" t="s">
        <v>40</v>
      </c>
      <c r="AX2451" s="13" t="s">
        <v>84</v>
      </c>
      <c r="AY2451" s="260" t="s">
        <v>251</v>
      </c>
    </row>
    <row r="2452" s="13" customFormat="1">
      <c r="A2452" s="13"/>
      <c r="B2452" s="249"/>
      <c r="C2452" s="250"/>
      <c r="D2452" s="251" t="s">
        <v>260</v>
      </c>
      <c r="E2452" s="252" t="s">
        <v>1</v>
      </c>
      <c r="F2452" s="253" t="s">
        <v>2432</v>
      </c>
      <c r="G2452" s="250"/>
      <c r="H2452" s="254">
        <v>1</v>
      </c>
      <c r="I2452" s="255"/>
      <c r="J2452" s="250"/>
      <c r="K2452" s="250"/>
      <c r="L2452" s="256"/>
      <c r="M2452" s="257"/>
      <c r="N2452" s="258"/>
      <c r="O2452" s="258"/>
      <c r="P2452" s="258"/>
      <c r="Q2452" s="258"/>
      <c r="R2452" s="258"/>
      <c r="S2452" s="258"/>
      <c r="T2452" s="259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60" t="s">
        <v>260</v>
      </c>
      <c r="AU2452" s="260" t="s">
        <v>93</v>
      </c>
      <c r="AV2452" s="13" t="s">
        <v>93</v>
      </c>
      <c r="AW2452" s="13" t="s">
        <v>40</v>
      </c>
      <c r="AX2452" s="13" t="s">
        <v>84</v>
      </c>
      <c r="AY2452" s="260" t="s">
        <v>251</v>
      </c>
    </row>
    <row r="2453" s="13" customFormat="1">
      <c r="A2453" s="13"/>
      <c r="B2453" s="249"/>
      <c r="C2453" s="250"/>
      <c r="D2453" s="251" t="s">
        <v>260</v>
      </c>
      <c r="E2453" s="252" t="s">
        <v>1</v>
      </c>
      <c r="F2453" s="253" t="s">
        <v>2433</v>
      </c>
      <c r="G2453" s="250"/>
      <c r="H2453" s="254">
        <v>1</v>
      </c>
      <c r="I2453" s="255"/>
      <c r="J2453" s="250"/>
      <c r="K2453" s="250"/>
      <c r="L2453" s="256"/>
      <c r="M2453" s="257"/>
      <c r="N2453" s="258"/>
      <c r="O2453" s="258"/>
      <c r="P2453" s="258"/>
      <c r="Q2453" s="258"/>
      <c r="R2453" s="258"/>
      <c r="S2453" s="258"/>
      <c r="T2453" s="259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60" t="s">
        <v>260</v>
      </c>
      <c r="AU2453" s="260" t="s">
        <v>93</v>
      </c>
      <c r="AV2453" s="13" t="s">
        <v>93</v>
      </c>
      <c r="AW2453" s="13" t="s">
        <v>40</v>
      </c>
      <c r="AX2453" s="13" t="s">
        <v>84</v>
      </c>
      <c r="AY2453" s="260" t="s">
        <v>251</v>
      </c>
    </row>
    <row r="2454" s="13" customFormat="1">
      <c r="A2454" s="13"/>
      <c r="B2454" s="249"/>
      <c r="C2454" s="250"/>
      <c r="D2454" s="251" t="s">
        <v>260</v>
      </c>
      <c r="E2454" s="252" t="s">
        <v>1</v>
      </c>
      <c r="F2454" s="253" t="s">
        <v>2434</v>
      </c>
      <c r="G2454" s="250"/>
      <c r="H2454" s="254">
        <v>1</v>
      </c>
      <c r="I2454" s="255"/>
      <c r="J2454" s="250"/>
      <c r="K2454" s="250"/>
      <c r="L2454" s="256"/>
      <c r="M2454" s="257"/>
      <c r="N2454" s="258"/>
      <c r="O2454" s="258"/>
      <c r="P2454" s="258"/>
      <c r="Q2454" s="258"/>
      <c r="R2454" s="258"/>
      <c r="S2454" s="258"/>
      <c r="T2454" s="259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60" t="s">
        <v>260</v>
      </c>
      <c r="AU2454" s="260" t="s">
        <v>93</v>
      </c>
      <c r="AV2454" s="13" t="s">
        <v>93</v>
      </c>
      <c r="AW2454" s="13" t="s">
        <v>40</v>
      </c>
      <c r="AX2454" s="13" t="s">
        <v>84</v>
      </c>
      <c r="AY2454" s="260" t="s">
        <v>251</v>
      </c>
    </row>
    <row r="2455" s="13" customFormat="1">
      <c r="A2455" s="13"/>
      <c r="B2455" s="249"/>
      <c r="C2455" s="250"/>
      <c r="D2455" s="251" t="s">
        <v>260</v>
      </c>
      <c r="E2455" s="252" t="s">
        <v>1</v>
      </c>
      <c r="F2455" s="253" t="s">
        <v>2435</v>
      </c>
      <c r="G2455" s="250"/>
      <c r="H2455" s="254">
        <v>1</v>
      </c>
      <c r="I2455" s="255"/>
      <c r="J2455" s="250"/>
      <c r="K2455" s="250"/>
      <c r="L2455" s="256"/>
      <c r="M2455" s="257"/>
      <c r="N2455" s="258"/>
      <c r="O2455" s="258"/>
      <c r="P2455" s="258"/>
      <c r="Q2455" s="258"/>
      <c r="R2455" s="258"/>
      <c r="S2455" s="258"/>
      <c r="T2455" s="259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60" t="s">
        <v>260</v>
      </c>
      <c r="AU2455" s="260" t="s">
        <v>93</v>
      </c>
      <c r="AV2455" s="13" t="s">
        <v>93</v>
      </c>
      <c r="AW2455" s="13" t="s">
        <v>40</v>
      </c>
      <c r="AX2455" s="13" t="s">
        <v>84</v>
      </c>
      <c r="AY2455" s="260" t="s">
        <v>251</v>
      </c>
    </row>
    <row r="2456" s="16" customFormat="1">
      <c r="A2456" s="16"/>
      <c r="B2456" s="283"/>
      <c r="C2456" s="284"/>
      <c r="D2456" s="251" t="s">
        <v>260</v>
      </c>
      <c r="E2456" s="285" t="s">
        <v>1</v>
      </c>
      <c r="F2456" s="286" t="s">
        <v>329</v>
      </c>
      <c r="G2456" s="284"/>
      <c r="H2456" s="287">
        <v>5</v>
      </c>
      <c r="I2456" s="288"/>
      <c r="J2456" s="284"/>
      <c r="K2456" s="284"/>
      <c r="L2456" s="289"/>
      <c r="M2456" s="290"/>
      <c r="N2456" s="291"/>
      <c r="O2456" s="291"/>
      <c r="P2456" s="291"/>
      <c r="Q2456" s="291"/>
      <c r="R2456" s="291"/>
      <c r="S2456" s="291"/>
      <c r="T2456" s="292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T2456" s="293" t="s">
        <v>260</v>
      </c>
      <c r="AU2456" s="293" t="s">
        <v>93</v>
      </c>
      <c r="AV2456" s="16" t="s">
        <v>273</v>
      </c>
      <c r="AW2456" s="16" t="s">
        <v>40</v>
      </c>
      <c r="AX2456" s="16" t="s">
        <v>84</v>
      </c>
      <c r="AY2456" s="293" t="s">
        <v>251</v>
      </c>
    </row>
    <row r="2457" s="14" customFormat="1">
      <c r="A2457" s="14"/>
      <c r="B2457" s="261"/>
      <c r="C2457" s="262"/>
      <c r="D2457" s="251" t="s">
        <v>260</v>
      </c>
      <c r="E2457" s="263" t="s">
        <v>1</v>
      </c>
      <c r="F2457" s="264" t="s">
        <v>262</v>
      </c>
      <c r="G2457" s="262"/>
      <c r="H2457" s="265">
        <v>15</v>
      </c>
      <c r="I2457" s="266"/>
      <c r="J2457" s="262"/>
      <c r="K2457" s="262"/>
      <c r="L2457" s="267"/>
      <c r="M2457" s="268"/>
      <c r="N2457" s="269"/>
      <c r="O2457" s="269"/>
      <c r="P2457" s="269"/>
      <c r="Q2457" s="269"/>
      <c r="R2457" s="269"/>
      <c r="S2457" s="269"/>
      <c r="T2457" s="270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71" t="s">
        <v>260</v>
      </c>
      <c r="AU2457" s="271" t="s">
        <v>93</v>
      </c>
      <c r="AV2457" s="14" t="s">
        <v>257</v>
      </c>
      <c r="AW2457" s="14" t="s">
        <v>40</v>
      </c>
      <c r="AX2457" s="14" t="s">
        <v>91</v>
      </c>
      <c r="AY2457" s="271" t="s">
        <v>251</v>
      </c>
    </row>
    <row r="2458" s="2" customFormat="1" ht="33" customHeight="1">
      <c r="A2458" s="41"/>
      <c r="B2458" s="42"/>
      <c r="C2458" s="230" t="s">
        <v>2444</v>
      </c>
      <c r="D2458" s="230" t="s">
        <v>253</v>
      </c>
      <c r="E2458" s="231" t="s">
        <v>2445</v>
      </c>
      <c r="F2458" s="232" t="s">
        <v>2446</v>
      </c>
      <c r="G2458" s="233" t="s">
        <v>571</v>
      </c>
      <c r="H2458" s="234">
        <v>95</v>
      </c>
      <c r="I2458" s="235"/>
      <c r="J2458" s="236">
        <f>ROUND(I2458*H2458,2)</f>
        <v>0</v>
      </c>
      <c r="K2458" s="237"/>
      <c r="L2458" s="47"/>
      <c r="M2458" s="238" t="s">
        <v>1</v>
      </c>
      <c r="N2458" s="239" t="s">
        <v>49</v>
      </c>
      <c r="O2458" s="94"/>
      <c r="P2458" s="240">
        <f>O2458*H2458</f>
        <v>0</v>
      </c>
      <c r="Q2458" s="240">
        <v>0</v>
      </c>
      <c r="R2458" s="240">
        <f>Q2458*H2458</f>
        <v>0</v>
      </c>
      <c r="S2458" s="240">
        <v>0</v>
      </c>
      <c r="T2458" s="241">
        <f>S2458*H2458</f>
        <v>0</v>
      </c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R2458" s="242" t="s">
        <v>304</v>
      </c>
      <c r="AT2458" s="242" t="s">
        <v>253</v>
      </c>
      <c r="AU2458" s="242" t="s">
        <v>93</v>
      </c>
      <c r="AY2458" s="19" t="s">
        <v>251</v>
      </c>
      <c r="BE2458" s="243">
        <f>IF(N2458="základní",J2458,0)</f>
        <v>0</v>
      </c>
      <c r="BF2458" s="243">
        <f>IF(N2458="snížená",J2458,0)</f>
        <v>0</v>
      </c>
      <c r="BG2458" s="243">
        <f>IF(N2458="zákl. přenesená",J2458,0)</f>
        <v>0</v>
      </c>
      <c r="BH2458" s="243">
        <f>IF(N2458="sníž. přenesená",J2458,0)</f>
        <v>0</v>
      </c>
      <c r="BI2458" s="243">
        <f>IF(N2458="nulová",J2458,0)</f>
        <v>0</v>
      </c>
      <c r="BJ2458" s="19" t="s">
        <v>91</v>
      </c>
      <c r="BK2458" s="243">
        <f>ROUND(I2458*H2458,2)</f>
        <v>0</v>
      </c>
      <c r="BL2458" s="19" t="s">
        <v>304</v>
      </c>
      <c r="BM2458" s="242" t="s">
        <v>2447</v>
      </c>
    </row>
    <row r="2459" s="2" customFormat="1">
      <c r="A2459" s="41"/>
      <c r="B2459" s="42"/>
      <c r="C2459" s="43"/>
      <c r="D2459" s="244" t="s">
        <v>258</v>
      </c>
      <c r="E2459" s="43"/>
      <c r="F2459" s="245" t="s">
        <v>2448</v>
      </c>
      <c r="G2459" s="43"/>
      <c r="H2459" s="43"/>
      <c r="I2459" s="246"/>
      <c r="J2459" s="43"/>
      <c r="K2459" s="43"/>
      <c r="L2459" s="47"/>
      <c r="M2459" s="247"/>
      <c r="N2459" s="248"/>
      <c r="O2459" s="94"/>
      <c r="P2459" s="94"/>
      <c r="Q2459" s="94"/>
      <c r="R2459" s="94"/>
      <c r="S2459" s="94"/>
      <c r="T2459" s="95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T2459" s="19" t="s">
        <v>258</v>
      </c>
      <c r="AU2459" s="19" t="s">
        <v>93</v>
      </c>
    </row>
    <row r="2460" s="15" customFormat="1">
      <c r="A2460" s="15"/>
      <c r="B2460" s="272"/>
      <c r="C2460" s="273"/>
      <c r="D2460" s="251" t="s">
        <v>260</v>
      </c>
      <c r="E2460" s="274" t="s">
        <v>1</v>
      </c>
      <c r="F2460" s="275" t="s">
        <v>1150</v>
      </c>
      <c r="G2460" s="273"/>
      <c r="H2460" s="274" t="s">
        <v>1</v>
      </c>
      <c r="I2460" s="276"/>
      <c r="J2460" s="273"/>
      <c r="K2460" s="273"/>
      <c r="L2460" s="277"/>
      <c r="M2460" s="278"/>
      <c r="N2460" s="279"/>
      <c r="O2460" s="279"/>
      <c r="P2460" s="279"/>
      <c r="Q2460" s="279"/>
      <c r="R2460" s="279"/>
      <c r="S2460" s="279"/>
      <c r="T2460" s="280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/>
      <c r="AT2460" s="281" t="s">
        <v>260</v>
      </c>
      <c r="AU2460" s="281" t="s">
        <v>93</v>
      </c>
      <c r="AV2460" s="15" t="s">
        <v>91</v>
      </c>
      <c r="AW2460" s="15" t="s">
        <v>40</v>
      </c>
      <c r="AX2460" s="15" t="s">
        <v>84</v>
      </c>
      <c r="AY2460" s="281" t="s">
        <v>251</v>
      </c>
    </row>
    <row r="2461" s="15" customFormat="1">
      <c r="A2461" s="15"/>
      <c r="B2461" s="272"/>
      <c r="C2461" s="273"/>
      <c r="D2461" s="251" t="s">
        <v>260</v>
      </c>
      <c r="E2461" s="274" t="s">
        <v>1</v>
      </c>
      <c r="F2461" s="275" t="s">
        <v>2430</v>
      </c>
      <c r="G2461" s="273"/>
      <c r="H2461" s="274" t="s">
        <v>1</v>
      </c>
      <c r="I2461" s="276"/>
      <c r="J2461" s="273"/>
      <c r="K2461" s="273"/>
      <c r="L2461" s="277"/>
      <c r="M2461" s="278"/>
      <c r="N2461" s="279"/>
      <c r="O2461" s="279"/>
      <c r="P2461" s="279"/>
      <c r="Q2461" s="279"/>
      <c r="R2461" s="279"/>
      <c r="S2461" s="279"/>
      <c r="T2461" s="280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5"/>
      <c r="AE2461" s="15"/>
      <c r="AT2461" s="281" t="s">
        <v>260</v>
      </c>
      <c r="AU2461" s="281" t="s">
        <v>93</v>
      </c>
      <c r="AV2461" s="15" t="s">
        <v>91</v>
      </c>
      <c r="AW2461" s="15" t="s">
        <v>40</v>
      </c>
      <c r="AX2461" s="15" t="s">
        <v>84</v>
      </c>
      <c r="AY2461" s="281" t="s">
        <v>251</v>
      </c>
    </row>
    <row r="2462" s="13" customFormat="1">
      <c r="A2462" s="13"/>
      <c r="B2462" s="249"/>
      <c r="C2462" s="250"/>
      <c r="D2462" s="251" t="s">
        <v>260</v>
      </c>
      <c r="E2462" s="252" t="s">
        <v>1</v>
      </c>
      <c r="F2462" s="253" t="s">
        <v>2429</v>
      </c>
      <c r="G2462" s="250"/>
      <c r="H2462" s="254">
        <v>19</v>
      </c>
      <c r="I2462" s="255"/>
      <c r="J2462" s="250"/>
      <c r="K2462" s="250"/>
      <c r="L2462" s="256"/>
      <c r="M2462" s="257"/>
      <c r="N2462" s="258"/>
      <c r="O2462" s="258"/>
      <c r="P2462" s="258"/>
      <c r="Q2462" s="258"/>
      <c r="R2462" s="258"/>
      <c r="S2462" s="258"/>
      <c r="T2462" s="259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60" t="s">
        <v>260</v>
      </c>
      <c r="AU2462" s="260" t="s">
        <v>93</v>
      </c>
      <c r="AV2462" s="13" t="s">
        <v>93</v>
      </c>
      <c r="AW2462" s="13" t="s">
        <v>40</v>
      </c>
      <c r="AX2462" s="13" t="s">
        <v>84</v>
      </c>
      <c r="AY2462" s="260" t="s">
        <v>251</v>
      </c>
    </row>
    <row r="2463" s="13" customFormat="1">
      <c r="A2463" s="13"/>
      <c r="B2463" s="249"/>
      <c r="C2463" s="250"/>
      <c r="D2463" s="251" t="s">
        <v>260</v>
      </c>
      <c r="E2463" s="252" t="s">
        <v>1</v>
      </c>
      <c r="F2463" s="253" t="s">
        <v>2424</v>
      </c>
      <c r="G2463" s="250"/>
      <c r="H2463" s="254">
        <v>19</v>
      </c>
      <c r="I2463" s="255"/>
      <c r="J2463" s="250"/>
      <c r="K2463" s="250"/>
      <c r="L2463" s="256"/>
      <c r="M2463" s="257"/>
      <c r="N2463" s="258"/>
      <c r="O2463" s="258"/>
      <c r="P2463" s="258"/>
      <c r="Q2463" s="258"/>
      <c r="R2463" s="258"/>
      <c r="S2463" s="258"/>
      <c r="T2463" s="259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60" t="s">
        <v>260</v>
      </c>
      <c r="AU2463" s="260" t="s">
        <v>93</v>
      </c>
      <c r="AV2463" s="13" t="s">
        <v>93</v>
      </c>
      <c r="AW2463" s="13" t="s">
        <v>40</v>
      </c>
      <c r="AX2463" s="13" t="s">
        <v>84</v>
      </c>
      <c r="AY2463" s="260" t="s">
        <v>251</v>
      </c>
    </row>
    <row r="2464" s="13" customFormat="1">
      <c r="A2464" s="13"/>
      <c r="B2464" s="249"/>
      <c r="C2464" s="250"/>
      <c r="D2464" s="251" t="s">
        <v>260</v>
      </c>
      <c r="E2464" s="252" t="s">
        <v>1</v>
      </c>
      <c r="F2464" s="253" t="s">
        <v>2425</v>
      </c>
      <c r="G2464" s="250"/>
      <c r="H2464" s="254">
        <v>19</v>
      </c>
      <c r="I2464" s="255"/>
      <c r="J2464" s="250"/>
      <c r="K2464" s="250"/>
      <c r="L2464" s="256"/>
      <c r="M2464" s="257"/>
      <c r="N2464" s="258"/>
      <c r="O2464" s="258"/>
      <c r="P2464" s="258"/>
      <c r="Q2464" s="258"/>
      <c r="R2464" s="258"/>
      <c r="S2464" s="258"/>
      <c r="T2464" s="259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60" t="s">
        <v>260</v>
      </c>
      <c r="AU2464" s="260" t="s">
        <v>93</v>
      </c>
      <c r="AV2464" s="13" t="s">
        <v>93</v>
      </c>
      <c r="AW2464" s="13" t="s">
        <v>40</v>
      </c>
      <c r="AX2464" s="13" t="s">
        <v>84</v>
      </c>
      <c r="AY2464" s="260" t="s">
        <v>251</v>
      </c>
    </row>
    <row r="2465" s="13" customFormat="1">
      <c r="A2465" s="13"/>
      <c r="B2465" s="249"/>
      <c r="C2465" s="250"/>
      <c r="D2465" s="251" t="s">
        <v>260</v>
      </c>
      <c r="E2465" s="252" t="s">
        <v>1</v>
      </c>
      <c r="F2465" s="253" t="s">
        <v>2426</v>
      </c>
      <c r="G2465" s="250"/>
      <c r="H2465" s="254">
        <v>19</v>
      </c>
      <c r="I2465" s="255"/>
      <c r="J2465" s="250"/>
      <c r="K2465" s="250"/>
      <c r="L2465" s="256"/>
      <c r="M2465" s="257"/>
      <c r="N2465" s="258"/>
      <c r="O2465" s="258"/>
      <c r="P2465" s="258"/>
      <c r="Q2465" s="258"/>
      <c r="R2465" s="258"/>
      <c r="S2465" s="258"/>
      <c r="T2465" s="259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60" t="s">
        <v>260</v>
      </c>
      <c r="AU2465" s="260" t="s">
        <v>93</v>
      </c>
      <c r="AV2465" s="13" t="s">
        <v>93</v>
      </c>
      <c r="AW2465" s="13" t="s">
        <v>40</v>
      </c>
      <c r="AX2465" s="13" t="s">
        <v>84</v>
      </c>
      <c r="AY2465" s="260" t="s">
        <v>251</v>
      </c>
    </row>
    <row r="2466" s="13" customFormat="1">
      <c r="A2466" s="13"/>
      <c r="B2466" s="249"/>
      <c r="C2466" s="250"/>
      <c r="D2466" s="251" t="s">
        <v>260</v>
      </c>
      <c r="E2466" s="252" t="s">
        <v>1</v>
      </c>
      <c r="F2466" s="253" t="s">
        <v>2427</v>
      </c>
      <c r="G2466" s="250"/>
      <c r="H2466" s="254">
        <v>19</v>
      </c>
      <c r="I2466" s="255"/>
      <c r="J2466" s="250"/>
      <c r="K2466" s="250"/>
      <c r="L2466" s="256"/>
      <c r="M2466" s="257"/>
      <c r="N2466" s="258"/>
      <c r="O2466" s="258"/>
      <c r="P2466" s="258"/>
      <c r="Q2466" s="258"/>
      <c r="R2466" s="258"/>
      <c r="S2466" s="258"/>
      <c r="T2466" s="259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60" t="s">
        <v>260</v>
      </c>
      <c r="AU2466" s="260" t="s">
        <v>93</v>
      </c>
      <c r="AV2466" s="13" t="s">
        <v>93</v>
      </c>
      <c r="AW2466" s="13" t="s">
        <v>40</v>
      </c>
      <c r="AX2466" s="13" t="s">
        <v>84</v>
      </c>
      <c r="AY2466" s="260" t="s">
        <v>251</v>
      </c>
    </row>
    <row r="2467" s="14" customFormat="1">
      <c r="A2467" s="14"/>
      <c r="B2467" s="261"/>
      <c r="C2467" s="262"/>
      <c r="D2467" s="251" t="s">
        <v>260</v>
      </c>
      <c r="E2467" s="263" t="s">
        <v>1</v>
      </c>
      <c r="F2467" s="264" t="s">
        <v>262</v>
      </c>
      <c r="G2467" s="262"/>
      <c r="H2467" s="265">
        <v>95</v>
      </c>
      <c r="I2467" s="266"/>
      <c r="J2467" s="262"/>
      <c r="K2467" s="262"/>
      <c r="L2467" s="267"/>
      <c r="M2467" s="268"/>
      <c r="N2467" s="269"/>
      <c r="O2467" s="269"/>
      <c r="P2467" s="269"/>
      <c r="Q2467" s="269"/>
      <c r="R2467" s="269"/>
      <c r="S2467" s="269"/>
      <c r="T2467" s="270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71" t="s">
        <v>260</v>
      </c>
      <c r="AU2467" s="271" t="s">
        <v>93</v>
      </c>
      <c r="AV2467" s="14" t="s">
        <v>257</v>
      </c>
      <c r="AW2467" s="14" t="s">
        <v>40</v>
      </c>
      <c r="AX2467" s="14" t="s">
        <v>91</v>
      </c>
      <c r="AY2467" s="271" t="s">
        <v>251</v>
      </c>
    </row>
    <row r="2468" s="2" customFormat="1" ht="24.15" customHeight="1">
      <c r="A2468" s="41"/>
      <c r="B2468" s="42"/>
      <c r="C2468" s="294" t="s">
        <v>2449</v>
      </c>
      <c r="D2468" s="294" t="s">
        <v>338</v>
      </c>
      <c r="E2468" s="295" t="s">
        <v>2450</v>
      </c>
      <c r="F2468" s="296" t="s">
        <v>2451</v>
      </c>
      <c r="G2468" s="297" t="s">
        <v>571</v>
      </c>
      <c r="H2468" s="298">
        <v>95</v>
      </c>
      <c r="I2468" s="299"/>
      <c r="J2468" s="300">
        <f>ROUND(I2468*H2468,2)</f>
        <v>0</v>
      </c>
      <c r="K2468" s="301"/>
      <c r="L2468" s="302"/>
      <c r="M2468" s="303" t="s">
        <v>1</v>
      </c>
      <c r="N2468" s="304" t="s">
        <v>49</v>
      </c>
      <c r="O2468" s="94"/>
      <c r="P2468" s="240">
        <f>O2468*H2468</f>
        <v>0</v>
      </c>
      <c r="Q2468" s="240">
        <v>0.042500000000000003</v>
      </c>
      <c r="R2468" s="240">
        <f>Q2468*H2468</f>
        <v>4.0375000000000005</v>
      </c>
      <c r="S2468" s="240">
        <v>0</v>
      </c>
      <c r="T2468" s="241">
        <f>S2468*H2468</f>
        <v>0</v>
      </c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R2468" s="242" t="s">
        <v>364</v>
      </c>
      <c r="AT2468" s="242" t="s">
        <v>338</v>
      </c>
      <c r="AU2468" s="242" t="s">
        <v>93</v>
      </c>
      <c r="AY2468" s="19" t="s">
        <v>251</v>
      </c>
      <c r="BE2468" s="243">
        <f>IF(N2468="základní",J2468,0)</f>
        <v>0</v>
      </c>
      <c r="BF2468" s="243">
        <f>IF(N2468="snížená",J2468,0)</f>
        <v>0</v>
      </c>
      <c r="BG2468" s="243">
        <f>IF(N2468="zákl. přenesená",J2468,0)</f>
        <v>0</v>
      </c>
      <c r="BH2468" s="243">
        <f>IF(N2468="sníž. přenesená",J2468,0)</f>
        <v>0</v>
      </c>
      <c r="BI2468" s="243">
        <f>IF(N2468="nulová",J2468,0)</f>
        <v>0</v>
      </c>
      <c r="BJ2468" s="19" t="s">
        <v>91</v>
      </c>
      <c r="BK2468" s="243">
        <f>ROUND(I2468*H2468,2)</f>
        <v>0</v>
      </c>
      <c r="BL2468" s="19" t="s">
        <v>304</v>
      </c>
      <c r="BM2468" s="242" t="s">
        <v>2452</v>
      </c>
    </row>
    <row r="2469" s="15" customFormat="1">
      <c r="A2469" s="15"/>
      <c r="B2469" s="272"/>
      <c r="C2469" s="273"/>
      <c r="D2469" s="251" t="s">
        <v>260</v>
      </c>
      <c r="E2469" s="274" t="s">
        <v>1</v>
      </c>
      <c r="F2469" s="275" t="s">
        <v>1150</v>
      </c>
      <c r="G2469" s="273"/>
      <c r="H2469" s="274" t="s">
        <v>1</v>
      </c>
      <c r="I2469" s="276"/>
      <c r="J2469" s="273"/>
      <c r="K2469" s="273"/>
      <c r="L2469" s="277"/>
      <c r="M2469" s="278"/>
      <c r="N2469" s="279"/>
      <c r="O2469" s="279"/>
      <c r="P2469" s="279"/>
      <c r="Q2469" s="279"/>
      <c r="R2469" s="279"/>
      <c r="S2469" s="279"/>
      <c r="T2469" s="280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T2469" s="281" t="s">
        <v>260</v>
      </c>
      <c r="AU2469" s="281" t="s">
        <v>93</v>
      </c>
      <c r="AV2469" s="15" t="s">
        <v>91</v>
      </c>
      <c r="AW2469" s="15" t="s">
        <v>40</v>
      </c>
      <c r="AX2469" s="15" t="s">
        <v>84</v>
      </c>
      <c r="AY2469" s="281" t="s">
        <v>251</v>
      </c>
    </row>
    <row r="2470" s="15" customFormat="1">
      <c r="A2470" s="15"/>
      <c r="B2470" s="272"/>
      <c r="C2470" s="273"/>
      <c r="D2470" s="251" t="s">
        <v>260</v>
      </c>
      <c r="E2470" s="274" t="s">
        <v>1</v>
      </c>
      <c r="F2470" s="275" t="s">
        <v>2430</v>
      </c>
      <c r="G2470" s="273"/>
      <c r="H2470" s="274" t="s">
        <v>1</v>
      </c>
      <c r="I2470" s="276"/>
      <c r="J2470" s="273"/>
      <c r="K2470" s="273"/>
      <c r="L2470" s="277"/>
      <c r="M2470" s="278"/>
      <c r="N2470" s="279"/>
      <c r="O2470" s="279"/>
      <c r="P2470" s="279"/>
      <c r="Q2470" s="279"/>
      <c r="R2470" s="279"/>
      <c r="S2470" s="279"/>
      <c r="T2470" s="280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5"/>
      <c r="AE2470" s="15"/>
      <c r="AT2470" s="281" t="s">
        <v>260</v>
      </c>
      <c r="AU2470" s="281" t="s">
        <v>93</v>
      </c>
      <c r="AV2470" s="15" t="s">
        <v>91</v>
      </c>
      <c r="AW2470" s="15" t="s">
        <v>40</v>
      </c>
      <c r="AX2470" s="15" t="s">
        <v>84</v>
      </c>
      <c r="AY2470" s="281" t="s">
        <v>251</v>
      </c>
    </row>
    <row r="2471" s="13" customFormat="1">
      <c r="A2471" s="13"/>
      <c r="B2471" s="249"/>
      <c r="C2471" s="250"/>
      <c r="D2471" s="251" t="s">
        <v>260</v>
      </c>
      <c r="E2471" s="252" t="s">
        <v>1</v>
      </c>
      <c r="F2471" s="253" t="s">
        <v>2429</v>
      </c>
      <c r="G2471" s="250"/>
      <c r="H2471" s="254">
        <v>19</v>
      </c>
      <c r="I2471" s="255"/>
      <c r="J2471" s="250"/>
      <c r="K2471" s="250"/>
      <c r="L2471" s="256"/>
      <c r="M2471" s="257"/>
      <c r="N2471" s="258"/>
      <c r="O2471" s="258"/>
      <c r="P2471" s="258"/>
      <c r="Q2471" s="258"/>
      <c r="R2471" s="258"/>
      <c r="S2471" s="258"/>
      <c r="T2471" s="259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60" t="s">
        <v>260</v>
      </c>
      <c r="AU2471" s="260" t="s">
        <v>93</v>
      </c>
      <c r="AV2471" s="13" t="s">
        <v>93</v>
      </c>
      <c r="AW2471" s="13" t="s">
        <v>40</v>
      </c>
      <c r="AX2471" s="13" t="s">
        <v>84</v>
      </c>
      <c r="AY2471" s="260" t="s">
        <v>251</v>
      </c>
    </row>
    <row r="2472" s="13" customFormat="1">
      <c r="A2472" s="13"/>
      <c r="B2472" s="249"/>
      <c r="C2472" s="250"/>
      <c r="D2472" s="251" t="s">
        <v>260</v>
      </c>
      <c r="E2472" s="252" t="s">
        <v>1</v>
      </c>
      <c r="F2472" s="253" t="s">
        <v>2424</v>
      </c>
      <c r="G2472" s="250"/>
      <c r="H2472" s="254">
        <v>19</v>
      </c>
      <c r="I2472" s="255"/>
      <c r="J2472" s="250"/>
      <c r="K2472" s="250"/>
      <c r="L2472" s="256"/>
      <c r="M2472" s="257"/>
      <c r="N2472" s="258"/>
      <c r="O2472" s="258"/>
      <c r="P2472" s="258"/>
      <c r="Q2472" s="258"/>
      <c r="R2472" s="258"/>
      <c r="S2472" s="258"/>
      <c r="T2472" s="259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60" t="s">
        <v>260</v>
      </c>
      <c r="AU2472" s="260" t="s">
        <v>93</v>
      </c>
      <c r="AV2472" s="13" t="s">
        <v>93</v>
      </c>
      <c r="AW2472" s="13" t="s">
        <v>40</v>
      </c>
      <c r="AX2472" s="13" t="s">
        <v>84</v>
      </c>
      <c r="AY2472" s="260" t="s">
        <v>251</v>
      </c>
    </row>
    <row r="2473" s="13" customFormat="1">
      <c r="A2473" s="13"/>
      <c r="B2473" s="249"/>
      <c r="C2473" s="250"/>
      <c r="D2473" s="251" t="s">
        <v>260</v>
      </c>
      <c r="E2473" s="252" t="s">
        <v>1</v>
      </c>
      <c r="F2473" s="253" t="s">
        <v>2425</v>
      </c>
      <c r="G2473" s="250"/>
      <c r="H2473" s="254">
        <v>19</v>
      </c>
      <c r="I2473" s="255"/>
      <c r="J2473" s="250"/>
      <c r="K2473" s="250"/>
      <c r="L2473" s="256"/>
      <c r="M2473" s="257"/>
      <c r="N2473" s="258"/>
      <c r="O2473" s="258"/>
      <c r="P2473" s="258"/>
      <c r="Q2473" s="258"/>
      <c r="R2473" s="258"/>
      <c r="S2473" s="258"/>
      <c r="T2473" s="259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60" t="s">
        <v>260</v>
      </c>
      <c r="AU2473" s="260" t="s">
        <v>93</v>
      </c>
      <c r="AV2473" s="13" t="s">
        <v>93</v>
      </c>
      <c r="AW2473" s="13" t="s">
        <v>40</v>
      </c>
      <c r="AX2473" s="13" t="s">
        <v>84</v>
      </c>
      <c r="AY2473" s="260" t="s">
        <v>251</v>
      </c>
    </row>
    <row r="2474" s="13" customFormat="1">
      <c r="A2474" s="13"/>
      <c r="B2474" s="249"/>
      <c r="C2474" s="250"/>
      <c r="D2474" s="251" t="s">
        <v>260</v>
      </c>
      <c r="E2474" s="252" t="s">
        <v>1</v>
      </c>
      <c r="F2474" s="253" t="s">
        <v>2426</v>
      </c>
      <c r="G2474" s="250"/>
      <c r="H2474" s="254">
        <v>19</v>
      </c>
      <c r="I2474" s="255"/>
      <c r="J2474" s="250"/>
      <c r="K2474" s="250"/>
      <c r="L2474" s="256"/>
      <c r="M2474" s="257"/>
      <c r="N2474" s="258"/>
      <c r="O2474" s="258"/>
      <c r="P2474" s="258"/>
      <c r="Q2474" s="258"/>
      <c r="R2474" s="258"/>
      <c r="S2474" s="258"/>
      <c r="T2474" s="259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60" t="s">
        <v>260</v>
      </c>
      <c r="AU2474" s="260" t="s">
        <v>93</v>
      </c>
      <c r="AV2474" s="13" t="s">
        <v>93</v>
      </c>
      <c r="AW2474" s="13" t="s">
        <v>40</v>
      </c>
      <c r="AX2474" s="13" t="s">
        <v>84</v>
      </c>
      <c r="AY2474" s="260" t="s">
        <v>251</v>
      </c>
    </row>
    <row r="2475" s="13" customFormat="1">
      <c r="A2475" s="13"/>
      <c r="B2475" s="249"/>
      <c r="C2475" s="250"/>
      <c r="D2475" s="251" t="s">
        <v>260</v>
      </c>
      <c r="E2475" s="252" t="s">
        <v>1</v>
      </c>
      <c r="F2475" s="253" t="s">
        <v>2427</v>
      </c>
      <c r="G2475" s="250"/>
      <c r="H2475" s="254">
        <v>19</v>
      </c>
      <c r="I2475" s="255"/>
      <c r="J2475" s="250"/>
      <c r="K2475" s="250"/>
      <c r="L2475" s="256"/>
      <c r="M2475" s="257"/>
      <c r="N2475" s="258"/>
      <c r="O2475" s="258"/>
      <c r="P2475" s="258"/>
      <c r="Q2475" s="258"/>
      <c r="R2475" s="258"/>
      <c r="S2475" s="258"/>
      <c r="T2475" s="259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60" t="s">
        <v>260</v>
      </c>
      <c r="AU2475" s="260" t="s">
        <v>93</v>
      </c>
      <c r="AV2475" s="13" t="s">
        <v>93</v>
      </c>
      <c r="AW2475" s="13" t="s">
        <v>40</v>
      </c>
      <c r="AX2475" s="13" t="s">
        <v>84</v>
      </c>
      <c r="AY2475" s="260" t="s">
        <v>251</v>
      </c>
    </row>
    <row r="2476" s="14" customFormat="1">
      <c r="A2476" s="14"/>
      <c r="B2476" s="261"/>
      <c r="C2476" s="262"/>
      <c r="D2476" s="251" t="s">
        <v>260</v>
      </c>
      <c r="E2476" s="263" t="s">
        <v>1</v>
      </c>
      <c r="F2476" s="264" t="s">
        <v>262</v>
      </c>
      <c r="G2476" s="262"/>
      <c r="H2476" s="265">
        <v>95</v>
      </c>
      <c r="I2476" s="266"/>
      <c r="J2476" s="262"/>
      <c r="K2476" s="262"/>
      <c r="L2476" s="267"/>
      <c r="M2476" s="268"/>
      <c r="N2476" s="269"/>
      <c r="O2476" s="269"/>
      <c r="P2476" s="269"/>
      <c r="Q2476" s="269"/>
      <c r="R2476" s="269"/>
      <c r="S2476" s="269"/>
      <c r="T2476" s="270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71" t="s">
        <v>260</v>
      </c>
      <c r="AU2476" s="271" t="s">
        <v>93</v>
      </c>
      <c r="AV2476" s="14" t="s">
        <v>257</v>
      </c>
      <c r="AW2476" s="14" t="s">
        <v>40</v>
      </c>
      <c r="AX2476" s="14" t="s">
        <v>91</v>
      </c>
      <c r="AY2476" s="271" t="s">
        <v>251</v>
      </c>
    </row>
    <row r="2477" s="2" customFormat="1" ht="24.15" customHeight="1">
      <c r="A2477" s="41"/>
      <c r="B2477" s="42"/>
      <c r="C2477" s="230" t="s">
        <v>1672</v>
      </c>
      <c r="D2477" s="230" t="s">
        <v>253</v>
      </c>
      <c r="E2477" s="231" t="s">
        <v>2453</v>
      </c>
      <c r="F2477" s="232" t="s">
        <v>2454</v>
      </c>
      <c r="G2477" s="233" t="s">
        <v>1665</v>
      </c>
      <c r="H2477" s="305"/>
      <c r="I2477" s="235"/>
      <c r="J2477" s="236">
        <f>ROUND(I2477*H2477,2)</f>
        <v>0</v>
      </c>
      <c r="K2477" s="237"/>
      <c r="L2477" s="47"/>
      <c r="M2477" s="238" t="s">
        <v>1</v>
      </c>
      <c r="N2477" s="239" t="s">
        <v>49</v>
      </c>
      <c r="O2477" s="94"/>
      <c r="P2477" s="240">
        <f>O2477*H2477</f>
        <v>0</v>
      </c>
      <c r="Q2477" s="240">
        <v>0</v>
      </c>
      <c r="R2477" s="240">
        <f>Q2477*H2477</f>
        <v>0</v>
      </c>
      <c r="S2477" s="240">
        <v>0</v>
      </c>
      <c r="T2477" s="241">
        <f>S2477*H2477</f>
        <v>0</v>
      </c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R2477" s="242" t="s">
        <v>304</v>
      </c>
      <c r="AT2477" s="242" t="s">
        <v>253</v>
      </c>
      <c r="AU2477" s="242" t="s">
        <v>93</v>
      </c>
      <c r="AY2477" s="19" t="s">
        <v>251</v>
      </c>
      <c r="BE2477" s="243">
        <f>IF(N2477="základní",J2477,0)</f>
        <v>0</v>
      </c>
      <c r="BF2477" s="243">
        <f>IF(N2477="snížená",J2477,0)</f>
        <v>0</v>
      </c>
      <c r="BG2477" s="243">
        <f>IF(N2477="zákl. přenesená",J2477,0)</f>
        <v>0</v>
      </c>
      <c r="BH2477" s="243">
        <f>IF(N2477="sníž. přenesená",J2477,0)</f>
        <v>0</v>
      </c>
      <c r="BI2477" s="243">
        <f>IF(N2477="nulová",J2477,0)</f>
        <v>0</v>
      </c>
      <c r="BJ2477" s="19" t="s">
        <v>91</v>
      </c>
      <c r="BK2477" s="243">
        <f>ROUND(I2477*H2477,2)</f>
        <v>0</v>
      </c>
      <c r="BL2477" s="19" t="s">
        <v>304</v>
      </c>
      <c r="BM2477" s="242" t="s">
        <v>2455</v>
      </c>
    </row>
    <row r="2478" s="2" customFormat="1">
      <c r="A2478" s="41"/>
      <c r="B2478" s="42"/>
      <c r="C2478" s="43"/>
      <c r="D2478" s="244" t="s">
        <v>258</v>
      </c>
      <c r="E2478" s="43"/>
      <c r="F2478" s="245" t="s">
        <v>2456</v>
      </c>
      <c r="G2478" s="43"/>
      <c r="H2478" s="43"/>
      <c r="I2478" s="246"/>
      <c r="J2478" s="43"/>
      <c r="K2478" s="43"/>
      <c r="L2478" s="47"/>
      <c r="M2478" s="247"/>
      <c r="N2478" s="248"/>
      <c r="O2478" s="94"/>
      <c r="P2478" s="94"/>
      <c r="Q2478" s="94"/>
      <c r="R2478" s="94"/>
      <c r="S2478" s="94"/>
      <c r="T2478" s="95"/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T2478" s="19" t="s">
        <v>258</v>
      </c>
      <c r="AU2478" s="19" t="s">
        <v>93</v>
      </c>
    </row>
    <row r="2479" s="12" customFormat="1" ht="22.8" customHeight="1">
      <c r="A2479" s="12"/>
      <c r="B2479" s="214"/>
      <c r="C2479" s="215"/>
      <c r="D2479" s="216" t="s">
        <v>83</v>
      </c>
      <c r="E2479" s="228" t="s">
        <v>2457</v>
      </c>
      <c r="F2479" s="228" t="s">
        <v>2458</v>
      </c>
      <c r="G2479" s="215"/>
      <c r="H2479" s="215"/>
      <c r="I2479" s="218"/>
      <c r="J2479" s="229">
        <f>BK2479</f>
        <v>0</v>
      </c>
      <c r="K2479" s="215"/>
      <c r="L2479" s="220"/>
      <c r="M2479" s="221"/>
      <c r="N2479" s="222"/>
      <c r="O2479" s="222"/>
      <c r="P2479" s="223">
        <f>SUM(P2480:P2562)</f>
        <v>0</v>
      </c>
      <c r="Q2479" s="222"/>
      <c r="R2479" s="223">
        <f>SUM(R2480:R2562)</f>
        <v>0.38030450000000005</v>
      </c>
      <c r="S2479" s="222"/>
      <c r="T2479" s="224">
        <f>SUM(T2480:T2562)</f>
        <v>0</v>
      </c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R2479" s="225" t="s">
        <v>93</v>
      </c>
      <c r="AT2479" s="226" t="s">
        <v>83</v>
      </c>
      <c r="AU2479" s="226" t="s">
        <v>91</v>
      </c>
      <c r="AY2479" s="225" t="s">
        <v>251</v>
      </c>
      <c r="BK2479" s="227">
        <f>SUM(BK2480:BK2562)</f>
        <v>0</v>
      </c>
    </row>
    <row r="2480" s="2" customFormat="1" ht="37.8" customHeight="1">
      <c r="A2480" s="41"/>
      <c r="B2480" s="42"/>
      <c r="C2480" s="230" t="s">
        <v>2459</v>
      </c>
      <c r="D2480" s="230" t="s">
        <v>253</v>
      </c>
      <c r="E2480" s="231" t="s">
        <v>2460</v>
      </c>
      <c r="F2480" s="232" t="s">
        <v>2461</v>
      </c>
      <c r="G2480" s="233" t="s">
        <v>321</v>
      </c>
      <c r="H2480" s="234">
        <v>12.4</v>
      </c>
      <c r="I2480" s="235"/>
      <c r="J2480" s="236">
        <f>ROUND(I2480*H2480,2)</f>
        <v>0</v>
      </c>
      <c r="K2480" s="237"/>
      <c r="L2480" s="47"/>
      <c r="M2480" s="238" t="s">
        <v>1</v>
      </c>
      <c r="N2480" s="239" t="s">
        <v>49</v>
      </c>
      <c r="O2480" s="94"/>
      <c r="P2480" s="240">
        <f>O2480*H2480</f>
        <v>0</v>
      </c>
      <c r="Q2480" s="240">
        <v>0.00025000000000000001</v>
      </c>
      <c r="R2480" s="240">
        <f>Q2480*H2480</f>
        <v>0.0031000000000000003</v>
      </c>
      <c r="S2480" s="240">
        <v>0</v>
      </c>
      <c r="T2480" s="241">
        <f>S2480*H2480</f>
        <v>0</v>
      </c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R2480" s="242" t="s">
        <v>304</v>
      </c>
      <c r="AT2480" s="242" t="s">
        <v>253</v>
      </c>
      <c r="AU2480" s="242" t="s">
        <v>93</v>
      </c>
      <c r="AY2480" s="19" t="s">
        <v>251</v>
      </c>
      <c r="BE2480" s="243">
        <f>IF(N2480="základní",J2480,0)</f>
        <v>0</v>
      </c>
      <c r="BF2480" s="243">
        <f>IF(N2480="snížená",J2480,0)</f>
        <v>0</v>
      </c>
      <c r="BG2480" s="243">
        <f>IF(N2480="zákl. přenesená",J2480,0)</f>
        <v>0</v>
      </c>
      <c r="BH2480" s="243">
        <f>IF(N2480="sníž. přenesená",J2480,0)</f>
        <v>0</v>
      </c>
      <c r="BI2480" s="243">
        <f>IF(N2480="nulová",J2480,0)</f>
        <v>0</v>
      </c>
      <c r="BJ2480" s="19" t="s">
        <v>91</v>
      </c>
      <c r="BK2480" s="243">
        <f>ROUND(I2480*H2480,2)</f>
        <v>0</v>
      </c>
      <c r="BL2480" s="19" t="s">
        <v>304</v>
      </c>
      <c r="BM2480" s="242" t="s">
        <v>2462</v>
      </c>
    </row>
    <row r="2481" s="15" customFormat="1">
      <c r="A2481" s="15"/>
      <c r="B2481" s="272"/>
      <c r="C2481" s="273"/>
      <c r="D2481" s="251" t="s">
        <v>260</v>
      </c>
      <c r="E2481" s="274" t="s">
        <v>1</v>
      </c>
      <c r="F2481" s="275" t="s">
        <v>1734</v>
      </c>
      <c r="G2481" s="273"/>
      <c r="H2481" s="274" t="s">
        <v>1</v>
      </c>
      <c r="I2481" s="276"/>
      <c r="J2481" s="273"/>
      <c r="K2481" s="273"/>
      <c r="L2481" s="277"/>
      <c r="M2481" s="278"/>
      <c r="N2481" s="279"/>
      <c r="O2481" s="279"/>
      <c r="P2481" s="279"/>
      <c r="Q2481" s="279"/>
      <c r="R2481" s="279"/>
      <c r="S2481" s="279"/>
      <c r="T2481" s="280"/>
      <c r="U2481" s="15"/>
      <c r="V2481" s="15"/>
      <c r="W2481" s="15"/>
      <c r="X2481" s="15"/>
      <c r="Y2481" s="15"/>
      <c r="Z2481" s="15"/>
      <c r="AA2481" s="15"/>
      <c r="AB2481" s="15"/>
      <c r="AC2481" s="15"/>
      <c r="AD2481" s="15"/>
      <c r="AE2481" s="15"/>
      <c r="AT2481" s="281" t="s">
        <v>260</v>
      </c>
      <c r="AU2481" s="281" t="s">
        <v>93</v>
      </c>
      <c r="AV2481" s="15" t="s">
        <v>91</v>
      </c>
      <c r="AW2481" s="15" t="s">
        <v>40</v>
      </c>
      <c r="AX2481" s="15" t="s">
        <v>84</v>
      </c>
      <c r="AY2481" s="281" t="s">
        <v>251</v>
      </c>
    </row>
    <row r="2482" s="15" customFormat="1">
      <c r="A2482" s="15"/>
      <c r="B2482" s="272"/>
      <c r="C2482" s="273"/>
      <c r="D2482" s="251" t="s">
        <v>260</v>
      </c>
      <c r="E2482" s="274" t="s">
        <v>1</v>
      </c>
      <c r="F2482" s="275" t="s">
        <v>2463</v>
      </c>
      <c r="G2482" s="273"/>
      <c r="H2482" s="274" t="s">
        <v>1</v>
      </c>
      <c r="I2482" s="276"/>
      <c r="J2482" s="273"/>
      <c r="K2482" s="273"/>
      <c r="L2482" s="277"/>
      <c r="M2482" s="278"/>
      <c r="N2482" s="279"/>
      <c r="O2482" s="279"/>
      <c r="P2482" s="279"/>
      <c r="Q2482" s="279"/>
      <c r="R2482" s="279"/>
      <c r="S2482" s="279"/>
      <c r="T2482" s="280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T2482" s="281" t="s">
        <v>260</v>
      </c>
      <c r="AU2482" s="281" t="s">
        <v>93</v>
      </c>
      <c r="AV2482" s="15" t="s">
        <v>91</v>
      </c>
      <c r="AW2482" s="15" t="s">
        <v>40</v>
      </c>
      <c r="AX2482" s="15" t="s">
        <v>84</v>
      </c>
      <c r="AY2482" s="281" t="s">
        <v>251</v>
      </c>
    </row>
    <row r="2483" s="13" customFormat="1">
      <c r="A2483" s="13"/>
      <c r="B2483" s="249"/>
      <c r="C2483" s="250"/>
      <c r="D2483" s="251" t="s">
        <v>260</v>
      </c>
      <c r="E2483" s="252" t="s">
        <v>1</v>
      </c>
      <c r="F2483" s="253" t="s">
        <v>1755</v>
      </c>
      <c r="G2483" s="250"/>
      <c r="H2483" s="254">
        <v>3.6000000000000001</v>
      </c>
      <c r="I2483" s="255"/>
      <c r="J2483" s="250"/>
      <c r="K2483" s="250"/>
      <c r="L2483" s="256"/>
      <c r="M2483" s="257"/>
      <c r="N2483" s="258"/>
      <c r="O2483" s="258"/>
      <c r="P2483" s="258"/>
      <c r="Q2483" s="258"/>
      <c r="R2483" s="258"/>
      <c r="S2483" s="258"/>
      <c r="T2483" s="259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60" t="s">
        <v>260</v>
      </c>
      <c r="AU2483" s="260" t="s">
        <v>93</v>
      </c>
      <c r="AV2483" s="13" t="s">
        <v>93</v>
      </c>
      <c r="AW2483" s="13" t="s">
        <v>40</v>
      </c>
      <c r="AX2483" s="13" t="s">
        <v>84</v>
      </c>
      <c r="AY2483" s="260" t="s">
        <v>251</v>
      </c>
    </row>
    <row r="2484" s="13" customFormat="1">
      <c r="A2484" s="13"/>
      <c r="B2484" s="249"/>
      <c r="C2484" s="250"/>
      <c r="D2484" s="251" t="s">
        <v>260</v>
      </c>
      <c r="E2484" s="252" t="s">
        <v>1</v>
      </c>
      <c r="F2484" s="253" t="s">
        <v>1756</v>
      </c>
      <c r="G2484" s="250"/>
      <c r="H2484" s="254">
        <v>3.3999999999999999</v>
      </c>
      <c r="I2484" s="255"/>
      <c r="J2484" s="250"/>
      <c r="K2484" s="250"/>
      <c r="L2484" s="256"/>
      <c r="M2484" s="257"/>
      <c r="N2484" s="258"/>
      <c r="O2484" s="258"/>
      <c r="P2484" s="258"/>
      <c r="Q2484" s="258"/>
      <c r="R2484" s="258"/>
      <c r="S2484" s="258"/>
      <c r="T2484" s="259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60" t="s">
        <v>260</v>
      </c>
      <c r="AU2484" s="260" t="s">
        <v>93</v>
      </c>
      <c r="AV2484" s="13" t="s">
        <v>93</v>
      </c>
      <c r="AW2484" s="13" t="s">
        <v>40</v>
      </c>
      <c r="AX2484" s="13" t="s">
        <v>84</v>
      </c>
      <c r="AY2484" s="260" t="s">
        <v>251</v>
      </c>
    </row>
    <row r="2485" s="13" customFormat="1">
      <c r="A2485" s="13"/>
      <c r="B2485" s="249"/>
      <c r="C2485" s="250"/>
      <c r="D2485" s="251" t="s">
        <v>260</v>
      </c>
      <c r="E2485" s="252" t="s">
        <v>1</v>
      </c>
      <c r="F2485" s="253" t="s">
        <v>1757</v>
      </c>
      <c r="G2485" s="250"/>
      <c r="H2485" s="254">
        <v>3</v>
      </c>
      <c r="I2485" s="255"/>
      <c r="J2485" s="250"/>
      <c r="K2485" s="250"/>
      <c r="L2485" s="256"/>
      <c r="M2485" s="257"/>
      <c r="N2485" s="258"/>
      <c r="O2485" s="258"/>
      <c r="P2485" s="258"/>
      <c r="Q2485" s="258"/>
      <c r="R2485" s="258"/>
      <c r="S2485" s="258"/>
      <c r="T2485" s="259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60" t="s">
        <v>260</v>
      </c>
      <c r="AU2485" s="260" t="s">
        <v>93</v>
      </c>
      <c r="AV2485" s="13" t="s">
        <v>93</v>
      </c>
      <c r="AW2485" s="13" t="s">
        <v>40</v>
      </c>
      <c r="AX2485" s="13" t="s">
        <v>84</v>
      </c>
      <c r="AY2485" s="260" t="s">
        <v>251</v>
      </c>
    </row>
    <row r="2486" s="13" customFormat="1">
      <c r="A2486" s="13"/>
      <c r="B2486" s="249"/>
      <c r="C2486" s="250"/>
      <c r="D2486" s="251" t="s">
        <v>260</v>
      </c>
      <c r="E2486" s="252" t="s">
        <v>1</v>
      </c>
      <c r="F2486" s="253" t="s">
        <v>1758</v>
      </c>
      <c r="G2486" s="250"/>
      <c r="H2486" s="254">
        <v>2.3999999999999999</v>
      </c>
      <c r="I2486" s="255"/>
      <c r="J2486" s="250"/>
      <c r="K2486" s="250"/>
      <c r="L2486" s="256"/>
      <c r="M2486" s="257"/>
      <c r="N2486" s="258"/>
      <c r="O2486" s="258"/>
      <c r="P2486" s="258"/>
      <c r="Q2486" s="258"/>
      <c r="R2486" s="258"/>
      <c r="S2486" s="258"/>
      <c r="T2486" s="259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60" t="s">
        <v>260</v>
      </c>
      <c r="AU2486" s="260" t="s">
        <v>93</v>
      </c>
      <c r="AV2486" s="13" t="s">
        <v>93</v>
      </c>
      <c r="AW2486" s="13" t="s">
        <v>40</v>
      </c>
      <c r="AX2486" s="13" t="s">
        <v>84</v>
      </c>
      <c r="AY2486" s="260" t="s">
        <v>251</v>
      </c>
    </row>
    <row r="2487" s="14" customFormat="1">
      <c r="A2487" s="14"/>
      <c r="B2487" s="261"/>
      <c r="C2487" s="262"/>
      <c r="D2487" s="251" t="s">
        <v>260</v>
      </c>
      <c r="E2487" s="263" t="s">
        <v>1</v>
      </c>
      <c r="F2487" s="264" t="s">
        <v>262</v>
      </c>
      <c r="G2487" s="262"/>
      <c r="H2487" s="265">
        <v>12.4</v>
      </c>
      <c r="I2487" s="266"/>
      <c r="J2487" s="262"/>
      <c r="K2487" s="262"/>
      <c r="L2487" s="267"/>
      <c r="M2487" s="268"/>
      <c r="N2487" s="269"/>
      <c r="O2487" s="269"/>
      <c r="P2487" s="269"/>
      <c r="Q2487" s="269"/>
      <c r="R2487" s="269"/>
      <c r="S2487" s="269"/>
      <c r="T2487" s="270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71" t="s">
        <v>260</v>
      </c>
      <c r="AU2487" s="271" t="s">
        <v>93</v>
      </c>
      <c r="AV2487" s="14" t="s">
        <v>257</v>
      </c>
      <c r="AW2487" s="14" t="s">
        <v>40</v>
      </c>
      <c r="AX2487" s="14" t="s">
        <v>91</v>
      </c>
      <c r="AY2487" s="271" t="s">
        <v>251</v>
      </c>
    </row>
    <row r="2488" s="2" customFormat="1" ht="37.8" customHeight="1">
      <c r="A2488" s="41"/>
      <c r="B2488" s="42"/>
      <c r="C2488" s="230" t="s">
        <v>1681</v>
      </c>
      <c r="D2488" s="230" t="s">
        <v>253</v>
      </c>
      <c r="E2488" s="231" t="s">
        <v>2464</v>
      </c>
      <c r="F2488" s="232" t="s">
        <v>2465</v>
      </c>
      <c r="G2488" s="233" t="s">
        <v>321</v>
      </c>
      <c r="H2488" s="234">
        <v>13.800000000000001</v>
      </c>
      <c r="I2488" s="235"/>
      <c r="J2488" s="236">
        <f>ROUND(I2488*H2488,2)</f>
        <v>0</v>
      </c>
      <c r="K2488" s="237"/>
      <c r="L2488" s="47"/>
      <c r="M2488" s="238" t="s">
        <v>1</v>
      </c>
      <c r="N2488" s="239" t="s">
        <v>49</v>
      </c>
      <c r="O2488" s="94"/>
      <c r="P2488" s="240">
        <f>O2488*H2488</f>
        <v>0</v>
      </c>
      <c r="Q2488" s="240">
        <v>0.00087000000000000001</v>
      </c>
      <c r="R2488" s="240">
        <f>Q2488*H2488</f>
        <v>0.012006000000000001</v>
      </c>
      <c r="S2488" s="240">
        <v>0</v>
      </c>
      <c r="T2488" s="241">
        <f>S2488*H2488</f>
        <v>0</v>
      </c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R2488" s="242" t="s">
        <v>304</v>
      </c>
      <c r="AT2488" s="242" t="s">
        <v>253</v>
      </c>
      <c r="AU2488" s="242" t="s">
        <v>93</v>
      </c>
      <c r="AY2488" s="19" t="s">
        <v>251</v>
      </c>
      <c r="BE2488" s="243">
        <f>IF(N2488="základní",J2488,0)</f>
        <v>0</v>
      </c>
      <c r="BF2488" s="243">
        <f>IF(N2488="snížená",J2488,0)</f>
        <v>0</v>
      </c>
      <c r="BG2488" s="243">
        <f>IF(N2488="zákl. přenesená",J2488,0)</f>
        <v>0</v>
      </c>
      <c r="BH2488" s="243">
        <f>IF(N2488="sníž. přenesená",J2488,0)</f>
        <v>0</v>
      </c>
      <c r="BI2488" s="243">
        <f>IF(N2488="nulová",J2488,0)</f>
        <v>0</v>
      </c>
      <c r="BJ2488" s="19" t="s">
        <v>91</v>
      </c>
      <c r="BK2488" s="243">
        <f>ROUND(I2488*H2488,2)</f>
        <v>0</v>
      </c>
      <c r="BL2488" s="19" t="s">
        <v>304</v>
      </c>
      <c r="BM2488" s="242" t="s">
        <v>2466</v>
      </c>
    </row>
    <row r="2489" s="15" customFormat="1">
      <c r="A2489" s="15"/>
      <c r="B2489" s="272"/>
      <c r="C2489" s="273"/>
      <c r="D2489" s="251" t="s">
        <v>260</v>
      </c>
      <c r="E2489" s="274" t="s">
        <v>1</v>
      </c>
      <c r="F2489" s="275" t="s">
        <v>1734</v>
      </c>
      <c r="G2489" s="273"/>
      <c r="H2489" s="274" t="s">
        <v>1</v>
      </c>
      <c r="I2489" s="276"/>
      <c r="J2489" s="273"/>
      <c r="K2489" s="273"/>
      <c r="L2489" s="277"/>
      <c r="M2489" s="278"/>
      <c r="N2489" s="279"/>
      <c r="O2489" s="279"/>
      <c r="P2489" s="279"/>
      <c r="Q2489" s="279"/>
      <c r="R2489" s="279"/>
      <c r="S2489" s="279"/>
      <c r="T2489" s="280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5"/>
      <c r="AE2489" s="15"/>
      <c r="AT2489" s="281" t="s">
        <v>260</v>
      </c>
      <c r="AU2489" s="281" t="s">
        <v>93</v>
      </c>
      <c r="AV2489" s="15" t="s">
        <v>91</v>
      </c>
      <c r="AW2489" s="15" t="s">
        <v>40</v>
      </c>
      <c r="AX2489" s="15" t="s">
        <v>84</v>
      </c>
      <c r="AY2489" s="281" t="s">
        <v>251</v>
      </c>
    </row>
    <row r="2490" s="15" customFormat="1">
      <c r="A2490" s="15"/>
      <c r="B2490" s="272"/>
      <c r="C2490" s="273"/>
      <c r="D2490" s="251" t="s">
        <v>260</v>
      </c>
      <c r="E2490" s="274" t="s">
        <v>1</v>
      </c>
      <c r="F2490" s="275" t="s">
        <v>2467</v>
      </c>
      <c r="G2490" s="273"/>
      <c r="H2490" s="274" t="s">
        <v>1</v>
      </c>
      <c r="I2490" s="276"/>
      <c r="J2490" s="273"/>
      <c r="K2490" s="273"/>
      <c r="L2490" s="277"/>
      <c r="M2490" s="278"/>
      <c r="N2490" s="279"/>
      <c r="O2490" s="279"/>
      <c r="P2490" s="279"/>
      <c r="Q2490" s="279"/>
      <c r="R2490" s="279"/>
      <c r="S2490" s="279"/>
      <c r="T2490" s="280"/>
      <c r="U2490" s="15"/>
      <c r="V2490" s="15"/>
      <c r="W2490" s="15"/>
      <c r="X2490" s="15"/>
      <c r="Y2490" s="15"/>
      <c r="Z2490" s="15"/>
      <c r="AA2490" s="15"/>
      <c r="AB2490" s="15"/>
      <c r="AC2490" s="15"/>
      <c r="AD2490" s="15"/>
      <c r="AE2490" s="15"/>
      <c r="AT2490" s="281" t="s">
        <v>260</v>
      </c>
      <c r="AU2490" s="281" t="s">
        <v>93</v>
      </c>
      <c r="AV2490" s="15" t="s">
        <v>91</v>
      </c>
      <c r="AW2490" s="15" t="s">
        <v>40</v>
      </c>
      <c r="AX2490" s="15" t="s">
        <v>84</v>
      </c>
      <c r="AY2490" s="281" t="s">
        <v>251</v>
      </c>
    </row>
    <row r="2491" s="13" customFormat="1">
      <c r="A2491" s="13"/>
      <c r="B2491" s="249"/>
      <c r="C2491" s="250"/>
      <c r="D2491" s="251" t="s">
        <v>260</v>
      </c>
      <c r="E2491" s="252" t="s">
        <v>1</v>
      </c>
      <c r="F2491" s="253" t="s">
        <v>2468</v>
      </c>
      <c r="G2491" s="250"/>
      <c r="H2491" s="254">
        <v>13.800000000000001</v>
      </c>
      <c r="I2491" s="255"/>
      <c r="J2491" s="250"/>
      <c r="K2491" s="250"/>
      <c r="L2491" s="256"/>
      <c r="M2491" s="257"/>
      <c r="N2491" s="258"/>
      <c r="O2491" s="258"/>
      <c r="P2491" s="258"/>
      <c r="Q2491" s="258"/>
      <c r="R2491" s="258"/>
      <c r="S2491" s="258"/>
      <c r="T2491" s="259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60" t="s">
        <v>260</v>
      </c>
      <c r="AU2491" s="260" t="s">
        <v>93</v>
      </c>
      <c r="AV2491" s="13" t="s">
        <v>93</v>
      </c>
      <c r="AW2491" s="13" t="s">
        <v>40</v>
      </c>
      <c r="AX2491" s="13" t="s">
        <v>91</v>
      </c>
      <c r="AY2491" s="260" t="s">
        <v>251</v>
      </c>
    </row>
    <row r="2492" s="2" customFormat="1" ht="37.8" customHeight="1">
      <c r="A2492" s="41"/>
      <c r="B2492" s="42"/>
      <c r="C2492" s="230" t="s">
        <v>2469</v>
      </c>
      <c r="D2492" s="230" t="s">
        <v>253</v>
      </c>
      <c r="E2492" s="231" t="s">
        <v>2470</v>
      </c>
      <c r="F2492" s="232" t="s">
        <v>2471</v>
      </c>
      <c r="G2492" s="233" t="s">
        <v>321</v>
      </c>
      <c r="H2492" s="234">
        <v>18</v>
      </c>
      <c r="I2492" s="235"/>
      <c r="J2492" s="236">
        <f>ROUND(I2492*H2492,2)</f>
        <v>0</v>
      </c>
      <c r="K2492" s="237"/>
      <c r="L2492" s="47"/>
      <c r="M2492" s="238" t="s">
        <v>1</v>
      </c>
      <c r="N2492" s="239" t="s">
        <v>49</v>
      </c>
      <c r="O2492" s="94"/>
      <c r="P2492" s="240">
        <f>O2492*H2492</f>
        <v>0</v>
      </c>
      <c r="Q2492" s="240">
        <v>0.00087000000000000001</v>
      </c>
      <c r="R2492" s="240">
        <f>Q2492*H2492</f>
        <v>0.01566</v>
      </c>
      <c r="S2492" s="240">
        <v>0</v>
      </c>
      <c r="T2492" s="241">
        <f>S2492*H2492</f>
        <v>0</v>
      </c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R2492" s="242" t="s">
        <v>304</v>
      </c>
      <c r="AT2492" s="242" t="s">
        <v>253</v>
      </c>
      <c r="AU2492" s="242" t="s">
        <v>93</v>
      </c>
      <c r="AY2492" s="19" t="s">
        <v>251</v>
      </c>
      <c r="BE2492" s="243">
        <f>IF(N2492="základní",J2492,0)</f>
        <v>0</v>
      </c>
      <c r="BF2492" s="243">
        <f>IF(N2492="snížená",J2492,0)</f>
        <v>0</v>
      </c>
      <c r="BG2492" s="243">
        <f>IF(N2492="zákl. přenesená",J2492,0)</f>
        <v>0</v>
      </c>
      <c r="BH2492" s="243">
        <f>IF(N2492="sníž. přenesená",J2492,0)</f>
        <v>0</v>
      </c>
      <c r="BI2492" s="243">
        <f>IF(N2492="nulová",J2492,0)</f>
        <v>0</v>
      </c>
      <c r="BJ2492" s="19" t="s">
        <v>91</v>
      </c>
      <c r="BK2492" s="243">
        <f>ROUND(I2492*H2492,2)</f>
        <v>0</v>
      </c>
      <c r="BL2492" s="19" t="s">
        <v>304</v>
      </c>
      <c r="BM2492" s="242" t="s">
        <v>2472</v>
      </c>
    </row>
    <row r="2493" s="15" customFormat="1">
      <c r="A2493" s="15"/>
      <c r="B2493" s="272"/>
      <c r="C2493" s="273"/>
      <c r="D2493" s="251" t="s">
        <v>260</v>
      </c>
      <c r="E2493" s="274" t="s">
        <v>1</v>
      </c>
      <c r="F2493" s="275" t="s">
        <v>1734</v>
      </c>
      <c r="G2493" s="273"/>
      <c r="H2493" s="274" t="s">
        <v>1</v>
      </c>
      <c r="I2493" s="276"/>
      <c r="J2493" s="273"/>
      <c r="K2493" s="273"/>
      <c r="L2493" s="277"/>
      <c r="M2493" s="278"/>
      <c r="N2493" s="279"/>
      <c r="O2493" s="279"/>
      <c r="P2493" s="279"/>
      <c r="Q2493" s="279"/>
      <c r="R2493" s="279"/>
      <c r="S2493" s="279"/>
      <c r="T2493" s="280"/>
      <c r="U2493" s="15"/>
      <c r="V2493" s="15"/>
      <c r="W2493" s="15"/>
      <c r="X2493" s="15"/>
      <c r="Y2493" s="15"/>
      <c r="Z2493" s="15"/>
      <c r="AA2493" s="15"/>
      <c r="AB2493" s="15"/>
      <c r="AC2493" s="15"/>
      <c r="AD2493" s="15"/>
      <c r="AE2493" s="15"/>
      <c r="AT2493" s="281" t="s">
        <v>260</v>
      </c>
      <c r="AU2493" s="281" t="s">
        <v>93</v>
      </c>
      <c r="AV2493" s="15" t="s">
        <v>91</v>
      </c>
      <c r="AW2493" s="15" t="s">
        <v>40</v>
      </c>
      <c r="AX2493" s="15" t="s">
        <v>84</v>
      </c>
      <c r="AY2493" s="281" t="s">
        <v>251</v>
      </c>
    </row>
    <row r="2494" s="15" customFormat="1">
      <c r="A2494" s="15"/>
      <c r="B2494" s="272"/>
      <c r="C2494" s="273"/>
      <c r="D2494" s="251" t="s">
        <v>260</v>
      </c>
      <c r="E2494" s="274" t="s">
        <v>1</v>
      </c>
      <c r="F2494" s="275" t="s">
        <v>2473</v>
      </c>
      <c r="G2494" s="273"/>
      <c r="H2494" s="274" t="s">
        <v>1</v>
      </c>
      <c r="I2494" s="276"/>
      <c r="J2494" s="273"/>
      <c r="K2494" s="273"/>
      <c r="L2494" s="277"/>
      <c r="M2494" s="278"/>
      <c r="N2494" s="279"/>
      <c r="O2494" s="279"/>
      <c r="P2494" s="279"/>
      <c r="Q2494" s="279"/>
      <c r="R2494" s="279"/>
      <c r="S2494" s="279"/>
      <c r="T2494" s="280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5"/>
      <c r="AE2494" s="15"/>
      <c r="AT2494" s="281" t="s">
        <v>260</v>
      </c>
      <c r="AU2494" s="281" t="s">
        <v>93</v>
      </c>
      <c r="AV2494" s="15" t="s">
        <v>91</v>
      </c>
      <c r="AW2494" s="15" t="s">
        <v>40</v>
      </c>
      <c r="AX2494" s="15" t="s">
        <v>84</v>
      </c>
      <c r="AY2494" s="281" t="s">
        <v>251</v>
      </c>
    </row>
    <row r="2495" s="13" customFormat="1">
      <c r="A2495" s="13"/>
      <c r="B2495" s="249"/>
      <c r="C2495" s="250"/>
      <c r="D2495" s="251" t="s">
        <v>260</v>
      </c>
      <c r="E2495" s="252" t="s">
        <v>1</v>
      </c>
      <c r="F2495" s="253" t="s">
        <v>2474</v>
      </c>
      <c r="G2495" s="250"/>
      <c r="H2495" s="254">
        <v>18</v>
      </c>
      <c r="I2495" s="255"/>
      <c r="J2495" s="250"/>
      <c r="K2495" s="250"/>
      <c r="L2495" s="256"/>
      <c r="M2495" s="257"/>
      <c r="N2495" s="258"/>
      <c r="O2495" s="258"/>
      <c r="P2495" s="258"/>
      <c r="Q2495" s="258"/>
      <c r="R2495" s="258"/>
      <c r="S2495" s="258"/>
      <c r="T2495" s="259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60" t="s">
        <v>260</v>
      </c>
      <c r="AU2495" s="260" t="s">
        <v>93</v>
      </c>
      <c r="AV2495" s="13" t="s">
        <v>93</v>
      </c>
      <c r="AW2495" s="13" t="s">
        <v>40</v>
      </c>
      <c r="AX2495" s="13" t="s">
        <v>91</v>
      </c>
      <c r="AY2495" s="260" t="s">
        <v>251</v>
      </c>
    </row>
    <row r="2496" s="2" customFormat="1" ht="44.25" customHeight="1">
      <c r="A2496" s="41"/>
      <c r="B2496" s="42"/>
      <c r="C2496" s="230" t="s">
        <v>1685</v>
      </c>
      <c r="D2496" s="230" t="s">
        <v>253</v>
      </c>
      <c r="E2496" s="231" t="s">
        <v>2475</v>
      </c>
      <c r="F2496" s="232" t="s">
        <v>2476</v>
      </c>
      <c r="G2496" s="233" t="s">
        <v>321</v>
      </c>
      <c r="H2496" s="234">
        <v>13.800000000000001</v>
      </c>
      <c r="I2496" s="235"/>
      <c r="J2496" s="236">
        <f>ROUND(I2496*H2496,2)</f>
        <v>0</v>
      </c>
      <c r="K2496" s="237"/>
      <c r="L2496" s="47"/>
      <c r="M2496" s="238" t="s">
        <v>1</v>
      </c>
      <c r="N2496" s="239" t="s">
        <v>49</v>
      </c>
      <c r="O2496" s="94"/>
      <c r="P2496" s="240">
        <f>O2496*H2496</f>
        <v>0</v>
      </c>
      <c r="Q2496" s="240">
        <v>0.00044000000000000002</v>
      </c>
      <c r="R2496" s="240">
        <f>Q2496*H2496</f>
        <v>0.0060720000000000001</v>
      </c>
      <c r="S2496" s="240">
        <v>0</v>
      </c>
      <c r="T2496" s="241">
        <f>S2496*H2496</f>
        <v>0</v>
      </c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R2496" s="242" t="s">
        <v>304</v>
      </c>
      <c r="AT2496" s="242" t="s">
        <v>253</v>
      </c>
      <c r="AU2496" s="242" t="s">
        <v>93</v>
      </c>
      <c r="AY2496" s="19" t="s">
        <v>251</v>
      </c>
      <c r="BE2496" s="243">
        <f>IF(N2496="základní",J2496,0)</f>
        <v>0</v>
      </c>
      <c r="BF2496" s="243">
        <f>IF(N2496="snížená",J2496,0)</f>
        <v>0</v>
      </c>
      <c r="BG2496" s="243">
        <f>IF(N2496="zákl. přenesená",J2496,0)</f>
        <v>0</v>
      </c>
      <c r="BH2496" s="243">
        <f>IF(N2496="sníž. přenesená",J2496,0)</f>
        <v>0</v>
      </c>
      <c r="BI2496" s="243">
        <f>IF(N2496="nulová",J2496,0)</f>
        <v>0</v>
      </c>
      <c r="BJ2496" s="19" t="s">
        <v>91</v>
      </c>
      <c r="BK2496" s="243">
        <f>ROUND(I2496*H2496,2)</f>
        <v>0</v>
      </c>
      <c r="BL2496" s="19" t="s">
        <v>304</v>
      </c>
      <c r="BM2496" s="242" t="s">
        <v>2477</v>
      </c>
    </row>
    <row r="2497" s="15" customFormat="1">
      <c r="A2497" s="15"/>
      <c r="B2497" s="272"/>
      <c r="C2497" s="273"/>
      <c r="D2497" s="251" t="s">
        <v>260</v>
      </c>
      <c r="E2497" s="274" t="s">
        <v>1</v>
      </c>
      <c r="F2497" s="275" t="s">
        <v>1734</v>
      </c>
      <c r="G2497" s="273"/>
      <c r="H2497" s="274" t="s">
        <v>1</v>
      </c>
      <c r="I2497" s="276"/>
      <c r="J2497" s="273"/>
      <c r="K2497" s="273"/>
      <c r="L2497" s="277"/>
      <c r="M2497" s="278"/>
      <c r="N2497" s="279"/>
      <c r="O2497" s="279"/>
      <c r="P2497" s="279"/>
      <c r="Q2497" s="279"/>
      <c r="R2497" s="279"/>
      <c r="S2497" s="279"/>
      <c r="T2497" s="280"/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5"/>
      <c r="AE2497" s="15"/>
      <c r="AT2497" s="281" t="s">
        <v>260</v>
      </c>
      <c r="AU2497" s="281" t="s">
        <v>93</v>
      </c>
      <c r="AV2497" s="15" t="s">
        <v>91</v>
      </c>
      <c r="AW2497" s="15" t="s">
        <v>40</v>
      </c>
      <c r="AX2497" s="15" t="s">
        <v>84</v>
      </c>
      <c r="AY2497" s="281" t="s">
        <v>251</v>
      </c>
    </row>
    <row r="2498" s="15" customFormat="1">
      <c r="A2498" s="15"/>
      <c r="B2498" s="272"/>
      <c r="C2498" s="273"/>
      <c r="D2498" s="251" t="s">
        <v>260</v>
      </c>
      <c r="E2498" s="274" t="s">
        <v>1</v>
      </c>
      <c r="F2498" s="275" t="s">
        <v>2478</v>
      </c>
      <c r="G2498" s="273"/>
      <c r="H2498" s="274" t="s">
        <v>1</v>
      </c>
      <c r="I2498" s="276"/>
      <c r="J2498" s="273"/>
      <c r="K2498" s="273"/>
      <c r="L2498" s="277"/>
      <c r="M2498" s="278"/>
      <c r="N2498" s="279"/>
      <c r="O2498" s="279"/>
      <c r="P2498" s="279"/>
      <c r="Q2498" s="279"/>
      <c r="R2498" s="279"/>
      <c r="S2498" s="279"/>
      <c r="T2498" s="280"/>
      <c r="U2498" s="15"/>
      <c r="V2498" s="15"/>
      <c r="W2498" s="15"/>
      <c r="X2498" s="15"/>
      <c r="Y2498" s="15"/>
      <c r="Z2498" s="15"/>
      <c r="AA2498" s="15"/>
      <c r="AB2498" s="15"/>
      <c r="AC2498" s="15"/>
      <c r="AD2498" s="15"/>
      <c r="AE2498" s="15"/>
      <c r="AT2498" s="281" t="s">
        <v>260</v>
      </c>
      <c r="AU2498" s="281" t="s">
        <v>93</v>
      </c>
      <c r="AV2498" s="15" t="s">
        <v>91</v>
      </c>
      <c r="AW2498" s="15" t="s">
        <v>40</v>
      </c>
      <c r="AX2498" s="15" t="s">
        <v>84</v>
      </c>
      <c r="AY2498" s="281" t="s">
        <v>251</v>
      </c>
    </row>
    <row r="2499" s="13" customFormat="1">
      <c r="A2499" s="13"/>
      <c r="B2499" s="249"/>
      <c r="C2499" s="250"/>
      <c r="D2499" s="251" t="s">
        <v>260</v>
      </c>
      <c r="E2499" s="252" t="s">
        <v>1</v>
      </c>
      <c r="F2499" s="253" t="s">
        <v>2479</v>
      </c>
      <c r="G2499" s="250"/>
      <c r="H2499" s="254">
        <v>13.800000000000001</v>
      </c>
      <c r="I2499" s="255"/>
      <c r="J2499" s="250"/>
      <c r="K2499" s="250"/>
      <c r="L2499" s="256"/>
      <c r="M2499" s="257"/>
      <c r="N2499" s="258"/>
      <c r="O2499" s="258"/>
      <c r="P2499" s="258"/>
      <c r="Q2499" s="258"/>
      <c r="R2499" s="258"/>
      <c r="S2499" s="258"/>
      <c r="T2499" s="259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60" t="s">
        <v>260</v>
      </c>
      <c r="AU2499" s="260" t="s">
        <v>93</v>
      </c>
      <c r="AV2499" s="13" t="s">
        <v>93</v>
      </c>
      <c r="AW2499" s="13" t="s">
        <v>40</v>
      </c>
      <c r="AX2499" s="13" t="s">
        <v>91</v>
      </c>
      <c r="AY2499" s="260" t="s">
        <v>251</v>
      </c>
    </row>
    <row r="2500" s="2" customFormat="1" ht="44.25" customHeight="1">
      <c r="A2500" s="41"/>
      <c r="B2500" s="42"/>
      <c r="C2500" s="230" t="s">
        <v>2480</v>
      </c>
      <c r="D2500" s="230" t="s">
        <v>253</v>
      </c>
      <c r="E2500" s="231" t="s">
        <v>2481</v>
      </c>
      <c r="F2500" s="232" t="s">
        <v>2482</v>
      </c>
      <c r="G2500" s="233" t="s">
        <v>321</v>
      </c>
      <c r="H2500" s="234">
        <v>13.800000000000001</v>
      </c>
      <c r="I2500" s="235"/>
      <c r="J2500" s="236">
        <f>ROUND(I2500*H2500,2)</f>
        <v>0</v>
      </c>
      <c r="K2500" s="237"/>
      <c r="L2500" s="47"/>
      <c r="M2500" s="238" t="s">
        <v>1</v>
      </c>
      <c r="N2500" s="239" t="s">
        <v>49</v>
      </c>
      <c r="O2500" s="94"/>
      <c r="P2500" s="240">
        <f>O2500*H2500</f>
        <v>0</v>
      </c>
      <c r="Q2500" s="240">
        <v>0.00038000000000000002</v>
      </c>
      <c r="R2500" s="240">
        <f>Q2500*H2500</f>
        <v>0.0052440000000000004</v>
      </c>
      <c r="S2500" s="240">
        <v>0</v>
      </c>
      <c r="T2500" s="241">
        <f>S2500*H2500</f>
        <v>0</v>
      </c>
      <c r="U2500" s="41"/>
      <c r="V2500" s="41"/>
      <c r="W2500" s="41"/>
      <c r="X2500" s="41"/>
      <c r="Y2500" s="41"/>
      <c r="Z2500" s="41"/>
      <c r="AA2500" s="41"/>
      <c r="AB2500" s="41"/>
      <c r="AC2500" s="41"/>
      <c r="AD2500" s="41"/>
      <c r="AE2500" s="41"/>
      <c r="AR2500" s="242" t="s">
        <v>304</v>
      </c>
      <c r="AT2500" s="242" t="s">
        <v>253</v>
      </c>
      <c r="AU2500" s="242" t="s">
        <v>93</v>
      </c>
      <c r="AY2500" s="19" t="s">
        <v>251</v>
      </c>
      <c r="BE2500" s="243">
        <f>IF(N2500="základní",J2500,0)</f>
        <v>0</v>
      </c>
      <c r="BF2500" s="243">
        <f>IF(N2500="snížená",J2500,0)</f>
        <v>0</v>
      </c>
      <c r="BG2500" s="243">
        <f>IF(N2500="zákl. přenesená",J2500,0)</f>
        <v>0</v>
      </c>
      <c r="BH2500" s="243">
        <f>IF(N2500="sníž. přenesená",J2500,0)</f>
        <v>0</v>
      </c>
      <c r="BI2500" s="243">
        <f>IF(N2500="nulová",J2500,0)</f>
        <v>0</v>
      </c>
      <c r="BJ2500" s="19" t="s">
        <v>91</v>
      </c>
      <c r="BK2500" s="243">
        <f>ROUND(I2500*H2500,2)</f>
        <v>0</v>
      </c>
      <c r="BL2500" s="19" t="s">
        <v>304</v>
      </c>
      <c r="BM2500" s="242" t="s">
        <v>2483</v>
      </c>
    </row>
    <row r="2501" s="15" customFormat="1">
      <c r="A2501" s="15"/>
      <c r="B2501" s="272"/>
      <c r="C2501" s="273"/>
      <c r="D2501" s="251" t="s">
        <v>260</v>
      </c>
      <c r="E2501" s="274" t="s">
        <v>1</v>
      </c>
      <c r="F2501" s="275" t="s">
        <v>1734</v>
      </c>
      <c r="G2501" s="273"/>
      <c r="H2501" s="274" t="s">
        <v>1</v>
      </c>
      <c r="I2501" s="276"/>
      <c r="J2501" s="273"/>
      <c r="K2501" s="273"/>
      <c r="L2501" s="277"/>
      <c r="M2501" s="278"/>
      <c r="N2501" s="279"/>
      <c r="O2501" s="279"/>
      <c r="P2501" s="279"/>
      <c r="Q2501" s="279"/>
      <c r="R2501" s="279"/>
      <c r="S2501" s="279"/>
      <c r="T2501" s="280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T2501" s="281" t="s">
        <v>260</v>
      </c>
      <c r="AU2501" s="281" t="s">
        <v>93</v>
      </c>
      <c r="AV2501" s="15" t="s">
        <v>91</v>
      </c>
      <c r="AW2501" s="15" t="s">
        <v>40</v>
      </c>
      <c r="AX2501" s="15" t="s">
        <v>84</v>
      </c>
      <c r="AY2501" s="281" t="s">
        <v>251</v>
      </c>
    </row>
    <row r="2502" s="15" customFormat="1">
      <c r="A2502" s="15"/>
      <c r="B2502" s="272"/>
      <c r="C2502" s="273"/>
      <c r="D2502" s="251" t="s">
        <v>260</v>
      </c>
      <c r="E2502" s="274" t="s">
        <v>1</v>
      </c>
      <c r="F2502" s="275" t="s">
        <v>2478</v>
      </c>
      <c r="G2502" s="273"/>
      <c r="H2502" s="274" t="s">
        <v>1</v>
      </c>
      <c r="I2502" s="276"/>
      <c r="J2502" s="273"/>
      <c r="K2502" s="273"/>
      <c r="L2502" s="277"/>
      <c r="M2502" s="278"/>
      <c r="N2502" s="279"/>
      <c r="O2502" s="279"/>
      <c r="P2502" s="279"/>
      <c r="Q2502" s="279"/>
      <c r="R2502" s="279"/>
      <c r="S2502" s="279"/>
      <c r="T2502" s="280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T2502" s="281" t="s">
        <v>260</v>
      </c>
      <c r="AU2502" s="281" t="s">
        <v>93</v>
      </c>
      <c r="AV2502" s="15" t="s">
        <v>91</v>
      </c>
      <c r="AW2502" s="15" t="s">
        <v>40</v>
      </c>
      <c r="AX2502" s="15" t="s">
        <v>84</v>
      </c>
      <c r="AY2502" s="281" t="s">
        <v>251</v>
      </c>
    </row>
    <row r="2503" s="13" customFormat="1">
      <c r="A2503" s="13"/>
      <c r="B2503" s="249"/>
      <c r="C2503" s="250"/>
      <c r="D2503" s="251" t="s">
        <v>260</v>
      </c>
      <c r="E2503" s="252" t="s">
        <v>1</v>
      </c>
      <c r="F2503" s="253" t="s">
        <v>2468</v>
      </c>
      <c r="G2503" s="250"/>
      <c r="H2503" s="254">
        <v>13.800000000000001</v>
      </c>
      <c r="I2503" s="255"/>
      <c r="J2503" s="250"/>
      <c r="K2503" s="250"/>
      <c r="L2503" s="256"/>
      <c r="M2503" s="257"/>
      <c r="N2503" s="258"/>
      <c r="O2503" s="258"/>
      <c r="P2503" s="258"/>
      <c r="Q2503" s="258"/>
      <c r="R2503" s="258"/>
      <c r="S2503" s="258"/>
      <c r="T2503" s="259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60" t="s">
        <v>260</v>
      </c>
      <c r="AU2503" s="260" t="s">
        <v>93</v>
      </c>
      <c r="AV2503" s="13" t="s">
        <v>93</v>
      </c>
      <c r="AW2503" s="13" t="s">
        <v>40</v>
      </c>
      <c r="AX2503" s="13" t="s">
        <v>91</v>
      </c>
      <c r="AY2503" s="260" t="s">
        <v>251</v>
      </c>
    </row>
    <row r="2504" s="2" customFormat="1" ht="49.05" customHeight="1">
      <c r="A2504" s="41"/>
      <c r="B2504" s="42"/>
      <c r="C2504" s="230" t="s">
        <v>2484</v>
      </c>
      <c r="D2504" s="230" t="s">
        <v>253</v>
      </c>
      <c r="E2504" s="231" t="s">
        <v>2485</v>
      </c>
      <c r="F2504" s="232" t="s">
        <v>2486</v>
      </c>
      <c r="G2504" s="233" t="s">
        <v>321</v>
      </c>
      <c r="H2504" s="234">
        <v>13.800000000000001</v>
      </c>
      <c r="I2504" s="235"/>
      <c r="J2504" s="236">
        <f>ROUND(I2504*H2504,2)</f>
        <v>0</v>
      </c>
      <c r="K2504" s="237"/>
      <c r="L2504" s="47"/>
      <c r="M2504" s="238" t="s">
        <v>1</v>
      </c>
      <c r="N2504" s="239" t="s">
        <v>49</v>
      </c>
      <c r="O2504" s="94"/>
      <c r="P2504" s="240">
        <f>O2504*H2504</f>
        <v>0</v>
      </c>
      <c r="Q2504" s="240">
        <v>0.00054000000000000001</v>
      </c>
      <c r="R2504" s="240">
        <f>Q2504*H2504</f>
        <v>0.0074520000000000003</v>
      </c>
      <c r="S2504" s="240">
        <v>0</v>
      </c>
      <c r="T2504" s="241">
        <f>S2504*H2504</f>
        <v>0</v>
      </c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R2504" s="242" t="s">
        <v>304</v>
      </c>
      <c r="AT2504" s="242" t="s">
        <v>253</v>
      </c>
      <c r="AU2504" s="242" t="s">
        <v>93</v>
      </c>
      <c r="AY2504" s="19" t="s">
        <v>251</v>
      </c>
      <c r="BE2504" s="243">
        <f>IF(N2504="základní",J2504,0)</f>
        <v>0</v>
      </c>
      <c r="BF2504" s="243">
        <f>IF(N2504="snížená",J2504,0)</f>
        <v>0</v>
      </c>
      <c r="BG2504" s="243">
        <f>IF(N2504="zákl. přenesená",J2504,0)</f>
        <v>0</v>
      </c>
      <c r="BH2504" s="243">
        <f>IF(N2504="sníž. přenesená",J2504,0)</f>
        <v>0</v>
      </c>
      <c r="BI2504" s="243">
        <f>IF(N2504="nulová",J2504,0)</f>
        <v>0</v>
      </c>
      <c r="BJ2504" s="19" t="s">
        <v>91</v>
      </c>
      <c r="BK2504" s="243">
        <f>ROUND(I2504*H2504,2)</f>
        <v>0</v>
      </c>
      <c r="BL2504" s="19" t="s">
        <v>304</v>
      </c>
      <c r="BM2504" s="242" t="s">
        <v>2487</v>
      </c>
    </row>
    <row r="2505" s="15" customFormat="1">
      <c r="A2505" s="15"/>
      <c r="B2505" s="272"/>
      <c r="C2505" s="273"/>
      <c r="D2505" s="251" t="s">
        <v>260</v>
      </c>
      <c r="E2505" s="274" t="s">
        <v>1</v>
      </c>
      <c r="F2505" s="275" t="s">
        <v>1734</v>
      </c>
      <c r="G2505" s="273"/>
      <c r="H2505" s="274" t="s">
        <v>1</v>
      </c>
      <c r="I2505" s="276"/>
      <c r="J2505" s="273"/>
      <c r="K2505" s="273"/>
      <c r="L2505" s="277"/>
      <c r="M2505" s="278"/>
      <c r="N2505" s="279"/>
      <c r="O2505" s="279"/>
      <c r="P2505" s="279"/>
      <c r="Q2505" s="279"/>
      <c r="R2505" s="279"/>
      <c r="S2505" s="279"/>
      <c r="T2505" s="280"/>
      <c r="U2505" s="15"/>
      <c r="V2505" s="15"/>
      <c r="W2505" s="15"/>
      <c r="X2505" s="15"/>
      <c r="Y2505" s="15"/>
      <c r="Z2505" s="15"/>
      <c r="AA2505" s="15"/>
      <c r="AB2505" s="15"/>
      <c r="AC2505" s="15"/>
      <c r="AD2505" s="15"/>
      <c r="AE2505" s="15"/>
      <c r="AT2505" s="281" t="s">
        <v>260</v>
      </c>
      <c r="AU2505" s="281" t="s">
        <v>93</v>
      </c>
      <c r="AV2505" s="15" t="s">
        <v>91</v>
      </c>
      <c r="AW2505" s="15" t="s">
        <v>40</v>
      </c>
      <c r="AX2505" s="15" t="s">
        <v>84</v>
      </c>
      <c r="AY2505" s="281" t="s">
        <v>251</v>
      </c>
    </row>
    <row r="2506" s="15" customFormat="1">
      <c r="A2506" s="15"/>
      <c r="B2506" s="272"/>
      <c r="C2506" s="273"/>
      <c r="D2506" s="251" t="s">
        <v>260</v>
      </c>
      <c r="E2506" s="274" t="s">
        <v>1</v>
      </c>
      <c r="F2506" s="275" t="s">
        <v>2488</v>
      </c>
      <c r="G2506" s="273"/>
      <c r="H2506" s="274" t="s">
        <v>1</v>
      </c>
      <c r="I2506" s="276"/>
      <c r="J2506" s="273"/>
      <c r="K2506" s="273"/>
      <c r="L2506" s="277"/>
      <c r="M2506" s="278"/>
      <c r="N2506" s="279"/>
      <c r="O2506" s="279"/>
      <c r="P2506" s="279"/>
      <c r="Q2506" s="279"/>
      <c r="R2506" s="279"/>
      <c r="S2506" s="279"/>
      <c r="T2506" s="280"/>
      <c r="U2506" s="15"/>
      <c r="V2506" s="15"/>
      <c r="W2506" s="15"/>
      <c r="X2506" s="15"/>
      <c r="Y2506" s="15"/>
      <c r="Z2506" s="15"/>
      <c r="AA2506" s="15"/>
      <c r="AB2506" s="15"/>
      <c r="AC2506" s="15"/>
      <c r="AD2506" s="15"/>
      <c r="AE2506" s="15"/>
      <c r="AT2506" s="281" t="s">
        <v>260</v>
      </c>
      <c r="AU2506" s="281" t="s">
        <v>93</v>
      </c>
      <c r="AV2506" s="15" t="s">
        <v>91</v>
      </c>
      <c r="AW2506" s="15" t="s">
        <v>40</v>
      </c>
      <c r="AX2506" s="15" t="s">
        <v>84</v>
      </c>
      <c r="AY2506" s="281" t="s">
        <v>251</v>
      </c>
    </row>
    <row r="2507" s="13" customFormat="1">
      <c r="A2507" s="13"/>
      <c r="B2507" s="249"/>
      <c r="C2507" s="250"/>
      <c r="D2507" s="251" t="s">
        <v>260</v>
      </c>
      <c r="E2507" s="252" t="s">
        <v>1</v>
      </c>
      <c r="F2507" s="253" t="s">
        <v>2468</v>
      </c>
      <c r="G2507" s="250"/>
      <c r="H2507" s="254">
        <v>13.800000000000001</v>
      </c>
      <c r="I2507" s="255"/>
      <c r="J2507" s="250"/>
      <c r="K2507" s="250"/>
      <c r="L2507" s="256"/>
      <c r="M2507" s="257"/>
      <c r="N2507" s="258"/>
      <c r="O2507" s="258"/>
      <c r="P2507" s="258"/>
      <c r="Q2507" s="258"/>
      <c r="R2507" s="258"/>
      <c r="S2507" s="258"/>
      <c r="T2507" s="259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60" t="s">
        <v>260</v>
      </c>
      <c r="AU2507" s="260" t="s">
        <v>93</v>
      </c>
      <c r="AV2507" s="13" t="s">
        <v>93</v>
      </c>
      <c r="AW2507" s="13" t="s">
        <v>40</v>
      </c>
      <c r="AX2507" s="13" t="s">
        <v>91</v>
      </c>
      <c r="AY2507" s="260" t="s">
        <v>251</v>
      </c>
    </row>
    <row r="2508" s="2" customFormat="1" ht="49.05" customHeight="1">
      <c r="A2508" s="41"/>
      <c r="B2508" s="42"/>
      <c r="C2508" s="230" t="s">
        <v>2489</v>
      </c>
      <c r="D2508" s="230" t="s">
        <v>253</v>
      </c>
      <c r="E2508" s="231" t="s">
        <v>2490</v>
      </c>
      <c r="F2508" s="232" t="s">
        <v>2491</v>
      </c>
      <c r="G2508" s="233" t="s">
        <v>321</v>
      </c>
      <c r="H2508" s="234">
        <v>15.800000000000001</v>
      </c>
      <c r="I2508" s="235"/>
      <c r="J2508" s="236">
        <f>ROUND(I2508*H2508,2)</f>
        <v>0</v>
      </c>
      <c r="K2508" s="237"/>
      <c r="L2508" s="47"/>
      <c r="M2508" s="238" t="s">
        <v>1</v>
      </c>
      <c r="N2508" s="239" t="s">
        <v>49</v>
      </c>
      <c r="O2508" s="94"/>
      <c r="P2508" s="240">
        <f>O2508*H2508</f>
        <v>0</v>
      </c>
      <c r="Q2508" s="240">
        <v>0.00093000000000000005</v>
      </c>
      <c r="R2508" s="240">
        <f>Q2508*H2508</f>
        <v>0.014694000000000002</v>
      </c>
      <c r="S2508" s="240">
        <v>0</v>
      </c>
      <c r="T2508" s="241">
        <f>S2508*H2508</f>
        <v>0</v>
      </c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R2508" s="242" t="s">
        <v>304</v>
      </c>
      <c r="AT2508" s="242" t="s">
        <v>253</v>
      </c>
      <c r="AU2508" s="242" t="s">
        <v>93</v>
      </c>
      <c r="AY2508" s="19" t="s">
        <v>251</v>
      </c>
      <c r="BE2508" s="243">
        <f>IF(N2508="základní",J2508,0)</f>
        <v>0</v>
      </c>
      <c r="BF2508" s="243">
        <f>IF(N2508="snížená",J2508,0)</f>
        <v>0</v>
      </c>
      <c r="BG2508" s="243">
        <f>IF(N2508="zákl. přenesená",J2508,0)</f>
        <v>0</v>
      </c>
      <c r="BH2508" s="243">
        <f>IF(N2508="sníž. přenesená",J2508,0)</f>
        <v>0</v>
      </c>
      <c r="BI2508" s="243">
        <f>IF(N2508="nulová",J2508,0)</f>
        <v>0</v>
      </c>
      <c r="BJ2508" s="19" t="s">
        <v>91</v>
      </c>
      <c r="BK2508" s="243">
        <f>ROUND(I2508*H2508,2)</f>
        <v>0</v>
      </c>
      <c r="BL2508" s="19" t="s">
        <v>304</v>
      </c>
      <c r="BM2508" s="242" t="s">
        <v>2492</v>
      </c>
    </row>
    <row r="2509" s="15" customFormat="1">
      <c r="A2509" s="15"/>
      <c r="B2509" s="272"/>
      <c r="C2509" s="273"/>
      <c r="D2509" s="251" t="s">
        <v>260</v>
      </c>
      <c r="E2509" s="274" t="s">
        <v>1</v>
      </c>
      <c r="F2509" s="275" t="s">
        <v>1734</v>
      </c>
      <c r="G2509" s="273"/>
      <c r="H2509" s="274" t="s">
        <v>1</v>
      </c>
      <c r="I2509" s="276"/>
      <c r="J2509" s="273"/>
      <c r="K2509" s="273"/>
      <c r="L2509" s="277"/>
      <c r="M2509" s="278"/>
      <c r="N2509" s="279"/>
      <c r="O2509" s="279"/>
      <c r="P2509" s="279"/>
      <c r="Q2509" s="279"/>
      <c r="R2509" s="279"/>
      <c r="S2509" s="279"/>
      <c r="T2509" s="280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/>
      <c r="AT2509" s="281" t="s">
        <v>260</v>
      </c>
      <c r="AU2509" s="281" t="s">
        <v>93</v>
      </c>
      <c r="AV2509" s="15" t="s">
        <v>91</v>
      </c>
      <c r="AW2509" s="15" t="s">
        <v>40</v>
      </c>
      <c r="AX2509" s="15" t="s">
        <v>84</v>
      </c>
      <c r="AY2509" s="281" t="s">
        <v>251</v>
      </c>
    </row>
    <row r="2510" s="13" customFormat="1">
      <c r="A2510" s="13"/>
      <c r="B2510" s="249"/>
      <c r="C2510" s="250"/>
      <c r="D2510" s="251" t="s">
        <v>260</v>
      </c>
      <c r="E2510" s="252" t="s">
        <v>1</v>
      </c>
      <c r="F2510" s="253" t="s">
        <v>2493</v>
      </c>
      <c r="G2510" s="250"/>
      <c r="H2510" s="254">
        <v>15.800000000000001</v>
      </c>
      <c r="I2510" s="255"/>
      <c r="J2510" s="250"/>
      <c r="K2510" s="250"/>
      <c r="L2510" s="256"/>
      <c r="M2510" s="257"/>
      <c r="N2510" s="258"/>
      <c r="O2510" s="258"/>
      <c r="P2510" s="258"/>
      <c r="Q2510" s="258"/>
      <c r="R2510" s="258"/>
      <c r="S2510" s="258"/>
      <c r="T2510" s="259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60" t="s">
        <v>260</v>
      </c>
      <c r="AU2510" s="260" t="s">
        <v>93</v>
      </c>
      <c r="AV2510" s="13" t="s">
        <v>93</v>
      </c>
      <c r="AW2510" s="13" t="s">
        <v>40</v>
      </c>
      <c r="AX2510" s="13" t="s">
        <v>91</v>
      </c>
      <c r="AY2510" s="260" t="s">
        <v>251</v>
      </c>
    </row>
    <row r="2511" s="2" customFormat="1" ht="44.25" customHeight="1">
      <c r="A2511" s="41"/>
      <c r="B2511" s="42"/>
      <c r="C2511" s="230" t="s">
        <v>1692</v>
      </c>
      <c r="D2511" s="230" t="s">
        <v>253</v>
      </c>
      <c r="E2511" s="231" t="s">
        <v>2494</v>
      </c>
      <c r="F2511" s="232" t="s">
        <v>2495</v>
      </c>
      <c r="G2511" s="233" t="s">
        <v>321</v>
      </c>
      <c r="H2511" s="234">
        <v>103</v>
      </c>
      <c r="I2511" s="235"/>
      <c r="J2511" s="236">
        <f>ROUND(I2511*H2511,2)</f>
        <v>0</v>
      </c>
      <c r="K2511" s="237"/>
      <c r="L2511" s="47"/>
      <c r="M2511" s="238" t="s">
        <v>1</v>
      </c>
      <c r="N2511" s="239" t="s">
        <v>49</v>
      </c>
      <c r="O2511" s="94"/>
      <c r="P2511" s="240">
        <f>O2511*H2511</f>
        <v>0</v>
      </c>
      <c r="Q2511" s="240">
        <v>0.00079000000000000001</v>
      </c>
      <c r="R2511" s="240">
        <f>Q2511*H2511</f>
        <v>0.081369999999999998</v>
      </c>
      <c r="S2511" s="240">
        <v>0</v>
      </c>
      <c r="T2511" s="241">
        <f>S2511*H2511</f>
        <v>0</v>
      </c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R2511" s="242" t="s">
        <v>304</v>
      </c>
      <c r="AT2511" s="242" t="s">
        <v>253</v>
      </c>
      <c r="AU2511" s="242" t="s">
        <v>93</v>
      </c>
      <c r="AY2511" s="19" t="s">
        <v>251</v>
      </c>
      <c r="BE2511" s="243">
        <f>IF(N2511="základní",J2511,0)</f>
        <v>0</v>
      </c>
      <c r="BF2511" s="243">
        <f>IF(N2511="snížená",J2511,0)</f>
        <v>0</v>
      </c>
      <c r="BG2511" s="243">
        <f>IF(N2511="zákl. přenesená",J2511,0)</f>
        <v>0</v>
      </c>
      <c r="BH2511" s="243">
        <f>IF(N2511="sníž. přenesená",J2511,0)</f>
        <v>0</v>
      </c>
      <c r="BI2511" s="243">
        <f>IF(N2511="nulová",J2511,0)</f>
        <v>0</v>
      </c>
      <c r="BJ2511" s="19" t="s">
        <v>91</v>
      </c>
      <c r="BK2511" s="243">
        <f>ROUND(I2511*H2511,2)</f>
        <v>0</v>
      </c>
      <c r="BL2511" s="19" t="s">
        <v>304</v>
      </c>
      <c r="BM2511" s="242" t="s">
        <v>2496</v>
      </c>
    </row>
    <row r="2512" s="15" customFormat="1">
      <c r="A2512" s="15"/>
      <c r="B2512" s="272"/>
      <c r="C2512" s="273"/>
      <c r="D2512" s="251" t="s">
        <v>260</v>
      </c>
      <c r="E2512" s="274" t="s">
        <v>1</v>
      </c>
      <c r="F2512" s="275" t="s">
        <v>2497</v>
      </c>
      <c r="G2512" s="273"/>
      <c r="H2512" s="274" t="s">
        <v>1</v>
      </c>
      <c r="I2512" s="276"/>
      <c r="J2512" s="273"/>
      <c r="K2512" s="273"/>
      <c r="L2512" s="277"/>
      <c r="M2512" s="278"/>
      <c r="N2512" s="279"/>
      <c r="O2512" s="279"/>
      <c r="P2512" s="279"/>
      <c r="Q2512" s="279"/>
      <c r="R2512" s="279"/>
      <c r="S2512" s="279"/>
      <c r="T2512" s="280"/>
      <c r="U2512" s="15"/>
      <c r="V2512" s="15"/>
      <c r="W2512" s="15"/>
      <c r="X2512" s="15"/>
      <c r="Y2512" s="15"/>
      <c r="Z2512" s="15"/>
      <c r="AA2512" s="15"/>
      <c r="AB2512" s="15"/>
      <c r="AC2512" s="15"/>
      <c r="AD2512" s="15"/>
      <c r="AE2512" s="15"/>
      <c r="AT2512" s="281" t="s">
        <v>260</v>
      </c>
      <c r="AU2512" s="281" t="s">
        <v>93</v>
      </c>
      <c r="AV2512" s="15" t="s">
        <v>91</v>
      </c>
      <c r="AW2512" s="15" t="s">
        <v>40</v>
      </c>
      <c r="AX2512" s="15" t="s">
        <v>84</v>
      </c>
      <c r="AY2512" s="281" t="s">
        <v>251</v>
      </c>
    </row>
    <row r="2513" s="15" customFormat="1">
      <c r="A2513" s="15"/>
      <c r="B2513" s="272"/>
      <c r="C2513" s="273"/>
      <c r="D2513" s="251" t="s">
        <v>260</v>
      </c>
      <c r="E2513" s="274" t="s">
        <v>1</v>
      </c>
      <c r="F2513" s="275" t="s">
        <v>2498</v>
      </c>
      <c r="G2513" s="273"/>
      <c r="H2513" s="274" t="s">
        <v>1</v>
      </c>
      <c r="I2513" s="276"/>
      <c r="J2513" s="273"/>
      <c r="K2513" s="273"/>
      <c r="L2513" s="277"/>
      <c r="M2513" s="278"/>
      <c r="N2513" s="279"/>
      <c r="O2513" s="279"/>
      <c r="P2513" s="279"/>
      <c r="Q2513" s="279"/>
      <c r="R2513" s="279"/>
      <c r="S2513" s="279"/>
      <c r="T2513" s="280"/>
      <c r="U2513" s="15"/>
      <c r="V2513" s="15"/>
      <c r="W2513" s="15"/>
      <c r="X2513" s="15"/>
      <c r="Y2513" s="15"/>
      <c r="Z2513" s="15"/>
      <c r="AA2513" s="15"/>
      <c r="AB2513" s="15"/>
      <c r="AC2513" s="15"/>
      <c r="AD2513" s="15"/>
      <c r="AE2513" s="15"/>
      <c r="AT2513" s="281" t="s">
        <v>260</v>
      </c>
      <c r="AU2513" s="281" t="s">
        <v>93</v>
      </c>
      <c r="AV2513" s="15" t="s">
        <v>91</v>
      </c>
      <c r="AW2513" s="15" t="s">
        <v>40</v>
      </c>
      <c r="AX2513" s="15" t="s">
        <v>84</v>
      </c>
      <c r="AY2513" s="281" t="s">
        <v>251</v>
      </c>
    </row>
    <row r="2514" s="13" customFormat="1">
      <c r="A2514" s="13"/>
      <c r="B2514" s="249"/>
      <c r="C2514" s="250"/>
      <c r="D2514" s="251" t="s">
        <v>260</v>
      </c>
      <c r="E2514" s="252" t="s">
        <v>1</v>
      </c>
      <c r="F2514" s="253" t="s">
        <v>2499</v>
      </c>
      <c r="G2514" s="250"/>
      <c r="H2514" s="254">
        <v>22</v>
      </c>
      <c r="I2514" s="255"/>
      <c r="J2514" s="250"/>
      <c r="K2514" s="250"/>
      <c r="L2514" s="256"/>
      <c r="M2514" s="257"/>
      <c r="N2514" s="258"/>
      <c r="O2514" s="258"/>
      <c r="P2514" s="258"/>
      <c r="Q2514" s="258"/>
      <c r="R2514" s="258"/>
      <c r="S2514" s="258"/>
      <c r="T2514" s="259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60" t="s">
        <v>260</v>
      </c>
      <c r="AU2514" s="260" t="s">
        <v>93</v>
      </c>
      <c r="AV2514" s="13" t="s">
        <v>93</v>
      </c>
      <c r="AW2514" s="13" t="s">
        <v>40</v>
      </c>
      <c r="AX2514" s="13" t="s">
        <v>84</v>
      </c>
      <c r="AY2514" s="260" t="s">
        <v>251</v>
      </c>
    </row>
    <row r="2515" s="13" customFormat="1">
      <c r="A2515" s="13"/>
      <c r="B2515" s="249"/>
      <c r="C2515" s="250"/>
      <c r="D2515" s="251" t="s">
        <v>260</v>
      </c>
      <c r="E2515" s="252" t="s">
        <v>1</v>
      </c>
      <c r="F2515" s="253" t="s">
        <v>2500</v>
      </c>
      <c r="G2515" s="250"/>
      <c r="H2515" s="254">
        <v>22</v>
      </c>
      <c r="I2515" s="255"/>
      <c r="J2515" s="250"/>
      <c r="K2515" s="250"/>
      <c r="L2515" s="256"/>
      <c r="M2515" s="257"/>
      <c r="N2515" s="258"/>
      <c r="O2515" s="258"/>
      <c r="P2515" s="258"/>
      <c r="Q2515" s="258"/>
      <c r="R2515" s="258"/>
      <c r="S2515" s="258"/>
      <c r="T2515" s="259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60" t="s">
        <v>260</v>
      </c>
      <c r="AU2515" s="260" t="s">
        <v>93</v>
      </c>
      <c r="AV2515" s="13" t="s">
        <v>93</v>
      </c>
      <c r="AW2515" s="13" t="s">
        <v>40</v>
      </c>
      <c r="AX2515" s="13" t="s">
        <v>84</v>
      </c>
      <c r="AY2515" s="260" t="s">
        <v>251</v>
      </c>
    </row>
    <row r="2516" s="13" customFormat="1">
      <c r="A2516" s="13"/>
      <c r="B2516" s="249"/>
      <c r="C2516" s="250"/>
      <c r="D2516" s="251" t="s">
        <v>260</v>
      </c>
      <c r="E2516" s="252" t="s">
        <v>1</v>
      </c>
      <c r="F2516" s="253" t="s">
        <v>2501</v>
      </c>
      <c r="G2516" s="250"/>
      <c r="H2516" s="254">
        <v>29.5</v>
      </c>
      <c r="I2516" s="255"/>
      <c r="J2516" s="250"/>
      <c r="K2516" s="250"/>
      <c r="L2516" s="256"/>
      <c r="M2516" s="257"/>
      <c r="N2516" s="258"/>
      <c r="O2516" s="258"/>
      <c r="P2516" s="258"/>
      <c r="Q2516" s="258"/>
      <c r="R2516" s="258"/>
      <c r="S2516" s="258"/>
      <c r="T2516" s="259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60" t="s">
        <v>260</v>
      </c>
      <c r="AU2516" s="260" t="s">
        <v>93</v>
      </c>
      <c r="AV2516" s="13" t="s">
        <v>93</v>
      </c>
      <c r="AW2516" s="13" t="s">
        <v>40</v>
      </c>
      <c r="AX2516" s="13" t="s">
        <v>84</v>
      </c>
      <c r="AY2516" s="260" t="s">
        <v>251</v>
      </c>
    </row>
    <row r="2517" s="13" customFormat="1">
      <c r="A2517" s="13"/>
      <c r="B2517" s="249"/>
      <c r="C2517" s="250"/>
      <c r="D2517" s="251" t="s">
        <v>260</v>
      </c>
      <c r="E2517" s="252" t="s">
        <v>1</v>
      </c>
      <c r="F2517" s="253" t="s">
        <v>2502</v>
      </c>
      <c r="G2517" s="250"/>
      <c r="H2517" s="254">
        <v>29.5</v>
      </c>
      <c r="I2517" s="255"/>
      <c r="J2517" s="250"/>
      <c r="K2517" s="250"/>
      <c r="L2517" s="256"/>
      <c r="M2517" s="257"/>
      <c r="N2517" s="258"/>
      <c r="O2517" s="258"/>
      <c r="P2517" s="258"/>
      <c r="Q2517" s="258"/>
      <c r="R2517" s="258"/>
      <c r="S2517" s="258"/>
      <c r="T2517" s="259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60" t="s">
        <v>260</v>
      </c>
      <c r="AU2517" s="260" t="s">
        <v>93</v>
      </c>
      <c r="AV2517" s="13" t="s">
        <v>93</v>
      </c>
      <c r="AW2517" s="13" t="s">
        <v>40</v>
      </c>
      <c r="AX2517" s="13" t="s">
        <v>84</v>
      </c>
      <c r="AY2517" s="260" t="s">
        <v>251</v>
      </c>
    </row>
    <row r="2518" s="14" customFormat="1">
      <c r="A2518" s="14"/>
      <c r="B2518" s="261"/>
      <c r="C2518" s="262"/>
      <c r="D2518" s="251" t="s">
        <v>260</v>
      </c>
      <c r="E2518" s="263" t="s">
        <v>1</v>
      </c>
      <c r="F2518" s="264" t="s">
        <v>262</v>
      </c>
      <c r="G2518" s="262"/>
      <c r="H2518" s="265">
        <v>103</v>
      </c>
      <c r="I2518" s="266"/>
      <c r="J2518" s="262"/>
      <c r="K2518" s="262"/>
      <c r="L2518" s="267"/>
      <c r="M2518" s="268"/>
      <c r="N2518" s="269"/>
      <c r="O2518" s="269"/>
      <c r="P2518" s="269"/>
      <c r="Q2518" s="269"/>
      <c r="R2518" s="269"/>
      <c r="S2518" s="269"/>
      <c r="T2518" s="270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T2518" s="271" t="s">
        <v>260</v>
      </c>
      <c r="AU2518" s="271" t="s">
        <v>93</v>
      </c>
      <c r="AV2518" s="14" t="s">
        <v>257</v>
      </c>
      <c r="AW2518" s="14" t="s">
        <v>40</v>
      </c>
      <c r="AX2518" s="14" t="s">
        <v>91</v>
      </c>
      <c r="AY2518" s="271" t="s">
        <v>251</v>
      </c>
    </row>
    <row r="2519" s="2" customFormat="1" ht="44.25" customHeight="1">
      <c r="A2519" s="41"/>
      <c r="B2519" s="42"/>
      <c r="C2519" s="230" t="s">
        <v>2503</v>
      </c>
      <c r="D2519" s="230" t="s">
        <v>253</v>
      </c>
      <c r="E2519" s="231" t="s">
        <v>2504</v>
      </c>
      <c r="F2519" s="232" t="s">
        <v>2505</v>
      </c>
      <c r="G2519" s="233" t="s">
        <v>321</v>
      </c>
      <c r="H2519" s="234">
        <v>16.399999999999999</v>
      </c>
      <c r="I2519" s="235"/>
      <c r="J2519" s="236">
        <f>ROUND(I2519*H2519,2)</f>
        <v>0</v>
      </c>
      <c r="K2519" s="237"/>
      <c r="L2519" s="47"/>
      <c r="M2519" s="238" t="s">
        <v>1</v>
      </c>
      <c r="N2519" s="239" t="s">
        <v>49</v>
      </c>
      <c r="O2519" s="94"/>
      <c r="P2519" s="240">
        <f>O2519*H2519</f>
        <v>0</v>
      </c>
      <c r="Q2519" s="240">
        <v>0.00079000000000000001</v>
      </c>
      <c r="R2519" s="240">
        <f>Q2519*H2519</f>
        <v>0.012955999999999999</v>
      </c>
      <c r="S2519" s="240">
        <v>0</v>
      </c>
      <c r="T2519" s="241">
        <f>S2519*H2519</f>
        <v>0</v>
      </c>
      <c r="U2519" s="41"/>
      <c r="V2519" s="41"/>
      <c r="W2519" s="41"/>
      <c r="X2519" s="41"/>
      <c r="Y2519" s="41"/>
      <c r="Z2519" s="41"/>
      <c r="AA2519" s="41"/>
      <c r="AB2519" s="41"/>
      <c r="AC2519" s="41"/>
      <c r="AD2519" s="41"/>
      <c r="AE2519" s="41"/>
      <c r="AR2519" s="242" t="s">
        <v>304</v>
      </c>
      <c r="AT2519" s="242" t="s">
        <v>253</v>
      </c>
      <c r="AU2519" s="242" t="s">
        <v>93</v>
      </c>
      <c r="AY2519" s="19" t="s">
        <v>251</v>
      </c>
      <c r="BE2519" s="243">
        <f>IF(N2519="základní",J2519,0)</f>
        <v>0</v>
      </c>
      <c r="BF2519" s="243">
        <f>IF(N2519="snížená",J2519,0)</f>
        <v>0</v>
      </c>
      <c r="BG2519" s="243">
        <f>IF(N2519="zákl. přenesená",J2519,0)</f>
        <v>0</v>
      </c>
      <c r="BH2519" s="243">
        <f>IF(N2519="sníž. přenesená",J2519,0)</f>
        <v>0</v>
      </c>
      <c r="BI2519" s="243">
        <f>IF(N2519="nulová",J2519,0)</f>
        <v>0</v>
      </c>
      <c r="BJ2519" s="19" t="s">
        <v>91</v>
      </c>
      <c r="BK2519" s="243">
        <f>ROUND(I2519*H2519,2)</f>
        <v>0</v>
      </c>
      <c r="BL2519" s="19" t="s">
        <v>304</v>
      </c>
      <c r="BM2519" s="242" t="s">
        <v>2506</v>
      </c>
    </row>
    <row r="2520" s="15" customFormat="1">
      <c r="A2520" s="15"/>
      <c r="B2520" s="272"/>
      <c r="C2520" s="273"/>
      <c r="D2520" s="251" t="s">
        <v>260</v>
      </c>
      <c r="E2520" s="274" t="s">
        <v>1</v>
      </c>
      <c r="F2520" s="275" t="s">
        <v>2507</v>
      </c>
      <c r="G2520" s="273"/>
      <c r="H2520" s="274" t="s">
        <v>1</v>
      </c>
      <c r="I2520" s="276"/>
      <c r="J2520" s="273"/>
      <c r="K2520" s="273"/>
      <c r="L2520" s="277"/>
      <c r="M2520" s="278"/>
      <c r="N2520" s="279"/>
      <c r="O2520" s="279"/>
      <c r="P2520" s="279"/>
      <c r="Q2520" s="279"/>
      <c r="R2520" s="279"/>
      <c r="S2520" s="279"/>
      <c r="T2520" s="280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81" t="s">
        <v>260</v>
      </c>
      <c r="AU2520" s="281" t="s">
        <v>93</v>
      </c>
      <c r="AV2520" s="15" t="s">
        <v>91</v>
      </c>
      <c r="AW2520" s="15" t="s">
        <v>40</v>
      </c>
      <c r="AX2520" s="15" t="s">
        <v>84</v>
      </c>
      <c r="AY2520" s="281" t="s">
        <v>251</v>
      </c>
    </row>
    <row r="2521" s="15" customFormat="1">
      <c r="A2521" s="15"/>
      <c r="B2521" s="272"/>
      <c r="C2521" s="273"/>
      <c r="D2521" s="251" t="s">
        <v>260</v>
      </c>
      <c r="E2521" s="274" t="s">
        <v>1</v>
      </c>
      <c r="F2521" s="275" t="s">
        <v>2508</v>
      </c>
      <c r="G2521" s="273"/>
      <c r="H2521" s="274" t="s">
        <v>1</v>
      </c>
      <c r="I2521" s="276"/>
      <c r="J2521" s="273"/>
      <c r="K2521" s="273"/>
      <c r="L2521" s="277"/>
      <c r="M2521" s="278"/>
      <c r="N2521" s="279"/>
      <c r="O2521" s="279"/>
      <c r="P2521" s="279"/>
      <c r="Q2521" s="279"/>
      <c r="R2521" s="279"/>
      <c r="S2521" s="279"/>
      <c r="T2521" s="280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/>
      <c r="AT2521" s="281" t="s">
        <v>260</v>
      </c>
      <c r="AU2521" s="281" t="s">
        <v>93</v>
      </c>
      <c r="AV2521" s="15" t="s">
        <v>91</v>
      </c>
      <c r="AW2521" s="15" t="s">
        <v>40</v>
      </c>
      <c r="AX2521" s="15" t="s">
        <v>84</v>
      </c>
      <c r="AY2521" s="281" t="s">
        <v>251</v>
      </c>
    </row>
    <row r="2522" s="13" customFormat="1">
      <c r="A2522" s="13"/>
      <c r="B2522" s="249"/>
      <c r="C2522" s="250"/>
      <c r="D2522" s="251" t="s">
        <v>260</v>
      </c>
      <c r="E2522" s="252" t="s">
        <v>1</v>
      </c>
      <c r="F2522" s="253" t="s">
        <v>2509</v>
      </c>
      <c r="G2522" s="250"/>
      <c r="H2522" s="254">
        <v>16.399999999999999</v>
      </c>
      <c r="I2522" s="255"/>
      <c r="J2522" s="250"/>
      <c r="K2522" s="250"/>
      <c r="L2522" s="256"/>
      <c r="M2522" s="257"/>
      <c r="N2522" s="258"/>
      <c r="O2522" s="258"/>
      <c r="P2522" s="258"/>
      <c r="Q2522" s="258"/>
      <c r="R2522" s="258"/>
      <c r="S2522" s="258"/>
      <c r="T2522" s="259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60" t="s">
        <v>260</v>
      </c>
      <c r="AU2522" s="260" t="s">
        <v>93</v>
      </c>
      <c r="AV2522" s="13" t="s">
        <v>93</v>
      </c>
      <c r="AW2522" s="13" t="s">
        <v>40</v>
      </c>
      <c r="AX2522" s="13" t="s">
        <v>91</v>
      </c>
      <c r="AY2522" s="260" t="s">
        <v>251</v>
      </c>
    </row>
    <row r="2523" s="2" customFormat="1" ht="44.25" customHeight="1">
      <c r="A2523" s="41"/>
      <c r="B2523" s="42"/>
      <c r="C2523" s="230" t="s">
        <v>2510</v>
      </c>
      <c r="D2523" s="230" t="s">
        <v>253</v>
      </c>
      <c r="E2523" s="231" t="s">
        <v>2511</v>
      </c>
      <c r="F2523" s="232" t="s">
        <v>2512</v>
      </c>
      <c r="G2523" s="233" t="s">
        <v>321</v>
      </c>
      <c r="H2523" s="234">
        <v>259.39999999999998</v>
      </c>
      <c r="I2523" s="235"/>
      <c r="J2523" s="236">
        <f>ROUND(I2523*H2523,2)</f>
        <v>0</v>
      </c>
      <c r="K2523" s="237"/>
      <c r="L2523" s="47"/>
      <c r="M2523" s="238" t="s">
        <v>1</v>
      </c>
      <c r="N2523" s="239" t="s">
        <v>49</v>
      </c>
      <c r="O2523" s="94"/>
      <c r="P2523" s="240">
        <f>O2523*H2523</f>
        <v>0</v>
      </c>
      <c r="Q2523" s="240">
        <v>0.00024000000000000001</v>
      </c>
      <c r="R2523" s="240">
        <f>Q2523*H2523</f>
        <v>0.062255999999999999</v>
      </c>
      <c r="S2523" s="240">
        <v>0</v>
      </c>
      <c r="T2523" s="241">
        <f>S2523*H2523</f>
        <v>0</v>
      </c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R2523" s="242" t="s">
        <v>304</v>
      </c>
      <c r="AT2523" s="242" t="s">
        <v>253</v>
      </c>
      <c r="AU2523" s="242" t="s">
        <v>93</v>
      </c>
      <c r="AY2523" s="19" t="s">
        <v>251</v>
      </c>
      <c r="BE2523" s="243">
        <f>IF(N2523="základní",J2523,0)</f>
        <v>0</v>
      </c>
      <c r="BF2523" s="243">
        <f>IF(N2523="snížená",J2523,0)</f>
        <v>0</v>
      </c>
      <c r="BG2523" s="243">
        <f>IF(N2523="zákl. přenesená",J2523,0)</f>
        <v>0</v>
      </c>
      <c r="BH2523" s="243">
        <f>IF(N2523="sníž. přenesená",J2523,0)</f>
        <v>0</v>
      </c>
      <c r="BI2523" s="243">
        <f>IF(N2523="nulová",J2523,0)</f>
        <v>0</v>
      </c>
      <c r="BJ2523" s="19" t="s">
        <v>91</v>
      </c>
      <c r="BK2523" s="243">
        <f>ROUND(I2523*H2523,2)</f>
        <v>0</v>
      </c>
      <c r="BL2523" s="19" t="s">
        <v>304</v>
      </c>
      <c r="BM2523" s="242" t="s">
        <v>2513</v>
      </c>
    </row>
    <row r="2524" s="15" customFormat="1">
      <c r="A2524" s="15"/>
      <c r="B2524" s="272"/>
      <c r="C2524" s="273"/>
      <c r="D2524" s="251" t="s">
        <v>260</v>
      </c>
      <c r="E2524" s="274" t="s">
        <v>1</v>
      </c>
      <c r="F2524" s="275" t="s">
        <v>2514</v>
      </c>
      <c r="G2524" s="273"/>
      <c r="H2524" s="274" t="s">
        <v>1</v>
      </c>
      <c r="I2524" s="276"/>
      <c r="J2524" s="273"/>
      <c r="K2524" s="273"/>
      <c r="L2524" s="277"/>
      <c r="M2524" s="278"/>
      <c r="N2524" s="279"/>
      <c r="O2524" s="279"/>
      <c r="P2524" s="279"/>
      <c r="Q2524" s="279"/>
      <c r="R2524" s="279"/>
      <c r="S2524" s="279"/>
      <c r="T2524" s="280"/>
      <c r="U2524" s="15"/>
      <c r="V2524" s="15"/>
      <c r="W2524" s="15"/>
      <c r="X2524" s="15"/>
      <c r="Y2524" s="15"/>
      <c r="Z2524" s="15"/>
      <c r="AA2524" s="15"/>
      <c r="AB2524" s="15"/>
      <c r="AC2524" s="15"/>
      <c r="AD2524" s="15"/>
      <c r="AE2524" s="15"/>
      <c r="AT2524" s="281" t="s">
        <v>260</v>
      </c>
      <c r="AU2524" s="281" t="s">
        <v>93</v>
      </c>
      <c r="AV2524" s="15" t="s">
        <v>91</v>
      </c>
      <c r="AW2524" s="15" t="s">
        <v>40</v>
      </c>
      <c r="AX2524" s="15" t="s">
        <v>84</v>
      </c>
      <c r="AY2524" s="281" t="s">
        <v>251</v>
      </c>
    </row>
    <row r="2525" s="15" customFormat="1">
      <c r="A2525" s="15"/>
      <c r="B2525" s="272"/>
      <c r="C2525" s="273"/>
      <c r="D2525" s="251" t="s">
        <v>260</v>
      </c>
      <c r="E2525" s="274" t="s">
        <v>1</v>
      </c>
      <c r="F2525" s="275" t="s">
        <v>2515</v>
      </c>
      <c r="G2525" s="273"/>
      <c r="H2525" s="274" t="s">
        <v>1</v>
      </c>
      <c r="I2525" s="276"/>
      <c r="J2525" s="273"/>
      <c r="K2525" s="273"/>
      <c r="L2525" s="277"/>
      <c r="M2525" s="278"/>
      <c r="N2525" s="279"/>
      <c r="O2525" s="279"/>
      <c r="P2525" s="279"/>
      <c r="Q2525" s="279"/>
      <c r="R2525" s="279"/>
      <c r="S2525" s="279"/>
      <c r="T2525" s="280"/>
      <c r="U2525" s="15"/>
      <c r="V2525" s="15"/>
      <c r="W2525" s="15"/>
      <c r="X2525" s="15"/>
      <c r="Y2525" s="15"/>
      <c r="Z2525" s="15"/>
      <c r="AA2525" s="15"/>
      <c r="AB2525" s="15"/>
      <c r="AC2525" s="15"/>
      <c r="AD2525" s="15"/>
      <c r="AE2525" s="15"/>
      <c r="AT2525" s="281" t="s">
        <v>260</v>
      </c>
      <c r="AU2525" s="281" t="s">
        <v>93</v>
      </c>
      <c r="AV2525" s="15" t="s">
        <v>91</v>
      </c>
      <c r="AW2525" s="15" t="s">
        <v>40</v>
      </c>
      <c r="AX2525" s="15" t="s">
        <v>84</v>
      </c>
      <c r="AY2525" s="281" t="s">
        <v>251</v>
      </c>
    </row>
    <row r="2526" s="13" customFormat="1">
      <c r="A2526" s="13"/>
      <c r="B2526" s="249"/>
      <c r="C2526" s="250"/>
      <c r="D2526" s="251" t="s">
        <v>260</v>
      </c>
      <c r="E2526" s="252" t="s">
        <v>1</v>
      </c>
      <c r="F2526" s="253" t="s">
        <v>2516</v>
      </c>
      <c r="G2526" s="250"/>
      <c r="H2526" s="254">
        <v>60.5</v>
      </c>
      <c r="I2526" s="255"/>
      <c r="J2526" s="250"/>
      <c r="K2526" s="250"/>
      <c r="L2526" s="256"/>
      <c r="M2526" s="257"/>
      <c r="N2526" s="258"/>
      <c r="O2526" s="258"/>
      <c r="P2526" s="258"/>
      <c r="Q2526" s="258"/>
      <c r="R2526" s="258"/>
      <c r="S2526" s="258"/>
      <c r="T2526" s="259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60" t="s">
        <v>260</v>
      </c>
      <c r="AU2526" s="260" t="s">
        <v>93</v>
      </c>
      <c r="AV2526" s="13" t="s">
        <v>93</v>
      </c>
      <c r="AW2526" s="13" t="s">
        <v>40</v>
      </c>
      <c r="AX2526" s="13" t="s">
        <v>84</v>
      </c>
      <c r="AY2526" s="260" t="s">
        <v>251</v>
      </c>
    </row>
    <row r="2527" s="13" customFormat="1">
      <c r="A2527" s="13"/>
      <c r="B2527" s="249"/>
      <c r="C2527" s="250"/>
      <c r="D2527" s="251" t="s">
        <v>260</v>
      </c>
      <c r="E2527" s="252" t="s">
        <v>1</v>
      </c>
      <c r="F2527" s="253" t="s">
        <v>2517</v>
      </c>
      <c r="G2527" s="250"/>
      <c r="H2527" s="254">
        <v>60.5</v>
      </c>
      <c r="I2527" s="255"/>
      <c r="J2527" s="250"/>
      <c r="K2527" s="250"/>
      <c r="L2527" s="256"/>
      <c r="M2527" s="257"/>
      <c r="N2527" s="258"/>
      <c r="O2527" s="258"/>
      <c r="P2527" s="258"/>
      <c r="Q2527" s="258"/>
      <c r="R2527" s="258"/>
      <c r="S2527" s="258"/>
      <c r="T2527" s="259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60" t="s">
        <v>260</v>
      </c>
      <c r="AU2527" s="260" t="s">
        <v>93</v>
      </c>
      <c r="AV2527" s="13" t="s">
        <v>93</v>
      </c>
      <c r="AW2527" s="13" t="s">
        <v>40</v>
      </c>
      <c r="AX2527" s="13" t="s">
        <v>84</v>
      </c>
      <c r="AY2527" s="260" t="s">
        <v>251</v>
      </c>
    </row>
    <row r="2528" s="13" customFormat="1">
      <c r="A2528" s="13"/>
      <c r="B2528" s="249"/>
      <c r="C2528" s="250"/>
      <c r="D2528" s="251" t="s">
        <v>260</v>
      </c>
      <c r="E2528" s="252" t="s">
        <v>1</v>
      </c>
      <c r="F2528" s="253" t="s">
        <v>2518</v>
      </c>
      <c r="G2528" s="250"/>
      <c r="H2528" s="254">
        <v>69.200000000000003</v>
      </c>
      <c r="I2528" s="255"/>
      <c r="J2528" s="250"/>
      <c r="K2528" s="250"/>
      <c r="L2528" s="256"/>
      <c r="M2528" s="257"/>
      <c r="N2528" s="258"/>
      <c r="O2528" s="258"/>
      <c r="P2528" s="258"/>
      <c r="Q2528" s="258"/>
      <c r="R2528" s="258"/>
      <c r="S2528" s="258"/>
      <c r="T2528" s="259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60" t="s">
        <v>260</v>
      </c>
      <c r="AU2528" s="260" t="s">
        <v>93</v>
      </c>
      <c r="AV2528" s="13" t="s">
        <v>93</v>
      </c>
      <c r="AW2528" s="13" t="s">
        <v>40</v>
      </c>
      <c r="AX2528" s="13" t="s">
        <v>84</v>
      </c>
      <c r="AY2528" s="260" t="s">
        <v>251</v>
      </c>
    </row>
    <row r="2529" s="13" customFormat="1">
      <c r="A2529" s="13"/>
      <c r="B2529" s="249"/>
      <c r="C2529" s="250"/>
      <c r="D2529" s="251" t="s">
        <v>260</v>
      </c>
      <c r="E2529" s="252" t="s">
        <v>1</v>
      </c>
      <c r="F2529" s="253" t="s">
        <v>2519</v>
      </c>
      <c r="G2529" s="250"/>
      <c r="H2529" s="254">
        <v>69.200000000000003</v>
      </c>
      <c r="I2529" s="255"/>
      <c r="J2529" s="250"/>
      <c r="K2529" s="250"/>
      <c r="L2529" s="256"/>
      <c r="M2529" s="257"/>
      <c r="N2529" s="258"/>
      <c r="O2529" s="258"/>
      <c r="P2529" s="258"/>
      <c r="Q2529" s="258"/>
      <c r="R2529" s="258"/>
      <c r="S2529" s="258"/>
      <c r="T2529" s="259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60" t="s">
        <v>260</v>
      </c>
      <c r="AU2529" s="260" t="s">
        <v>93</v>
      </c>
      <c r="AV2529" s="13" t="s">
        <v>93</v>
      </c>
      <c r="AW2529" s="13" t="s">
        <v>40</v>
      </c>
      <c r="AX2529" s="13" t="s">
        <v>84</v>
      </c>
      <c r="AY2529" s="260" t="s">
        <v>251</v>
      </c>
    </row>
    <row r="2530" s="14" customFormat="1">
      <c r="A2530" s="14"/>
      <c r="B2530" s="261"/>
      <c r="C2530" s="262"/>
      <c r="D2530" s="251" t="s">
        <v>260</v>
      </c>
      <c r="E2530" s="263" t="s">
        <v>1</v>
      </c>
      <c r="F2530" s="264" t="s">
        <v>262</v>
      </c>
      <c r="G2530" s="262"/>
      <c r="H2530" s="265">
        <v>259.39999999999998</v>
      </c>
      <c r="I2530" s="266"/>
      <c r="J2530" s="262"/>
      <c r="K2530" s="262"/>
      <c r="L2530" s="267"/>
      <c r="M2530" s="268"/>
      <c r="N2530" s="269"/>
      <c r="O2530" s="269"/>
      <c r="P2530" s="269"/>
      <c r="Q2530" s="269"/>
      <c r="R2530" s="269"/>
      <c r="S2530" s="269"/>
      <c r="T2530" s="270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71" t="s">
        <v>260</v>
      </c>
      <c r="AU2530" s="271" t="s">
        <v>93</v>
      </c>
      <c r="AV2530" s="14" t="s">
        <v>257</v>
      </c>
      <c r="AW2530" s="14" t="s">
        <v>40</v>
      </c>
      <c r="AX2530" s="14" t="s">
        <v>91</v>
      </c>
      <c r="AY2530" s="271" t="s">
        <v>251</v>
      </c>
    </row>
    <row r="2531" s="2" customFormat="1" ht="44.25" customHeight="1">
      <c r="A2531" s="41"/>
      <c r="B2531" s="42"/>
      <c r="C2531" s="230" t="s">
        <v>2520</v>
      </c>
      <c r="D2531" s="230" t="s">
        <v>253</v>
      </c>
      <c r="E2531" s="231" t="s">
        <v>2521</v>
      </c>
      <c r="F2531" s="232" t="s">
        <v>2522</v>
      </c>
      <c r="G2531" s="233" t="s">
        <v>321</v>
      </c>
      <c r="H2531" s="234">
        <v>55</v>
      </c>
      <c r="I2531" s="235"/>
      <c r="J2531" s="236">
        <f>ROUND(I2531*H2531,2)</f>
        <v>0</v>
      </c>
      <c r="K2531" s="237"/>
      <c r="L2531" s="47"/>
      <c r="M2531" s="238" t="s">
        <v>1</v>
      </c>
      <c r="N2531" s="239" t="s">
        <v>49</v>
      </c>
      <c r="O2531" s="94"/>
      <c r="P2531" s="240">
        <f>O2531*H2531</f>
        <v>0</v>
      </c>
      <c r="Q2531" s="240">
        <v>0.0013500000000000001</v>
      </c>
      <c r="R2531" s="240">
        <f>Q2531*H2531</f>
        <v>0.07425000000000001</v>
      </c>
      <c r="S2531" s="240">
        <v>0</v>
      </c>
      <c r="T2531" s="241">
        <f>S2531*H2531</f>
        <v>0</v>
      </c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R2531" s="242" t="s">
        <v>304</v>
      </c>
      <c r="AT2531" s="242" t="s">
        <v>253</v>
      </c>
      <c r="AU2531" s="242" t="s">
        <v>93</v>
      </c>
      <c r="AY2531" s="19" t="s">
        <v>251</v>
      </c>
      <c r="BE2531" s="243">
        <f>IF(N2531="základní",J2531,0)</f>
        <v>0</v>
      </c>
      <c r="BF2531" s="243">
        <f>IF(N2531="snížená",J2531,0)</f>
        <v>0</v>
      </c>
      <c r="BG2531" s="243">
        <f>IF(N2531="zákl. přenesená",J2531,0)</f>
        <v>0</v>
      </c>
      <c r="BH2531" s="243">
        <f>IF(N2531="sníž. přenesená",J2531,0)</f>
        <v>0</v>
      </c>
      <c r="BI2531" s="243">
        <f>IF(N2531="nulová",J2531,0)</f>
        <v>0</v>
      </c>
      <c r="BJ2531" s="19" t="s">
        <v>91</v>
      </c>
      <c r="BK2531" s="243">
        <f>ROUND(I2531*H2531,2)</f>
        <v>0</v>
      </c>
      <c r="BL2531" s="19" t="s">
        <v>304</v>
      </c>
      <c r="BM2531" s="242" t="s">
        <v>2523</v>
      </c>
    </row>
    <row r="2532" s="15" customFormat="1">
      <c r="A2532" s="15"/>
      <c r="B2532" s="272"/>
      <c r="C2532" s="273"/>
      <c r="D2532" s="251" t="s">
        <v>260</v>
      </c>
      <c r="E2532" s="274" t="s">
        <v>1</v>
      </c>
      <c r="F2532" s="275" t="s">
        <v>1734</v>
      </c>
      <c r="G2532" s="273"/>
      <c r="H2532" s="274" t="s">
        <v>1</v>
      </c>
      <c r="I2532" s="276"/>
      <c r="J2532" s="273"/>
      <c r="K2532" s="273"/>
      <c r="L2532" s="277"/>
      <c r="M2532" s="278"/>
      <c r="N2532" s="279"/>
      <c r="O2532" s="279"/>
      <c r="P2532" s="279"/>
      <c r="Q2532" s="279"/>
      <c r="R2532" s="279"/>
      <c r="S2532" s="279"/>
      <c r="T2532" s="280"/>
      <c r="U2532" s="15"/>
      <c r="V2532" s="15"/>
      <c r="W2532" s="15"/>
      <c r="X2532" s="15"/>
      <c r="Y2532" s="15"/>
      <c r="Z2532" s="15"/>
      <c r="AA2532" s="15"/>
      <c r="AB2532" s="15"/>
      <c r="AC2532" s="15"/>
      <c r="AD2532" s="15"/>
      <c r="AE2532" s="15"/>
      <c r="AT2532" s="281" t="s">
        <v>260</v>
      </c>
      <c r="AU2532" s="281" t="s">
        <v>93</v>
      </c>
      <c r="AV2532" s="15" t="s">
        <v>91</v>
      </c>
      <c r="AW2532" s="15" t="s">
        <v>40</v>
      </c>
      <c r="AX2532" s="15" t="s">
        <v>84</v>
      </c>
      <c r="AY2532" s="281" t="s">
        <v>251</v>
      </c>
    </row>
    <row r="2533" s="13" customFormat="1">
      <c r="A2533" s="13"/>
      <c r="B2533" s="249"/>
      <c r="C2533" s="250"/>
      <c r="D2533" s="251" t="s">
        <v>260</v>
      </c>
      <c r="E2533" s="252" t="s">
        <v>1</v>
      </c>
      <c r="F2533" s="253" t="s">
        <v>2524</v>
      </c>
      <c r="G2533" s="250"/>
      <c r="H2533" s="254">
        <v>55</v>
      </c>
      <c r="I2533" s="255"/>
      <c r="J2533" s="250"/>
      <c r="K2533" s="250"/>
      <c r="L2533" s="256"/>
      <c r="M2533" s="257"/>
      <c r="N2533" s="258"/>
      <c r="O2533" s="258"/>
      <c r="P2533" s="258"/>
      <c r="Q2533" s="258"/>
      <c r="R2533" s="258"/>
      <c r="S2533" s="258"/>
      <c r="T2533" s="259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60" t="s">
        <v>260</v>
      </c>
      <c r="AU2533" s="260" t="s">
        <v>93</v>
      </c>
      <c r="AV2533" s="13" t="s">
        <v>93</v>
      </c>
      <c r="AW2533" s="13" t="s">
        <v>40</v>
      </c>
      <c r="AX2533" s="13" t="s">
        <v>91</v>
      </c>
      <c r="AY2533" s="260" t="s">
        <v>251</v>
      </c>
    </row>
    <row r="2534" s="2" customFormat="1" ht="44.25" customHeight="1">
      <c r="A2534" s="41"/>
      <c r="B2534" s="42"/>
      <c r="C2534" s="230" t="s">
        <v>1775</v>
      </c>
      <c r="D2534" s="230" t="s">
        <v>253</v>
      </c>
      <c r="E2534" s="231" t="s">
        <v>2525</v>
      </c>
      <c r="F2534" s="232" t="s">
        <v>2526</v>
      </c>
      <c r="G2534" s="233" t="s">
        <v>321</v>
      </c>
      <c r="H2534" s="234">
        <v>0.55000000000000004</v>
      </c>
      <c r="I2534" s="235"/>
      <c r="J2534" s="236">
        <f>ROUND(I2534*H2534,2)</f>
        <v>0</v>
      </c>
      <c r="K2534" s="237"/>
      <c r="L2534" s="47"/>
      <c r="M2534" s="238" t="s">
        <v>1</v>
      </c>
      <c r="N2534" s="239" t="s">
        <v>49</v>
      </c>
      <c r="O2534" s="94"/>
      <c r="P2534" s="240">
        <f>O2534*H2534</f>
        <v>0</v>
      </c>
      <c r="Q2534" s="240">
        <v>0.00059000000000000003</v>
      </c>
      <c r="R2534" s="240">
        <f>Q2534*H2534</f>
        <v>0.00032450000000000003</v>
      </c>
      <c r="S2534" s="240">
        <v>0</v>
      </c>
      <c r="T2534" s="241">
        <f>S2534*H2534</f>
        <v>0</v>
      </c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R2534" s="242" t="s">
        <v>304</v>
      </c>
      <c r="AT2534" s="242" t="s">
        <v>253</v>
      </c>
      <c r="AU2534" s="242" t="s">
        <v>93</v>
      </c>
      <c r="AY2534" s="19" t="s">
        <v>251</v>
      </c>
      <c r="BE2534" s="243">
        <f>IF(N2534="základní",J2534,0)</f>
        <v>0</v>
      </c>
      <c r="BF2534" s="243">
        <f>IF(N2534="snížená",J2534,0)</f>
        <v>0</v>
      </c>
      <c r="BG2534" s="243">
        <f>IF(N2534="zákl. přenesená",J2534,0)</f>
        <v>0</v>
      </c>
      <c r="BH2534" s="243">
        <f>IF(N2534="sníž. přenesená",J2534,0)</f>
        <v>0</v>
      </c>
      <c r="BI2534" s="243">
        <f>IF(N2534="nulová",J2534,0)</f>
        <v>0</v>
      </c>
      <c r="BJ2534" s="19" t="s">
        <v>91</v>
      </c>
      <c r="BK2534" s="243">
        <f>ROUND(I2534*H2534,2)</f>
        <v>0</v>
      </c>
      <c r="BL2534" s="19" t="s">
        <v>304</v>
      </c>
      <c r="BM2534" s="242" t="s">
        <v>2527</v>
      </c>
    </row>
    <row r="2535" s="15" customFormat="1">
      <c r="A2535" s="15"/>
      <c r="B2535" s="272"/>
      <c r="C2535" s="273"/>
      <c r="D2535" s="251" t="s">
        <v>260</v>
      </c>
      <c r="E2535" s="274" t="s">
        <v>1</v>
      </c>
      <c r="F2535" s="275" t="s">
        <v>2528</v>
      </c>
      <c r="G2535" s="273"/>
      <c r="H2535" s="274" t="s">
        <v>1</v>
      </c>
      <c r="I2535" s="276"/>
      <c r="J2535" s="273"/>
      <c r="K2535" s="273"/>
      <c r="L2535" s="277"/>
      <c r="M2535" s="278"/>
      <c r="N2535" s="279"/>
      <c r="O2535" s="279"/>
      <c r="P2535" s="279"/>
      <c r="Q2535" s="279"/>
      <c r="R2535" s="279"/>
      <c r="S2535" s="279"/>
      <c r="T2535" s="280"/>
      <c r="U2535" s="15"/>
      <c r="V2535" s="15"/>
      <c r="W2535" s="15"/>
      <c r="X2535" s="15"/>
      <c r="Y2535" s="15"/>
      <c r="Z2535" s="15"/>
      <c r="AA2535" s="15"/>
      <c r="AB2535" s="15"/>
      <c r="AC2535" s="15"/>
      <c r="AD2535" s="15"/>
      <c r="AE2535" s="15"/>
      <c r="AT2535" s="281" t="s">
        <v>260</v>
      </c>
      <c r="AU2535" s="281" t="s">
        <v>93</v>
      </c>
      <c r="AV2535" s="15" t="s">
        <v>91</v>
      </c>
      <c r="AW2535" s="15" t="s">
        <v>40</v>
      </c>
      <c r="AX2535" s="15" t="s">
        <v>84</v>
      </c>
      <c r="AY2535" s="281" t="s">
        <v>251</v>
      </c>
    </row>
    <row r="2536" s="13" customFormat="1">
      <c r="A2536" s="13"/>
      <c r="B2536" s="249"/>
      <c r="C2536" s="250"/>
      <c r="D2536" s="251" t="s">
        <v>260</v>
      </c>
      <c r="E2536" s="252" t="s">
        <v>1</v>
      </c>
      <c r="F2536" s="253" t="s">
        <v>2529</v>
      </c>
      <c r="G2536" s="250"/>
      <c r="H2536" s="254">
        <v>0.55000000000000004</v>
      </c>
      <c r="I2536" s="255"/>
      <c r="J2536" s="250"/>
      <c r="K2536" s="250"/>
      <c r="L2536" s="256"/>
      <c r="M2536" s="257"/>
      <c r="N2536" s="258"/>
      <c r="O2536" s="258"/>
      <c r="P2536" s="258"/>
      <c r="Q2536" s="258"/>
      <c r="R2536" s="258"/>
      <c r="S2536" s="258"/>
      <c r="T2536" s="259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60" t="s">
        <v>260</v>
      </c>
      <c r="AU2536" s="260" t="s">
        <v>93</v>
      </c>
      <c r="AV2536" s="13" t="s">
        <v>93</v>
      </c>
      <c r="AW2536" s="13" t="s">
        <v>40</v>
      </c>
      <c r="AX2536" s="13" t="s">
        <v>91</v>
      </c>
      <c r="AY2536" s="260" t="s">
        <v>251</v>
      </c>
    </row>
    <row r="2537" s="2" customFormat="1" ht="37.8" customHeight="1">
      <c r="A2537" s="41"/>
      <c r="B2537" s="42"/>
      <c r="C2537" s="230" t="s">
        <v>2530</v>
      </c>
      <c r="D2537" s="230" t="s">
        <v>253</v>
      </c>
      <c r="E2537" s="231" t="s">
        <v>2531</v>
      </c>
      <c r="F2537" s="232" t="s">
        <v>2532</v>
      </c>
      <c r="G2537" s="233" t="s">
        <v>571</v>
      </c>
      <c r="H2537" s="234">
        <v>46</v>
      </c>
      <c r="I2537" s="235"/>
      <c r="J2537" s="236">
        <f>ROUND(I2537*H2537,2)</f>
        <v>0</v>
      </c>
      <c r="K2537" s="237"/>
      <c r="L2537" s="47"/>
      <c r="M2537" s="238" t="s">
        <v>1</v>
      </c>
      <c r="N2537" s="239" t="s">
        <v>49</v>
      </c>
      <c r="O2537" s="94"/>
      <c r="P2537" s="240">
        <f>O2537*H2537</f>
        <v>0</v>
      </c>
      <c r="Q2537" s="240">
        <v>0.00031</v>
      </c>
      <c r="R2537" s="240">
        <f>Q2537*H2537</f>
        <v>0.01426</v>
      </c>
      <c r="S2537" s="240">
        <v>0</v>
      </c>
      <c r="T2537" s="241">
        <f>S2537*H2537</f>
        <v>0</v>
      </c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R2537" s="242" t="s">
        <v>304</v>
      </c>
      <c r="AT2537" s="242" t="s">
        <v>253</v>
      </c>
      <c r="AU2537" s="242" t="s">
        <v>93</v>
      </c>
      <c r="AY2537" s="19" t="s">
        <v>251</v>
      </c>
      <c r="BE2537" s="243">
        <f>IF(N2537="základní",J2537,0)</f>
        <v>0</v>
      </c>
      <c r="BF2537" s="243">
        <f>IF(N2537="snížená",J2537,0)</f>
        <v>0</v>
      </c>
      <c r="BG2537" s="243">
        <f>IF(N2537="zákl. přenesená",J2537,0)</f>
        <v>0</v>
      </c>
      <c r="BH2537" s="243">
        <f>IF(N2537="sníž. přenesená",J2537,0)</f>
        <v>0</v>
      </c>
      <c r="BI2537" s="243">
        <f>IF(N2537="nulová",J2537,0)</f>
        <v>0</v>
      </c>
      <c r="BJ2537" s="19" t="s">
        <v>91</v>
      </c>
      <c r="BK2537" s="243">
        <f>ROUND(I2537*H2537,2)</f>
        <v>0</v>
      </c>
      <c r="BL2537" s="19" t="s">
        <v>304</v>
      </c>
      <c r="BM2537" s="242" t="s">
        <v>2533</v>
      </c>
    </row>
    <row r="2538" s="15" customFormat="1">
      <c r="A2538" s="15"/>
      <c r="B2538" s="272"/>
      <c r="C2538" s="273"/>
      <c r="D2538" s="251" t="s">
        <v>260</v>
      </c>
      <c r="E2538" s="274" t="s">
        <v>1</v>
      </c>
      <c r="F2538" s="275" t="s">
        <v>1719</v>
      </c>
      <c r="G2538" s="273"/>
      <c r="H2538" s="274" t="s">
        <v>1</v>
      </c>
      <c r="I2538" s="276"/>
      <c r="J2538" s="273"/>
      <c r="K2538" s="273"/>
      <c r="L2538" s="277"/>
      <c r="M2538" s="278"/>
      <c r="N2538" s="279"/>
      <c r="O2538" s="279"/>
      <c r="P2538" s="279"/>
      <c r="Q2538" s="279"/>
      <c r="R2538" s="279"/>
      <c r="S2538" s="279"/>
      <c r="T2538" s="280"/>
      <c r="U2538" s="15"/>
      <c r="V2538" s="15"/>
      <c r="W2538" s="15"/>
      <c r="X2538" s="15"/>
      <c r="Y2538" s="15"/>
      <c r="Z2538" s="15"/>
      <c r="AA2538" s="15"/>
      <c r="AB2538" s="15"/>
      <c r="AC2538" s="15"/>
      <c r="AD2538" s="15"/>
      <c r="AE2538" s="15"/>
      <c r="AT2538" s="281" t="s">
        <v>260</v>
      </c>
      <c r="AU2538" s="281" t="s">
        <v>93</v>
      </c>
      <c r="AV2538" s="15" t="s">
        <v>91</v>
      </c>
      <c r="AW2538" s="15" t="s">
        <v>40</v>
      </c>
      <c r="AX2538" s="15" t="s">
        <v>84</v>
      </c>
      <c r="AY2538" s="281" t="s">
        <v>251</v>
      </c>
    </row>
    <row r="2539" s="13" customFormat="1">
      <c r="A2539" s="13"/>
      <c r="B2539" s="249"/>
      <c r="C2539" s="250"/>
      <c r="D2539" s="251" t="s">
        <v>260</v>
      </c>
      <c r="E2539" s="252" t="s">
        <v>1</v>
      </c>
      <c r="F2539" s="253" t="s">
        <v>2534</v>
      </c>
      <c r="G2539" s="250"/>
      <c r="H2539" s="254">
        <v>46</v>
      </c>
      <c r="I2539" s="255"/>
      <c r="J2539" s="250"/>
      <c r="K2539" s="250"/>
      <c r="L2539" s="256"/>
      <c r="M2539" s="257"/>
      <c r="N2539" s="258"/>
      <c r="O2539" s="258"/>
      <c r="P2539" s="258"/>
      <c r="Q2539" s="258"/>
      <c r="R2539" s="258"/>
      <c r="S2539" s="258"/>
      <c r="T2539" s="259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60" t="s">
        <v>260</v>
      </c>
      <c r="AU2539" s="260" t="s">
        <v>93</v>
      </c>
      <c r="AV2539" s="13" t="s">
        <v>93</v>
      </c>
      <c r="AW2539" s="13" t="s">
        <v>40</v>
      </c>
      <c r="AX2539" s="13" t="s">
        <v>91</v>
      </c>
      <c r="AY2539" s="260" t="s">
        <v>251</v>
      </c>
    </row>
    <row r="2540" s="2" customFormat="1" ht="44.25" customHeight="1">
      <c r="A2540" s="41"/>
      <c r="B2540" s="42"/>
      <c r="C2540" s="230" t="s">
        <v>2535</v>
      </c>
      <c r="D2540" s="230" t="s">
        <v>253</v>
      </c>
      <c r="E2540" s="231" t="s">
        <v>2536</v>
      </c>
      <c r="F2540" s="232" t="s">
        <v>2537</v>
      </c>
      <c r="G2540" s="233" t="s">
        <v>321</v>
      </c>
      <c r="H2540" s="234">
        <v>21</v>
      </c>
      <c r="I2540" s="235"/>
      <c r="J2540" s="236">
        <f>ROUND(I2540*H2540,2)</f>
        <v>0</v>
      </c>
      <c r="K2540" s="237"/>
      <c r="L2540" s="47"/>
      <c r="M2540" s="238" t="s">
        <v>1</v>
      </c>
      <c r="N2540" s="239" t="s">
        <v>49</v>
      </c>
      <c r="O2540" s="94"/>
      <c r="P2540" s="240">
        <f>O2540*H2540</f>
        <v>0</v>
      </c>
      <c r="Q2540" s="240">
        <v>0.0014300000000000001</v>
      </c>
      <c r="R2540" s="240">
        <f>Q2540*H2540</f>
        <v>0.030030000000000001</v>
      </c>
      <c r="S2540" s="240">
        <v>0</v>
      </c>
      <c r="T2540" s="241">
        <f>S2540*H2540</f>
        <v>0</v>
      </c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R2540" s="242" t="s">
        <v>304</v>
      </c>
      <c r="AT2540" s="242" t="s">
        <v>253</v>
      </c>
      <c r="AU2540" s="242" t="s">
        <v>93</v>
      </c>
      <c r="AY2540" s="19" t="s">
        <v>251</v>
      </c>
      <c r="BE2540" s="243">
        <f>IF(N2540="základní",J2540,0)</f>
        <v>0</v>
      </c>
      <c r="BF2540" s="243">
        <f>IF(N2540="snížená",J2540,0)</f>
        <v>0</v>
      </c>
      <c r="BG2540" s="243">
        <f>IF(N2540="zákl. přenesená",J2540,0)</f>
        <v>0</v>
      </c>
      <c r="BH2540" s="243">
        <f>IF(N2540="sníž. přenesená",J2540,0)</f>
        <v>0</v>
      </c>
      <c r="BI2540" s="243">
        <f>IF(N2540="nulová",J2540,0)</f>
        <v>0</v>
      </c>
      <c r="BJ2540" s="19" t="s">
        <v>91</v>
      </c>
      <c r="BK2540" s="243">
        <f>ROUND(I2540*H2540,2)</f>
        <v>0</v>
      </c>
      <c r="BL2540" s="19" t="s">
        <v>304</v>
      </c>
      <c r="BM2540" s="242" t="s">
        <v>2538</v>
      </c>
    </row>
    <row r="2541" s="15" customFormat="1">
      <c r="A2541" s="15"/>
      <c r="B2541" s="272"/>
      <c r="C2541" s="273"/>
      <c r="D2541" s="251" t="s">
        <v>260</v>
      </c>
      <c r="E2541" s="274" t="s">
        <v>1</v>
      </c>
      <c r="F2541" s="275" t="s">
        <v>1719</v>
      </c>
      <c r="G2541" s="273"/>
      <c r="H2541" s="274" t="s">
        <v>1</v>
      </c>
      <c r="I2541" s="276"/>
      <c r="J2541" s="273"/>
      <c r="K2541" s="273"/>
      <c r="L2541" s="277"/>
      <c r="M2541" s="278"/>
      <c r="N2541" s="279"/>
      <c r="O2541" s="279"/>
      <c r="P2541" s="279"/>
      <c r="Q2541" s="279"/>
      <c r="R2541" s="279"/>
      <c r="S2541" s="279"/>
      <c r="T2541" s="280"/>
      <c r="U2541" s="15"/>
      <c r="V2541" s="15"/>
      <c r="W2541" s="15"/>
      <c r="X2541" s="15"/>
      <c r="Y2541" s="15"/>
      <c r="Z2541" s="15"/>
      <c r="AA2541" s="15"/>
      <c r="AB2541" s="15"/>
      <c r="AC2541" s="15"/>
      <c r="AD2541" s="15"/>
      <c r="AE2541" s="15"/>
      <c r="AT2541" s="281" t="s">
        <v>260</v>
      </c>
      <c r="AU2541" s="281" t="s">
        <v>93</v>
      </c>
      <c r="AV2541" s="15" t="s">
        <v>91</v>
      </c>
      <c r="AW2541" s="15" t="s">
        <v>40</v>
      </c>
      <c r="AX2541" s="15" t="s">
        <v>84</v>
      </c>
      <c r="AY2541" s="281" t="s">
        <v>251</v>
      </c>
    </row>
    <row r="2542" s="13" customFormat="1">
      <c r="A2542" s="13"/>
      <c r="B2542" s="249"/>
      <c r="C2542" s="250"/>
      <c r="D2542" s="251" t="s">
        <v>260</v>
      </c>
      <c r="E2542" s="252" t="s">
        <v>1</v>
      </c>
      <c r="F2542" s="253" t="s">
        <v>2539</v>
      </c>
      <c r="G2542" s="250"/>
      <c r="H2542" s="254">
        <v>21</v>
      </c>
      <c r="I2542" s="255"/>
      <c r="J2542" s="250"/>
      <c r="K2542" s="250"/>
      <c r="L2542" s="256"/>
      <c r="M2542" s="257"/>
      <c r="N2542" s="258"/>
      <c r="O2542" s="258"/>
      <c r="P2542" s="258"/>
      <c r="Q2542" s="258"/>
      <c r="R2542" s="258"/>
      <c r="S2542" s="258"/>
      <c r="T2542" s="259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60" t="s">
        <v>260</v>
      </c>
      <c r="AU2542" s="260" t="s">
        <v>93</v>
      </c>
      <c r="AV2542" s="13" t="s">
        <v>93</v>
      </c>
      <c r="AW2542" s="13" t="s">
        <v>40</v>
      </c>
      <c r="AX2542" s="13" t="s">
        <v>91</v>
      </c>
      <c r="AY2542" s="260" t="s">
        <v>251</v>
      </c>
    </row>
    <row r="2543" s="2" customFormat="1" ht="44.25" customHeight="1">
      <c r="A2543" s="41"/>
      <c r="B2543" s="42"/>
      <c r="C2543" s="230" t="s">
        <v>2540</v>
      </c>
      <c r="D2543" s="230" t="s">
        <v>253</v>
      </c>
      <c r="E2543" s="231" t="s">
        <v>2541</v>
      </c>
      <c r="F2543" s="232" t="s">
        <v>2542</v>
      </c>
      <c r="G2543" s="233" t="s">
        <v>321</v>
      </c>
      <c r="H2543" s="234">
        <v>14</v>
      </c>
      <c r="I2543" s="235"/>
      <c r="J2543" s="236">
        <f>ROUND(I2543*H2543,2)</f>
        <v>0</v>
      </c>
      <c r="K2543" s="237"/>
      <c r="L2543" s="47"/>
      <c r="M2543" s="238" t="s">
        <v>1</v>
      </c>
      <c r="N2543" s="239" t="s">
        <v>49</v>
      </c>
      <c r="O2543" s="94"/>
      <c r="P2543" s="240">
        <f>O2543*H2543</f>
        <v>0</v>
      </c>
      <c r="Q2543" s="240">
        <v>0.0011900000000000001</v>
      </c>
      <c r="R2543" s="240">
        <f>Q2543*H2543</f>
        <v>0.016660000000000001</v>
      </c>
      <c r="S2543" s="240">
        <v>0</v>
      </c>
      <c r="T2543" s="241">
        <f>S2543*H2543</f>
        <v>0</v>
      </c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R2543" s="242" t="s">
        <v>304</v>
      </c>
      <c r="AT2543" s="242" t="s">
        <v>253</v>
      </c>
      <c r="AU2543" s="242" t="s">
        <v>93</v>
      </c>
      <c r="AY2543" s="19" t="s">
        <v>251</v>
      </c>
      <c r="BE2543" s="243">
        <f>IF(N2543="základní",J2543,0)</f>
        <v>0</v>
      </c>
      <c r="BF2543" s="243">
        <f>IF(N2543="snížená",J2543,0)</f>
        <v>0</v>
      </c>
      <c r="BG2543" s="243">
        <f>IF(N2543="zákl. přenesená",J2543,0)</f>
        <v>0</v>
      </c>
      <c r="BH2543" s="243">
        <f>IF(N2543="sníž. přenesená",J2543,0)</f>
        <v>0</v>
      </c>
      <c r="BI2543" s="243">
        <f>IF(N2543="nulová",J2543,0)</f>
        <v>0</v>
      </c>
      <c r="BJ2543" s="19" t="s">
        <v>91</v>
      </c>
      <c r="BK2543" s="243">
        <f>ROUND(I2543*H2543,2)</f>
        <v>0</v>
      </c>
      <c r="BL2543" s="19" t="s">
        <v>304</v>
      </c>
      <c r="BM2543" s="242" t="s">
        <v>2543</v>
      </c>
    </row>
    <row r="2544" s="15" customFormat="1">
      <c r="A2544" s="15"/>
      <c r="B2544" s="272"/>
      <c r="C2544" s="273"/>
      <c r="D2544" s="251" t="s">
        <v>260</v>
      </c>
      <c r="E2544" s="274" t="s">
        <v>1</v>
      </c>
      <c r="F2544" s="275" t="s">
        <v>1734</v>
      </c>
      <c r="G2544" s="273"/>
      <c r="H2544" s="274" t="s">
        <v>1</v>
      </c>
      <c r="I2544" s="276"/>
      <c r="J2544" s="273"/>
      <c r="K2544" s="273"/>
      <c r="L2544" s="277"/>
      <c r="M2544" s="278"/>
      <c r="N2544" s="279"/>
      <c r="O2544" s="279"/>
      <c r="P2544" s="279"/>
      <c r="Q2544" s="279"/>
      <c r="R2544" s="279"/>
      <c r="S2544" s="279"/>
      <c r="T2544" s="280"/>
      <c r="U2544" s="15"/>
      <c r="V2544" s="15"/>
      <c r="W2544" s="15"/>
      <c r="X2544" s="15"/>
      <c r="Y2544" s="15"/>
      <c r="Z2544" s="15"/>
      <c r="AA2544" s="15"/>
      <c r="AB2544" s="15"/>
      <c r="AC2544" s="15"/>
      <c r="AD2544" s="15"/>
      <c r="AE2544" s="15"/>
      <c r="AT2544" s="281" t="s">
        <v>260</v>
      </c>
      <c r="AU2544" s="281" t="s">
        <v>93</v>
      </c>
      <c r="AV2544" s="15" t="s">
        <v>91</v>
      </c>
      <c r="AW2544" s="15" t="s">
        <v>40</v>
      </c>
      <c r="AX2544" s="15" t="s">
        <v>84</v>
      </c>
      <c r="AY2544" s="281" t="s">
        <v>251</v>
      </c>
    </row>
    <row r="2545" s="13" customFormat="1">
      <c r="A2545" s="13"/>
      <c r="B2545" s="249"/>
      <c r="C2545" s="250"/>
      <c r="D2545" s="251" t="s">
        <v>260</v>
      </c>
      <c r="E2545" s="252" t="s">
        <v>1</v>
      </c>
      <c r="F2545" s="253" t="s">
        <v>2544</v>
      </c>
      <c r="G2545" s="250"/>
      <c r="H2545" s="254">
        <v>14</v>
      </c>
      <c r="I2545" s="255"/>
      <c r="J2545" s="250"/>
      <c r="K2545" s="250"/>
      <c r="L2545" s="256"/>
      <c r="M2545" s="257"/>
      <c r="N2545" s="258"/>
      <c r="O2545" s="258"/>
      <c r="P2545" s="258"/>
      <c r="Q2545" s="258"/>
      <c r="R2545" s="258"/>
      <c r="S2545" s="258"/>
      <c r="T2545" s="259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60" t="s">
        <v>260</v>
      </c>
      <c r="AU2545" s="260" t="s">
        <v>93</v>
      </c>
      <c r="AV2545" s="13" t="s">
        <v>93</v>
      </c>
      <c r="AW2545" s="13" t="s">
        <v>40</v>
      </c>
      <c r="AX2545" s="13" t="s">
        <v>91</v>
      </c>
      <c r="AY2545" s="260" t="s">
        <v>251</v>
      </c>
    </row>
    <row r="2546" s="2" customFormat="1" ht="33" customHeight="1">
      <c r="A2546" s="41"/>
      <c r="B2546" s="42"/>
      <c r="C2546" s="230" t="s">
        <v>1784</v>
      </c>
      <c r="D2546" s="230" t="s">
        <v>253</v>
      </c>
      <c r="E2546" s="231" t="s">
        <v>2545</v>
      </c>
      <c r="F2546" s="232" t="s">
        <v>2546</v>
      </c>
      <c r="G2546" s="233" t="s">
        <v>571</v>
      </c>
      <c r="H2546" s="234">
        <v>24</v>
      </c>
      <c r="I2546" s="235"/>
      <c r="J2546" s="236">
        <f>ROUND(I2546*H2546,2)</f>
        <v>0</v>
      </c>
      <c r="K2546" s="237"/>
      <c r="L2546" s="47"/>
      <c r="M2546" s="238" t="s">
        <v>1</v>
      </c>
      <c r="N2546" s="239" t="s">
        <v>49</v>
      </c>
      <c r="O2546" s="94"/>
      <c r="P2546" s="240">
        <f>O2546*H2546</f>
        <v>0</v>
      </c>
      <c r="Q2546" s="240">
        <v>0.00031</v>
      </c>
      <c r="R2546" s="240">
        <f>Q2546*H2546</f>
        <v>0.0074400000000000004</v>
      </c>
      <c r="S2546" s="240">
        <v>0</v>
      </c>
      <c r="T2546" s="241">
        <f>S2546*H2546</f>
        <v>0</v>
      </c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R2546" s="242" t="s">
        <v>304</v>
      </c>
      <c r="AT2546" s="242" t="s">
        <v>253</v>
      </c>
      <c r="AU2546" s="242" t="s">
        <v>93</v>
      </c>
      <c r="AY2546" s="19" t="s">
        <v>251</v>
      </c>
      <c r="BE2546" s="243">
        <f>IF(N2546="základní",J2546,0)</f>
        <v>0</v>
      </c>
      <c r="BF2546" s="243">
        <f>IF(N2546="snížená",J2546,0)</f>
        <v>0</v>
      </c>
      <c r="BG2546" s="243">
        <f>IF(N2546="zákl. přenesená",J2546,0)</f>
        <v>0</v>
      </c>
      <c r="BH2546" s="243">
        <f>IF(N2546="sníž. přenesená",J2546,0)</f>
        <v>0</v>
      </c>
      <c r="BI2546" s="243">
        <f>IF(N2546="nulová",J2546,0)</f>
        <v>0</v>
      </c>
      <c r="BJ2546" s="19" t="s">
        <v>91</v>
      </c>
      <c r="BK2546" s="243">
        <f>ROUND(I2546*H2546,2)</f>
        <v>0</v>
      </c>
      <c r="BL2546" s="19" t="s">
        <v>304</v>
      </c>
      <c r="BM2546" s="242" t="s">
        <v>2547</v>
      </c>
    </row>
    <row r="2547" s="15" customFormat="1">
      <c r="A2547" s="15"/>
      <c r="B2547" s="272"/>
      <c r="C2547" s="273"/>
      <c r="D2547" s="251" t="s">
        <v>260</v>
      </c>
      <c r="E2547" s="274" t="s">
        <v>1</v>
      </c>
      <c r="F2547" s="275" t="s">
        <v>1734</v>
      </c>
      <c r="G2547" s="273"/>
      <c r="H2547" s="274" t="s">
        <v>1</v>
      </c>
      <c r="I2547" s="276"/>
      <c r="J2547" s="273"/>
      <c r="K2547" s="273"/>
      <c r="L2547" s="277"/>
      <c r="M2547" s="278"/>
      <c r="N2547" s="279"/>
      <c r="O2547" s="279"/>
      <c r="P2547" s="279"/>
      <c r="Q2547" s="279"/>
      <c r="R2547" s="279"/>
      <c r="S2547" s="279"/>
      <c r="T2547" s="280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T2547" s="281" t="s">
        <v>260</v>
      </c>
      <c r="AU2547" s="281" t="s">
        <v>93</v>
      </c>
      <c r="AV2547" s="15" t="s">
        <v>91</v>
      </c>
      <c r="AW2547" s="15" t="s">
        <v>40</v>
      </c>
      <c r="AX2547" s="15" t="s">
        <v>84</v>
      </c>
      <c r="AY2547" s="281" t="s">
        <v>251</v>
      </c>
    </row>
    <row r="2548" s="13" customFormat="1">
      <c r="A2548" s="13"/>
      <c r="B2548" s="249"/>
      <c r="C2548" s="250"/>
      <c r="D2548" s="251" t="s">
        <v>260</v>
      </c>
      <c r="E2548" s="252" t="s">
        <v>1</v>
      </c>
      <c r="F2548" s="253" t="s">
        <v>2548</v>
      </c>
      <c r="G2548" s="250"/>
      <c r="H2548" s="254">
        <v>24</v>
      </c>
      <c r="I2548" s="255"/>
      <c r="J2548" s="250"/>
      <c r="K2548" s="250"/>
      <c r="L2548" s="256"/>
      <c r="M2548" s="257"/>
      <c r="N2548" s="258"/>
      <c r="O2548" s="258"/>
      <c r="P2548" s="258"/>
      <c r="Q2548" s="258"/>
      <c r="R2548" s="258"/>
      <c r="S2548" s="258"/>
      <c r="T2548" s="259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60" t="s">
        <v>260</v>
      </c>
      <c r="AU2548" s="260" t="s">
        <v>93</v>
      </c>
      <c r="AV2548" s="13" t="s">
        <v>93</v>
      </c>
      <c r="AW2548" s="13" t="s">
        <v>40</v>
      </c>
      <c r="AX2548" s="13" t="s">
        <v>91</v>
      </c>
      <c r="AY2548" s="260" t="s">
        <v>251</v>
      </c>
    </row>
    <row r="2549" s="2" customFormat="1" ht="44.25" customHeight="1">
      <c r="A2549" s="41"/>
      <c r="B2549" s="42"/>
      <c r="C2549" s="230" t="s">
        <v>2549</v>
      </c>
      <c r="D2549" s="230" t="s">
        <v>253</v>
      </c>
      <c r="E2549" s="231" t="s">
        <v>2550</v>
      </c>
      <c r="F2549" s="232" t="s">
        <v>2551</v>
      </c>
      <c r="G2549" s="233" t="s">
        <v>321</v>
      </c>
      <c r="H2549" s="234">
        <v>4</v>
      </c>
      <c r="I2549" s="235"/>
      <c r="J2549" s="236">
        <f>ROUND(I2549*H2549,2)</f>
        <v>0</v>
      </c>
      <c r="K2549" s="237"/>
      <c r="L2549" s="47"/>
      <c r="M2549" s="238" t="s">
        <v>1</v>
      </c>
      <c r="N2549" s="239" t="s">
        <v>49</v>
      </c>
      <c r="O2549" s="94"/>
      <c r="P2549" s="240">
        <f>O2549*H2549</f>
        <v>0</v>
      </c>
      <c r="Q2549" s="240">
        <v>0.0011900000000000001</v>
      </c>
      <c r="R2549" s="240">
        <f>Q2549*H2549</f>
        <v>0.0047600000000000003</v>
      </c>
      <c r="S2549" s="240">
        <v>0</v>
      </c>
      <c r="T2549" s="241">
        <f>S2549*H2549</f>
        <v>0</v>
      </c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R2549" s="242" t="s">
        <v>304</v>
      </c>
      <c r="AT2549" s="242" t="s">
        <v>253</v>
      </c>
      <c r="AU2549" s="242" t="s">
        <v>93</v>
      </c>
      <c r="AY2549" s="19" t="s">
        <v>251</v>
      </c>
      <c r="BE2549" s="243">
        <f>IF(N2549="základní",J2549,0)</f>
        <v>0</v>
      </c>
      <c r="BF2549" s="243">
        <f>IF(N2549="snížená",J2549,0)</f>
        <v>0</v>
      </c>
      <c r="BG2549" s="243">
        <f>IF(N2549="zákl. přenesená",J2549,0)</f>
        <v>0</v>
      </c>
      <c r="BH2549" s="243">
        <f>IF(N2549="sníž. přenesená",J2549,0)</f>
        <v>0</v>
      </c>
      <c r="BI2549" s="243">
        <f>IF(N2549="nulová",J2549,0)</f>
        <v>0</v>
      </c>
      <c r="BJ2549" s="19" t="s">
        <v>91</v>
      </c>
      <c r="BK2549" s="243">
        <f>ROUND(I2549*H2549,2)</f>
        <v>0</v>
      </c>
      <c r="BL2549" s="19" t="s">
        <v>304</v>
      </c>
      <c r="BM2549" s="242" t="s">
        <v>2552</v>
      </c>
    </row>
    <row r="2550" s="15" customFormat="1">
      <c r="A2550" s="15"/>
      <c r="B2550" s="272"/>
      <c r="C2550" s="273"/>
      <c r="D2550" s="251" t="s">
        <v>260</v>
      </c>
      <c r="E2550" s="274" t="s">
        <v>1</v>
      </c>
      <c r="F2550" s="275" t="s">
        <v>1734</v>
      </c>
      <c r="G2550" s="273"/>
      <c r="H2550" s="274" t="s">
        <v>1</v>
      </c>
      <c r="I2550" s="276"/>
      <c r="J2550" s="273"/>
      <c r="K2550" s="273"/>
      <c r="L2550" s="277"/>
      <c r="M2550" s="278"/>
      <c r="N2550" s="279"/>
      <c r="O2550" s="279"/>
      <c r="P2550" s="279"/>
      <c r="Q2550" s="279"/>
      <c r="R2550" s="279"/>
      <c r="S2550" s="279"/>
      <c r="T2550" s="280"/>
      <c r="U2550" s="15"/>
      <c r="V2550" s="15"/>
      <c r="W2550" s="15"/>
      <c r="X2550" s="15"/>
      <c r="Y2550" s="15"/>
      <c r="Z2550" s="15"/>
      <c r="AA2550" s="15"/>
      <c r="AB2550" s="15"/>
      <c r="AC2550" s="15"/>
      <c r="AD2550" s="15"/>
      <c r="AE2550" s="15"/>
      <c r="AT2550" s="281" t="s">
        <v>260</v>
      </c>
      <c r="AU2550" s="281" t="s">
        <v>93</v>
      </c>
      <c r="AV2550" s="15" t="s">
        <v>91</v>
      </c>
      <c r="AW2550" s="15" t="s">
        <v>40</v>
      </c>
      <c r="AX2550" s="15" t="s">
        <v>84</v>
      </c>
      <c r="AY2550" s="281" t="s">
        <v>251</v>
      </c>
    </row>
    <row r="2551" s="13" customFormat="1">
      <c r="A2551" s="13"/>
      <c r="B2551" s="249"/>
      <c r="C2551" s="250"/>
      <c r="D2551" s="251" t="s">
        <v>260</v>
      </c>
      <c r="E2551" s="252" t="s">
        <v>1</v>
      </c>
      <c r="F2551" s="253" t="s">
        <v>1767</v>
      </c>
      <c r="G2551" s="250"/>
      <c r="H2551" s="254">
        <v>4</v>
      </c>
      <c r="I2551" s="255"/>
      <c r="J2551" s="250"/>
      <c r="K2551" s="250"/>
      <c r="L2551" s="256"/>
      <c r="M2551" s="257"/>
      <c r="N2551" s="258"/>
      <c r="O2551" s="258"/>
      <c r="P2551" s="258"/>
      <c r="Q2551" s="258"/>
      <c r="R2551" s="258"/>
      <c r="S2551" s="258"/>
      <c r="T2551" s="259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60" t="s">
        <v>260</v>
      </c>
      <c r="AU2551" s="260" t="s">
        <v>93</v>
      </c>
      <c r="AV2551" s="13" t="s">
        <v>93</v>
      </c>
      <c r="AW2551" s="13" t="s">
        <v>40</v>
      </c>
      <c r="AX2551" s="13" t="s">
        <v>91</v>
      </c>
      <c r="AY2551" s="260" t="s">
        <v>251</v>
      </c>
    </row>
    <row r="2552" s="2" customFormat="1" ht="33" customHeight="1">
      <c r="A2552" s="41"/>
      <c r="B2552" s="42"/>
      <c r="C2552" s="230" t="s">
        <v>2553</v>
      </c>
      <c r="D2552" s="230" t="s">
        <v>253</v>
      </c>
      <c r="E2552" s="231" t="s">
        <v>2554</v>
      </c>
      <c r="F2552" s="232" t="s">
        <v>2555</v>
      </c>
      <c r="G2552" s="233" t="s">
        <v>571</v>
      </c>
      <c r="H2552" s="234">
        <v>11</v>
      </c>
      <c r="I2552" s="235"/>
      <c r="J2552" s="236">
        <f>ROUND(I2552*H2552,2)</f>
        <v>0</v>
      </c>
      <c r="K2552" s="237"/>
      <c r="L2552" s="47"/>
      <c r="M2552" s="238" t="s">
        <v>1</v>
      </c>
      <c r="N2552" s="239" t="s">
        <v>49</v>
      </c>
      <c r="O2552" s="94"/>
      <c r="P2552" s="240">
        <f>O2552*H2552</f>
        <v>0</v>
      </c>
      <c r="Q2552" s="240">
        <v>0.00031</v>
      </c>
      <c r="R2552" s="240">
        <f>Q2552*H2552</f>
        <v>0.0034099999999999998</v>
      </c>
      <c r="S2552" s="240">
        <v>0</v>
      </c>
      <c r="T2552" s="241">
        <f>S2552*H2552</f>
        <v>0</v>
      </c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R2552" s="242" t="s">
        <v>304</v>
      </c>
      <c r="AT2552" s="242" t="s">
        <v>253</v>
      </c>
      <c r="AU2552" s="242" t="s">
        <v>93</v>
      </c>
      <c r="AY2552" s="19" t="s">
        <v>251</v>
      </c>
      <c r="BE2552" s="243">
        <f>IF(N2552="základní",J2552,0)</f>
        <v>0</v>
      </c>
      <c r="BF2552" s="243">
        <f>IF(N2552="snížená",J2552,0)</f>
        <v>0</v>
      </c>
      <c r="BG2552" s="243">
        <f>IF(N2552="zákl. přenesená",J2552,0)</f>
        <v>0</v>
      </c>
      <c r="BH2552" s="243">
        <f>IF(N2552="sníž. přenesená",J2552,0)</f>
        <v>0</v>
      </c>
      <c r="BI2552" s="243">
        <f>IF(N2552="nulová",J2552,0)</f>
        <v>0</v>
      </c>
      <c r="BJ2552" s="19" t="s">
        <v>91</v>
      </c>
      <c r="BK2552" s="243">
        <f>ROUND(I2552*H2552,2)</f>
        <v>0</v>
      </c>
      <c r="BL2552" s="19" t="s">
        <v>304</v>
      </c>
      <c r="BM2552" s="242" t="s">
        <v>2556</v>
      </c>
    </row>
    <row r="2553" s="15" customFormat="1">
      <c r="A2553" s="15"/>
      <c r="B2553" s="272"/>
      <c r="C2553" s="273"/>
      <c r="D2553" s="251" t="s">
        <v>260</v>
      </c>
      <c r="E2553" s="274" t="s">
        <v>1</v>
      </c>
      <c r="F2553" s="275" t="s">
        <v>1734</v>
      </c>
      <c r="G2553" s="273"/>
      <c r="H2553" s="274" t="s">
        <v>1</v>
      </c>
      <c r="I2553" s="276"/>
      <c r="J2553" s="273"/>
      <c r="K2553" s="273"/>
      <c r="L2553" s="277"/>
      <c r="M2553" s="278"/>
      <c r="N2553" s="279"/>
      <c r="O2553" s="279"/>
      <c r="P2553" s="279"/>
      <c r="Q2553" s="279"/>
      <c r="R2553" s="279"/>
      <c r="S2553" s="279"/>
      <c r="T2553" s="280"/>
      <c r="U2553" s="15"/>
      <c r="V2553" s="15"/>
      <c r="W2553" s="15"/>
      <c r="X2553" s="15"/>
      <c r="Y2553" s="15"/>
      <c r="Z2553" s="15"/>
      <c r="AA2553" s="15"/>
      <c r="AB2553" s="15"/>
      <c r="AC2553" s="15"/>
      <c r="AD2553" s="15"/>
      <c r="AE2553" s="15"/>
      <c r="AT2553" s="281" t="s">
        <v>260</v>
      </c>
      <c r="AU2553" s="281" t="s">
        <v>93</v>
      </c>
      <c r="AV2553" s="15" t="s">
        <v>91</v>
      </c>
      <c r="AW2553" s="15" t="s">
        <v>40</v>
      </c>
      <c r="AX2553" s="15" t="s">
        <v>84</v>
      </c>
      <c r="AY2553" s="281" t="s">
        <v>251</v>
      </c>
    </row>
    <row r="2554" s="13" customFormat="1">
      <c r="A2554" s="13"/>
      <c r="B2554" s="249"/>
      <c r="C2554" s="250"/>
      <c r="D2554" s="251" t="s">
        <v>260</v>
      </c>
      <c r="E2554" s="252" t="s">
        <v>1</v>
      </c>
      <c r="F2554" s="253" t="s">
        <v>2557</v>
      </c>
      <c r="G2554" s="250"/>
      <c r="H2554" s="254">
        <v>11</v>
      </c>
      <c r="I2554" s="255"/>
      <c r="J2554" s="250"/>
      <c r="K2554" s="250"/>
      <c r="L2554" s="256"/>
      <c r="M2554" s="257"/>
      <c r="N2554" s="258"/>
      <c r="O2554" s="258"/>
      <c r="P2554" s="258"/>
      <c r="Q2554" s="258"/>
      <c r="R2554" s="258"/>
      <c r="S2554" s="258"/>
      <c r="T2554" s="259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60" t="s">
        <v>260</v>
      </c>
      <c r="AU2554" s="260" t="s">
        <v>93</v>
      </c>
      <c r="AV2554" s="13" t="s">
        <v>93</v>
      </c>
      <c r="AW2554" s="13" t="s">
        <v>40</v>
      </c>
      <c r="AX2554" s="13" t="s">
        <v>91</v>
      </c>
      <c r="AY2554" s="260" t="s">
        <v>251</v>
      </c>
    </row>
    <row r="2555" s="2" customFormat="1" ht="49.05" customHeight="1">
      <c r="A2555" s="41"/>
      <c r="B2555" s="42"/>
      <c r="C2555" s="230" t="s">
        <v>2558</v>
      </c>
      <c r="D2555" s="230" t="s">
        <v>253</v>
      </c>
      <c r="E2555" s="231" t="s">
        <v>2559</v>
      </c>
      <c r="F2555" s="232" t="s">
        <v>2560</v>
      </c>
      <c r="G2555" s="233" t="s">
        <v>321</v>
      </c>
      <c r="H2555" s="234">
        <v>5</v>
      </c>
      <c r="I2555" s="235"/>
      <c r="J2555" s="236">
        <f>ROUND(I2555*H2555,2)</f>
        <v>0</v>
      </c>
      <c r="K2555" s="237"/>
      <c r="L2555" s="47"/>
      <c r="M2555" s="238" t="s">
        <v>1</v>
      </c>
      <c r="N2555" s="239" t="s">
        <v>49</v>
      </c>
      <c r="O2555" s="94"/>
      <c r="P2555" s="240">
        <f>O2555*H2555</f>
        <v>0</v>
      </c>
      <c r="Q2555" s="240">
        <v>0.0015200000000000001</v>
      </c>
      <c r="R2555" s="240">
        <f>Q2555*H2555</f>
        <v>0.0076000000000000009</v>
      </c>
      <c r="S2555" s="240">
        <v>0</v>
      </c>
      <c r="T2555" s="241">
        <f>S2555*H2555</f>
        <v>0</v>
      </c>
      <c r="U2555" s="41"/>
      <c r="V2555" s="41"/>
      <c r="W2555" s="41"/>
      <c r="X2555" s="41"/>
      <c r="Y2555" s="41"/>
      <c r="Z2555" s="41"/>
      <c r="AA2555" s="41"/>
      <c r="AB2555" s="41"/>
      <c r="AC2555" s="41"/>
      <c r="AD2555" s="41"/>
      <c r="AE2555" s="41"/>
      <c r="AR2555" s="242" t="s">
        <v>304</v>
      </c>
      <c r="AT2555" s="242" t="s">
        <v>253</v>
      </c>
      <c r="AU2555" s="242" t="s">
        <v>93</v>
      </c>
      <c r="AY2555" s="19" t="s">
        <v>251</v>
      </c>
      <c r="BE2555" s="243">
        <f>IF(N2555="základní",J2555,0)</f>
        <v>0</v>
      </c>
      <c r="BF2555" s="243">
        <f>IF(N2555="snížená",J2555,0)</f>
        <v>0</v>
      </c>
      <c r="BG2555" s="243">
        <f>IF(N2555="zákl. přenesená",J2555,0)</f>
        <v>0</v>
      </c>
      <c r="BH2555" s="243">
        <f>IF(N2555="sníž. přenesená",J2555,0)</f>
        <v>0</v>
      </c>
      <c r="BI2555" s="243">
        <f>IF(N2555="nulová",J2555,0)</f>
        <v>0</v>
      </c>
      <c r="BJ2555" s="19" t="s">
        <v>91</v>
      </c>
      <c r="BK2555" s="243">
        <f>ROUND(I2555*H2555,2)</f>
        <v>0</v>
      </c>
      <c r="BL2555" s="19" t="s">
        <v>304</v>
      </c>
      <c r="BM2555" s="242" t="s">
        <v>2561</v>
      </c>
    </row>
    <row r="2556" s="15" customFormat="1">
      <c r="A2556" s="15"/>
      <c r="B2556" s="272"/>
      <c r="C2556" s="273"/>
      <c r="D2556" s="251" t="s">
        <v>260</v>
      </c>
      <c r="E2556" s="274" t="s">
        <v>1</v>
      </c>
      <c r="F2556" s="275" t="s">
        <v>1734</v>
      </c>
      <c r="G2556" s="273"/>
      <c r="H2556" s="274" t="s">
        <v>1</v>
      </c>
      <c r="I2556" s="276"/>
      <c r="J2556" s="273"/>
      <c r="K2556" s="273"/>
      <c r="L2556" s="277"/>
      <c r="M2556" s="278"/>
      <c r="N2556" s="279"/>
      <c r="O2556" s="279"/>
      <c r="P2556" s="279"/>
      <c r="Q2556" s="279"/>
      <c r="R2556" s="279"/>
      <c r="S2556" s="279"/>
      <c r="T2556" s="280"/>
      <c r="U2556" s="15"/>
      <c r="V2556" s="15"/>
      <c r="W2556" s="15"/>
      <c r="X2556" s="15"/>
      <c r="Y2556" s="15"/>
      <c r="Z2556" s="15"/>
      <c r="AA2556" s="15"/>
      <c r="AB2556" s="15"/>
      <c r="AC2556" s="15"/>
      <c r="AD2556" s="15"/>
      <c r="AE2556" s="15"/>
      <c r="AT2556" s="281" t="s">
        <v>260</v>
      </c>
      <c r="AU2556" s="281" t="s">
        <v>93</v>
      </c>
      <c r="AV2556" s="15" t="s">
        <v>91</v>
      </c>
      <c r="AW2556" s="15" t="s">
        <v>40</v>
      </c>
      <c r="AX2556" s="15" t="s">
        <v>84</v>
      </c>
      <c r="AY2556" s="281" t="s">
        <v>251</v>
      </c>
    </row>
    <row r="2557" s="13" customFormat="1">
      <c r="A2557" s="13"/>
      <c r="B2557" s="249"/>
      <c r="C2557" s="250"/>
      <c r="D2557" s="251" t="s">
        <v>260</v>
      </c>
      <c r="E2557" s="252" t="s">
        <v>1</v>
      </c>
      <c r="F2557" s="253" t="s">
        <v>2562</v>
      </c>
      <c r="G2557" s="250"/>
      <c r="H2557" s="254">
        <v>5</v>
      </c>
      <c r="I2557" s="255"/>
      <c r="J2557" s="250"/>
      <c r="K2557" s="250"/>
      <c r="L2557" s="256"/>
      <c r="M2557" s="257"/>
      <c r="N2557" s="258"/>
      <c r="O2557" s="258"/>
      <c r="P2557" s="258"/>
      <c r="Q2557" s="258"/>
      <c r="R2557" s="258"/>
      <c r="S2557" s="258"/>
      <c r="T2557" s="259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60" t="s">
        <v>260</v>
      </c>
      <c r="AU2557" s="260" t="s">
        <v>93</v>
      </c>
      <c r="AV2557" s="13" t="s">
        <v>93</v>
      </c>
      <c r="AW2557" s="13" t="s">
        <v>40</v>
      </c>
      <c r="AX2557" s="13" t="s">
        <v>91</v>
      </c>
      <c r="AY2557" s="260" t="s">
        <v>251</v>
      </c>
    </row>
    <row r="2558" s="2" customFormat="1" ht="49.05" customHeight="1">
      <c r="A2558" s="41"/>
      <c r="B2558" s="42"/>
      <c r="C2558" s="230" t="s">
        <v>1791</v>
      </c>
      <c r="D2558" s="230" t="s">
        <v>253</v>
      </c>
      <c r="E2558" s="231" t="s">
        <v>2563</v>
      </c>
      <c r="F2558" s="232" t="s">
        <v>2564</v>
      </c>
      <c r="G2558" s="233" t="s">
        <v>321</v>
      </c>
      <c r="H2558" s="234">
        <v>0.5</v>
      </c>
      <c r="I2558" s="235"/>
      <c r="J2558" s="236">
        <f>ROUND(I2558*H2558,2)</f>
        <v>0</v>
      </c>
      <c r="K2558" s="237"/>
      <c r="L2558" s="47"/>
      <c r="M2558" s="238" t="s">
        <v>1</v>
      </c>
      <c r="N2558" s="239" t="s">
        <v>49</v>
      </c>
      <c r="O2558" s="94"/>
      <c r="P2558" s="240">
        <f>O2558*H2558</f>
        <v>0</v>
      </c>
      <c r="Q2558" s="240">
        <v>0.0015200000000000001</v>
      </c>
      <c r="R2558" s="240">
        <f>Q2558*H2558</f>
        <v>0.00076000000000000004</v>
      </c>
      <c r="S2558" s="240">
        <v>0</v>
      </c>
      <c r="T2558" s="241">
        <f>S2558*H2558</f>
        <v>0</v>
      </c>
      <c r="U2558" s="41"/>
      <c r="V2558" s="41"/>
      <c r="W2558" s="41"/>
      <c r="X2558" s="41"/>
      <c r="Y2558" s="41"/>
      <c r="Z2558" s="41"/>
      <c r="AA2558" s="41"/>
      <c r="AB2558" s="41"/>
      <c r="AC2558" s="41"/>
      <c r="AD2558" s="41"/>
      <c r="AE2558" s="41"/>
      <c r="AR2558" s="242" t="s">
        <v>304</v>
      </c>
      <c r="AT2558" s="242" t="s">
        <v>253</v>
      </c>
      <c r="AU2558" s="242" t="s">
        <v>93</v>
      </c>
      <c r="AY2558" s="19" t="s">
        <v>251</v>
      </c>
      <c r="BE2558" s="243">
        <f>IF(N2558="základní",J2558,0)</f>
        <v>0</v>
      </c>
      <c r="BF2558" s="243">
        <f>IF(N2558="snížená",J2558,0)</f>
        <v>0</v>
      </c>
      <c r="BG2558" s="243">
        <f>IF(N2558="zákl. přenesená",J2558,0)</f>
        <v>0</v>
      </c>
      <c r="BH2558" s="243">
        <f>IF(N2558="sníž. přenesená",J2558,0)</f>
        <v>0</v>
      </c>
      <c r="BI2558" s="243">
        <f>IF(N2558="nulová",J2558,0)</f>
        <v>0</v>
      </c>
      <c r="BJ2558" s="19" t="s">
        <v>91</v>
      </c>
      <c r="BK2558" s="243">
        <f>ROUND(I2558*H2558,2)</f>
        <v>0</v>
      </c>
      <c r="BL2558" s="19" t="s">
        <v>304</v>
      </c>
      <c r="BM2558" s="242" t="s">
        <v>2565</v>
      </c>
    </row>
    <row r="2559" s="15" customFormat="1">
      <c r="A2559" s="15"/>
      <c r="B2559" s="272"/>
      <c r="C2559" s="273"/>
      <c r="D2559" s="251" t="s">
        <v>260</v>
      </c>
      <c r="E2559" s="274" t="s">
        <v>1</v>
      </c>
      <c r="F2559" s="275" t="s">
        <v>1734</v>
      </c>
      <c r="G2559" s="273"/>
      <c r="H2559" s="274" t="s">
        <v>1</v>
      </c>
      <c r="I2559" s="276"/>
      <c r="J2559" s="273"/>
      <c r="K2559" s="273"/>
      <c r="L2559" s="277"/>
      <c r="M2559" s="278"/>
      <c r="N2559" s="279"/>
      <c r="O2559" s="279"/>
      <c r="P2559" s="279"/>
      <c r="Q2559" s="279"/>
      <c r="R2559" s="279"/>
      <c r="S2559" s="279"/>
      <c r="T2559" s="280"/>
      <c r="U2559" s="15"/>
      <c r="V2559" s="15"/>
      <c r="W2559" s="15"/>
      <c r="X2559" s="15"/>
      <c r="Y2559" s="15"/>
      <c r="Z2559" s="15"/>
      <c r="AA2559" s="15"/>
      <c r="AB2559" s="15"/>
      <c r="AC2559" s="15"/>
      <c r="AD2559" s="15"/>
      <c r="AE2559" s="15"/>
      <c r="AT2559" s="281" t="s">
        <v>260</v>
      </c>
      <c r="AU2559" s="281" t="s">
        <v>93</v>
      </c>
      <c r="AV2559" s="15" t="s">
        <v>91</v>
      </c>
      <c r="AW2559" s="15" t="s">
        <v>40</v>
      </c>
      <c r="AX2559" s="15" t="s">
        <v>84</v>
      </c>
      <c r="AY2559" s="281" t="s">
        <v>251</v>
      </c>
    </row>
    <row r="2560" s="13" customFormat="1">
      <c r="A2560" s="13"/>
      <c r="B2560" s="249"/>
      <c r="C2560" s="250"/>
      <c r="D2560" s="251" t="s">
        <v>260</v>
      </c>
      <c r="E2560" s="252" t="s">
        <v>1</v>
      </c>
      <c r="F2560" s="253" t="s">
        <v>2566</v>
      </c>
      <c r="G2560" s="250"/>
      <c r="H2560" s="254">
        <v>0.5</v>
      </c>
      <c r="I2560" s="255"/>
      <c r="J2560" s="250"/>
      <c r="K2560" s="250"/>
      <c r="L2560" s="256"/>
      <c r="M2560" s="257"/>
      <c r="N2560" s="258"/>
      <c r="O2560" s="258"/>
      <c r="P2560" s="258"/>
      <c r="Q2560" s="258"/>
      <c r="R2560" s="258"/>
      <c r="S2560" s="258"/>
      <c r="T2560" s="259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60" t="s">
        <v>260</v>
      </c>
      <c r="AU2560" s="260" t="s">
        <v>93</v>
      </c>
      <c r="AV2560" s="13" t="s">
        <v>93</v>
      </c>
      <c r="AW2560" s="13" t="s">
        <v>40</v>
      </c>
      <c r="AX2560" s="13" t="s">
        <v>91</v>
      </c>
      <c r="AY2560" s="260" t="s">
        <v>251</v>
      </c>
    </row>
    <row r="2561" s="2" customFormat="1" ht="24.15" customHeight="1">
      <c r="A2561" s="41"/>
      <c r="B2561" s="42"/>
      <c r="C2561" s="230" t="s">
        <v>2567</v>
      </c>
      <c r="D2561" s="230" t="s">
        <v>253</v>
      </c>
      <c r="E2561" s="231" t="s">
        <v>2568</v>
      </c>
      <c r="F2561" s="232" t="s">
        <v>2569</v>
      </c>
      <c r="G2561" s="233" t="s">
        <v>1665</v>
      </c>
      <c r="H2561" s="305"/>
      <c r="I2561" s="235"/>
      <c r="J2561" s="236">
        <f>ROUND(I2561*H2561,2)</f>
        <v>0</v>
      </c>
      <c r="K2561" s="237"/>
      <c r="L2561" s="47"/>
      <c r="M2561" s="238" t="s">
        <v>1</v>
      </c>
      <c r="N2561" s="239" t="s">
        <v>49</v>
      </c>
      <c r="O2561" s="94"/>
      <c r="P2561" s="240">
        <f>O2561*H2561</f>
        <v>0</v>
      </c>
      <c r="Q2561" s="240">
        <v>0</v>
      </c>
      <c r="R2561" s="240">
        <f>Q2561*H2561</f>
        <v>0</v>
      </c>
      <c r="S2561" s="240">
        <v>0</v>
      </c>
      <c r="T2561" s="241">
        <f>S2561*H2561</f>
        <v>0</v>
      </c>
      <c r="U2561" s="41"/>
      <c r="V2561" s="41"/>
      <c r="W2561" s="41"/>
      <c r="X2561" s="41"/>
      <c r="Y2561" s="41"/>
      <c r="Z2561" s="41"/>
      <c r="AA2561" s="41"/>
      <c r="AB2561" s="41"/>
      <c r="AC2561" s="41"/>
      <c r="AD2561" s="41"/>
      <c r="AE2561" s="41"/>
      <c r="AR2561" s="242" t="s">
        <v>304</v>
      </c>
      <c r="AT2561" s="242" t="s">
        <v>253</v>
      </c>
      <c r="AU2561" s="242" t="s">
        <v>93</v>
      </c>
      <c r="AY2561" s="19" t="s">
        <v>251</v>
      </c>
      <c r="BE2561" s="243">
        <f>IF(N2561="základní",J2561,0)</f>
        <v>0</v>
      </c>
      <c r="BF2561" s="243">
        <f>IF(N2561="snížená",J2561,0)</f>
        <v>0</v>
      </c>
      <c r="BG2561" s="243">
        <f>IF(N2561="zákl. přenesená",J2561,0)</f>
        <v>0</v>
      </c>
      <c r="BH2561" s="243">
        <f>IF(N2561="sníž. přenesená",J2561,0)</f>
        <v>0</v>
      </c>
      <c r="BI2561" s="243">
        <f>IF(N2561="nulová",J2561,0)</f>
        <v>0</v>
      </c>
      <c r="BJ2561" s="19" t="s">
        <v>91</v>
      </c>
      <c r="BK2561" s="243">
        <f>ROUND(I2561*H2561,2)</f>
        <v>0</v>
      </c>
      <c r="BL2561" s="19" t="s">
        <v>304</v>
      </c>
      <c r="BM2561" s="242" t="s">
        <v>2570</v>
      </c>
    </row>
    <row r="2562" s="2" customFormat="1">
      <c r="A2562" s="41"/>
      <c r="B2562" s="42"/>
      <c r="C2562" s="43"/>
      <c r="D2562" s="244" t="s">
        <v>258</v>
      </c>
      <c r="E2562" s="43"/>
      <c r="F2562" s="245" t="s">
        <v>2571</v>
      </c>
      <c r="G2562" s="43"/>
      <c r="H2562" s="43"/>
      <c r="I2562" s="246"/>
      <c r="J2562" s="43"/>
      <c r="K2562" s="43"/>
      <c r="L2562" s="47"/>
      <c r="M2562" s="247"/>
      <c r="N2562" s="248"/>
      <c r="O2562" s="94"/>
      <c r="P2562" s="94"/>
      <c r="Q2562" s="94"/>
      <c r="R2562" s="94"/>
      <c r="S2562" s="94"/>
      <c r="T2562" s="95"/>
      <c r="U2562" s="41"/>
      <c r="V2562" s="41"/>
      <c r="W2562" s="41"/>
      <c r="X2562" s="41"/>
      <c r="Y2562" s="41"/>
      <c r="Z2562" s="41"/>
      <c r="AA2562" s="41"/>
      <c r="AB2562" s="41"/>
      <c r="AC2562" s="41"/>
      <c r="AD2562" s="41"/>
      <c r="AE2562" s="41"/>
      <c r="AT2562" s="19" t="s">
        <v>258</v>
      </c>
      <c r="AU2562" s="19" t="s">
        <v>93</v>
      </c>
    </row>
    <row r="2563" s="12" customFormat="1" ht="22.8" customHeight="1">
      <c r="A2563" s="12"/>
      <c r="B2563" s="214"/>
      <c r="C2563" s="215"/>
      <c r="D2563" s="216" t="s">
        <v>83</v>
      </c>
      <c r="E2563" s="228" t="s">
        <v>2572</v>
      </c>
      <c r="F2563" s="228" t="s">
        <v>2573</v>
      </c>
      <c r="G2563" s="215"/>
      <c r="H2563" s="215"/>
      <c r="I2563" s="218"/>
      <c r="J2563" s="229">
        <f>BK2563</f>
        <v>0</v>
      </c>
      <c r="K2563" s="215"/>
      <c r="L2563" s="220"/>
      <c r="M2563" s="221"/>
      <c r="N2563" s="222"/>
      <c r="O2563" s="222"/>
      <c r="P2563" s="223">
        <f>SUM(P2564:P3002)</f>
        <v>0</v>
      </c>
      <c r="Q2563" s="222"/>
      <c r="R2563" s="223">
        <f>SUM(R2564:R3002)</f>
        <v>39.395387130000017</v>
      </c>
      <c r="S2563" s="222"/>
      <c r="T2563" s="224">
        <f>SUM(T2564:T3002)</f>
        <v>0</v>
      </c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R2563" s="225" t="s">
        <v>93</v>
      </c>
      <c r="AT2563" s="226" t="s">
        <v>83</v>
      </c>
      <c r="AU2563" s="226" t="s">
        <v>91</v>
      </c>
      <c r="AY2563" s="225" t="s">
        <v>251</v>
      </c>
      <c r="BK2563" s="227">
        <f>SUM(BK2564:BK3002)</f>
        <v>0</v>
      </c>
    </row>
    <row r="2564" s="2" customFormat="1" ht="33" customHeight="1">
      <c r="A2564" s="41"/>
      <c r="B2564" s="42"/>
      <c r="C2564" s="230" t="s">
        <v>1795</v>
      </c>
      <c r="D2564" s="230" t="s">
        <v>253</v>
      </c>
      <c r="E2564" s="231" t="s">
        <v>2574</v>
      </c>
      <c r="F2564" s="232" t="s">
        <v>2575</v>
      </c>
      <c r="G2564" s="233" t="s">
        <v>389</v>
      </c>
      <c r="H2564" s="234">
        <v>632.26800000000003</v>
      </c>
      <c r="I2564" s="235"/>
      <c r="J2564" s="236">
        <f>ROUND(I2564*H2564,2)</f>
        <v>0</v>
      </c>
      <c r="K2564" s="237"/>
      <c r="L2564" s="47"/>
      <c r="M2564" s="238" t="s">
        <v>1</v>
      </c>
      <c r="N2564" s="239" t="s">
        <v>49</v>
      </c>
      <c r="O2564" s="94"/>
      <c r="P2564" s="240">
        <f>O2564*H2564</f>
        <v>0</v>
      </c>
      <c r="Q2564" s="240">
        <v>0.00025999999999999998</v>
      </c>
      <c r="R2564" s="240">
        <f>Q2564*H2564</f>
        <v>0.16438967999999998</v>
      </c>
      <c r="S2564" s="240">
        <v>0</v>
      </c>
      <c r="T2564" s="241">
        <f>S2564*H2564</f>
        <v>0</v>
      </c>
      <c r="U2564" s="41"/>
      <c r="V2564" s="41"/>
      <c r="W2564" s="41"/>
      <c r="X2564" s="41"/>
      <c r="Y2564" s="41"/>
      <c r="Z2564" s="41"/>
      <c r="AA2564" s="41"/>
      <c r="AB2564" s="41"/>
      <c r="AC2564" s="41"/>
      <c r="AD2564" s="41"/>
      <c r="AE2564" s="41"/>
      <c r="AR2564" s="242" t="s">
        <v>304</v>
      </c>
      <c r="AT2564" s="242" t="s">
        <v>253</v>
      </c>
      <c r="AU2564" s="242" t="s">
        <v>93</v>
      </c>
      <c r="AY2564" s="19" t="s">
        <v>251</v>
      </c>
      <c r="BE2564" s="243">
        <f>IF(N2564="základní",J2564,0)</f>
        <v>0</v>
      </c>
      <c r="BF2564" s="243">
        <f>IF(N2564="snížená",J2564,0)</f>
        <v>0</v>
      </c>
      <c r="BG2564" s="243">
        <f>IF(N2564="zákl. přenesená",J2564,0)</f>
        <v>0</v>
      </c>
      <c r="BH2564" s="243">
        <f>IF(N2564="sníž. přenesená",J2564,0)</f>
        <v>0</v>
      </c>
      <c r="BI2564" s="243">
        <f>IF(N2564="nulová",J2564,0)</f>
        <v>0</v>
      </c>
      <c r="BJ2564" s="19" t="s">
        <v>91</v>
      </c>
      <c r="BK2564" s="243">
        <f>ROUND(I2564*H2564,2)</f>
        <v>0</v>
      </c>
      <c r="BL2564" s="19" t="s">
        <v>304</v>
      </c>
      <c r="BM2564" s="242" t="s">
        <v>2576</v>
      </c>
    </row>
    <row r="2565" s="15" customFormat="1">
      <c r="A2565" s="15"/>
      <c r="B2565" s="272"/>
      <c r="C2565" s="273"/>
      <c r="D2565" s="251" t="s">
        <v>260</v>
      </c>
      <c r="E2565" s="274" t="s">
        <v>1</v>
      </c>
      <c r="F2565" s="275" t="s">
        <v>2577</v>
      </c>
      <c r="G2565" s="273"/>
      <c r="H2565" s="274" t="s">
        <v>1</v>
      </c>
      <c r="I2565" s="276"/>
      <c r="J2565" s="273"/>
      <c r="K2565" s="273"/>
      <c r="L2565" s="277"/>
      <c r="M2565" s="278"/>
      <c r="N2565" s="279"/>
      <c r="O2565" s="279"/>
      <c r="P2565" s="279"/>
      <c r="Q2565" s="279"/>
      <c r="R2565" s="279"/>
      <c r="S2565" s="279"/>
      <c r="T2565" s="280"/>
      <c r="U2565" s="15"/>
      <c r="V2565" s="15"/>
      <c r="W2565" s="15"/>
      <c r="X2565" s="15"/>
      <c r="Y2565" s="15"/>
      <c r="Z2565" s="15"/>
      <c r="AA2565" s="15"/>
      <c r="AB2565" s="15"/>
      <c r="AC2565" s="15"/>
      <c r="AD2565" s="15"/>
      <c r="AE2565" s="15"/>
      <c r="AT2565" s="281" t="s">
        <v>260</v>
      </c>
      <c r="AU2565" s="281" t="s">
        <v>93</v>
      </c>
      <c r="AV2565" s="15" t="s">
        <v>91</v>
      </c>
      <c r="AW2565" s="15" t="s">
        <v>40</v>
      </c>
      <c r="AX2565" s="15" t="s">
        <v>84</v>
      </c>
      <c r="AY2565" s="281" t="s">
        <v>251</v>
      </c>
    </row>
    <row r="2566" s="15" customFormat="1">
      <c r="A2566" s="15"/>
      <c r="B2566" s="272"/>
      <c r="C2566" s="273"/>
      <c r="D2566" s="251" t="s">
        <v>260</v>
      </c>
      <c r="E2566" s="274" t="s">
        <v>1</v>
      </c>
      <c r="F2566" s="275" t="s">
        <v>2578</v>
      </c>
      <c r="G2566" s="273"/>
      <c r="H2566" s="274" t="s">
        <v>1</v>
      </c>
      <c r="I2566" s="276"/>
      <c r="J2566" s="273"/>
      <c r="K2566" s="273"/>
      <c r="L2566" s="277"/>
      <c r="M2566" s="278"/>
      <c r="N2566" s="279"/>
      <c r="O2566" s="279"/>
      <c r="P2566" s="279"/>
      <c r="Q2566" s="279"/>
      <c r="R2566" s="279"/>
      <c r="S2566" s="279"/>
      <c r="T2566" s="280"/>
      <c r="U2566" s="15"/>
      <c r="V2566" s="15"/>
      <c r="W2566" s="15"/>
      <c r="X2566" s="15"/>
      <c r="Y2566" s="15"/>
      <c r="Z2566" s="15"/>
      <c r="AA2566" s="15"/>
      <c r="AB2566" s="15"/>
      <c r="AC2566" s="15"/>
      <c r="AD2566" s="15"/>
      <c r="AE2566" s="15"/>
      <c r="AT2566" s="281" t="s">
        <v>260</v>
      </c>
      <c r="AU2566" s="281" t="s">
        <v>93</v>
      </c>
      <c r="AV2566" s="15" t="s">
        <v>91</v>
      </c>
      <c r="AW2566" s="15" t="s">
        <v>40</v>
      </c>
      <c r="AX2566" s="15" t="s">
        <v>84</v>
      </c>
      <c r="AY2566" s="281" t="s">
        <v>251</v>
      </c>
    </row>
    <row r="2567" s="13" customFormat="1">
      <c r="A2567" s="13"/>
      <c r="B2567" s="249"/>
      <c r="C2567" s="250"/>
      <c r="D2567" s="251" t="s">
        <v>260</v>
      </c>
      <c r="E2567" s="252" t="s">
        <v>1</v>
      </c>
      <c r="F2567" s="253" t="s">
        <v>2579</v>
      </c>
      <c r="G2567" s="250"/>
      <c r="H2567" s="254">
        <v>147.231</v>
      </c>
      <c r="I2567" s="255"/>
      <c r="J2567" s="250"/>
      <c r="K2567" s="250"/>
      <c r="L2567" s="256"/>
      <c r="M2567" s="257"/>
      <c r="N2567" s="258"/>
      <c r="O2567" s="258"/>
      <c r="P2567" s="258"/>
      <c r="Q2567" s="258"/>
      <c r="R2567" s="258"/>
      <c r="S2567" s="258"/>
      <c r="T2567" s="259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60" t="s">
        <v>260</v>
      </c>
      <c r="AU2567" s="260" t="s">
        <v>93</v>
      </c>
      <c r="AV2567" s="13" t="s">
        <v>93</v>
      </c>
      <c r="AW2567" s="13" t="s">
        <v>40</v>
      </c>
      <c r="AX2567" s="13" t="s">
        <v>84</v>
      </c>
      <c r="AY2567" s="260" t="s">
        <v>251</v>
      </c>
    </row>
    <row r="2568" s="13" customFormat="1">
      <c r="A2568" s="13"/>
      <c r="B2568" s="249"/>
      <c r="C2568" s="250"/>
      <c r="D2568" s="251" t="s">
        <v>260</v>
      </c>
      <c r="E2568" s="252" t="s">
        <v>1</v>
      </c>
      <c r="F2568" s="253" t="s">
        <v>2580</v>
      </c>
      <c r="G2568" s="250"/>
      <c r="H2568" s="254">
        <v>147.231</v>
      </c>
      <c r="I2568" s="255"/>
      <c r="J2568" s="250"/>
      <c r="K2568" s="250"/>
      <c r="L2568" s="256"/>
      <c r="M2568" s="257"/>
      <c r="N2568" s="258"/>
      <c r="O2568" s="258"/>
      <c r="P2568" s="258"/>
      <c r="Q2568" s="258"/>
      <c r="R2568" s="258"/>
      <c r="S2568" s="258"/>
      <c r="T2568" s="259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60" t="s">
        <v>260</v>
      </c>
      <c r="AU2568" s="260" t="s">
        <v>93</v>
      </c>
      <c r="AV2568" s="13" t="s">
        <v>93</v>
      </c>
      <c r="AW2568" s="13" t="s">
        <v>40</v>
      </c>
      <c r="AX2568" s="13" t="s">
        <v>84</v>
      </c>
      <c r="AY2568" s="260" t="s">
        <v>251</v>
      </c>
    </row>
    <row r="2569" s="13" customFormat="1">
      <c r="A2569" s="13"/>
      <c r="B2569" s="249"/>
      <c r="C2569" s="250"/>
      <c r="D2569" s="251" t="s">
        <v>260</v>
      </c>
      <c r="E2569" s="252" t="s">
        <v>1</v>
      </c>
      <c r="F2569" s="253" t="s">
        <v>2581</v>
      </c>
      <c r="G2569" s="250"/>
      <c r="H2569" s="254">
        <v>147.231</v>
      </c>
      <c r="I2569" s="255"/>
      <c r="J2569" s="250"/>
      <c r="K2569" s="250"/>
      <c r="L2569" s="256"/>
      <c r="M2569" s="257"/>
      <c r="N2569" s="258"/>
      <c r="O2569" s="258"/>
      <c r="P2569" s="258"/>
      <c r="Q2569" s="258"/>
      <c r="R2569" s="258"/>
      <c r="S2569" s="258"/>
      <c r="T2569" s="259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60" t="s">
        <v>260</v>
      </c>
      <c r="AU2569" s="260" t="s">
        <v>93</v>
      </c>
      <c r="AV2569" s="13" t="s">
        <v>93</v>
      </c>
      <c r="AW2569" s="13" t="s">
        <v>40</v>
      </c>
      <c r="AX2569" s="13" t="s">
        <v>84</v>
      </c>
      <c r="AY2569" s="260" t="s">
        <v>251</v>
      </c>
    </row>
    <row r="2570" s="13" customFormat="1">
      <c r="A2570" s="13"/>
      <c r="B2570" s="249"/>
      <c r="C2570" s="250"/>
      <c r="D2570" s="251" t="s">
        <v>260</v>
      </c>
      <c r="E2570" s="252" t="s">
        <v>1</v>
      </c>
      <c r="F2570" s="253" t="s">
        <v>2582</v>
      </c>
      <c r="G2570" s="250"/>
      <c r="H2570" s="254">
        <v>147.231</v>
      </c>
      <c r="I2570" s="255"/>
      <c r="J2570" s="250"/>
      <c r="K2570" s="250"/>
      <c r="L2570" s="256"/>
      <c r="M2570" s="257"/>
      <c r="N2570" s="258"/>
      <c r="O2570" s="258"/>
      <c r="P2570" s="258"/>
      <c r="Q2570" s="258"/>
      <c r="R2570" s="258"/>
      <c r="S2570" s="258"/>
      <c r="T2570" s="259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60" t="s">
        <v>260</v>
      </c>
      <c r="AU2570" s="260" t="s">
        <v>93</v>
      </c>
      <c r="AV2570" s="13" t="s">
        <v>93</v>
      </c>
      <c r="AW2570" s="13" t="s">
        <v>40</v>
      </c>
      <c r="AX2570" s="13" t="s">
        <v>84</v>
      </c>
      <c r="AY2570" s="260" t="s">
        <v>251</v>
      </c>
    </row>
    <row r="2571" s="16" customFormat="1">
      <c r="A2571" s="16"/>
      <c r="B2571" s="283"/>
      <c r="C2571" s="284"/>
      <c r="D2571" s="251" t="s">
        <v>260</v>
      </c>
      <c r="E2571" s="285" t="s">
        <v>1</v>
      </c>
      <c r="F2571" s="286" t="s">
        <v>329</v>
      </c>
      <c r="G2571" s="284"/>
      <c r="H2571" s="287">
        <v>588.92399999999998</v>
      </c>
      <c r="I2571" s="288"/>
      <c r="J2571" s="284"/>
      <c r="K2571" s="284"/>
      <c r="L2571" s="289"/>
      <c r="M2571" s="290"/>
      <c r="N2571" s="291"/>
      <c r="O2571" s="291"/>
      <c r="P2571" s="291"/>
      <c r="Q2571" s="291"/>
      <c r="R2571" s="291"/>
      <c r="S2571" s="291"/>
      <c r="T2571" s="292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T2571" s="293" t="s">
        <v>260</v>
      </c>
      <c r="AU2571" s="293" t="s">
        <v>93</v>
      </c>
      <c r="AV2571" s="16" t="s">
        <v>273</v>
      </c>
      <c r="AW2571" s="16" t="s">
        <v>40</v>
      </c>
      <c r="AX2571" s="16" t="s">
        <v>84</v>
      </c>
      <c r="AY2571" s="293" t="s">
        <v>251</v>
      </c>
    </row>
    <row r="2572" s="15" customFormat="1">
      <c r="A2572" s="15"/>
      <c r="B2572" s="272"/>
      <c r="C2572" s="273"/>
      <c r="D2572" s="251" t="s">
        <v>260</v>
      </c>
      <c r="E2572" s="274" t="s">
        <v>1</v>
      </c>
      <c r="F2572" s="275" t="s">
        <v>2583</v>
      </c>
      <c r="G2572" s="273"/>
      <c r="H2572" s="274" t="s">
        <v>1</v>
      </c>
      <c r="I2572" s="276"/>
      <c r="J2572" s="273"/>
      <c r="K2572" s="273"/>
      <c r="L2572" s="277"/>
      <c r="M2572" s="278"/>
      <c r="N2572" s="279"/>
      <c r="O2572" s="279"/>
      <c r="P2572" s="279"/>
      <c r="Q2572" s="279"/>
      <c r="R2572" s="279"/>
      <c r="S2572" s="279"/>
      <c r="T2572" s="280"/>
      <c r="U2572" s="15"/>
      <c r="V2572" s="15"/>
      <c r="W2572" s="15"/>
      <c r="X2572" s="15"/>
      <c r="Y2572" s="15"/>
      <c r="Z2572" s="15"/>
      <c r="AA2572" s="15"/>
      <c r="AB2572" s="15"/>
      <c r="AC2572" s="15"/>
      <c r="AD2572" s="15"/>
      <c r="AE2572" s="15"/>
      <c r="AT2572" s="281" t="s">
        <v>260</v>
      </c>
      <c r="AU2572" s="281" t="s">
        <v>93</v>
      </c>
      <c r="AV2572" s="15" t="s">
        <v>91</v>
      </c>
      <c r="AW2572" s="15" t="s">
        <v>40</v>
      </c>
      <c r="AX2572" s="15" t="s">
        <v>84</v>
      </c>
      <c r="AY2572" s="281" t="s">
        <v>251</v>
      </c>
    </row>
    <row r="2573" s="13" customFormat="1">
      <c r="A2573" s="13"/>
      <c r="B2573" s="249"/>
      <c r="C2573" s="250"/>
      <c r="D2573" s="251" t="s">
        <v>260</v>
      </c>
      <c r="E2573" s="252" t="s">
        <v>1</v>
      </c>
      <c r="F2573" s="253" t="s">
        <v>2584</v>
      </c>
      <c r="G2573" s="250"/>
      <c r="H2573" s="254">
        <v>10.836</v>
      </c>
      <c r="I2573" s="255"/>
      <c r="J2573" s="250"/>
      <c r="K2573" s="250"/>
      <c r="L2573" s="256"/>
      <c r="M2573" s="257"/>
      <c r="N2573" s="258"/>
      <c r="O2573" s="258"/>
      <c r="P2573" s="258"/>
      <c r="Q2573" s="258"/>
      <c r="R2573" s="258"/>
      <c r="S2573" s="258"/>
      <c r="T2573" s="259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60" t="s">
        <v>260</v>
      </c>
      <c r="AU2573" s="260" t="s">
        <v>93</v>
      </c>
      <c r="AV2573" s="13" t="s">
        <v>93</v>
      </c>
      <c r="AW2573" s="13" t="s">
        <v>40</v>
      </c>
      <c r="AX2573" s="13" t="s">
        <v>84</v>
      </c>
      <c r="AY2573" s="260" t="s">
        <v>251</v>
      </c>
    </row>
    <row r="2574" s="13" customFormat="1">
      <c r="A2574" s="13"/>
      <c r="B2574" s="249"/>
      <c r="C2574" s="250"/>
      <c r="D2574" s="251" t="s">
        <v>260</v>
      </c>
      <c r="E2574" s="252" t="s">
        <v>1</v>
      </c>
      <c r="F2574" s="253" t="s">
        <v>2585</v>
      </c>
      <c r="G2574" s="250"/>
      <c r="H2574" s="254">
        <v>10.836</v>
      </c>
      <c r="I2574" s="255"/>
      <c r="J2574" s="250"/>
      <c r="K2574" s="250"/>
      <c r="L2574" s="256"/>
      <c r="M2574" s="257"/>
      <c r="N2574" s="258"/>
      <c r="O2574" s="258"/>
      <c r="P2574" s="258"/>
      <c r="Q2574" s="258"/>
      <c r="R2574" s="258"/>
      <c r="S2574" s="258"/>
      <c r="T2574" s="259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60" t="s">
        <v>260</v>
      </c>
      <c r="AU2574" s="260" t="s">
        <v>93</v>
      </c>
      <c r="AV2574" s="13" t="s">
        <v>93</v>
      </c>
      <c r="AW2574" s="13" t="s">
        <v>40</v>
      </c>
      <c r="AX2574" s="13" t="s">
        <v>84</v>
      </c>
      <c r="AY2574" s="260" t="s">
        <v>251</v>
      </c>
    </row>
    <row r="2575" s="13" customFormat="1">
      <c r="A2575" s="13"/>
      <c r="B2575" s="249"/>
      <c r="C2575" s="250"/>
      <c r="D2575" s="251" t="s">
        <v>260</v>
      </c>
      <c r="E2575" s="252" t="s">
        <v>1</v>
      </c>
      <c r="F2575" s="253" t="s">
        <v>2586</v>
      </c>
      <c r="G2575" s="250"/>
      <c r="H2575" s="254">
        <v>10.836</v>
      </c>
      <c r="I2575" s="255"/>
      <c r="J2575" s="250"/>
      <c r="K2575" s="250"/>
      <c r="L2575" s="256"/>
      <c r="M2575" s="257"/>
      <c r="N2575" s="258"/>
      <c r="O2575" s="258"/>
      <c r="P2575" s="258"/>
      <c r="Q2575" s="258"/>
      <c r="R2575" s="258"/>
      <c r="S2575" s="258"/>
      <c r="T2575" s="259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60" t="s">
        <v>260</v>
      </c>
      <c r="AU2575" s="260" t="s">
        <v>93</v>
      </c>
      <c r="AV2575" s="13" t="s">
        <v>93</v>
      </c>
      <c r="AW2575" s="13" t="s">
        <v>40</v>
      </c>
      <c r="AX2575" s="13" t="s">
        <v>84</v>
      </c>
      <c r="AY2575" s="260" t="s">
        <v>251</v>
      </c>
    </row>
    <row r="2576" s="13" customFormat="1">
      <c r="A2576" s="13"/>
      <c r="B2576" s="249"/>
      <c r="C2576" s="250"/>
      <c r="D2576" s="251" t="s">
        <v>260</v>
      </c>
      <c r="E2576" s="252" t="s">
        <v>1</v>
      </c>
      <c r="F2576" s="253" t="s">
        <v>2587</v>
      </c>
      <c r="G2576" s="250"/>
      <c r="H2576" s="254">
        <v>10.836</v>
      </c>
      <c r="I2576" s="255"/>
      <c r="J2576" s="250"/>
      <c r="K2576" s="250"/>
      <c r="L2576" s="256"/>
      <c r="M2576" s="257"/>
      <c r="N2576" s="258"/>
      <c r="O2576" s="258"/>
      <c r="P2576" s="258"/>
      <c r="Q2576" s="258"/>
      <c r="R2576" s="258"/>
      <c r="S2576" s="258"/>
      <c r="T2576" s="259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60" t="s">
        <v>260</v>
      </c>
      <c r="AU2576" s="260" t="s">
        <v>93</v>
      </c>
      <c r="AV2576" s="13" t="s">
        <v>93</v>
      </c>
      <c r="AW2576" s="13" t="s">
        <v>40</v>
      </c>
      <c r="AX2576" s="13" t="s">
        <v>84</v>
      </c>
      <c r="AY2576" s="260" t="s">
        <v>251</v>
      </c>
    </row>
    <row r="2577" s="16" customFormat="1">
      <c r="A2577" s="16"/>
      <c r="B2577" s="283"/>
      <c r="C2577" s="284"/>
      <c r="D2577" s="251" t="s">
        <v>260</v>
      </c>
      <c r="E2577" s="285" t="s">
        <v>1</v>
      </c>
      <c r="F2577" s="286" t="s">
        <v>329</v>
      </c>
      <c r="G2577" s="284"/>
      <c r="H2577" s="287">
        <v>43.344000000000001</v>
      </c>
      <c r="I2577" s="288"/>
      <c r="J2577" s="284"/>
      <c r="K2577" s="284"/>
      <c r="L2577" s="289"/>
      <c r="M2577" s="290"/>
      <c r="N2577" s="291"/>
      <c r="O2577" s="291"/>
      <c r="P2577" s="291"/>
      <c r="Q2577" s="291"/>
      <c r="R2577" s="291"/>
      <c r="S2577" s="291"/>
      <c r="T2577" s="292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T2577" s="293" t="s">
        <v>260</v>
      </c>
      <c r="AU2577" s="293" t="s">
        <v>93</v>
      </c>
      <c r="AV2577" s="16" t="s">
        <v>273</v>
      </c>
      <c r="AW2577" s="16" t="s">
        <v>40</v>
      </c>
      <c r="AX2577" s="16" t="s">
        <v>84</v>
      </c>
      <c r="AY2577" s="293" t="s">
        <v>251</v>
      </c>
    </row>
    <row r="2578" s="14" customFormat="1">
      <c r="A2578" s="14"/>
      <c r="B2578" s="261"/>
      <c r="C2578" s="262"/>
      <c r="D2578" s="251" t="s">
        <v>260</v>
      </c>
      <c r="E2578" s="263" t="s">
        <v>1</v>
      </c>
      <c r="F2578" s="264" t="s">
        <v>262</v>
      </c>
      <c r="G2578" s="262"/>
      <c r="H2578" s="265">
        <v>632.26800000000003</v>
      </c>
      <c r="I2578" s="266"/>
      <c r="J2578" s="262"/>
      <c r="K2578" s="262"/>
      <c r="L2578" s="267"/>
      <c r="M2578" s="268"/>
      <c r="N2578" s="269"/>
      <c r="O2578" s="269"/>
      <c r="P2578" s="269"/>
      <c r="Q2578" s="269"/>
      <c r="R2578" s="269"/>
      <c r="S2578" s="269"/>
      <c r="T2578" s="270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71" t="s">
        <v>260</v>
      </c>
      <c r="AU2578" s="271" t="s">
        <v>93</v>
      </c>
      <c r="AV2578" s="14" t="s">
        <v>257</v>
      </c>
      <c r="AW2578" s="14" t="s">
        <v>40</v>
      </c>
      <c r="AX2578" s="14" t="s">
        <v>91</v>
      </c>
      <c r="AY2578" s="271" t="s">
        <v>251</v>
      </c>
    </row>
    <row r="2579" s="2" customFormat="1" ht="66.75" customHeight="1">
      <c r="A2579" s="41"/>
      <c r="B2579" s="42"/>
      <c r="C2579" s="294" t="s">
        <v>2588</v>
      </c>
      <c r="D2579" s="294" t="s">
        <v>338</v>
      </c>
      <c r="E2579" s="295" t="s">
        <v>2589</v>
      </c>
      <c r="F2579" s="296" t="s">
        <v>2590</v>
      </c>
      <c r="G2579" s="297" t="s">
        <v>571</v>
      </c>
      <c r="H2579" s="298">
        <v>76</v>
      </c>
      <c r="I2579" s="299"/>
      <c r="J2579" s="300">
        <f>ROUND(I2579*H2579,2)</f>
        <v>0</v>
      </c>
      <c r="K2579" s="301"/>
      <c r="L2579" s="302"/>
      <c r="M2579" s="303" t="s">
        <v>1</v>
      </c>
      <c r="N2579" s="304" t="s">
        <v>49</v>
      </c>
      <c r="O2579" s="94"/>
      <c r="P2579" s="240">
        <f>O2579*H2579</f>
        <v>0</v>
      </c>
      <c r="Q2579" s="240">
        <v>0.26611000000000001</v>
      </c>
      <c r="R2579" s="240">
        <f>Q2579*H2579</f>
        <v>20.224360000000001</v>
      </c>
      <c r="S2579" s="240">
        <v>0</v>
      </c>
      <c r="T2579" s="241">
        <f>S2579*H2579</f>
        <v>0</v>
      </c>
      <c r="U2579" s="41"/>
      <c r="V2579" s="41"/>
      <c r="W2579" s="41"/>
      <c r="X2579" s="41"/>
      <c r="Y2579" s="41"/>
      <c r="Z2579" s="41"/>
      <c r="AA2579" s="41"/>
      <c r="AB2579" s="41"/>
      <c r="AC2579" s="41"/>
      <c r="AD2579" s="41"/>
      <c r="AE2579" s="41"/>
      <c r="AR2579" s="242" t="s">
        <v>364</v>
      </c>
      <c r="AT2579" s="242" t="s">
        <v>338</v>
      </c>
      <c r="AU2579" s="242" t="s">
        <v>93</v>
      </c>
      <c r="AY2579" s="19" t="s">
        <v>251</v>
      </c>
      <c r="BE2579" s="243">
        <f>IF(N2579="základní",J2579,0)</f>
        <v>0</v>
      </c>
      <c r="BF2579" s="243">
        <f>IF(N2579="snížená",J2579,0)</f>
        <v>0</v>
      </c>
      <c r="BG2579" s="243">
        <f>IF(N2579="zákl. přenesená",J2579,0)</f>
        <v>0</v>
      </c>
      <c r="BH2579" s="243">
        <f>IF(N2579="sníž. přenesená",J2579,0)</f>
        <v>0</v>
      </c>
      <c r="BI2579" s="243">
        <f>IF(N2579="nulová",J2579,0)</f>
        <v>0</v>
      </c>
      <c r="BJ2579" s="19" t="s">
        <v>91</v>
      </c>
      <c r="BK2579" s="243">
        <f>ROUND(I2579*H2579,2)</f>
        <v>0</v>
      </c>
      <c r="BL2579" s="19" t="s">
        <v>304</v>
      </c>
      <c r="BM2579" s="242" t="s">
        <v>2591</v>
      </c>
    </row>
    <row r="2580" s="15" customFormat="1">
      <c r="A2580" s="15"/>
      <c r="B2580" s="272"/>
      <c r="C2580" s="273"/>
      <c r="D2580" s="251" t="s">
        <v>260</v>
      </c>
      <c r="E2580" s="274" t="s">
        <v>1</v>
      </c>
      <c r="F2580" s="275" t="s">
        <v>2577</v>
      </c>
      <c r="G2580" s="273"/>
      <c r="H2580" s="274" t="s">
        <v>1</v>
      </c>
      <c r="I2580" s="276"/>
      <c r="J2580" s="273"/>
      <c r="K2580" s="273"/>
      <c r="L2580" s="277"/>
      <c r="M2580" s="278"/>
      <c r="N2580" s="279"/>
      <c r="O2580" s="279"/>
      <c r="P2580" s="279"/>
      <c r="Q2580" s="279"/>
      <c r="R2580" s="279"/>
      <c r="S2580" s="279"/>
      <c r="T2580" s="280"/>
      <c r="U2580" s="15"/>
      <c r="V2580" s="15"/>
      <c r="W2580" s="15"/>
      <c r="X2580" s="15"/>
      <c r="Y2580" s="15"/>
      <c r="Z2580" s="15"/>
      <c r="AA2580" s="15"/>
      <c r="AB2580" s="15"/>
      <c r="AC2580" s="15"/>
      <c r="AD2580" s="15"/>
      <c r="AE2580" s="15"/>
      <c r="AT2580" s="281" t="s">
        <v>260</v>
      </c>
      <c r="AU2580" s="281" t="s">
        <v>93</v>
      </c>
      <c r="AV2580" s="15" t="s">
        <v>91</v>
      </c>
      <c r="AW2580" s="15" t="s">
        <v>40</v>
      </c>
      <c r="AX2580" s="15" t="s">
        <v>84</v>
      </c>
      <c r="AY2580" s="281" t="s">
        <v>251</v>
      </c>
    </row>
    <row r="2581" s="13" customFormat="1">
      <c r="A2581" s="13"/>
      <c r="B2581" s="249"/>
      <c r="C2581" s="250"/>
      <c r="D2581" s="251" t="s">
        <v>260</v>
      </c>
      <c r="E2581" s="252" t="s">
        <v>1</v>
      </c>
      <c r="F2581" s="253" t="s">
        <v>2424</v>
      </c>
      <c r="G2581" s="250"/>
      <c r="H2581" s="254">
        <v>19</v>
      </c>
      <c r="I2581" s="255"/>
      <c r="J2581" s="250"/>
      <c r="K2581" s="250"/>
      <c r="L2581" s="256"/>
      <c r="M2581" s="257"/>
      <c r="N2581" s="258"/>
      <c r="O2581" s="258"/>
      <c r="P2581" s="258"/>
      <c r="Q2581" s="258"/>
      <c r="R2581" s="258"/>
      <c r="S2581" s="258"/>
      <c r="T2581" s="259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60" t="s">
        <v>260</v>
      </c>
      <c r="AU2581" s="260" t="s">
        <v>93</v>
      </c>
      <c r="AV2581" s="13" t="s">
        <v>93</v>
      </c>
      <c r="AW2581" s="13" t="s">
        <v>40</v>
      </c>
      <c r="AX2581" s="13" t="s">
        <v>84</v>
      </c>
      <c r="AY2581" s="260" t="s">
        <v>251</v>
      </c>
    </row>
    <row r="2582" s="13" customFormat="1">
      <c r="A2582" s="13"/>
      <c r="B2582" s="249"/>
      <c r="C2582" s="250"/>
      <c r="D2582" s="251" t="s">
        <v>260</v>
      </c>
      <c r="E2582" s="252" t="s">
        <v>1</v>
      </c>
      <c r="F2582" s="253" t="s">
        <v>2425</v>
      </c>
      <c r="G2582" s="250"/>
      <c r="H2582" s="254">
        <v>19</v>
      </c>
      <c r="I2582" s="255"/>
      <c r="J2582" s="250"/>
      <c r="K2582" s="250"/>
      <c r="L2582" s="256"/>
      <c r="M2582" s="257"/>
      <c r="N2582" s="258"/>
      <c r="O2582" s="258"/>
      <c r="P2582" s="258"/>
      <c r="Q2582" s="258"/>
      <c r="R2582" s="258"/>
      <c r="S2582" s="258"/>
      <c r="T2582" s="259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60" t="s">
        <v>260</v>
      </c>
      <c r="AU2582" s="260" t="s">
        <v>93</v>
      </c>
      <c r="AV2582" s="13" t="s">
        <v>93</v>
      </c>
      <c r="AW2582" s="13" t="s">
        <v>40</v>
      </c>
      <c r="AX2582" s="13" t="s">
        <v>84</v>
      </c>
      <c r="AY2582" s="260" t="s">
        <v>251</v>
      </c>
    </row>
    <row r="2583" s="13" customFormat="1">
      <c r="A2583" s="13"/>
      <c r="B2583" s="249"/>
      <c r="C2583" s="250"/>
      <c r="D2583" s="251" t="s">
        <v>260</v>
      </c>
      <c r="E2583" s="252" t="s">
        <v>1</v>
      </c>
      <c r="F2583" s="253" t="s">
        <v>2426</v>
      </c>
      <c r="G2583" s="250"/>
      <c r="H2583" s="254">
        <v>19</v>
      </c>
      <c r="I2583" s="255"/>
      <c r="J2583" s="250"/>
      <c r="K2583" s="250"/>
      <c r="L2583" s="256"/>
      <c r="M2583" s="257"/>
      <c r="N2583" s="258"/>
      <c r="O2583" s="258"/>
      <c r="P2583" s="258"/>
      <c r="Q2583" s="258"/>
      <c r="R2583" s="258"/>
      <c r="S2583" s="258"/>
      <c r="T2583" s="259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60" t="s">
        <v>260</v>
      </c>
      <c r="AU2583" s="260" t="s">
        <v>93</v>
      </c>
      <c r="AV2583" s="13" t="s">
        <v>93</v>
      </c>
      <c r="AW2583" s="13" t="s">
        <v>40</v>
      </c>
      <c r="AX2583" s="13" t="s">
        <v>84</v>
      </c>
      <c r="AY2583" s="260" t="s">
        <v>251</v>
      </c>
    </row>
    <row r="2584" s="13" customFormat="1">
      <c r="A2584" s="13"/>
      <c r="B2584" s="249"/>
      <c r="C2584" s="250"/>
      <c r="D2584" s="251" t="s">
        <v>260</v>
      </c>
      <c r="E2584" s="252" t="s">
        <v>1</v>
      </c>
      <c r="F2584" s="253" t="s">
        <v>2427</v>
      </c>
      <c r="G2584" s="250"/>
      <c r="H2584" s="254">
        <v>19</v>
      </c>
      <c r="I2584" s="255"/>
      <c r="J2584" s="250"/>
      <c r="K2584" s="250"/>
      <c r="L2584" s="256"/>
      <c r="M2584" s="257"/>
      <c r="N2584" s="258"/>
      <c r="O2584" s="258"/>
      <c r="P2584" s="258"/>
      <c r="Q2584" s="258"/>
      <c r="R2584" s="258"/>
      <c r="S2584" s="258"/>
      <c r="T2584" s="259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60" t="s">
        <v>260</v>
      </c>
      <c r="AU2584" s="260" t="s">
        <v>93</v>
      </c>
      <c r="AV2584" s="13" t="s">
        <v>93</v>
      </c>
      <c r="AW2584" s="13" t="s">
        <v>40</v>
      </c>
      <c r="AX2584" s="13" t="s">
        <v>84</v>
      </c>
      <c r="AY2584" s="260" t="s">
        <v>251</v>
      </c>
    </row>
    <row r="2585" s="14" customFormat="1">
      <c r="A2585" s="14"/>
      <c r="B2585" s="261"/>
      <c r="C2585" s="262"/>
      <c r="D2585" s="251" t="s">
        <v>260</v>
      </c>
      <c r="E2585" s="263" t="s">
        <v>1</v>
      </c>
      <c r="F2585" s="264" t="s">
        <v>262</v>
      </c>
      <c r="G2585" s="262"/>
      <c r="H2585" s="265">
        <v>76</v>
      </c>
      <c r="I2585" s="266"/>
      <c r="J2585" s="262"/>
      <c r="K2585" s="262"/>
      <c r="L2585" s="267"/>
      <c r="M2585" s="268"/>
      <c r="N2585" s="269"/>
      <c r="O2585" s="269"/>
      <c r="P2585" s="269"/>
      <c r="Q2585" s="269"/>
      <c r="R2585" s="269"/>
      <c r="S2585" s="269"/>
      <c r="T2585" s="270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71" t="s">
        <v>260</v>
      </c>
      <c r="AU2585" s="271" t="s">
        <v>93</v>
      </c>
      <c r="AV2585" s="14" t="s">
        <v>257</v>
      </c>
      <c r="AW2585" s="14" t="s">
        <v>40</v>
      </c>
      <c r="AX2585" s="14" t="s">
        <v>91</v>
      </c>
      <c r="AY2585" s="271" t="s">
        <v>251</v>
      </c>
    </row>
    <row r="2586" s="2" customFormat="1" ht="66.75" customHeight="1">
      <c r="A2586" s="41"/>
      <c r="B2586" s="42"/>
      <c r="C2586" s="294" t="s">
        <v>1800</v>
      </c>
      <c r="D2586" s="294" t="s">
        <v>338</v>
      </c>
      <c r="E2586" s="295" t="s">
        <v>2592</v>
      </c>
      <c r="F2586" s="296" t="s">
        <v>2593</v>
      </c>
      <c r="G2586" s="297" t="s">
        <v>571</v>
      </c>
      <c r="H2586" s="298">
        <v>4</v>
      </c>
      <c r="I2586" s="299"/>
      <c r="J2586" s="300">
        <f>ROUND(I2586*H2586,2)</f>
        <v>0</v>
      </c>
      <c r="K2586" s="301"/>
      <c r="L2586" s="302"/>
      <c r="M2586" s="303" t="s">
        <v>1</v>
      </c>
      <c r="N2586" s="304" t="s">
        <v>49</v>
      </c>
      <c r="O2586" s="94"/>
      <c r="P2586" s="240">
        <f>O2586*H2586</f>
        <v>0</v>
      </c>
      <c r="Q2586" s="240">
        <v>0.37511</v>
      </c>
      <c r="R2586" s="240">
        <f>Q2586*H2586</f>
        <v>1.50044</v>
      </c>
      <c r="S2586" s="240">
        <v>0</v>
      </c>
      <c r="T2586" s="241">
        <f>S2586*H2586</f>
        <v>0</v>
      </c>
      <c r="U2586" s="41"/>
      <c r="V2586" s="41"/>
      <c r="W2586" s="41"/>
      <c r="X2586" s="41"/>
      <c r="Y2586" s="41"/>
      <c r="Z2586" s="41"/>
      <c r="AA2586" s="41"/>
      <c r="AB2586" s="41"/>
      <c r="AC2586" s="41"/>
      <c r="AD2586" s="41"/>
      <c r="AE2586" s="41"/>
      <c r="AR2586" s="242" t="s">
        <v>364</v>
      </c>
      <c r="AT2586" s="242" t="s">
        <v>338</v>
      </c>
      <c r="AU2586" s="242" t="s">
        <v>93</v>
      </c>
      <c r="AY2586" s="19" t="s">
        <v>251</v>
      </c>
      <c r="BE2586" s="243">
        <f>IF(N2586="základní",J2586,0)</f>
        <v>0</v>
      </c>
      <c r="BF2586" s="243">
        <f>IF(N2586="snížená",J2586,0)</f>
        <v>0</v>
      </c>
      <c r="BG2586" s="243">
        <f>IF(N2586="zákl. přenesená",J2586,0)</f>
        <v>0</v>
      </c>
      <c r="BH2586" s="243">
        <f>IF(N2586="sníž. přenesená",J2586,0)</f>
        <v>0</v>
      </c>
      <c r="BI2586" s="243">
        <f>IF(N2586="nulová",J2586,0)</f>
        <v>0</v>
      </c>
      <c r="BJ2586" s="19" t="s">
        <v>91</v>
      </c>
      <c r="BK2586" s="243">
        <f>ROUND(I2586*H2586,2)</f>
        <v>0</v>
      </c>
      <c r="BL2586" s="19" t="s">
        <v>304</v>
      </c>
      <c r="BM2586" s="242" t="s">
        <v>2594</v>
      </c>
    </row>
    <row r="2587" s="15" customFormat="1">
      <c r="A2587" s="15"/>
      <c r="B2587" s="272"/>
      <c r="C2587" s="273"/>
      <c r="D2587" s="251" t="s">
        <v>260</v>
      </c>
      <c r="E2587" s="274" t="s">
        <v>1</v>
      </c>
      <c r="F2587" s="275" t="s">
        <v>2577</v>
      </c>
      <c r="G2587" s="273"/>
      <c r="H2587" s="274" t="s">
        <v>1</v>
      </c>
      <c r="I2587" s="276"/>
      <c r="J2587" s="273"/>
      <c r="K2587" s="273"/>
      <c r="L2587" s="277"/>
      <c r="M2587" s="278"/>
      <c r="N2587" s="279"/>
      <c r="O2587" s="279"/>
      <c r="P2587" s="279"/>
      <c r="Q2587" s="279"/>
      <c r="R2587" s="279"/>
      <c r="S2587" s="279"/>
      <c r="T2587" s="280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T2587" s="281" t="s">
        <v>260</v>
      </c>
      <c r="AU2587" s="281" t="s">
        <v>93</v>
      </c>
      <c r="AV2587" s="15" t="s">
        <v>91</v>
      </c>
      <c r="AW2587" s="15" t="s">
        <v>40</v>
      </c>
      <c r="AX2587" s="15" t="s">
        <v>84</v>
      </c>
      <c r="AY2587" s="281" t="s">
        <v>251</v>
      </c>
    </row>
    <row r="2588" s="13" customFormat="1">
      <c r="A2588" s="13"/>
      <c r="B2588" s="249"/>
      <c r="C2588" s="250"/>
      <c r="D2588" s="251" t="s">
        <v>260</v>
      </c>
      <c r="E2588" s="252" t="s">
        <v>1</v>
      </c>
      <c r="F2588" s="253" t="s">
        <v>2432</v>
      </c>
      <c r="G2588" s="250"/>
      <c r="H2588" s="254">
        <v>1</v>
      </c>
      <c r="I2588" s="255"/>
      <c r="J2588" s="250"/>
      <c r="K2588" s="250"/>
      <c r="L2588" s="256"/>
      <c r="M2588" s="257"/>
      <c r="N2588" s="258"/>
      <c r="O2588" s="258"/>
      <c r="P2588" s="258"/>
      <c r="Q2588" s="258"/>
      <c r="R2588" s="258"/>
      <c r="S2588" s="258"/>
      <c r="T2588" s="259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60" t="s">
        <v>260</v>
      </c>
      <c r="AU2588" s="260" t="s">
        <v>93</v>
      </c>
      <c r="AV2588" s="13" t="s">
        <v>93</v>
      </c>
      <c r="AW2588" s="13" t="s">
        <v>40</v>
      </c>
      <c r="AX2588" s="13" t="s">
        <v>84</v>
      </c>
      <c r="AY2588" s="260" t="s">
        <v>251</v>
      </c>
    </row>
    <row r="2589" s="13" customFormat="1">
      <c r="A2589" s="13"/>
      <c r="B2589" s="249"/>
      <c r="C2589" s="250"/>
      <c r="D2589" s="251" t="s">
        <v>260</v>
      </c>
      <c r="E2589" s="252" t="s">
        <v>1</v>
      </c>
      <c r="F2589" s="253" t="s">
        <v>2433</v>
      </c>
      <c r="G2589" s="250"/>
      <c r="H2589" s="254">
        <v>1</v>
      </c>
      <c r="I2589" s="255"/>
      <c r="J2589" s="250"/>
      <c r="K2589" s="250"/>
      <c r="L2589" s="256"/>
      <c r="M2589" s="257"/>
      <c r="N2589" s="258"/>
      <c r="O2589" s="258"/>
      <c r="P2589" s="258"/>
      <c r="Q2589" s="258"/>
      <c r="R2589" s="258"/>
      <c r="S2589" s="258"/>
      <c r="T2589" s="259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60" t="s">
        <v>260</v>
      </c>
      <c r="AU2589" s="260" t="s">
        <v>93</v>
      </c>
      <c r="AV2589" s="13" t="s">
        <v>93</v>
      </c>
      <c r="AW2589" s="13" t="s">
        <v>40</v>
      </c>
      <c r="AX2589" s="13" t="s">
        <v>84</v>
      </c>
      <c r="AY2589" s="260" t="s">
        <v>251</v>
      </c>
    </row>
    <row r="2590" s="13" customFormat="1">
      <c r="A2590" s="13"/>
      <c r="B2590" s="249"/>
      <c r="C2590" s="250"/>
      <c r="D2590" s="251" t="s">
        <v>260</v>
      </c>
      <c r="E2590" s="252" t="s">
        <v>1</v>
      </c>
      <c r="F2590" s="253" t="s">
        <v>2434</v>
      </c>
      <c r="G2590" s="250"/>
      <c r="H2590" s="254">
        <v>1</v>
      </c>
      <c r="I2590" s="255"/>
      <c r="J2590" s="250"/>
      <c r="K2590" s="250"/>
      <c r="L2590" s="256"/>
      <c r="M2590" s="257"/>
      <c r="N2590" s="258"/>
      <c r="O2590" s="258"/>
      <c r="P2590" s="258"/>
      <c r="Q2590" s="258"/>
      <c r="R2590" s="258"/>
      <c r="S2590" s="258"/>
      <c r="T2590" s="259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60" t="s">
        <v>260</v>
      </c>
      <c r="AU2590" s="260" t="s">
        <v>93</v>
      </c>
      <c r="AV2590" s="13" t="s">
        <v>93</v>
      </c>
      <c r="AW2590" s="13" t="s">
        <v>40</v>
      </c>
      <c r="AX2590" s="13" t="s">
        <v>84</v>
      </c>
      <c r="AY2590" s="260" t="s">
        <v>251</v>
      </c>
    </row>
    <row r="2591" s="13" customFormat="1">
      <c r="A2591" s="13"/>
      <c r="B2591" s="249"/>
      <c r="C2591" s="250"/>
      <c r="D2591" s="251" t="s">
        <v>260</v>
      </c>
      <c r="E2591" s="252" t="s">
        <v>1</v>
      </c>
      <c r="F2591" s="253" t="s">
        <v>2435</v>
      </c>
      <c r="G2591" s="250"/>
      <c r="H2591" s="254">
        <v>1</v>
      </c>
      <c r="I2591" s="255"/>
      <c r="J2591" s="250"/>
      <c r="K2591" s="250"/>
      <c r="L2591" s="256"/>
      <c r="M2591" s="257"/>
      <c r="N2591" s="258"/>
      <c r="O2591" s="258"/>
      <c r="P2591" s="258"/>
      <c r="Q2591" s="258"/>
      <c r="R2591" s="258"/>
      <c r="S2591" s="258"/>
      <c r="T2591" s="259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60" t="s">
        <v>260</v>
      </c>
      <c r="AU2591" s="260" t="s">
        <v>93</v>
      </c>
      <c r="AV2591" s="13" t="s">
        <v>93</v>
      </c>
      <c r="AW2591" s="13" t="s">
        <v>40</v>
      </c>
      <c r="AX2591" s="13" t="s">
        <v>84</v>
      </c>
      <c r="AY2591" s="260" t="s">
        <v>251</v>
      </c>
    </row>
    <row r="2592" s="14" customFormat="1">
      <c r="A2592" s="14"/>
      <c r="B2592" s="261"/>
      <c r="C2592" s="262"/>
      <c r="D2592" s="251" t="s">
        <v>260</v>
      </c>
      <c r="E2592" s="263" t="s">
        <v>1</v>
      </c>
      <c r="F2592" s="264" t="s">
        <v>262</v>
      </c>
      <c r="G2592" s="262"/>
      <c r="H2592" s="265">
        <v>4</v>
      </c>
      <c r="I2592" s="266"/>
      <c r="J2592" s="262"/>
      <c r="K2592" s="262"/>
      <c r="L2592" s="267"/>
      <c r="M2592" s="268"/>
      <c r="N2592" s="269"/>
      <c r="O2592" s="269"/>
      <c r="P2592" s="269"/>
      <c r="Q2592" s="269"/>
      <c r="R2592" s="269"/>
      <c r="S2592" s="269"/>
      <c r="T2592" s="270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71" t="s">
        <v>260</v>
      </c>
      <c r="AU2592" s="271" t="s">
        <v>93</v>
      </c>
      <c r="AV2592" s="14" t="s">
        <v>257</v>
      </c>
      <c r="AW2592" s="14" t="s">
        <v>40</v>
      </c>
      <c r="AX2592" s="14" t="s">
        <v>91</v>
      </c>
      <c r="AY2592" s="271" t="s">
        <v>251</v>
      </c>
    </row>
    <row r="2593" s="2" customFormat="1" ht="33" customHeight="1">
      <c r="A2593" s="41"/>
      <c r="B2593" s="42"/>
      <c r="C2593" s="230" t="s">
        <v>2595</v>
      </c>
      <c r="D2593" s="230" t="s">
        <v>253</v>
      </c>
      <c r="E2593" s="231" t="s">
        <v>2596</v>
      </c>
      <c r="F2593" s="232" t="s">
        <v>2597</v>
      </c>
      <c r="G2593" s="233" t="s">
        <v>389</v>
      </c>
      <c r="H2593" s="234">
        <v>166.185</v>
      </c>
      <c r="I2593" s="235"/>
      <c r="J2593" s="236">
        <f>ROUND(I2593*H2593,2)</f>
        <v>0</v>
      </c>
      <c r="K2593" s="237"/>
      <c r="L2593" s="47"/>
      <c r="M2593" s="238" t="s">
        <v>1</v>
      </c>
      <c r="N2593" s="239" t="s">
        <v>49</v>
      </c>
      <c r="O2593" s="94"/>
      <c r="P2593" s="240">
        <f>O2593*H2593</f>
        <v>0</v>
      </c>
      <c r="Q2593" s="240">
        <v>0.00027</v>
      </c>
      <c r="R2593" s="240">
        <f>Q2593*H2593</f>
        <v>0.044869949999999999</v>
      </c>
      <c r="S2593" s="240">
        <v>0</v>
      </c>
      <c r="T2593" s="241">
        <f>S2593*H2593</f>
        <v>0</v>
      </c>
      <c r="U2593" s="41"/>
      <c r="V2593" s="41"/>
      <c r="W2593" s="41"/>
      <c r="X2593" s="41"/>
      <c r="Y2593" s="41"/>
      <c r="Z2593" s="41"/>
      <c r="AA2593" s="41"/>
      <c r="AB2593" s="41"/>
      <c r="AC2593" s="41"/>
      <c r="AD2593" s="41"/>
      <c r="AE2593" s="41"/>
      <c r="AR2593" s="242" t="s">
        <v>304</v>
      </c>
      <c r="AT2593" s="242" t="s">
        <v>253</v>
      </c>
      <c r="AU2593" s="242" t="s">
        <v>93</v>
      </c>
      <c r="AY2593" s="19" t="s">
        <v>251</v>
      </c>
      <c r="BE2593" s="243">
        <f>IF(N2593="základní",J2593,0)</f>
        <v>0</v>
      </c>
      <c r="BF2593" s="243">
        <f>IF(N2593="snížená",J2593,0)</f>
        <v>0</v>
      </c>
      <c r="BG2593" s="243">
        <f>IF(N2593="zákl. přenesená",J2593,0)</f>
        <v>0</v>
      </c>
      <c r="BH2593" s="243">
        <f>IF(N2593="sníž. přenesená",J2593,0)</f>
        <v>0</v>
      </c>
      <c r="BI2593" s="243">
        <f>IF(N2593="nulová",J2593,0)</f>
        <v>0</v>
      </c>
      <c r="BJ2593" s="19" t="s">
        <v>91</v>
      </c>
      <c r="BK2593" s="243">
        <f>ROUND(I2593*H2593,2)</f>
        <v>0</v>
      </c>
      <c r="BL2593" s="19" t="s">
        <v>304</v>
      </c>
      <c r="BM2593" s="242" t="s">
        <v>2598</v>
      </c>
    </row>
    <row r="2594" s="15" customFormat="1">
      <c r="A2594" s="15"/>
      <c r="B2594" s="272"/>
      <c r="C2594" s="273"/>
      <c r="D2594" s="251" t="s">
        <v>260</v>
      </c>
      <c r="E2594" s="274" t="s">
        <v>1</v>
      </c>
      <c r="F2594" s="275" t="s">
        <v>2577</v>
      </c>
      <c r="G2594" s="273"/>
      <c r="H2594" s="274" t="s">
        <v>1</v>
      </c>
      <c r="I2594" s="276"/>
      <c r="J2594" s="273"/>
      <c r="K2594" s="273"/>
      <c r="L2594" s="277"/>
      <c r="M2594" s="278"/>
      <c r="N2594" s="279"/>
      <c r="O2594" s="279"/>
      <c r="P2594" s="279"/>
      <c r="Q2594" s="279"/>
      <c r="R2594" s="279"/>
      <c r="S2594" s="279"/>
      <c r="T2594" s="280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5"/>
      <c r="AE2594" s="15"/>
      <c r="AT2594" s="281" t="s">
        <v>260</v>
      </c>
      <c r="AU2594" s="281" t="s">
        <v>93</v>
      </c>
      <c r="AV2594" s="15" t="s">
        <v>91</v>
      </c>
      <c r="AW2594" s="15" t="s">
        <v>40</v>
      </c>
      <c r="AX2594" s="15" t="s">
        <v>84</v>
      </c>
      <c r="AY2594" s="281" t="s">
        <v>251</v>
      </c>
    </row>
    <row r="2595" s="15" customFormat="1">
      <c r="A2595" s="15"/>
      <c r="B2595" s="272"/>
      <c r="C2595" s="273"/>
      <c r="D2595" s="251" t="s">
        <v>260</v>
      </c>
      <c r="E2595" s="274" t="s">
        <v>1</v>
      </c>
      <c r="F2595" s="275" t="s">
        <v>2599</v>
      </c>
      <c r="G2595" s="273"/>
      <c r="H2595" s="274" t="s">
        <v>1</v>
      </c>
      <c r="I2595" s="276"/>
      <c r="J2595" s="273"/>
      <c r="K2595" s="273"/>
      <c r="L2595" s="277"/>
      <c r="M2595" s="278"/>
      <c r="N2595" s="279"/>
      <c r="O2595" s="279"/>
      <c r="P2595" s="279"/>
      <c r="Q2595" s="279"/>
      <c r="R2595" s="279"/>
      <c r="S2595" s="279"/>
      <c r="T2595" s="280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T2595" s="281" t="s">
        <v>260</v>
      </c>
      <c r="AU2595" s="281" t="s">
        <v>93</v>
      </c>
      <c r="AV2595" s="15" t="s">
        <v>91</v>
      </c>
      <c r="AW2595" s="15" t="s">
        <v>40</v>
      </c>
      <c r="AX2595" s="15" t="s">
        <v>84</v>
      </c>
      <c r="AY2595" s="281" t="s">
        <v>251</v>
      </c>
    </row>
    <row r="2596" s="13" customFormat="1">
      <c r="A2596" s="13"/>
      <c r="B2596" s="249"/>
      <c r="C2596" s="250"/>
      <c r="D2596" s="251" t="s">
        <v>260</v>
      </c>
      <c r="E2596" s="252" t="s">
        <v>1</v>
      </c>
      <c r="F2596" s="253" t="s">
        <v>2600</v>
      </c>
      <c r="G2596" s="250"/>
      <c r="H2596" s="254">
        <v>72.509</v>
      </c>
      <c r="I2596" s="255"/>
      <c r="J2596" s="250"/>
      <c r="K2596" s="250"/>
      <c r="L2596" s="256"/>
      <c r="M2596" s="257"/>
      <c r="N2596" s="258"/>
      <c r="O2596" s="258"/>
      <c r="P2596" s="258"/>
      <c r="Q2596" s="258"/>
      <c r="R2596" s="258"/>
      <c r="S2596" s="258"/>
      <c r="T2596" s="259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60" t="s">
        <v>260</v>
      </c>
      <c r="AU2596" s="260" t="s">
        <v>93</v>
      </c>
      <c r="AV2596" s="13" t="s">
        <v>93</v>
      </c>
      <c r="AW2596" s="13" t="s">
        <v>40</v>
      </c>
      <c r="AX2596" s="13" t="s">
        <v>84</v>
      </c>
      <c r="AY2596" s="260" t="s">
        <v>251</v>
      </c>
    </row>
    <row r="2597" s="16" customFormat="1">
      <c r="A2597" s="16"/>
      <c r="B2597" s="283"/>
      <c r="C2597" s="284"/>
      <c r="D2597" s="251" t="s">
        <v>260</v>
      </c>
      <c r="E2597" s="285" t="s">
        <v>1</v>
      </c>
      <c r="F2597" s="286" t="s">
        <v>329</v>
      </c>
      <c r="G2597" s="284"/>
      <c r="H2597" s="287">
        <v>72.509</v>
      </c>
      <c r="I2597" s="288"/>
      <c r="J2597" s="284"/>
      <c r="K2597" s="284"/>
      <c r="L2597" s="289"/>
      <c r="M2597" s="290"/>
      <c r="N2597" s="291"/>
      <c r="O2597" s="291"/>
      <c r="P2597" s="291"/>
      <c r="Q2597" s="291"/>
      <c r="R2597" s="291"/>
      <c r="S2597" s="291"/>
      <c r="T2597" s="292"/>
      <c r="U2597" s="16"/>
      <c r="V2597" s="16"/>
      <c r="W2597" s="16"/>
      <c r="X2597" s="16"/>
      <c r="Y2597" s="16"/>
      <c r="Z2597" s="16"/>
      <c r="AA2597" s="16"/>
      <c r="AB2597" s="16"/>
      <c r="AC2597" s="16"/>
      <c r="AD2597" s="16"/>
      <c r="AE2597" s="16"/>
      <c r="AT2597" s="293" t="s">
        <v>260</v>
      </c>
      <c r="AU2597" s="293" t="s">
        <v>93</v>
      </c>
      <c r="AV2597" s="16" t="s">
        <v>273</v>
      </c>
      <c r="AW2597" s="16" t="s">
        <v>40</v>
      </c>
      <c r="AX2597" s="16" t="s">
        <v>84</v>
      </c>
      <c r="AY2597" s="293" t="s">
        <v>251</v>
      </c>
    </row>
    <row r="2598" s="15" customFormat="1">
      <c r="A2598" s="15"/>
      <c r="B2598" s="272"/>
      <c r="C2598" s="273"/>
      <c r="D2598" s="251" t="s">
        <v>260</v>
      </c>
      <c r="E2598" s="274" t="s">
        <v>1</v>
      </c>
      <c r="F2598" s="275" t="s">
        <v>2601</v>
      </c>
      <c r="G2598" s="273"/>
      <c r="H2598" s="274" t="s">
        <v>1</v>
      </c>
      <c r="I2598" s="276"/>
      <c r="J2598" s="273"/>
      <c r="K2598" s="273"/>
      <c r="L2598" s="277"/>
      <c r="M2598" s="278"/>
      <c r="N2598" s="279"/>
      <c r="O2598" s="279"/>
      <c r="P2598" s="279"/>
      <c r="Q2598" s="279"/>
      <c r="R2598" s="279"/>
      <c r="S2598" s="279"/>
      <c r="T2598" s="280"/>
      <c r="U2598" s="15"/>
      <c r="V2598" s="15"/>
      <c r="W2598" s="15"/>
      <c r="X2598" s="15"/>
      <c r="Y2598" s="15"/>
      <c r="Z2598" s="15"/>
      <c r="AA2598" s="15"/>
      <c r="AB2598" s="15"/>
      <c r="AC2598" s="15"/>
      <c r="AD2598" s="15"/>
      <c r="AE2598" s="15"/>
      <c r="AT2598" s="281" t="s">
        <v>260</v>
      </c>
      <c r="AU2598" s="281" t="s">
        <v>93</v>
      </c>
      <c r="AV2598" s="15" t="s">
        <v>91</v>
      </c>
      <c r="AW2598" s="15" t="s">
        <v>40</v>
      </c>
      <c r="AX2598" s="15" t="s">
        <v>84</v>
      </c>
      <c r="AY2598" s="281" t="s">
        <v>251</v>
      </c>
    </row>
    <row r="2599" s="13" customFormat="1">
      <c r="A2599" s="13"/>
      <c r="B2599" s="249"/>
      <c r="C2599" s="250"/>
      <c r="D2599" s="251" t="s">
        <v>260</v>
      </c>
      <c r="E2599" s="252" t="s">
        <v>1</v>
      </c>
      <c r="F2599" s="253" t="s">
        <v>2602</v>
      </c>
      <c r="G2599" s="250"/>
      <c r="H2599" s="254">
        <v>82.409999999999997</v>
      </c>
      <c r="I2599" s="255"/>
      <c r="J2599" s="250"/>
      <c r="K2599" s="250"/>
      <c r="L2599" s="256"/>
      <c r="M2599" s="257"/>
      <c r="N2599" s="258"/>
      <c r="O2599" s="258"/>
      <c r="P2599" s="258"/>
      <c r="Q2599" s="258"/>
      <c r="R2599" s="258"/>
      <c r="S2599" s="258"/>
      <c r="T2599" s="259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60" t="s">
        <v>260</v>
      </c>
      <c r="AU2599" s="260" t="s">
        <v>93</v>
      </c>
      <c r="AV2599" s="13" t="s">
        <v>93</v>
      </c>
      <c r="AW2599" s="13" t="s">
        <v>40</v>
      </c>
      <c r="AX2599" s="13" t="s">
        <v>84</v>
      </c>
      <c r="AY2599" s="260" t="s">
        <v>251</v>
      </c>
    </row>
    <row r="2600" s="16" customFormat="1">
      <c r="A2600" s="16"/>
      <c r="B2600" s="283"/>
      <c r="C2600" s="284"/>
      <c r="D2600" s="251" t="s">
        <v>260</v>
      </c>
      <c r="E2600" s="285" t="s">
        <v>1</v>
      </c>
      <c r="F2600" s="286" t="s">
        <v>329</v>
      </c>
      <c r="G2600" s="284"/>
      <c r="H2600" s="287">
        <v>82.409999999999997</v>
      </c>
      <c r="I2600" s="288"/>
      <c r="J2600" s="284"/>
      <c r="K2600" s="284"/>
      <c r="L2600" s="289"/>
      <c r="M2600" s="290"/>
      <c r="N2600" s="291"/>
      <c r="O2600" s="291"/>
      <c r="P2600" s="291"/>
      <c r="Q2600" s="291"/>
      <c r="R2600" s="291"/>
      <c r="S2600" s="291"/>
      <c r="T2600" s="292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T2600" s="293" t="s">
        <v>260</v>
      </c>
      <c r="AU2600" s="293" t="s">
        <v>93</v>
      </c>
      <c r="AV2600" s="16" t="s">
        <v>273</v>
      </c>
      <c r="AW2600" s="16" t="s">
        <v>40</v>
      </c>
      <c r="AX2600" s="16" t="s">
        <v>84</v>
      </c>
      <c r="AY2600" s="293" t="s">
        <v>251</v>
      </c>
    </row>
    <row r="2601" s="15" customFormat="1">
      <c r="A2601" s="15"/>
      <c r="B2601" s="272"/>
      <c r="C2601" s="273"/>
      <c r="D2601" s="251" t="s">
        <v>260</v>
      </c>
      <c r="E2601" s="274" t="s">
        <v>1</v>
      </c>
      <c r="F2601" s="275" t="s">
        <v>2603</v>
      </c>
      <c r="G2601" s="273"/>
      <c r="H2601" s="274" t="s">
        <v>1</v>
      </c>
      <c r="I2601" s="276"/>
      <c r="J2601" s="273"/>
      <c r="K2601" s="273"/>
      <c r="L2601" s="277"/>
      <c r="M2601" s="278"/>
      <c r="N2601" s="279"/>
      <c r="O2601" s="279"/>
      <c r="P2601" s="279"/>
      <c r="Q2601" s="279"/>
      <c r="R2601" s="279"/>
      <c r="S2601" s="279"/>
      <c r="T2601" s="280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5"/>
      <c r="AE2601" s="15"/>
      <c r="AT2601" s="281" t="s">
        <v>260</v>
      </c>
      <c r="AU2601" s="281" t="s">
        <v>93</v>
      </c>
      <c r="AV2601" s="15" t="s">
        <v>91</v>
      </c>
      <c r="AW2601" s="15" t="s">
        <v>40</v>
      </c>
      <c r="AX2601" s="15" t="s">
        <v>84</v>
      </c>
      <c r="AY2601" s="281" t="s">
        <v>251</v>
      </c>
    </row>
    <row r="2602" s="13" customFormat="1">
      <c r="A2602" s="13"/>
      <c r="B2602" s="249"/>
      <c r="C2602" s="250"/>
      <c r="D2602" s="251" t="s">
        <v>260</v>
      </c>
      <c r="E2602" s="252" t="s">
        <v>1</v>
      </c>
      <c r="F2602" s="253" t="s">
        <v>2604</v>
      </c>
      <c r="G2602" s="250"/>
      <c r="H2602" s="254">
        <v>11.266</v>
      </c>
      <c r="I2602" s="255"/>
      <c r="J2602" s="250"/>
      <c r="K2602" s="250"/>
      <c r="L2602" s="256"/>
      <c r="M2602" s="257"/>
      <c r="N2602" s="258"/>
      <c r="O2602" s="258"/>
      <c r="P2602" s="258"/>
      <c r="Q2602" s="258"/>
      <c r="R2602" s="258"/>
      <c r="S2602" s="258"/>
      <c r="T2602" s="259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60" t="s">
        <v>260</v>
      </c>
      <c r="AU2602" s="260" t="s">
        <v>93</v>
      </c>
      <c r="AV2602" s="13" t="s">
        <v>93</v>
      </c>
      <c r="AW2602" s="13" t="s">
        <v>40</v>
      </c>
      <c r="AX2602" s="13" t="s">
        <v>84</v>
      </c>
      <c r="AY2602" s="260" t="s">
        <v>251</v>
      </c>
    </row>
    <row r="2603" s="16" customFormat="1">
      <c r="A2603" s="16"/>
      <c r="B2603" s="283"/>
      <c r="C2603" s="284"/>
      <c r="D2603" s="251" t="s">
        <v>260</v>
      </c>
      <c r="E2603" s="285" t="s">
        <v>1</v>
      </c>
      <c r="F2603" s="286" t="s">
        <v>329</v>
      </c>
      <c r="G2603" s="284"/>
      <c r="H2603" s="287">
        <v>11.266</v>
      </c>
      <c r="I2603" s="288"/>
      <c r="J2603" s="284"/>
      <c r="K2603" s="284"/>
      <c r="L2603" s="289"/>
      <c r="M2603" s="290"/>
      <c r="N2603" s="291"/>
      <c r="O2603" s="291"/>
      <c r="P2603" s="291"/>
      <c r="Q2603" s="291"/>
      <c r="R2603" s="291"/>
      <c r="S2603" s="291"/>
      <c r="T2603" s="292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T2603" s="293" t="s">
        <v>260</v>
      </c>
      <c r="AU2603" s="293" t="s">
        <v>93</v>
      </c>
      <c r="AV2603" s="16" t="s">
        <v>273</v>
      </c>
      <c r="AW2603" s="16" t="s">
        <v>40</v>
      </c>
      <c r="AX2603" s="16" t="s">
        <v>84</v>
      </c>
      <c r="AY2603" s="293" t="s">
        <v>251</v>
      </c>
    </row>
    <row r="2604" s="14" customFormat="1">
      <c r="A2604" s="14"/>
      <c r="B2604" s="261"/>
      <c r="C2604" s="262"/>
      <c r="D2604" s="251" t="s">
        <v>260</v>
      </c>
      <c r="E2604" s="263" t="s">
        <v>1</v>
      </c>
      <c r="F2604" s="264" t="s">
        <v>262</v>
      </c>
      <c r="G2604" s="262"/>
      <c r="H2604" s="265">
        <v>166.185</v>
      </c>
      <c r="I2604" s="266"/>
      <c r="J2604" s="262"/>
      <c r="K2604" s="262"/>
      <c r="L2604" s="267"/>
      <c r="M2604" s="268"/>
      <c r="N2604" s="269"/>
      <c r="O2604" s="269"/>
      <c r="P2604" s="269"/>
      <c r="Q2604" s="269"/>
      <c r="R2604" s="269"/>
      <c r="S2604" s="269"/>
      <c r="T2604" s="270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71" t="s">
        <v>260</v>
      </c>
      <c r="AU2604" s="271" t="s">
        <v>93</v>
      </c>
      <c r="AV2604" s="14" t="s">
        <v>257</v>
      </c>
      <c r="AW2604" s="14" t="s">
        <v>40</v>
      </c>
      <c r="AX2604" s="14" t="s">
        <v>91</v>
      </c>
      <c r="AY2604" s="271" t="s">
        <v>251</v>
      </c>
    </row>
    <row r="2605" s="2" customFormat="1" ht="66.75" customHeight="1">
      <c r="A2605" s="41"/>
      <c r="B2605" s="42"/>
      <c r="C2605" s="294" t="s">
        <v>1803</v>
      </c>
      <c r="D2605" s="294" t="s">
        <v>338</v>
      </c>
      <c r="E2605" s="295" t="s">
        <v>2605</v>
      </c>
      <c r="F2605" s="296" t="s">
        <v>2606</v>
      </c>
      <c r="G2605" s="297" t="s">
        <v>571</v>
      </c>
      <c r="H2605" s="298">
        <v>9</v>
      </c>
      <c r="I2605" s="299"/>
      <c r="J2605" s="300">
        <f>ROUND(I2605*H2605,2)</f>
        <v>0</v>
      </c>
      <c r="K2605" s="301"/>
      <c r="L2605" s="302"/>
      <c r="M2605" s="303" t="s">
        <v>1</v>
      </c>
      <c r="N2605" s="304" t="s">
        <v>49</v>
      </c>
      <c r="O2605" s="94"/>
      <c r="P2605" s="240">
        <f>O2605*H2605</f>
        <v>0</v>
      </c>
      <c r="Q2605" s="240">
        <v>0.27600000000000002</v>
      </c>
      <c r="R2605" s="240">
        <f>Q2605*H2605</f>
        <v>2.484</v>
      </c>
      <c r="S2605" s="240">
        <v>0</v>
      </c>
      <c r="T2605" s="241">
        <f>S2605*H2605</f>
        <v>0</v>
      </c>
      <c r="U2605" s="41"/>
      <c r="V2605" s="41"/>
      <c r="W2605" s="41"/>
      <c r="X2605" s="41"/>
      <c r="Y2605" s="41"/>
      <c r="Z2605" s="41"/>
      <c r="AA2605" s="41"/>
      <c r="AB2605" s="41"/>
      <c r="AC2605" s="41"/>
      <c r="AD2605" s="41"/>
      <c r="AE2605" s="41"/>
      <c r="AR2605" s="242" t="s">
        <v>364</v>
      </c>
      <c r="AT2605" s="242" t="s">
        <v>338</v>
      </c>
      <c r="AU2605" s="242" t="s">
        <v>93</v>
      </c>
      <c r="AY2605" s="19" t="s">
        <v>251</v>
      </c>
      <c r="BE2605" s="243">
        <f>IF(N2605="základní",J2605,0)</f>
        <v>0</v>
      </c>
      <c r="BF2605" s="243">
        <f>IF(N2605="snížená",J2605,0)</f>
        <v>0</v>
      </c>
      <c r="BG2605" s="243">
        <f>IF(N2605="zákl. přenesená",J2605,0)</f>
        <v>0</v>
      </c>
      <c r="BH2605" s="243">
        <f>IF(N2605="sníž. přenesená",J2605,0)</f>
        <v>0</v>
      </c>
      <c r="BI2605" s="243">
        <f>IF(N2605="nulová",J2605,0)</f>
        <v>0</v>
      </c>
      <c r="BJ2605" s="19" t="s">
        <v>91</v>
      </c>
      <c r="BK2605" s="243">
        <f>ROUND(I2605*H2605,2)</f>
        <v>0</v>
      </c>
      <c r="BL2605" s="19" t="s">
        <v>304</v>
      </c>
      <c r="BM2605" s="242" t="s">
        <v>2607</v>
      </c>
    </row>
    <row r="2606" s="2" customFormat="1">
      <c r="A2606" s="41"/>
      <c r="B2606" s="42"/>
      <c r="C2606" s="43"/>
      <c r="D2606" s="251" t="s">
        <v>289</v>
      </c>
      <c r="E2606" s="43"/>
      <c r="F2606" s="282" t="s">
        <v>2608</v>
      </c>
      <c r="G2606" s="43"/>
      <c r="H2606" s="43"/>
      <c r="I2606" s="246"/>
      <c r="J2606" s="43"/>
      <c r="K2606" s="43"/>
      <c r="L2606" s="47"/>
      <c r="M2606" s="247"/>
      <c r="N2606" s="248"/>
      <c r="O2606" s="94"/>
      <c r="P2606" s="94"/>
      <c r="Q2606" s="94"/>
      <c r="R2606" s="94"/>
      <c r="S2606" s="94"/>
      <c r="T2606" s="95"/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T2606" s="19" t="s">
        <v>289</v>
      </c>
      <c r="AU2606" s="19" t="s">
        <v>93</v>
      </c>
    </row>
    <row r="2607" s="15" customFormat="1">
      <c r="A2607" s="15"/>
      <c r="B2607" s="272"/>
      <c r="C2607" s="273"/>
      <c r="D2607" s="251" t="s">
        <v>260</v>
      </c>
      <c r="E2607" s="274" t="s">
        <v>1</v>
      </c>
      <c r="F2607" s="275" t="s">
        <v>2577</v>
      </c>
      <c r="G2607" s="273"/>
      <c r="H2607" s="274" t="s">
        <v>1</v>
      </c>
      <c r="I2607" s="276"/>
      <c r="J2607" s="273"/>
      <c r="K2607" s="273"/>
      <c r="L2607" s="277"/>
      <c r="M2607" s="278"/>
      <c r="N2607" s="279"/>
      <c r="O2607" s="279"/>
      <c r="P2607" s="279"/>
      <c r="Q2607" s="279"/>
      <c r="R2607" s="279"/>
      <c r="S2607" s="279"/>
      <c r="T2607" s="280"/>
      <c r="U2607" s="15"/>
      <c r="V2607" s="15"/>
      <c r="W2607" s="15"/>
      <c r="X2607" s="15"/>
      <c r="Y2607" s="15"/>
      <c r="Z2607" s="15"/>
      <c r="AA2607" s="15"/>
      <c r="AB2607" s="15"/>
      <c r="AC2607" s="15"/>
      <c r="AD2607" s="15"/>
      <c r="AE2607" s="15"/>
      <c r="AT2607" s="281" t="s">
        <v>260</v>
      </c>
      <c r="AU2607" s="281" t="s">
        <v>93</v>
      </c>
      <c r="AV2607" s="15" t="s">
        <v>91</v>
      </c>
      <c r="AW2607" s="15" t="s">
        <v>40</v>
      </c>
      <c r="AX2607" s="15" t="s">
        <v>84</v>
      </c>
      <c r="AY2607" s="281" t="s">
        <v>251</v>
      </c>
    </row>
    <row r="2608" s="13" customFormat="1">
      <c r="A2608" s="13"/>
      <c r="B2608" s="249"/>
      <c r="C2608" s="250"/>
      <c r="D2608" s="251" t="s">
        <v>260</v>
      </c>
      <c r="E2608" s="252" t="s">
        <v>1</v>
      </c>
      <c r="F2608" s="253" t="s">
        <v>2609</v>
      </c>
      <c r="G2608" s="250"/>
      <c r="H2608" s="254">
        <v>9</v>
      </c>
      <c r="I2608" s="255"/>
      <c r="J2608" s="250"/>
      <c r="K2608" s="250"/>
      <c r="L2608" s="256"/>
      <c r="M2608" s="257"/>
      <c r="N2608" s="258"/>
      <c r="O2608" s="258"/>
      <c r="P2608" s="258"/>
      <c r="Q2608" s="258"/>
      <c r="R2608" s="258"/>
      <c r="S2608" s="258"/>
      <c r="T2608" s="259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60" t="s">
        <v>260</v>
      </c>
      <c r="AU2608" s="260" t="s">
        <v>93</v>
      </c>
      <c r="AV2608" s="13" t="s">
        <v>93</v>
      </c>
      <c r="AW2608" s="13" t="s">
        <v>40</v>
      </c>
      <c r="AX2608" s="13" t="s">
        <v>91</v>
      </c>
      <c r="AY2608" s="260" t="s">
        <v>251</v>
      </c>
    </row>
    <row r="2609" s="2" customFormat="1" ht="66.75" customHeight="1">
      <c r="A2609" s="41"/>
      <c r="B2609" s="42"/>
      <c r="C2609" s="294" t="s">
        <v>2610</v>
      </c>
      <c r="D2609" s="294" t="s">
        <v>338</v>
      </c>
      <c r="E2609" s="295" t="s">
        <v>2611</v>
      </c>
      <c r="F2609" s="296" t="s">
        <v>2612</v>
      </c>
      <c r="G2609" s="297" t="s">
        <v>571</v>
      </c>
      <c r="H2609" s="298">
        <v>10</v>
      </c>
      <c r="I2609" s="299"/>
      <c r="J2609" s="300">
        <f>ROUND(I2609*H2609,2)</f>
        <v>0</v>
      </c>
      <c r="K2609" s="301"/>
      <c r="L2609" s="302"/>
      <c r="M2609" s="303" t="s">
        <v>1</v>
      </c>
      <c r="N2609" s="304" t="s">
        <v>49</v>
      </c>
      <c r="O2609" s="94"/>
      <c r="P2609" s="240">
        <f>O2609*H2609</f>
        <v>0</v>
      </c>
      <c r="Q2609" s="240">
        <v>0.27600000000000002</v>
      </c>
      <c r="R2609" s="240">
        <f>Q2609*H2609</f>
        <v>2.7600000000000002</v>
      </c>
      <c r="S2609" s="240">
        <v>0</v>
      </c>
      <c r="T2609" s="241">
        <f>S2609*H2609</f>
        <v>0</v>
      </c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R2609" s="242" t="s">
        <v>364</v>
      </c>
      <c r="AT2609" s="242" t="s">
        <v>338</v>
      </c>
      <c r="AU2609" s="242" t="s">
        <v>93</v>
      </c>
      <c r="AY2609" s="19" t="s">
        <v>251</v>
      </c>
      <c r="BE2609" s="243">
        <f>IF(N2609="základní",J2609,0)</f>
        <v>0</v>
      </c>
      <c r="BF2609" s="243">
        <f>IF(N2609="snížená",J2609,0)</f>
        <v>0</v>
      </c>
      <c r="BG2609" s="243">
        <f>IF(N2609="zákl. přenesená",J2609,0)</f>
        <v>0</v>
      </c>
      <c r="BH2609" s="243">
        <f>IF(N2609="sníž. přenesená",J2609,0)</f>
        <v>0</v>
      </c>
      <c r="BI2609" s="243">
        <f>IF(N2609="nulová",J2609,0)</f>
        <v>0</v>
      </c>
      <c r="BJ2609" s="19" t="s">
        <v>91</v>
      </c>
      <c r="BK2609" s="243">
        <f>ROUND(I2609*H2609,2)</f>
        <v>0</v>
      </c>
      <c r="BL2609" s="19" t="s">
        <v>304</v>
      </c>
      <c r="BM2609" s="242" t="s">
        <v>2613</v>
      </c>
    </row>
    <row r="2610" s="2" customFormat="1">
      <c r="A2610" s="41"/>
      <c r="B2610" s="42"/>
      <c r="C2610" s="43"/>
      <c r="D2610" s="251" t="s">
        <v>289</v>
      </c>
      <c r="E2610" s="43"/>
      <c r="F2610" s="282" t="s">
        <v>2608</v>
      </c>
      <c r="G2610" s="43"/>
      <c r="H2610" s="43"/>
      <c r="I2610" s="246"/>
      <c r="J2610" s="43"/>
      <c r="K2610" s="43"/>
      <c r="L2610" s="47"/>
      <c r="M2610" s="247"/>
      <c r="N2610" s="248"/>
      <c r="O2610" s="94"/>
      <c r="P2610" s="94"/>
      <c r="Q2610" s="94"/>
      <c r="R2610" s="94"/>
      <c r="S2610" s="94"/>
      <c r="T2610" s="95"/>
      <c r="U2610" s="41"/>
      <c r="V2610" s="41"/>
      <c r="W2610" s="41"/>
      <c r="X2610" s="41"/>
      <c r="Y2610" s="41"/>
      <c r="Z2610" s="41"/>
      <c r="AA2610" s="41"/>
      <c r="AB2610" s="41"/>
      <c r="AC2610" s="41"/>
      <c r="AD2610" s="41"/>
      <c r="AE2610" s="41"/>
      <c r="AT2610" s="19" t="s">
        <v>289</v>
      </c>
      <c r="AU2610" s="19" t="s">
        <v>93</v>
      </c>
    </row>
    <row r="2611" s="15" customFormat="1">
      <c r="A2611" s="15"/>
      <c r="B2611" s="272"/>
      <c r="C2611" s="273"/>
      <c r="D2611" s="251" t="s">
        <v>260</v>
      </c>
      <c r="E2611" s="274" t="s">
        <v>1</v>
      </c>
      <c r="F2611" s="275" t="s">
        <v>2577</v>
      </c>
      <c r="G2611" s="273"/>
      <c r="H2611" s="274" t="s">
        <v>1</v>
      </c>
      <c r="I2611" s="276"/>
      <c r="J2611" s="273"/>
      <c r="K2611" s="273"/>
      <c r="L2611" s="277"/>
      <c r="M2611" s="278"/>
      <c r="N2611" s="279"/>
      <c r="O2611" s="279"/>
      <c r="P2611" s="279"/>
      <c r="Q2611" s="279"/>
      <c r="R2611" s="279"/>
      <c r="S2611" s="279"/>
      <c r="T2611" s="280"/>
      <c r="U2611" s="15"/>
      <c r="V2611" s="15"/>
      <c r="W2611" s="15"/>
      <c r="X2611" s="15"/>
      <c r="Y2611" s="15"/>
      <c r="Z2611" s="15"/>
      <c r="AA2611" s="15"/>
      <c r="AB2611" s="15"/>
      <c r="AC2611" s="15"/>
      <c r="AD2611" s="15"/>
      <c r="AE2611" s="15"/>
      <c r="AT2611" s="281" t="s">
        <v>260</v>
      </c>
      <c r="AU2611" s="281" t="s">
        <v>93</v>
      </c>
      <c r="AV2611" s="15" t="s">
        <v>91</v>
      </c>
      <c r="AW2611" s="15" t="s">
        <v>40</v>
      </c>
      <c r="AX2611" s="15" t="s">
        <v>84</v>
      </c>
      <c r="AY2611" s="281" t="s">
        <v>251</v>
      </c>
    </row>
    <row r="2612" s="13" customFormat="1">
      <c r="A2612" s="13"/>
      <c r="B2612" s="249"/>
      <c r="C2612" s="250"/>
      <c r="D2612" s="251" t="s">
        <v>260</v>
      </c>
      <c r="E2612" s="252" t="s">
        <v>1</v>
      </c>
      <c r="F2612" s="253" t="s">
        <v>2614</v>
      </c>
      <c r="G2612" s="250"/>
      <c r="H2612" s="254">
        <v>10</v>
      </c>
      <c r="I2612" s="255"/>
      <c r="J2612" s="250"/>
      <c r="K2612" s="250"/>
      <c r="L2612" s="256"/>
      <c r="M2612" s="257"/>
      <c r="N2612" s="258"/>
      <c r="O2612" s="258"/>
      <c r="P2612" s="258"/>
      <c r="Q2612" s="258"/>
      <c r="R2612" s="258"/>
      <c r="S2612" s="258"/>
      <c r="T2612" s="259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60" t="s">
        <v>260</v>
      </c>
      <c r="AU2612" s="260" t="s">
        <v>93</v>
      </c>
      <c r="AV2612" s="13" t="s">
        <v>93</v>
      </c>
      <c r="AW2612" s="13" t="s">
        <v>40</v>
      </c>
      <c r="AX2612" s="13" t="s">
        <v>91</v>
      </c>
      <c r="AY2612" s="260" t="s">
        <v>251</v>
      </c>
    </row>
    <row r="2613" s="2" customFormat="1" ht="66.75" customHeight="1">
      <c r="A2613" s="41"/>
      <c r="B2613" s="42"/>
      <c r="C2613" s="294" t="s">
        <v>1808</v>
      </c>
      <c r="D2613" s="294" t="s">
        <v>338</v>
      </c>
      <c r="E2613" s="295" t="s">
        <v>2615</v>
      </c>
      <c r="F2613" s="296" t="s">
        <v>2616</v>
      </c>
      <c r="G2613" s="297" t="s">
        <v>571</v>
      </c>
      <c r="H2613" s="298">
        <v>1</v>
      </c>
      <c r="I2613" s="299"/>
      <c r="J2613" s="300">
        <f>ROUND(I2613*H2613,2)</f>
        <v>0</v>
      </c>
      <c r="K2613" s="301"/>
      <c r="L2613" s="302"/>
      <c r="M2613" s="303" t="s">
        <v>1</v>
      </c>
      <c r="N2613" s="304" t="s">
        <v>49</v>
      </c>
      <c r="O2613" s="94"/>
      <c r="P2613" s="240">
        <f>O2613*H2613</f>
        <v>0</v>
      </c>
      <c r="Q2613" s="240">
        <v>0.37511</v>
      </c>
      <c r="R2613" s="240">
        <f>Q2613*H2613</f>
        <v>0.37511</v>
      </c>
      <c r="S2613" s="240">
        <v>0</v>
      </c>
      <c r="T2613" s="241">
        <f>S2613*H2613</f>
        <v>0</v>
      </c>
      <c r="U2613" s="41"/>
      <c r="V2613" s="41"/>
      <c r="W2613" s="41"/>
      <c r="X2613" s="41"/>
      <c r="Y2613" s="41"/>
      <c r="Z2613" s="41"/>
      <c r="AA2613" s="41"/>
      <c r="AB2613" s="41"/>
      <c r="AC2613" s="41"/>
      <c r="AD2613" s="41"/>
      <c r="AE2613" s="41"/>
      <c r="AR2613" s="242" t="s">
        <v>364</v>
      </c>
      <c r="AT2613" s="242" t="s">
        <v>338</v>
      </c>
      <c r="AU2613" s="242" t="s">
        <v>93</v>
      </c>
      <c r="AY2613" s="19" t="s">
        <v>251</v>
      </c>
      <c r="BE2613" s="243">
        <f>IF(N2613="základní",J2613,0)</f>
        <v>0</v>
      </c>
      <c r="BF2613" s="243">
        <f>IF(N2613="snížená",J2613,0)</f>
        <v>0</v>
      </c>
      <c r="BG2613" s="243">
        <f>IF(N2613="zákl. přenesená",J2613,0)</f>
        <v>0</v>
      </c>
      <c r="BH2613" s="243">
        <f>IF(N2613="sníž. přenesená",J2613,0)</f>
        <v>0</v>
      </c>
      <c r="BI2613" s="243">
        <f>IF(N2613="nulová",J2613,0)</f>
        <v>0</v>
      </c>
      <c r="BJ2613" s="19" t="s">
        <v>91</v>
      </c>
      <c r="BK2613" s="243">
        <f>ROUND(I2613*H2613,2)</f>
        <v>0</v>
      </c>
      <c r="BL2613" s="19" t="s">
        <v>304</v>
      </c>
      <c r="BM2613" s="242" t="s">
        <v>2617</v>
      </c>
    </row>
    <row r="2614" s="2" customFormat="1">
      <c r="A2614" s="41"/>
      <c r="B2614" s="42"/>
      <c r="C2614" s="43"/>
      <c r="D2614" s="251" t="s">
        <v>289</v>
      </c>
      <c r="E2614" s="43"/>
      <c r="F2614" s="282" t="s">
        <v>2608</v>
      </c>
      <c r="G2614" s="43"/>
      <c r="H2614" s="43"/>
      <c r="I2614" s="246"/>
      <c r="J2614" s="43"/>
      <c r="K2614" s="43"/>
      <c r="L2614" s="47"/>
      <c r="M2614" s="247"/>
      <c r="N2614" s="248"/>
      <c r="O2614" s="94"/>
      <c r="P2614" s="94"/>
      <c r="Q2614" s="94"/>
      <c r="R2614" s="94"/>
      <c r="S2614" s="94"/>
      <c r="T2614" s="95"/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T2614" s="19" t="s">
        <v>289</v>
      </c>
      <c r="AU2614" s="19" t="s">
        <v>93</v>
      </c>
    </row>
    <row r="2615" s="15" customFormat="1">
      <c r="A2615" s="15"/>
      <c r="B2615" s="272"/>
      <c r="C2615" s="273"/>
      <c r="D2615" s="251" t="s">
        <v>260</v>
      </c>
      <c r="E2615" s="274" t="s">
        <v>1</v>
      </c>
      <c r="F2615" s="275" t="s">
        <v>2577</v>
      </c>
      <c r="G2615" s="273"/>
      <c r="H2615" s="274" t="s">
        <v>1</v>
      </c>
      <c r="I2615" s="276"/>
      <c r="J2615" s="273"/>
      <c r="K2615" s="273"/>
      <c r="L2615" s="277"/>
      <c r="M2615" s="278"/>
      <c r="N2615" s="279"/>
      <c r="O2615" s="279"/>
      <c r="P2615" s="279"/>
      <c r="Q2615" s="279"/>
      <c r="R2615" s="279"/>
      <c r="S2615" s="279"/>
      <c r="T2615" s="280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T2615" s="281" t="s">
        <v>260</v>
      </c>
      <c r="AU2615" s="281" t="s">
        <v>93</v>
      </c>
      <c r="AV2615" s="15" t="s">
        <v>91</v>
      </c>
      <c r="AW2615" s="15" t="s">
        <v>40</v>
      </c>
      <c r="AX2615" s="15" t="s">
        <v>84</v>
      </c>
      <c r="AY2615" s="281" t="s">
        <v>251</v>
      </c>
    </row>
    <row r="2616" s="13" customFormat="1">
      <c r="A2616" s="13"/>
      <c r="B2616" s="249"/>
      <c r="C2616" s="250"/>
      <c r="D2616" s="251" t="s">
        <v>260</v>
      </c>
      <c r="E2616" s="252" t="s">
        <v>1</v>
      </c>
      <c r="F2616" s="253" t="s">
        <v>1278</v>
      </c>
      <c r="G2616" s="250"/>
      <c r="H2616" s="254">
        <v>1</v>
      </c>
      <c r="I2616" s="255"/>
      <c r="J2616" s="250"/>
      <c r="K2616" s="250"/>
      <c r="L2616" s="256"/>
      <c r="M2616" s="257"/>
      <c r="N2616" s="258"/>
      <c r="O2616" s="258"/>
      <c r="P2616" s="258"/>
      <c r="Q2616" s="258"/>
      <c r="R2616" s="258"/>
      <c r="S2616" s="258"/>
      <c r="T2616" s="259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60" t="s">
        <v>260</v>
      </c>
      <c r="AU2616" s="260" t="s">
        <v>93</v>
      </c>
      <c r="AV2616" s="13" t="s">
        <v>93</v>
      </c>
      <c r="AW2616" s="13" t="s">
        <v>40</v>
      </c>
      <c r="AX2616" s="13" t="s">
        <v>91</v>
      </c>
      <c r="AY2616" s="260" t="s">
        <v>251</v>
      </c>
    </row>
    <row r="2617" s="2" customFormat="1" ht="24.15" customHeight="1">
      <c r="A2617" s="41"/>
      <c r="B2617" s="42"/>
      <c r="C2617" s="230" t="s">
        <v>2618</v>
      </c>
      <c r="D2617" s="230" t="s">
        <v>253</v>
      </c>
      <c r="E2617" s="231" t="s">
        <v>2619</v>
      </c>
      <c r="F2617" s="232" t="s">
        <v>2620</v>
      </c>
      <c r="G2617" s="233" t="s">
        <v>321</v>
      </c>
      <c r="H2617" s="234">
        <v>1127.25</v>
      </c>
      <c r="I2617" s="235"/>
      <c r="J2617" s="236">
        <f>ROUND(I2617*H2617,2)</f>
        <v>0</v>
      </c>
      <c r="K2617" s="237"/>
      <c r="L2617" s="47"/>
      <c r="M2617" s="238" t="s">
        <v>1</v>
      </c>
      <c r="N2617" s="239" t="s">
        <v>49</v>
      </c>
      <c r="O2617" s="94"/>
      <c r="P2617" s="240">
        <f>O2617*H2617</f>
        <v>0</v>
      </c>
      <c r="Q2617" s="240">
        <v>0.00014999999999999999</v>
      </c>
      <c r="R2617" s="240">
        <f>Q2617*H2617</f>
        <v>0.16908749999999997</v>
      </c>
      <c r="S2617" s="240">
        <v>0</v>
      </c>
      <c r="T2617" s="241">
        <f>S2617*H2617</f>
        <v>0</v>
      </c>
      <c r="U2617" s="41"/>
      <c r="V2617" s="41"/>
      <c r="W2617" s="41"/>
      <c r="X2617" s="41"/>
      <c r="Y2617" s="41"/>
      <c r="Z2617" s="41"/>
      <c r="AA2617" s="41"/>
      <c r="AB2617" s="41"/>
      <c r="AC2617" s="41"/>
      <c r="AD2617" s="41"/>
      <c r="AE2617" s="41"/>
      <c r="AR2617" s="242" t="s">
        <v>304</v>
      </c>
      <c r="AT2617" s="242" t="s">
        <v>253</v>
      </c>
      <c r="AU2617" s="242" t="s">
        <v>93</v>
      </c>
      <c r="AY2617" s="19" t="s">
        <v>251</v>
      </c>
      <c r="BE2617" s="243">
        <f>IF(N2617="základní",J2617,0)</f>
        <v>0</v>
      </c>
      <c r="BF2617" s="243">
        <f>IF(N2617="snížená",J2617,0)</f>
        <v>0</v>
      </c>
      <c r="BG2617" s="243">
        <f>IF(N2617="zákl. přenesená",J2617,0)</f>
        <v>0</v>
      </c>
      <c r="BH2617" s="243">
        <f>IF(N2617="sníž. přenesená",J2617,0)</f>
        <v>0</v>
      </c>
      <c r="BI2617" s="243">
        <f>IF(N2617="nulová",J2617,0)</f>
        <v>0</v>
      </c>
      <c r="BJ2617" s="19" t="s">
        <v>91</v>
      </c>
      <c r="BK2617" s="243">
        <f>ROUND(I2617*H2617,2)</f>
        <v>0</v>
      </c>
      <c r="BL2617" s="19" t="s">
        <v>304</v>
      </c>
      <c r="BM2617" s="242" t="s">
        <v>2621</v>
      </c>
    </row>
    <row r="2618" s="2" customFormat="1">
      <c r="A2618" s="41"/>
      <c r="B2618" s="42"/>
      <c r="C2618" s="43"/>
      <c r="D2618" s="244" t="s">
        <v>258</v>
      </c>
      <c r="E2618" s="43"/>
      <c r="F2618" s="245" t="s">
        <v>2622</v>
      </c>
      <c r="G2618" s="43"/>
      <c r="H2618" s="43"/>
      <c r="I2618" s="246"/>
      <c r="J2618" s="43"/>
      <c r="K2618" s="43"/>
      <c r="L2618" s="47"/>
      <c r="M2618" s="247"/>
      <c r="N2618" s="248"/>
      <c r="O2618" s="94"/>
      <c r="P2618" s="94"/>
      <c r="Q2618" s="94"/>
      <c r="R2618" s="94"/>
      <c r="S2618" s="94"/>
      <c r="T2618" s="95"/>
      <c r="U2618" s="41"/>
      <c r="V2618" s="41"/>
      <c r="W2618" s="41"/>
      <c r="X2618" s="41"/>
      <c r="Y2618" s="41"/>
      <c r="Z2618" s="41"/>
      <c r="AA2618" s="41"/>
      <c r="AB2618" s="41"/>
      <c r="AC2618" s="41"/>
      <c r="AD2618" s="41"/>
      <c r="AE2618" s="41"/>
      <c r="AT2618" s="19" t="s">
        <v>258</v>
      </c>
      <c r="AU2618" s="19" t="s">
        <v>93</v>
      </c>
    </row>
    <row r="2619" s="2" customFormat="1">
      <c r="A2619" s="41"/>
      <c r="B2619" s="42"/>
      <c r="C2619" s="43"/>
      <c r="D2619" s="251" t="s">
        <v>289</v>
      </c>
      <c r="E2619" s="43"/>
      <c r="F2619" s="282" t="s">
        <v>2623</v>
      </c>
      <c r="G2619" s="43"/>
      <c r="H2619" s="43"/>
      <c r="I2619" s="246"/>
      <c r="J2619" s="43"/>
      <c r="K2619" s="43"/>
      <c r="L2619" s="47"/>
      <c r="M2619" s="247"/>
      <c r="N2619" s="248"/>
      <c r="O2619" s="94"/>
      <c r="P2619" s="94"/>
      <c r="Q2619" s="94"/>
      <c r="R2619" s="94"/>
      <c r="S2619" s="94"/>
      <c r="T2619" s="95"/>
      <c r="U2619" s="41"/>
      <c r="V2619" s="41"/>
      <c r="W2619" s="41"/>
      <c r="X2619" s="41"/>
      <c r="Y2619" s="41"/>
      <c r="Z2619" s="41"/>
      <c r="AA2619" s="41"/>
      <c r="AB2619" s="41"/>
      <c r="AC2619" s="41"/>
      <c r="AD2619" s="41"/>
      <c r="AE2619" s="41"/>
      <c r="AT2619" s="19" t="s">
        <v>289</v>
      </c>
      <c r="AU2619" s="19" t="s">
        <v>93</v>
      </c>
    </row>
    <row r="2620" s="15" customFormat="1">
      <c r="A2620" s="15"/>
      <c r="B2620" s="272"/>
      <c r="C2620" s="273"/>
      <c r="D2620" s="251" t="s">
        <v>260</v>
      </c>
      <c r="E2620" s="274" t="s">
        <v>1</v>
      </c>
      <c r="F2620" s="275" t="s">
        <v>2577</v>
      </c>
      <c r="G2620" s="273"/>
      <c r="H2620" s="274" t="s">
        <v>1</v>
      </c>
      <c r="I2620" s="276"/>
      <c r="J2620" s="273"/>
      <c r="K2620" s="273"/>
      <c r="L2620" s="277"/>
      <c r="M2620" s="278"/>
      <c r="N2620" s="279"/>
      <c r="O2620" s="279"/>
      <c r="P2620" s="279"/>
      <c r="Q2620" s="279"/>
      <c r="R2620" s="279"/>
      <c r="S2620" s="279"/>
      <c r="T2620" s="280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T2620" s="281" t="s">
        <v>260</v>
      </c>
      <c r="AU2620" s="281" t="s">
        <v>93</v>
      </c>
      <c r="AV2620" s="15" t="s">
        <v>91</v>
      </c>
      <c r="AW2620" s="15" t="s">
        <v>40</v>
      </c>
      <c r="AX2620" s="15" t="s">
        <v>84</v>
      </c>
      <c r="AY2620" s="281" t="s">
        <v>251</v>
      </c>
    </row>
    <row r="2621" s="15" customFormat="1">
      <c r="A2621" s="15"/>
      <c r="B2621" s="272"/>
      <c r="C2621" s="273"/>
      <c r="D2621" s="251" t="s">
        <v>260</v>
      </c>
      <c r="E2621" s="274" t="s">
        <v>1</v>
      </c>
      <c r="F2621" s="275" t="s">
        <v>2578</v>
      </c>
      <c r="G2621" s="273"/>
      <c r="H2621" s="274" t="s">
        <v>1</v>
      </c>
      <c r="I2621" s="276"/>
      <c r="J2621" s="273"/>
      <c r="K2621" s="273"/>
      <c r="L2621" s="277"/>
      <c r="M2621" s="278"/>
      <c r="N2621" s="279"/>
      <c r="O2621" s="279"/>
      <c r="P2621" s="279"/>
      <c r="Q2621" s="279"/>
      <c r="R2621" s="279"/>
      <c r="S2621" s="279"/>
      <c r="T2621" s="280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5"/>
      <c r="AE2621" s="15"/>
      <c r="AT2621" s="281" t="s">
        <v>260</v>
      </c>
      <c r="AU2621" s="281" t="s">
        <v>93</v>
      </c>
      <c r="AV2621" s="15" t="s">
        <v>91</v>
      </c>
      <c r="AW2621" s="15" t="s">
        <v>40</v>
      </c>
      <c r="AX2621" s="15" t="s">
        <v>84</v>
      </c>
      <c r="AY2621" s="281" t="s">
        <v>251</v>
      </c>
    </row>
    <row r="2622" s="13" customFormat="1">
      <c r="A2622" s="13"/>
      <c r="B2622" s="249"/>
      <c r="C2622" s="250"/>
      <c r="D2622" s="251" t="s">
        <v>260</v>
      </c>
      <c r="E2622" s="252" t="s">
        <v>1</v>
      </c>
      <c r="F2622" s="253" t="s">
        <v>2624</v>
      </c>
      <c r="G2622" s="250"/>
      <c r="H2622" s="254">
        <v>211.09</v>
      </c>
      <c r="I2622" s="255"/>
      <c r="J2622" s="250"/>
      <c r="K2622" s="250"/>
      <c r="L2622" s="256"/>
      <c r="M2622" s="257"/>
      <c r="N2622" s="258"/>
      <c r="O2622" s="258"/>
      <c r="P2622" s="258"/>
      <c r="Q2622" s="258"/>
      <c r="R2622" s="258"/>
      <c r="S2622" s="258"/>
      <c r="T2622" s="259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60" t="s">
        <v>260</v>
      </c>
      <c r="AU2622" s="260" t="s">
        <v>93</v>
      </c>
      <c r="AV2622" s="13" t="s">
        <v>93</v>
      </c>
      <c r="AW2622" s="13" t="s">
        <v>40</v>
      </c>
      <c r="AX2622" s="13" t="s">
        <v>84</v>
      </c>
      <c r="AY2622" s="260" t="s">
        <v>251</v>
      </c>
    </row>
    <row r="2623" s="13" customFormat="1">
      <c r="A2623" s="13"/>
      <c r="B2623" s="249"/>
      <c r="C2623" s="250"/>
      <c r="D2623" s="251" t="s">
        <v>260</v>
      </c>
      <c r="E2623" s="252" t="s">
        <v>1</v>
      </c>
      <c r="F2623" s="253" t="s">
        <v>2625</v>
      </c>
      <c r="G2623" s="250"/>
      <c r="H2623" s="254">
        <v>211.09</v>
      </c>
      <c r="I2623" s="255"/>
      <c r="J2623" s="250"/>
      <c r="K2623" s="250"/>
      <c r="L2623" s="256"/>
      <c r="M2623" s="257"/>
      <c r="N2623" s="258"/>
      <c r="O2623" s="258"/>
      <c r="P2623" s="258"/>
      <c r="Q2623" s="258"/>
      <c r="R2623" s="258"/>
      <c r="S2623" s="258"/>
      <c r="T2623" s="259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60" t="s">
        <v>260</v>
      </c>
      <c r="AU2623" s="260" t="s">
        <v>93</v>
      </c>
      <c r="AV2623" s="13" t="s">
        <v>93</v>
      </c>
      <c r="AW2623" s="13" t="s">
        <v>40</v>
      </c>
      <c r="AX2623" s="13" t="s">
        <v>84</v>
      </c>
      <c r="AY2623" s="260" t="s">
        <v>251</v>
      </c>
    </row>
    <row r="2624" s="13" customFormat="1">
      <c r="A2624" s="13"/>
      <c r="B2624" s="249"/>
      <c r="C2624" s="250"/>
      <c r="D2624" s="251" t="s">
        <v>260</v>
      </c>
      <c r="E2624" s="252" t="s">
        <v>1</v>
      </c>
      <c r="F2624" s="253" t="s">
        <v>2626</v>
      </c>
      <c r="G2624" s="250"/>
      <c r="H2624" s="254">
        <v>211.09</v>
      </c>
      <c r="I2624" s="255"/>
      <c r="J2624" s="250"/>
      <c r="K2624" s="250"/>
      <c r="L2624" s="256"/>
      <c r="M2624" s="257"/>
      <c r="N2624" s="258"/>
      <c r="O2624" s="258"/>
      <c r="P2624" s="258"/>
      <c r="Q2624" s="258"/>
      <c r="R2624" s="258"/>
      <c r="S2624" s="258"/>
      <c r="T2624" s="259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60" t="s">
        <v>260</v>
      </c>
      <c r="AU2624" s="260" t="s">
        <v>93</v>
      </c>
      <c r="AV2624" s="13" t="s">
        <v>93</v>
      </c>
      <c r="AW2624" s="13" t="s">
        <v>40</v>
      </c>
      <c r="AX2624" s="13" t="s">
        <v>84</v>
      </c>
      <c r="AY2624" s="260" t="s">
        <v>251</v>
      </c>
    </row>
    <row r="2625" s="13" customFormat="1">
      <c r="A2625" s="13"/>
      <c r="B2625" s="249"/>
      <c r="C2625" s="250"/>
      <c r="D2625" s="251" t="s">
        <v>260</v>
      </c>
      <c r="E2625" s="252" t="s">
        <v>1</v>
      </c>
      <c r="F2625" s="253" t="s">
        <v>2627</v>
      </c>
      <c r="G2625" s="250"/>
      <c r="H2625" s="254">
        <v>211.09</v>
      </c>
      <c r="I2625" s="255"/>
      <c r="J2625" s="250"/>
      <c r="K2625" s="250"/>
      <c r="L2625" s="256"/>
      <c r="M2625" s="257"/>
      <c r="N2625" s="258"/>
      <c r="O2625" s="258"/>
      <c r="P2625" s="258"/>
      <c r="Q2625" s="258"/>
      <c r="R2625" s="258"/>
      <c r="S2625" s="258"/>
      <c r="T2625" s="259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60" t="s">
        <v>260</v>
      </c>
      <c r="AU2625" s="260" t="s">
        <v>93</v>
      </c>
      <c r="AV2625" s="13" t="s">
        <v>93</v>
      </c>
      <c r="AW2625" s="13" t="s">
        <v>40</v>
      </c>
      <c r="AX2625" s="13" t="s">
        <v>84</v>
      </c>
      <c r="AY2625" s="260" t="s">
        <v>251</v>
      </c>
    </row>
    <row r="2626" s="16" customFormat="1">
      <c r="A2626" s="16"/>
      <c r="B2626" s="283"/>
      <c r="C2626" s="284"/>
      <c r="D2626" s="251" t="s">
        <v>260</v>
      </c>
      <c r="E2626" s="285" t="s">
        <v>1</v>
      </c>
      <c r="F2626" s="286" t="s">
        <v>329</v>
      </c>
      <c r="G2626" s="284"/>
      <c r="H2626" s="287">
        <v>844.36000000000001</v>
      </c>
      <c r="I2626" s="288"/>
      <c r="J2626" s="284"/>
      <c r="K2626" s="284"/>
      <c r="L2626" s="289"/>
      <c r="M2626" s="290"/>
      <c r="N2626" s="291"/>
      <c r="O2626" s="291"/>
      <c r="P2626" s="291"/>
      <c r="Q2626" s="291"/>
      <c r="R2626" s="291"/>
      <c r="S2626" s="291"/>
      <c r="T2626" s="292"/>
      <c r="U2626" s="16"/>
      <c r="V2626" s="16"/>
      <c r="W2626" s="16"/>
      <c r="X2626" s="16"/>
      <c r="Y2626" s="16"/>
      <c r="Z2626" s="16"/>
      <c r="AA2626" s="16"/>
      <c r="AB2626" s="16"/>
      <c r="AC2626" s="16"/>
      <c r="AD2626" s="16"/>
      <c r="AE2626" s="16"/>
      <c r="AT2626" s="293" t="s">
        <v>260</v>
      </c>
      <c r="AU2626" s="293" t="s">
        <v>93</v>
      </c>
      <c r="AV2626" s="16" t="s">
        <v>273</v>
      </c>
      <c r="AW2626" s="16" t="s">
        <v>40</v>
      </c>
      <c r="AX2626" s="16" t="s">
        <v>84</v>
      </c>
      <c r="AY2626" s="293" t="s">
        <v>251</v>
      </c>
    </row>
    <row r="2627" s="15" customFormat="1">
      <c r="A2627" s="15"/>
      <c r="B2627" s="272"/>
      <c r="C2627" s="273"/>
      <c r="D2627" s="251" t="s">
        <v>260</v>
      </c>
      <c r="E2627" s="274" t="s">
        <v>1</v>
      </c>
      <c r="F2627" s="275" t="s">
        <v>2583</v>
      </c>
      <c r="G2627" s="273"/>
      <c r="H2627" s="274" t="s">
        <v>1</v>
      </c>
      <c r="I2627" s="276"/>
      <c r="J2627" s="273"/>
      <c r="K2627" s="273"/>
      <c r="L2627" s="277"/>
      <c r="M2627" s="278"/>
      <c r="N2627" s="279"/>
      <c r="O2627" s="279"/>
      <c r="P2627" s="279"/>
      <c r="Q2627" s="279"/>
      <c r="R2627" s="279"/>
      <c r="S2627" s="279"/>
      <c r="T2627" s="280"/>
      <c r="U2627" s="15"/>
      <c r="V2627" s="15"/>
      <c r="W2627" s="15"/>
      <c r="X2627" s="15"/>
      <c r="Y2627" s="15"/>
      <c r="Z2627" s="15"/>
      <c r="AA2627" s="15"/>
      <c r="AB2627" s="15"/>
      <c r="AC2627" s="15"/>
      <c r="AD2627" s="15"/>
      <c r="AE2627" s="15"/>
      <c r="AT2627" s="281" t="s">
        <v>260</v>
      </c>
      <c r="AU2627" s="281" t="s">
        <v>93</v>
      </c>
      <c r="AV2627" s="15" t="s">
        <v>91</v>
      </c>
      <c r="AW2627" s="15" t="s">
        <v>40</v>
      </c>
      <c r="AX2627" s="15" t="s">
        <v>84</v>
      </c>
      <c r="AY2627" s="281" t="s">
        <v>251</v>
      </c>
    </row>
    <row r="2628" s="13" customFormat="1">
      <c r="A2628" s="13"/>
      <c r="B2628" s="249"/>
      <c r="C2628" s="250"/>
      <c r="D2628" s="251" t="s">
        <v>260</v>
      </c>
      <c r="E2628" s="252" t="s">
        <v>1</v>
      </c>
      <c r="F2628" s="253" t="s">
        <v>2628</v>
      </c>
      <c r="G2628" s="250"/>
      <c r="H2628" s="254">
        <v>13.560000000000001</v>
      </c>
      <c r="I2628" s="255"/>
      <c r="J2628" s="250"/>
      <c r="K2628" s="250"/>
      <c r="L2628" s="256"/>
      <c r="M2628" s="257"/>
      <c r="N2628" s="258"/>
      <c r="O2628" s="258"/>
      <c r="P2628" s="258"/>
      <c r="Q2628" s="258"/>
      <c r="R2628" s="258"/>
      <c r="S2628" s="258"/>
      <c r="T2628" s="259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60" t="s">
        <v>260</v>
      </c>
      <c r="AU2628" s="260" t="s">
        <v>93</v>
      </c>
      <c r="AV2628" s="13" t="s">
        <v>93</v>
      </c>
      <c r="AW2628" s="13" t="s">
        <v>40</v>
      </c>
      <c r="AX2628" s="13" t="s">
        <v>84</v>
      </c>
      <c r="AY2628" s="260" t="s">
        <v>251</v>
      </c>
    </row>
    <row r="2629" s="13" customFormat="1">
      <c r="A2629" s="13"/>
      <c r="B2629" s="249"/>
      <c r="C2629" s="250"/>
      <c r="D2629" s="251" t="s">
        <v>260</v>
      </c>
      <c r="E2629" s="252" t="s">
        <v>1</v>
      </c>
      <c r="F2629" s="253" t="s">
        <v>2629</v>
      </c>
      <c r="G2629" s="250"/>
      <c r="H2629" s="254">
        <v>13.560000000000001</v>
      </c>
      <c r="I2629" s="255"/>
      <c r="J2629" s="250"/>
      <c r="K2629" s="250"/>
      <c r="L2629" s="256"/>
      <c r="M2629" s="257"/>
      <c r="N2629" s="258"/>
      <c r="O2629" s="258"/>
      <c r="P2629" s="258"/>
      <c r="Q2629" s="258"/>
      <c r="R2629" s="258"/>
      <c r="S2629" s="258"/>
      <c r="T2629" s="259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60" t="s">
        <v>260</v>
      </c>
      <c r="AU2629" s="260" t="s">
        <v>93</v>
      </c>
      <c r="AV2629" s="13" t="s">
        <v>93</v>
      </c>
      <c r="AW2629" s="13" t="s">
        <v>40</v>
      </c>
      <c r="AX2629" s="13" t="s">
        <v>84</v>
      </c>
      <c r="AY2629" s="260" t="s">
        <v>251</v>
      </c>
    </row>
    <row r="2630" s="13" customFormat="1">
      <c r="A2630" s="13"/>
      <c r="B2630" s="249"/>
      <c r="C2630" s="250"/>
      <c r="D2630" s="251" t="s">
        <v>260</v>
      </c>
      <c r="E2630" s="252" t="s">
        <v>1</v>
      </c>
      <c r="F2630" s="253" t="s">
        <v>2630</v>
      </c>
      <c r="G2630" s="250"/>
      <c r="H2630" s="254">
        <v>13.560000000000001</v>
      </c>
      <c r="I2630" s="255"/>
      <c r="J2630" s="250"/>
      <c r="K2630" s="250"/>
      <c r="L2630" s="256"/>
      <c r="M2630" s="257"/>
      <c r="N2630" s="258"/>
      <c r="O2630" s="258"/>
      <c r="P2630" s="258"/>
      <c r="Q2630" s="258"/>
      <c r="R2630" s="258"/>
      <c r="S2630" s="258"/>
      <c r="T2630" s="259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60" t="s">
        <v>260</v>
      </c>
      <c r="AU2630" s="260" t="s">
        <v>93</v>
      </c>
      <c r="AV2630" s="13" t="s">
        <v>93</v>
      </c>
      <c r="AW2630" s="13" t="s">
        <v>40</v>
      </c>
      <c r="AX2630" s="13" t="s">
        <v>84</v>
      </c>
      <c r="AY2630" s="260" t="s">
        <v>251</v>
      </c>
    </row>
    <row r="2631" s="13" customFormat="1">
      <c r="A2631" s="13"/>
      <c r="B2631" s="249"/>
      <c r="C2631" s="250"/>
      <c r="D2631" s="251" t="s">
        <v>260</v>
      </c>
      <c r="E2631" s="252" t="s">
        <v>1</v>
      </c>
      <c r="F2631" s="253" t="s">
        <v>2631</v>
      </c>
      <c r="G2631" s="250"/>
      <c r="H2631" s="254">
        <v>13.560000000000001</v>
      </c>
      <c r="I2631" s="255"/>
      <c r="J2631" s="250"/>
      <c r="K2631" s="250"/>
      <c r="L2631" s="256"/>
      <c r="M2631" s="257"/>
      <c r="N2631" s="258"/>
      <c r="O2631" s="258"/>
      <c r="P2631" s="258"/>
      <c r="Q2631" s="258"/>
      <c r="R2631" s="258"/>
      <c r="S2631" s="258"/>
      <c r="T2631" s="259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60" t="s">
        <v>260</v>
      </c>
      <c r="AU2631" s="260" t="s">
        <v>93</v>
      </c>
      <c r="AV2631" s="13" t="s">
        <v>93</v>
      </c>
      <c r="AW2631" s="13" t="s">
        <v>40</v>
      </c>
      <c r="AX2631" s="13" t="s">
        <v>84</v>
      </c>
      <c r="AY2631" s="260" t="s">
        <v>251</v>
      </c>
    </row>
    <row r="2632" s="16" customFormat="1">
      <c r="A2632" s="16"/>
      <c r="B2632" s="283"/>
      <c r="C2632" s="284"/>
      <c r="D2632" s="251" t="s">
        <v>260</v>
      </c>
      <c r="E2632" s="285" t="s">
        <v>1</v>
      </c>
      <c r="F2632" s="286" t="s">
        <v>329</v>
      </c>
      <c r="G2632" s="284"/>
      <c r="H2632" s="287">
        <v>54.240000000000002</v>
      </c>
      <c r="I2632" s="288"/>
      <c r="J2632" s="284"/>
      <c r="K2632" s="284"/>
      <c r="L2632" s="289"/>
      <c r="M2632" s="290"/>
      <c r="N2632" s="291"/>
      <c r="O2632" s="291"/>
      <c r="P2632" s="291"/>
      <c r="Q2632" s="291"/>
      <c r="R2632" s="291"/>
      <c r="S2632" s="291"/>
      <c r="T2632" s="292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T2632" s="293" t="s">
        <v>260</v>
      </c>
      <c r="AU2632" s="293" t="s">
        <v>93</v>
      </c>
      <c r="AV2632" s="16" t="s">
        <v>273</v>
      </c>
      <c r="AW2632" s="16" t="s">
        <v>40</v>
      </c>
      <c r="AX2632" s="16" t="s">
        <v>84</v>
      </c>
      <c r="AY2632" s="293" t="s">
        <v>251</v>
      </c>
    </row>
    <row r="2633" s="15" customFormat="1">
      <c r="A2633" s="15"/>
      <c r="B2633" s="272"/>
      <c r="C2633" s="273"/>
      <c r="D2633" s="251" t="s">
        <v>260</v>
      </c>
      <c r="E2633" s="274" t="s">
        <v>1</v>
      </c>
      <c r="F2633" s="275" t="s">
        <v>2632</v>
      </c>
      <c r="G2633" s="273"/>
      <c r="H2633" s="274" t="s">
        <v>1</v>
      </c>
      <c r="I2633" s="276"/>
      <c r="J2633" s="273"/>
      <c r="K2633" s="273"/>
      <c r="L2633" s="277"/>
      <c r="M2633" s="278"/>
      <c r="N2633" s="279"/>
      <c r="O2633" s="279"/>
      <c r="P2633" s="279"/>
      <c r="Q2633" s="279"/>
      <c r="R2633" s="279"/>
      <c r="S2633" s="279"/>
      <c r="T2633" s="280"/>
      <c r="U2633" s="15"/>
      <c r="V2633" s="15"/>
      <c r="W2633" s="15"/>
      <c r="X2633" s="15"/>
      <c r="Y2633" s="15"/>
      <c r="Z2633" s="15"/>
      <c r="AA2633" s="15"/>
      <c r="AB2633" s="15"/>
      <c r="AC2633" s="15"/>
      <c r="AD2633" s="15"/>
      <c r="AE2633" s="15"/>
      <c r="AT2633" s="281" t="s">
        <v>260</v>
      </c>
      <c r="AU2633" s="281" t="s">
        <v>93</v>
      </c>
      <c r="AV2633" s="15" t="s">
        <v>91</v>
      </c>
      <c r="AW2633" s="15" t="s">
        <v>40</v>
      </c>
      <c r="AX2633" s="15" t="s">
        <v>84</v>
      </c>
      <c r="AY2633" s="281" t="s">
        <v>251</v>
      </c>
    </row>
    <row r="2634" s="13" customFormat="1">
      <c r="A2634" s="13"/>
      <c r="B2634" s="249"/>
      <c r="C2634" s="250"/>
      <c r="D2634" s="251" t="s">
        <v>260</v>
      </c>
      <c r="E2634" s="252" t="s">
        <v>1</v>
      </c>
      <c r="F2634" s="253" t="s">
        <v>2633</v>
      </c>
      <c r="G2634" s="250"/>
      <c r="H2634" s="254">
        <v>214.88999999999999</v>
      </c>
      <c r="I2634" s="255"/>
      <c r="J2634" s="250"/>
      <c r="K2634" s="250"/>
      <c r="L2634" s="256"/>
      <c r="M2634" s="257"/>
      <c r="N2634" s="258"/>
      <c r="O2634" s="258"/>
      <c r="P2634" s="258"/>
      <c r="Q2634" s="258"/>
      <c r="R2634" s="258"/>
      <c r="S2634" s="258"/>
      <c r="T2634" s="259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60" t="s">
        <v>260</v>
      </c>
      <c r="AU2634" s="260" t="s">
        <v>93</v>
      </c>
      <c r="AV2634" s="13" t="s">
        <v>93</v>
      </c>
      <c r="AW2634" s="13" t="s">
        <v>40</v>
      </c>
      <c r="AX2634" s="13" t="s">
        <v>84</v>
      </c>
      <c r="AY2634" s="260" t="s">
        <v>251</v>
      </c>
    </row>
    <row r="2635" s="16" customFormat="1">
      <c r="A2635" s="16"/>
      <c r="B2635" s="283"/>
      <c r="C2635" s="284"/>
      <c r="D2635" s="251" t="s">
        <v>260</v>
      </c>
      <c r="E2635" s="285" t="s">
        <v>1</v>
      </c>
      <c r="F2635" s="286" t="s">
        <v>329</v>
      </c>
      <c r="G2635" s="284"/>
      <c r="H2635" s="287">
        <v>214.88999999999999</v>
      </c>
      <c r="I2635" s="288"/>
      <c r="J2635" s="284"/>
      <c r="K2635" s="284"/>
      <c r="L2635" s="289"/>
      <c r="M2635" s="290"/>
      <c r="N2635" s="291"/>
      <c r="O2635" s="291"/>
      <c r="P2635" s="291"/>
      <c r="Q2635" s="291"/>
      <c r="R2635" s="291"/>
      <c r="S2635" s="291"/>
      <c r="T2635" s="292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T2635" s="293" t="s">
        <v>260</v>
      </c>
      <c r="AU2635" s="293" t="s">
        <v>93</v>
      </c>
      <c r="AV2635" s="16" t="s">
        <v>273</v>
      </c>
      <c r="AW2635" s="16" t="s">
        <v>40</v>
      </c>
      <c r="AX2635" s="16" t="s">
        <v>84</v>
      </c>
      <c r="AY2635" s="293" t="s">
        <v>251</v>
      </c>
    </row>
    <row r="2636" s="15" customFormat="1">
      <c r="A2636" s="15"/>
      <c r="B2636" s="272"/>
      <c r="C2636" s="273"/>
      <c r="D2636" s="251" t="s">
        <v>260</v>
      </c>
      <c r="E2636" s="274" t="s">
        <v>1</v>
      </c>
      <c r="F2636" s="275" t="s">
        <v>2603</v>
      </c>
      <c r="G2636" s="273"/>
      <c r="H2636" s="274" t="s">
        <v>1</v>
      </c>
      <c r="I2636" s="276"/>
      <c r="J2636" s="273"/>
      <c r="K2636" s="273"/>
      <c r="L2636" s="277"/>
      <c r="M2636" s="278"/>
      <c r="N2636" s="279"/>
      <c r="O2636" s="279"/>
      <c r="P2636" s="279"/>
      <c r="Q2636" s="279"/>
      <c r="R2636" s="279"/>
      <c r="S2636" s="279"/>
      <c r="T2636" s="280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T2636" s="281" t="s">
        <v>260</v>
      </c>
      <c r="AU2636" s="281" t="s">
        <v>93</v>
      </c>
      <c r="AV2636" s="15" t="s">
        <v>91</v>
      </c>
      <c r="AW2636" s="15" t="s">
        <v>40</v>
      </c>
      <c r="AX2636" s="15" t="s">
        <v>84</v>
      </c>
      <c r="AY2636" s="281" t="s">
        <v>251</v>
      </c>
    </row>
    <row r="2637" s="13" customFormat="1">
      <c r="A2637" s="13"/>
      <c r="B2637" s="249"/>
      <c r="C2637" s="250"/>
      <c r="D2637" s="251" t="s">
        <v>260</v>
      </c>
      <c r="E2637" s="252" t="s">
        <v>1</v>
      </c>
      <c r="F2637" s="253" t="s">
        <v>2634</v>
      </c>
      <c r="G2637" s="250"/>
      <c r="H2637" s="254">
        <v>13.76</v>
      </c>
      <c r="I2637" s="255"/>
      <c r="J2637" s="250"/>
      <c r="K2637" s="250"/>
      <c r="L2637" s="256"/>
      <c r="M2637" s="257"/>
      <c r="N2637" s="258"/>
      <c r="O2637" s="258"/>
      <c r="P2637" s="258"/>
      <c r="Q2637" s="258"/>
      <c r="R2637" s="258"/>
      <c r="S2637" s="258"/>
      <c r="T2637" s="259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60" t="s">
        <v>260</v>
      </c>
      <c r="AU2637" s="260" t="s">
        <v>93</v>
      </c>
      <c r="AV2637" s="13" t="s">
        <v>93</v>
      </c>
      <c r="AW2637" s="13" t="s">
        <v>40</v>
      </c>
      <c r="AX2637" s="13" t="s">
        <v>84</v>
      </c>
      <c r="AY2637" s="260" t="s">
        <v>251</v>
      </c>
    </row>
    <row r="2638" s="16" customFormat="1">
      <c r="A2638" s="16"/>
      <c r="B2638" s="283"/>
      <c r="C2638" s="284"/>
      <c r="D2638" s="251" t="s">
        <v>260</v>
      </c>
      <c r="E2638" s="285" t="s">
        <v>1</v>
      </c>
      <c r="F2638" s="286" t="s">
        <v>329</v>
      </c>
      <c r="G2638" s="284"/>
      <c r="H2638" s="287">
        <v>13.76</v>
      </c>
      <c r="I2638" s="288"/>
      <c r="J2638" s="284"/>
      <c r="K2638" s="284"/>
      <c r="L2638" s="289"/>
      <c r="M2638" s="290"/>
      <c r="N2638" s="291"/>
      <c r="O2638" s="291"/>
      <c r="P2638" s="291"/>
      <c r="Q2638" s="291"/>
      <c r="R2638" s="291"/>
      <c r="S2638" s="291"/>
      <c r="T2638" s="292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T2638" s="293" t="s">
        <v>260</v>
      </c>
      <c r="AU2638" s="293" t="s">
        <v>93</v>
      </c>
      <c r="AV2638" s="16" t="s">
        <v>273</v>
      </c>
      <c r="AW2638" s="16" t="s">
        <v>40</v>
      </c>
      <c r="AX2638" s="16" t="s">
        <v>84</v>
      </c>
      <c r="AY2638" s="293" t="s">
        <v>251</v>
      </c>
    </row>
    <row r="2639" s="14" customFormat="1">
      <c r="A2639" s="14"/>
      <c r="B2639" s="261"/>
      <c r="C2639" s="262"/>
      <c r="D2639" s="251" t="s">
        <v>260</v>
      </c>
      <c r="E2639" s="263" t="s">
        <v>1</v>
      </c>
      <c r="F2639" s="264" t="s">
        <v>262</v>
      </c>
      <c r="G2639" s="262"/>
      <c r="H2639" s="265">
        <v>1127.25</v>
      </c>
      <c r="I2639" s="266"/>
      <c r="J2639" s="262"/>
      <c r="K2639" s="262"/>
      <c r="L2639" s="267"/>
      <c r="M2639" s="268"/>
      <c r="N2639" s="269"/>
      <c r="O2639" s="269"/>
      <c r="P2639" s="269"/>
      <c r="Q2639" s="269"/>
      <c r="R2639" s="269"/>
      <c r="S2639" s="269"/>
      <c r="T2639" s="270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71" t="s">
        <v>260</v>
      </c>
      <c r="AU2639" s="271" t="s">
        <v>93</v>
      </c>
      <c r="AV2639" s="14" t="s">
        <v>257</v>
      </c>
      <c r="AW2639" s="14" t="s">
        <v>40</v>
      </c>
      <c r="AX2639" s="14" t="s">
        <v>91</v>
      </c>
      <c r="AY2639" s="271" t="s">
        <v>251</v>
      </c>
    </row>
    <row r="2640" s="2" customFormat="1" ht="24.15" customHeight="1">
      <c r="A2640" s="41"/>
      <c r="B2640" s="42"/>
      <c r="C2640" s="230" t="s">
        <v>1813</v>
      </c>
      <c r="D2640" s="230" t="s">
        <v>253</v>
      </c>
      <c r="E2640" s="231" t="s">
        <v>2635</v>
      </c>
      <c r="F2640" s="232" t="s">
        <v>2636</v>
      </c>
      <c r="G2640" s="233" t="s">
        <v>571</v>
      </c>
      <c r="H2640" s="234">
        <v>2</v>
      </c>
      <c r="I2640" s="235"/>
      <c r="J2640" s="236">
        <f>ROUND(I2640*H2640,2)</f>
        <v>0</v>
      </c>
      <c r="K2640" s="237"/>
      <c r="L2640" s="47"/>
      <c r="M2640" s="238" t="s">
        <v>1</v>
      </c>
      <c r="N2640" s="239" t="s">
        <v>49</v>
      </c>
      <c r="O2640" s="94"/>
      <c r="P2640" s="240">
        <f>O2640*H2640</f>
        <v>0</v>
      </c>
      <c r="Q2640" s="240">
        <v>0</v>
      </c>
      <c r="R2640" s="240">
        <f>Q2640*H2640</f>
        <v>0</v>
      </c>
      <c r="S2640" s="240">
        <v>0</v>
      </c>
      <c r="T2640" s="241">
        <f>S2640*H2640</f>
        <v>0</v>
      </c>
      <c r="U2640" s="41"/>
      <c r="V2640" s="41"/>
      <c r="W2640" s="41"/>
      <c r="X2640" s="41"/>
      <c r="Y2640" s="41"/>
      <c r="Z2640" s="41"/>
      <c r="AA2640" s="41"/>
      <c r="AB2640" s="41"/>
      <c r="AC2640" s="41"/>
      <c r="AD2640" s="41"/>
      <c r="AE2640" s="41"/>
      <c r="AR2640" s="242" t="s">
        <v>304</v>
      </c>
      <c r="AT2640" s="242" t="s">
        <v>253</v>
      </c>
      <c r="AU2640" s="242" t="s">
        <v>93</v>
      </c>
      <c r="AY2640" s="19" t="s">
        <v>251</v>
      </c>
      <c r="BE2640" s="243">
        <f>IF(N2640="základní",J2640,0)</f>
        <v>0</v>
      </c>
      <c r="BF2640" s="243">
        <f>IF(N2640="snížená",J2640,0)</f>
        <v>0</v>
      </c>
      <c r="BG2640" s="243">
        <f>IF(N2640="zákl. přenesená",J2640,0)</f>
        <v>0</v>
      </c>
      <c r="BH2640" s="243">
        <f>IF(N2640="sníž. přenesená",J2640,0)</f>
        <v>0</v>
      </c>
      <c r="BI2640" s="243">
        <f>IF(N2640="nulová",J2640,0)</f>
        <v>0</v>
      </c>
      <c r="BJ2640" s="19" t="s">
        <v>91</v>
      </c>
      <c r="BK2640" s="243">
        <f>ROUND(I2640*H2640,2)</f>
        <v>0</v>
      </c>
      <c r="BL2640" s="19" t="s">
        <v>304</v>
      </c>
      <c r="BM2640" s="242" t="s">
        <v>2637</v>
      </c>
    </row>
    <row r="2641" s="2" customFormat="1">
      <c r="A2641" s="41"/>
      <c r="B2641" s="42"/>
      <c r="C2641" s="43"/>
      <c r="D2641" s="244" t="s">
        <v>258</v>
      </c>
      <c r="E2641" s="43"/>
      <c r="F2641" s="245" t="s">
        <v>2638</v>
      </c>
      <c r="G2641" s="43"/>
      <c r="H2641" s="43"/>
      <c r="I2641" s="246"/>
      <c r="J2641" s="43"/>
      <c r="K2641" s="43"/>
      <c r="L2641" s="47"/>
      <c r="M2641" s="247"/>
      <c r="N2641" s="248"/>
      <c r="O2641" s="94"/>
      <c r="P2641" s="94"/>
      <c r="Q2641" s="94"/>
      <c r="R2641" s="94"/>
      <c r="S2641" s="94"/>
      <c r="T2641" s="95"/>
      <c r="U2641" s="41"/>
      <c r="V2641" s="41"/>
      <c r="W2641" s="41"/>
      <c r="X2641" s="41"/>
      <c r="Y2641" s="41"/>
      <c r="Z2641" s="41"/>
      <c r="AA2641" s="41"/>
      <c r="AB2641" s="41"/>
      <c r="AC2641" s="41"/>
      <c r="AD2641" s="41"/>
      <c r="AE2641" s="41"/>
      <c r="AT2641" s="19" t="s">
        <v>258</v>
      </c>
      <c r="AU2641" s="19" t="s">
        <v>93</v>
      </c>
    </row>
    <row r="2642" s="15" customFormat="1">
      <c r="A2642" s="15"/>
      <c r="B2642" s="272"/>
      <c r="C2642" s="273"/>
      <c r="D2642" s="251" t="s">
        <v>260</v>
      </c>
      <c r="E2642" s="274" t="s">
        <v>1</v>
      </c>
      <c r="F2642" s="275" t="s">
        <v>1150</v>
      </c>
      <c r="G2642" s="273"/>
      <c r="H2642" s="274" t="s">
        <v>1</v>
      </c>
      <c r="I2642" s="276"/>
      <c r="J2642" s="273"/>
      <c r="K2642" s="273"/>
      <c r="L2642" s="277"/>
      <c r="M2642" s="278"/>
      <c r="N2642" s="279"/>
      <c r="O2642" s="279"/>
      <c r="P2642" s="279"/>
      <c r="Q2642" s="279"/>
      <c r="R2642" s="279"/>
      <c r="S2642" s="279"/>
      <c r="T2642" s="280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T2642" s="281" t="s">
        <v>260</v>
      </c>
      <c r="AU2642" s="281" t="s">
        <v>93</v>
      </c>
      <c r="AV2642" s="15" t="s">
        <v>91</v>
      </c>
      <c r="AW2642" s="15" t="s">
        <v>40</v>
      </c>
      <c r="AX2642" s="15" t="s">
        <v>84</v>
      </c>
      <c r="AY2642" s="281" t="s">
        <v>251</v>
      </c>
    </row>
    <row r="2643" s="15" customFormat="1">
      <c r="A2643" s="15"/>
      <c r="B2643" s="272"/>
      <c r="C2643" s="273"/>
      <c r="D2643" s="251" t="s">
        <v>260</v>
      </c>
      <c r="E2643" s="274" t="s">
        <v>1</v>
      </c>
      <c r="F2643" s="275" t="s">
        <v>1155</v>
      </c>
      <c r="G2643" s="273"/>
      <c r="H2643" s="274" t="s">
        <v>1</v>
      </c>
      <c r="I2643" s="276"/>
      <c r="J2643" s="273"/>
      <c r="K2643" s="273"/>
      <c r="L2643" s="277"/>
      <c r="M2643" s="278"/>
      <c r="N2643" s="279"/>
      <c r="O2643" s="279"/>
      <c r="P2643" s="279"/>
      <c r="Q2643" s="279"/>
      <c r="R2643" s="279"/>
      <c r="S2643" s="279"/>
      <c r="T2643" s="280"/>
      <c r="U2643" s="15"/>
      <c r="V2643" s="15"/>
      <c r="W2643" s="15"/>
      <c r="X2643" s="15"/>
      <c r="Y2643" s="15"/>
      <c r="Z2643" s="15"/>
      <c r="AA2643" s="15"/>
      <c r="AB2643" s="15"/>
      <c r="AC2643" s="15"/>
      <c r="AD2643" s="15"/>
      <c r="AE2643" s="15"/>
      <c r="AT2643" s="281" t="s">
        <v>260</v>
      </c>
      <c r="AU2643" s="281" t="s">
        <v>93</v>
      </c>
      <c r="AV2643" s="15" t="s">
        <v>91</v>
      </c>
      <c r="AW2643" s="15" t="s">
        <v>40</v>
      </c>
      <c r="AX2643" s="15" t="s">
        <v>84</v>
      </c>
      <c r="AY2643" s="281" t="s">
        <v>251</v>
      </c>
    </row>
    <row r="2644" s="13" customFormat="1">
      <c r="A2644" s="13"/>
      <c r="B2644" s="249"/>
      <c r="C2644" s="250"/>
      <c r="D2644" s="251" t="s">
        <v>260</v>
      </c>
      <c r="E2644" s="252" t="s">
        <v>1</v>
      </c>
      <c r="F2644" s="253" t="s">
        <v>1156</v>
      </c>
      <c r="G2644" s="250"/>
      <c r="H2644" s="254">
        <v>2</v>
      </c>
      <c r="I2644" s="255"/>
      <c r="J2644" s="250"/>
      <c r="K2644" s="250"/>
      <c r="L2644" s="256"/>
      <c r="M2644" s="257"/>
      <c r="N2644" s="258"/>
      <c r="O2644" s="258"/>
      <c r="P2644" s="258"/>
      <c r="Q2644" s="258"/>
      <c r="R2644" s="258"/>
      <c r="S2644" s="258"/>
      <c r="T2644" s="259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60" t="s">
        <v>260</v>
      </c>
      <c r="AU2644" s="260" t="s">
        <v>93</v>
      </c>
      <c r="AV2644" s="13" t="s">
        <v>93</v>
      </c>
      <c r="AW2644" s="13" t="s">
        <v>40</v>
      </c>
      <c r="AX2644" s="13" t="s">
        <v>91</v>
      </c>
      <c r="AY2644" s="260" t="s">
        <v>251</v>
      </c>
    </row>
    <row r="2645" s="2" customFormat="1" ht="24.15" customHeight="1">
      <c r="A2645" s="41"/>
      <c r="B2645" s="42"/>
      <c r="C2645" s="230" t="s">
        <v>2639</v>
      </c>
      <c r="D2645" s="230" t="s">
        <v>253</v>
      </c>
      <c r="E2645" s="231" t="s">
        <v>2640</v>
      </c>
      <c r="F2645" s="232" t="s">
        <v>2641</v>
      </c>
      <c r="G2645" s="233" t="s">
        <v>571</v>
      </c>
      <c r="H2645" s="234">
        <v>191</v>
      </c>
      <c r="I2645" s="235"/>
      <c r="J2645" s="236">
        <f>ROUND(I2645*H2645,2)</f>
        <v>0</v>
      </c>
      <c r="K2645" s="237"/>
      <c r="L2645" s="47"/>
      <c r="M2645" s="238" t="s">
        <v>1</v>
      </c>
      <c r="N2645" s="239" t="s">
        <v>49</v>
      </c>
      <c r="O2645" s="94"/>
      <c r="P2645" s="240">
        <f>O2645*H2645</f>
        <v>0</v>
      </c>
      <c r="Q2645" s="240">
        <v>0</v>
      </c>
      <c r="R2645" s="240">
        <f>Q2645*H2645</f>
        <v>0</v>
      </c>
      <c r="S2645" s="240">
        <v>0</v>
      </c>
      <c r="T2645" s="241">
        <f>S2645*H2645</f>
        <v>0</v>
      </c>
      <c r="U2645" s="41"/>
      <c r="V2645" s="41"/>
      <c r="W2645" s="41"/>
      <c r="X2645" s="41"/>
      <c r="Y2645" s="41"/>
      <c r="Z2645" s="41"/>
      <c r="AA2645" s="41"/>
      <c r="AB2645" s="41"/>
      <c r="AC2645" s="41"/>
      <c r="AD2645" s="41"/>
      <c r="AE2645" s="41"/>
      <c r="AR2645" s="242" t="s">
        <v>304</v>
      </c>
      <c r="AT2645" s="242" t="s">
        <v>253</v>
      </c>
      <c r="AU2645" s="242" t="s">
        <v>93</v>
      </c>
      <c r="AY2645" s="19" t="s">
        <v>251</v>
      </c>
      <c r="BE2645" s="243">
        <f>IF(N2645="základní",J2645,0)</f>
        <v>0</v>
      </c>
      <c r="BF2645" s="243">
        <f>IF(N2645="snížená",J2645,0)</f>
        <v>0</v>
      </c>
      <c r="BG2645" s="243">
        <f>IF(N2645="zákl. přenesená",J2645,0)</f>
        <v>0</v>
      </c>
      <c r="BH2645" s="243">
        <f>IF(N2645="sníž. přenesená",J2645,0)</f>
        <v>0</v>
      </c>
      <c r="BI2645" s="243">
        <f>IF(N2645="nulová",J2645,0)</f>
        <v>0</v>
      </c>
      <c r="BJ2645" s="19" t="s">
        <v>91</v>
      </c>
      <c r="BK2645" s="243">
        <f>ROUND(I2645*H2645,2)</f>
        <v>0</v>
      </c>
      <c r="BL2645" s="19" t="s">
        <v>304</v>
      </c>
      <c r="BM2645" s="242" t="s">
        <v>2642</v>
      </c>
    </row>
    <row r="2646" s="2" customFormat="1">
      <c r="A2646" s="41"/>
      <c r="B2646" s="42"/>
      <c r="C2646" s="43"/>
      <c r="D2646" s="244" t="s">
        <v>258</v>
      </c>
      <c r="E2646" s="43"/>
      <c r="F2646" s="245" t="s">
        <v>2643</v>
      </c>
      <c r="G2646" s="43"/>
      <c r="H2646" s="43"/>
      <c r="I2646" s="246"/>
      <c r="J2646" s="43"/>
      <c r="K2646" s="43"/>
      <c r="L2646" s="47"/>
      <c r="M2646" s="247"/>
      <c r="N2646" s="248"/>
      <c r="O2646" s="94"/>
      <c r="P2646" s="94"/>
      <c r="Q2646" s="94"/>
      <c r="R2646" s="94"/>
      <c r="S2646" s="94"/>
      <c r="T2646" s="95"/>
      <c r="U2646" s="41"/>
      <c r="V2646" s="41"/>
      <c r="W2646" s="41"/>
      <c r="X2646" s="41"/>
      <c r="Y2646" s="41"/>
      <c r="Z2646" s="41"/>
      <c r="AA2646" s="41"/>
      <c r="AB2646" s="41"/>
      <c r="AC2646" s="41"/>
      <c r="AD2646" s="41"/>
      <c r="AE2646" s="41"/>
      <c r="AT2646" s="19" t="s">
        <v>258</v>
      </c>
      <c r="AU2646" s="19" t="s">
        <v>93</v>
      </c>
    </row>
    <row r="2647" s="15" customFormat="1">
      <c r="A2647" s="15"/>
      <c r="B2647" s="272"/>
      <c r="C2647" s="273"/>
      <c r="D2647" s="251" t="s">
        <v>260</v>
      </c>
      <c r="E2647" s="274" t="s">
        <v>1</v>
      </c>
      <c r="F2647" s="275" t="s">
        <v>1150</v>
      </c>
      <c r="G2647" s="273"/>
      <c r="H2647" s="274" t="s">
        <v>1</v>
      </c>
      <c r="I2647" s="276"/>
      <c r="J2647" s="273"/>
      <c r="K2647" s="273"/>
      <c r="L2647" s="277"/>
      <c r="M2647" s="278"/>
      <c r="N2647" s="279"/>
      <c r="O2647" s="279"/>
      <c r="P2647" s="279"/>
      <c r="Q2647" s="279"/>
      <c r="R2647" s="279"/>
      <c r="S2647" s="279"/>
      <c r="T2647" s="280"/>
      <c r="U2647" s="15"/>
      <c r="V2647" s="15"/>
      <c r="W2647" s="15"/>
      <c r="X2647" s="15"/>
      <c r="Y2647" s="15"/>
      <c r="Z2647" s="15"/>
      <c r="AA2647" s="15"/>
      <c r="AB2647" s="15"/>
      <c r="AC2647" s="15"/>
      <c r="AD2647" s="15"/>
      <c r="AE2647" s="15"/>
      <c r="AT2647" s="281" t="s">
        <v>260</v>
      </c>
      <c r="AU2647" s="281" t="s">
        <v>93</v>
      </c>
      <c r="AV2647" s="15" t="s">
        <v>91</v>
      </c>
      <c r="AW2647" s="15" t="s">
        <v>40</v>
      </c>
      <c r="AX2647" s="15" t="s">
        <v>84</v>
      </c>
      <c r="AY2647" s="281" t="s">
        <v>251</v>
      </c>
    </row>
    <row r="2648" s="15" customFormat="1">
      <c r="A2648" s="15"/>
      <c r="B2648" s="272"/>
      <c r="C2648" s="273"/>
      <c r="D2648" s="251" t="s">
        <v>260</v>
      </c>
      <c r="E2648" s="274" t="s">
        <v>1</v>
      </c>
      <c r="F2648" s="275" t="s">
        <v>2422</v>
      </c>
      <c r="G2648" s="273"/>
      <c r="H2648" s="274" t="s">
        <v>1</v>
      </c>
      <c r="I2648" s="276"/>
      <c r="J2648" s="273"/>
      <c r="K2648" s="273"/>
      <c r="L2648" s="277"/>
      <c r="M2648" s="278"/>
      <c r="N2648" s="279"/>
      <c r="O2648" s="279"/>
      <c r="P2648" s="279"/>
      <c r="Q2648" s="279"/>
      <c r="R2648" s="279"/>
      <c r="S2648" s="279"/>
      <c r="T2648" s="280"/>
      <c r="U2648" s="15"/>
      <c r="V2648" s="15"/>
      <c r="W2648" s="15"/>
      <c r="X2648" s="15"/>
      <c r="Y2648" s="15"/>
      <c r="Z2648" s="15"/>
      <c r="AA2648" s="15"/>
      <c r="AB2648" s="15"/>
      <c r="AC2648" s="15"/>
      <c r="AD2648" s="15"/>
      <c r="AE2648" s="15"/>
      <c r="AT2648" s="281" t="s">
        <v>260</v>
      </c>
      <c r="AU2648" s="281" t="s">
        <v>93</v>
      </c>
      <c r="AV2648" s="15" t="s">
        <v>91</v>
      </c>
      <c r="AW2648" s="15" t="s">
        <v>40</v>
      </c>
      <c r="AX2648" s="15" t="s">
        <v>84</v>
      </c>
      <c r="AY2648" s="281" t="s">
        <v>251</v>
      </c>
    </row>
    <row r="2649" s="13" customFormat="1">
      <c r="A2649" s="13"/>
      <c r="B2649" s="249"/>
      <c r="C2649" s="250"/>
      <c r="D2649" s="251" t="s">
        <v>260</v>
      </c>
      <c r="E2649" s="252" t="s">
        <v>1</v>
      </c>
      <c r="F2649" s="253" t="s">
        <v>2423</v>
      </c>
      <c r="G2649" s="250"/>
      <c r="H2649" s="254">
        <v>20</v>
      </c>
      <c r="I2649" s="255"/>
      <c r="J2649" s="250"/>
      <c r="K2649" s="250"/>
      <c r="L2649" s="256"/>
      <c r="M2649" s="257"/>
      <c r="N2649" s="258"/>
      <c r="O2649" s="258"/>
      <c r="P2649" s="258"/>
      <c r="Q2649" s="258"/>
      <c r="R2649" s="258"/>
      <c r="S2649" s="258"/>
      <c r="T2649" s="259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60" t="s">
        <v>260</v>
      </c>
      <c r="AU2649" s="260" t="s">
        <v>93</v>
      </c>
      <c r="AV2649" s="13" t="s">
        <v>93</v>
      </c>
      <c r="AW2649" s="13" t="s">
        <v>40</v>
      </c>
      <c r="AX2649" s="13" t="s">
        <v>84</v>
      </c>
      <c r="AY2649" s="260" t="s">
        <v>251</v>
      </c>
    </row>
    <row r="2650" s="13" customFormat="1">
      <c r="A2650" s="13"/>
      <c r="B2650" s="249"/>
      <c r="C2650" s="250"/>
      <c r="D2650" s="251" t="s">
        <v>260</v>
      </c>
      <c r="E2650" s="252" t="s">
        <v>1</v>
      </c>
      <c r="F2650" s="253" t="s">
        <v>2424</v>
      </c>
      <c r="G2650" s="250"/>
      <c r="H2650" s="254">
        <v>19</v>
      </c>
      <c r="I2650" s="255"/>
      <c r="J2650" s="250"/>
      <c r="K2650" s="250"/>
      <c r="L2650" s="256"/>
      <c r="M2650" s="257"/>
      <c r="N2650" s="258"/>
      <c r="O2650" s="258"/>
      <c r="P2650" s="258"/>
      <c r="Q2650" s="258"/>
      <c r="R2650" s="258"/>
      <c r="S2650" s="258"/>
      <c r="T2650" s="259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60" t="s">
        <v>260</v>
      </c>
      <c r="AU2650" s="260" t="s">
        <v>93</v>
      </c>
      <c r="AV2650" s="13" t="s">
        <v>93</v>
      </c>
      <c r="AW2650" s="13" t="s">
        <v>40</v>
      </c>
      <c r="AX2650" s="13" t="s">
        <v>84</v>
      </c>
      <c r="AY2650" s="260" t="s">
        <v>251</v>
      </c>
    </row>
    <row r="2651" s="13" customFormat="1">
      <c r="A2651" s="13"/>
      <c r="B2651" s="249"/>
      <c r="C2651" s="250"/>
      <c r="D2651" s="251" t="s">
        <v>260</v>
      </c>
      <c r="E2651" s="252" t="s">
        <v>1</v>
      </c>
      <c r="F2651" s="253" t="s">
        <v>2425</v>
      </c>
      <c r="G2651" s="250"/>
      <c r="H2651" s="254">
        <v>19</v>
      </c>
      <c r="I2651" s="255"/>
      <c r="J2651" s="250"/>
      <c r="K2651" s="250"/>
      <c r="L2651" s="256"/>
      <c r="M2651" s="257"/>
      <c r="N2651" s="258"/>
      <c r="O2651" s="258"/>
      <c r="P2651" s="258"/>
      <c r="Q2651" s="258"/>
      <c r="R2651" s="258"/>
      <c r="S2651" s="258"/>
      <c r="T2651" s="259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60" t="s">
        <v>260</v>
      </c>
      <c r="AU2651" s="260" t="s">
        <v>93</v>
      </c>
      <c r="AV2651" s="13" t="s">
        <v>93</v>
      </c>
      <c r="AW2651" s="13" t="s">
        <v>40</v>
      </c>
      <c r="AX2651" s="13" t="s">
        <v>84</v>
      </c>
      <c r="AY2651" s="260" t="s">
        <v>251</v>
      </c>
    </row>
    <row r="2652" s="13" customFormat="1">
      <c r="A2652" s="13"/>
      <c r="B2652" s="249"/>
      <c r="C2652" s="250"/>
      <c r="D2652" s="251" t="s">
        <v>260</v>
      </c>
      <c r="E2652" s="252" t="s">
        <v>1</v>
      </c>
      <c r="F2652" s="253" t="s">
        <v>2426</v>
      </c>
      <c r="G2652" s="250"/>
      <c r="H2652" s="254">
        <v>19</v>
      </c>
      <c r="I2652" s="255"/>
      <c r="J2652" s="250"/>
      <c r="K2652" s="250"/>
      <c r="L2652" s="256"/>
      <c r="M2652" s="257"/>
      <c r="N2652" s="258"/>
      <c r="O2652" s="258"/>
      <c r="P2652" s="258"/>
      <c r="Q2652" s="258"/>
      <c r="R2652" s="258"/>
      <c r="S2652" s="258"/>
      <c r="T2652" s="259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60" t="s">
        <v>260</v>
      </c>
      <c r="AU2652" s="260" t="s">
        <v>93</v>
      </c>
      <c r="AV2652" s="13" t="s">
        <v>93</v>
      </c>
      <c r="AW2652" s="13" t="s">
        <v>40</v>
      </c>
      <c r="AX2652" s="13" t="s">
        <v>84</v>
      </c>
      <c r="AY2652" s="260" t="s">
        <v>251</v>
      </c>
    </row>
    <row r="2653" s="13" customFormat="1">
      <c r="A2653" s="13"/>
      <c r="B2653" s="249"/>
      <c r="C2653" s="250"/>
      <c r="D2653" s="251" t="s">
        <v>260</v>
      </c>
      <c r="E2653" s="252" t="s">
        <v>1</v>
      </c>
      <c r="F2653" s="253" t="s">
        <v>2427</v>
      </c>
      <c r="G2653" s="250"/>
      <c r="H2653" s="254">
        <v>19</v>
      </c>
      <c r="I2653" s="255"/>
      <c r="J2653" s="250"/>
      <c r="K2653" s="250"/>
      <c r="L2653" s="256"/>
      <c r="M2653" s="257"/>
      <c r="N2653" s="258"/>
      <c r="O2653" s="258"/>
      <c r="P2653" s="258"/>
      <c r="Q2653" s="258"/>
      <c r="R2653" s="258"/>
      <c r="S2653" s="258"/>
      <c r="T2653" s="259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60" t="s">
        <v>260</v>
      </c>
      <c r="AU2653" s="260" t="s">
        <v>93</v>
      </c>
      <c r="AV2653" s="13" t="s">
        <v>93</v>
      </c>
      <c r="AW2653" s="13" t="s">
        <v>40</v>
      </c>
      <c r="AX2653" s="13" t="s">
        <v>84</v>
      </c>
      <c r="AY2653" s="260" t="s">
        <v>251</v>
      </c>
    </row>
    <row r="2654" s="16" customFormat="1">
      <c r="A2654" s="16"/>
      <c r="B2654" s="283"/>
      <c r="C2654" s="284"/>
      <c r="D2654" s="251" t="s">
        <v>260</v>
      </c>
      <c r="E2654" s="285" t="s">
        <v>1</v>
      </c>
      <c r="F2654" s="286" t="s">
        <v>329</v>
      </c>
      <c r="G2654" s="284"/>
      <c r="H2654" s="287">
        <v>96</v>
      </c>
      <c r="I2654" s="288"/>
      <c r="J2654" s="284"/>
      <c r="K2654" s="284"/>
      <c r="L2654" s="289"/>
      <c r="M2654" s="290"/>
      <c r="N2654" s="291"/>
      <c r="O2654" s="291"/>
      <c r="P2654" s="291"/>
      <c r="Q2654" s="291"/>
      <c r="R2654" s="291"/>
      <c r="S2654" s="291"/>
      <c r="T2654" s="292"/>
      <c r="U2654" s="16"/>
      <c r="V2654" s="16"/>
      <c r="W2654" s="16"/>
      <c r="X2654" s="16"/>
      <c r="Y2654" s="16"/>
      <c r="Z2654" s="16"/>
      <c r="AA2654" s="16"/>
      <c r="AB2654" s="16"/>
      <c r="AC2654" s="16"/>
      <c r="AD2654" s="16"/>
      <c r="AE2654" s="16"/>
      <c r="AT2654" s="293" t="s">
        <v>260</v>
      </c>
      <c r="AU2654" s="293" t="s">
        <v>93</v>
      </c>
      <c r="AV2654" s="16" t="s">
        <v>273</v>
      </c>
      <c r="AW2654" s="16" t="s">
        <v>40</v>
      </c>
      <c r="AX2654" s="16" t="s">
        <v>84</v>
      </c>
      <c r="AY2654" s="293" t="s">
        <v>251</v>
      </c>
    </row>
    <row r="2655" s="15" customFormat="1">
      <c r="A2655" s="15"/>
      <c r="B2655" s="272"/>
      <c r="C2655" s="273"/>
      <c r="D2655" s="251" t="s">
        <v>260</v>
      </c>
      <c r="E2655" s="274" t="s">
        <v>1</v>
      </c>
      <c r="F2655" s="275" t="s">
        <v>2428</v>
      </c>
      <c r="G2655" s="273"/>
      <c r="H2655" s="274" t="s">
        <v>1</v>
      </c>
      <c r="I2655" s="276"/>
      <c r="J2655" s="273"/>
      <c r="K2655" s="273"/>
      <c r="L2655" s="277"/>
      <c r="M2655" s="278"/>
      <c r="N2655" s="279"/>
      <c r="O2655" s="279"/>
      <c r="P2655" s="279"/>
      <c r="Q2655" s="279"/>
      <c r="R2655" s="279"/>
      <c r="S2655" s="279"/>
      <c r="T2655" s="280"/>
      <c r="U2655" s="15"/>
      <c r="V2655" s="15"/>
      <c r="W2655" s="15"/>
      <c r="X2655" s="15"/>
      <c r="Y2655" s="15"/>
      <c r="Z2655" s="15"/>
      <c r="AA2655" s="15"/>
      <c r="AB2655" s="15"/>
      <c r="AC2655" s="15"/>
      <c r="AD2655" s="15"/>
      <c r="AE2655" s="15"/>
      <c r="AT2655" s="281" t="s">
        <v>260</v>
      </c>
      <c r="AU2655" s="281" t="s">
        <v>93</v>
      </c>
      <c r="AV2655" s="15" t="s">
        <v>91</v>
      </c>
      <c r="AW2655" s="15" t="s">
        <v>40</v>
      </c>
      <c r="AX2655" s="15" t="s">
        <v>84</v>
      </c>
      <c r="AY2655" s="281" t="s">
        <v>251</v>
      </c>
    </row>
    <row r="2656" s="13" customFormat="1">
      <c r="A2656" s="13"/>
      <c r="B2656" s="249"/>
      <c r="C2656" s="250"/>
      <c r="D2656" s="251" t="s">
        <v>260</v>
      </c>
      <c r="E2656" s="252" t="s">
        <v>1</v>
      </c>
      <c r="F2656" s="253" t="s">
        <v>2429</v>
      </c>
      <c r="G2656" s="250"/>
      <c r="H2656" s="254">
        <v>19</v>
      </c>
      <c r="I2656" s="255"/>
      <c r="J2656" s="250"/>
      <c r="K2656" s="250"/>
      <c r="L2656" s="256"/>
      <c r="M2656" s="257"/>
      <c r="N2656" s="258"/>
      <c r="O2656" s="258"/>
      <c r="P2656" s="258"/>
      <c r="Q2656" s="258"/>
      <c r="R2656" s="258"/>
      <c r="S2656" s="258"/>
      <c r="T2656" s="259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60" t="s">
        <v>260</v>
      </c>
      <c r="AU2656" s="260" t="s">
        <v>93</v>
      </c>
      <c r="AV2656" s="13" t="s">
        <v>93</v>
      </c>
      <c r="AW2656" s="13" t="s">
        <v>40</v>
      </c>
      <c r="AX2656" s="13" t="s">
        <v>84</v>
      </c>
      <c r="AY2656" s="260" t="s">
        <v>251</v>
      </c>
    </row>
    <row r="2657" s="13" customFormat="1">
      <c r="A2657" s="13"/>
      <c r="B2657" s="249"/>
      <c r="C2657" s="250"/>
      <c r="D2657" s="251" t="s">
        <v>260</v>
      </c>
      <c r="E2657" s="252" t="s">
        <v>1</v>
      </c>
      <c r="F2657" s="253" t="s">
        <v>2424</v>
      </c>
      <c r="G2657" s="250"/>
      <c r="H2657" s="254">
        <v>19</v>
      </c>
      <c r="I2657" s="255"/>
      <c r="J2657" s="250"/>
      <c r="K2657" s="250"/>
      <c r="L2657" s="256"/>
      <c r="M2657" s="257"/>
      <c r="N2657" s="258"/>
      <c r="O2657" s="258"/>
      <c r="P2657" s="258"/>
      <c r="Q2657" s="258"/>
      <c r="R2657" s="258"/>
      <c r="S2657" s="258"/>
      <c r="T2657" s="259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60" t="s">
        <v>260</v>
      </c>
      <c r="AU2657" s="260" t="s">
        <v>93</v>
      </c>
      <c r="AV2657" s="13" t="s">
        <v>93</v>
      </c>
      <c r="AW2657" s="13" t="s">
        <v>40</v>
      </c>
      <c r="AX2657" s="13" t="s">
        <v>84</v>
      </c>
      <c r="AY2657" s="260" t="s">
        <v>251</v>
      </c>
    </row>
    <row r="2658" s="13" customFormat="1">
      <c r="A2658" s="13"/>
      <c r="B2658" s="249"/>
      <c r="C2658" s="250"/>
      <c r="D2658" s="251" t="s">
        <v>260</v>
      </c>
      <c r="E2658" s="252" t="s">
        <v>1</v>
      </c>
      <c r="F2658" s="253" t="s">
        <v>2425</v>
      </c>
      <c r="G2658" s="250"/>
      <c r="H2658" s="254">
        <v>19</v>
      </c>
      <c r="I2658" s="255"/>
      <c r="J2658" s="250"/>
      <c r="K2658" s="250"/>
      <c r="L2658" s="256"/>
      <c r="M2658" s="257"/>
      <c r="N2658" s="258"/>
      <c r="O2658" s="258"/>
      <c r="P2658" s="258"/>
      <c r="Q2658" s="258"/>
      <c r="R2658" s="258"/>
      <c r="S2658" s="258"/>
      <c r="T2658" s="259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60" t="s">
        <v>260</v>
      </c>
      <c r="AU2658" s="260" t="s">
        <v>93</v>
      </c>
      <c r="AV2658" s="13" t="s">
        <v>93</v>
      </c>
      <c r="AW2658" s="13" t="s">
        <v>40</v>
      </c>
      <c r="AX2658" s="13" t="s">
        <v>84</v>
      </c>
      <c r="AY2658" s="260" t="s">
        <v>251</v>
      </c>
    </row>
    <row r="2659" s="13" customFormat="1">
      <c r="A2659" s="13"/>
      <c r="B2659" s="249"/>
      <c r="C2659" s="250"/>
      <c r="D2659" s="251" t="s">
        <v>260</v>
      </c>
      <c r="E2659" s="252" t="s">
        <v>1</v>
      </c>
      <c r="F2659" s="253" t="s">
        <v>2426</v>
      </c>
      <c r="G2659" s="250"/>
      <c r="H2659" s="254">
        <v>19</v>
      </c>
      <c r="I2659" s="255"/>
      <c r="J2659" s="250"/>
      <c r="K2659" s="250"/>
      <c r="L2659" s="256"/>
      <c r="M2659" s="257"/>
      <c r="N2659" s="258"/>
      <c r="O2659" s="258"/>
      <c r="P2659" s="258"/>
      <c r="Q2659" s="258"/>
      <c r="R2659" s="258"/>
      <c r="S2659" s="258"/>
      <c r="T2659" s="259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60" t="s">
        <v>260</v>
      </c>
      <c r="AU2659" s="260" t="s">
        <v>93</v>
      </c>
      <c r="AV2659" s="13" t="s">
        <v>93</v>
      </c>
      <c r="AW2659" s="13" t="s">
        <v>40</v>
      </c>
      <c r="AX2659" s="13" t="s">
        <v>84</v>
      </c>
      <c r="AY2659" s="260" t="s">
        <v>251</v>
      </c>
    </row>
    <row r="2660" s="13" customFormat="1">
      <c r="A2660" s="13"/>
      <c r="B2660" s="249"/>
      <c r="C2660" s="250"/>
      <c r="D2660" s="251" t="s">
        <v>260</v>
      </c>
      <c r="E2660" s="252" t="s">
        <v>1</v>
      </c>
      <c r="F2660" s="253" t="s">
        <v>2427</v>
      </c>
      <c r="G2660" s="250"/>
      <c r="H2660" s="254">
        <v>19</v>
      </c>
      <c r="I2660" s="255"/>
      <c r="J2660" s="250"/>
      <c r="K2660" s="250"/>
      <c r="L2660" s="256"/>
      <c r="M2660" s="257"/>
      <c r="N2660" s="258"/>
      <c r="O2660" s="258"/>
      <c r="P2660" s="258"/>
      <c r="Q2660" s="258"/>
      <c r="R2660" s="258"/>
      <c r="S2660" s="258"/>
      <c r="T2660" s="259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60" t="s">
        <v>260</v>
      </c>
      <c r="AU2660" s="260" t="s">
        <v>93</v>
      </c>
      <c r="AV2660" s="13" t="s">
        <v>93</v>
      </c>
      <c r="AW2660" s="13" t="s">
        <v>40</v>
      </c>
      <c r="AX2660" s="13" t="s">
        <v>84</v>
      </c>
      <c r="AY2660" s="260" t="s">
        <v>251</v>
      </c>
    </row>
    <row r="2661" s="16" customFormat="1">
      <c r="A2661" s="16"/>
      <c r="B2661" s="283"/>
      <c r="C2661" s="284"/>
      <c r="D2661" s="251" t="s">
        <v>260</v>
      </c>
      <c r="E2661" s="285" t="s">
        <v>1</v>
      </c>
      <c r="F2661" s="286" t="s">
        <v>329</v>
      </c>
      <c r="G2661" s="284"/>
      <c r="H2661" s="287">
        <v>95</v>
      </c>
      <c r="I2661" s="288"/>
      <c r="J2661" s="284"/>
      <c r="K2661" s="284"/>
      <c r="L2661" s="289"/>
      <c r="M2661" s="290"/>
      <c r="N2661" s="291"/>
      <c r="O2661" s="291"/>
      <c r="P2661" s="291"/>
      <c r="Q2661" s="291"/>
      <c r="R2661" s="291"/>
      <c r="S2661" s="291"/>
      <c r="T2661" s="292"/>
      <c r="U2661" s="16"/>
      <c r="V2661" s="16"/>
      <c r="W2661" s="16"/>
      <c r="X2661" s="16"/>
      <c r="Y2661" s="16"/>
      <c r="Z2661" s="16"/>
      <c r="AA2661" s="16"/>
      <c r="AB2661" s="16"/>
      <c r="AC2661" s="16"/>
      <c r="AD2661" s="16"/>
      <c r="AE2661" s="16"/>
      <c r="AT2661" s="293" t="s">
        <v>260</v>
      </c>
      <c r="AU2661" s="293" t="s">
        <v>93</v>
      </c>
      <c r="AV2661" s="16" t="s">
        <v>273</v>
      </c>
      <c r="AW2661" s="16" t="s">
        <v>40</v>
      </c>
      <c r="AX2661" s="16" t="s">
        <v>84</v>
      </c>
      <c r="AY2661" s="293" t="s">
        <v>251</v>
      </c>
    </row>
    <row r="2662" s="14" customFormat="1">
      <c r="A2662" s="14"/>
      <c r="B2662" s="261"/>
      <c r="C2662" s="262"/>
      <c r="D2662" s="251" t="s">
        <v>260</v>
      </c>
      <c r="E2662" s="263" t="s">
        <v>1</v>
      </c>
      <c r="F2662" s="264" t="s">
        <v>262</v>
      </c>
      <c r="G2662" s="262"/>
      <c r="H2662" s="265">
        <v>191</v>
      </c>
      <c r="I2662" s="266"/>
      <c r="J2662" s="262"/>
      <c r="K2662" s="262"/>
      <c r="L2662" s="267"/>
      <c r="M2662" s="268"/>
      <c r="N2662" s="269"/>
      <c r="O2662" s="269"/>
      <c r="P2662" s="269"/>
      <c r="Q2662" s="269"/>
      <c r="R2662" s="269"/>
      <c r="S2662" s="269"/>
      <c r="T2662" s="270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71" t="s">
        <v>260</v>
      </c>
      <c r="AU2662" s="271" t="s">
        <v>93</v>
      </c>
      <c r="AV2662" s="14" t="s">
        <v>257</v>
      </c>
      <c r="AW2662" s="14" t="s">
        <v>40</v>
      </c>
      <c r="AX2662" s="14" t="s">
        <v>91</v>
      </c>
      <c r="AY2662" s="271" t="s">
        <v>251</v>
      </c>
    </row>
    <row r="2663" s="2" customFormat="1" ht="33" customHeight="1">
      <c r="A2663" s="41"/>
      <c r="B2663" s="42"/>
      <c r="C2663" s="294" t="s">
        <v>1818</v>
      </c>
      <c r="D2663" s="294" t="s">
        <v>338</v>
      </c>
      <c r="E2663" s="295" t="s">
        <v>2644</v>
      </c>
      <c r="F2663" s="296" t="s">
        <v>2645</v>
      </c>
      <c r="G2663" s="297" t="s">
        <v>571</v>
      </c>
      <c r="H2663" s="298">
        <v>98</v>
      </c>
      <c r="I2663" s="299"/>
      <c r="J2663" s="300">
        <f>ROUND(I2663*H2663,2)</f>
        <v>0</v>
      </c>
      <c r="K2663" s="301"/>
      <c r="L2663" s="302"/>
      <c r="M2663" s="303" t="s">
        <v>1</v>
      </c>
      <c r="N2663" s="304" t="s">
        <v>49</v>
      </c>
      <c r="O2663" s="94"/>
      <c r="P2663" s="240">
        <f>O2663*H2663</f>
        <v>0</v>
      </c>
      <c r="Q2663" s="240">
        <v>0.017500000000000002</v>
      </c>
      <c r="R2663" s="240">
        <f>Q2663*H2663</f>
        <v>1.7150000000000001</v>
      </c>
      <c r="S2663" s="240">
        <v>0</v>
      </c>
      <c r="T2663" s="241">
        <f>S2663*H2663</f>
        <v>0</v>
      </c>
      <c r="U2663" s="41"/>
      <c r="V2663" s="41"/>
      <c r="W2663" s="41"/>
      <c r="X2663" s="41"/>
      <c r="Y2663" s="41"/>
      <c r="Z2663" s="41"/>
      <c r="AA2663" s="41"/>
      <c r="AB2663" s="41"/>
      <c r="AC2663" s="41"/>
      <c r="AD2663" s="41"/>
      <c r="AE2663" s="41"/>
      <c r="AR2663" s="242" t="s">
        <v>364</v>
      </c>
      <c r="AT2663" s="242" t="s">
        <v>338</v>
      </c>
      <c r="AU2663" s="242" t="s">
        <v>93</v>
      </c>
      <c r="AY2663" s="19" t="s">
        <v>251</v>
      </c>
      <c r="BE2663" s="243">
        <f>IF(N2663="základní",J2663,0)</f>
        <v>0</v>
      </c>
      <c r="BF2663" s="243">
        <f>IF(N2663="snížená",J2663,0)</f>
        <v>0</v>
      </c>
      <c r="BG2663" s="243">
        <f>IF(N2663="zákl. přenesená",J2663,0)</f>
        <v>0</v>
      </c>
      <c r="BH2663" s="243">
        <f>IF(N2663="sníž. přenesená",J2663,0)</f>
        <v>0</v>
      </c>
      <c r="BI2663" s="243">
        <f>IF(N2663="nulová",J2663,0)</f>
        <v>0</v>
      </c>
      <c r="BJ2663" s="19" t="s">
        <v>91</v>
      </c>
      <c r="BK2663" s="243">
        <f>ROUND(I2663*H2663,2)</f>
        <v>0</v>
      </c>
      <c r="BL2663" s="19" t="s">
        <v>304</v>
      </c>
      <c r="BM2663" s="242" t="s">
        <v>2646</v>
      </c>
    </row>
    <row r="2664" s="15" customFormat="1">
      <c r="A2664" s="15"/>
      <c r="B2664" s="272"/>
      <c r="C2664" s="273"/>
      <c r="D2664" s="251" t="s">
        <v>260</v>
      </c>
      <c r="E2664" s="274" t="s">
        <v>1</v>
      </c>
      <c r="F2664" s="275" t="s">
        <v>1150</v>
      </c>
      <c r="G2664" s="273"/>
      <c r="H2664" s="274" t="s">
        <v>1</v>
      </c>
      <c r="I2664" s="276"/>
      <c r="J2664" s="273"/>
      <c r="K2664" s="273"/>
      <c r="L2664" s="277"/>
      <c r="M2664" s="278"/>
      <c r="N2664" s="279"/>
      <c r="O2664" s="279"/>
      <c r="P2664" s="279"/>
      <c r="Q2664" s="279"/>
      <c r="R2664" s="279"/>
      <c r="S2664" s="279"/>
      <c r="T2664" s="280"/>
      <c r="U2664" s="15"/>
      <c r="V2664" s="15"/>
      <c r="W2664" s="15"/>
      <c r="X2664" s="15"/>
      <c r="Y2664" s="15"/>
      <c r="Z2664" s="15"/>
      <c r="AA2664" s="15"/>
      <c r="AB2664" s="15"/>
      <c r="AC2664" s="15"/>
      <c r="AD2664" s="15"/>
      <c r="AE2664" s="15"/>
      <c r="AT2664" s="281" t="s">
        <v>260</v>
      </c>
      <c r="AU2664" s="281" t="s">
        <v>93</v>
      </c>
      <c r="AV2664" s="15" t="s">
        <v>91</v>
      </c>
      <c r="AW2664" s="15" t="s">
        <v>40</v>
      </c>
      <c r="AX2664" s="15" t="s">
        <v>84</v>
      </c>
      <c r="AY2664" s="281" t="s">
        <v>251</v>
      </c>
    </row>
    <row r="2665" s="15" customFormat="1">
      <c r="A2665" s="15"/>
      <c r="B2665" s="272"/>
      <c r="C2665" s="273"/>
      <c r="D2665" s="251" t="s">
        <v>260</v>
      </c>
      <c r="E2665" s="274" t="s">
        <v>1</v>
      </c>
      <c r="F2665" s="275" t="s">
        <v>2422</v>
      </c>
      <c r="G2665" s="273"/>
      <c r="H2665" s="274" t="s">
        <v>1</v>
      </c>
      <c r="I2665" s="276"/>
      <c r="J2665" s="273"/>
      <c r="K2665" s="273"/>
      <c r="L2665" s="277"/>
      <c r="M2665" s="278"/>
      <c r="N2665" s="279"/>
      <c r="O2665" s="279"/>
      <c r="P2665" s="279"/>
      <c r="Q2665" s="279"/>
      <c r="R2665" s="279"/>
      <c r="S2665" s="279"/>
      <c r="T2665" s="280"/>
      <c r="U2665" s="15"/>
      <c r="V2665" s="15"/>
      <c r="W2665" s="15"/>
      <c r="X2665" s="15"/>
      <c r="Y2665" s="15"/>
      <c r="Z2665" s="15"/>
      <c r="AA2665" s="15"/>
      <c r="AB2665" s="15"/>
      <c r="AC2665" s="15"/>
      <c r="AD2665" s="15"/>
      <c r="AE2665" s="15"/>
      <c r="AT2665" s="281" t="s">
        <v>260</v>
      </c>
      <c r="AU2665" s="281" t="s">
        <v>93</v>
      </c>
      <c r="AV2665" s="15" t="s">
        <v>91</v>
      </c>
      <c r="AW2665" s="15" t="s">
        <v>40</v>
      </c>
      <c r="AX2665" s="15" t="s">
        <v>84</v>
      </c>
      <c r="AY2665" s="281" t="s">
        <v>251</v>
      </c>
    </row>
    <row r="2666" s="13" customFormat="1">
      <c r="A2666" s="13"/>
      <c r="B2666" s="249"/>
      <c r="C2666" s="250"/>
      <c r="D2666" s="251" t="s">
        <v>260</v>
      </c>
      <c r="E2666" s="252" t="s">
        <v>1</v>
      </c>
      <c r="F2666" s="253" t="s">
        <v>2423</v>
      </c>
      <c r="G2666" s="250"/>
      <c r="H2666" s="254">
        <v>20</v>
      </c>
      <c r="I2666" s="255"/>
      <c r="J2666" s="250"/>
      <c r="K2666" s="250"/>
      <c r="L2666" s="256"/>
      <c r="M2666" s="257"/>
      <c r="N2666" s="258"/>
      <c r="O2666" s="258"/>
      <c r="P2666" s="258"/>
      <c r="Q2666" s="258"/>
      <c r="R2666" s="258"/>
      <c r="S2666" s="258"/>
      <c r="T2666" s="259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60" t="s">
        <v>260</v>
      </c>
      <c r="AU2666" s="260" t="s">
        <v>93</v>
      </c>
      <c r="AV2666" s="13" t="s">
        <v>93</v>
      </c>
      <c r="AW2666" s="13" t="s">
        <v>40</v>
      </c>
      <c r="AX2666" s="13" t="s">
        <v>84</v>
      </c>
      <c r="AY2666" s="260" t="s">
        <v>251</v>
      </c>
    </row>
    <row r="2667" s="13" customFormat="1">
      <c r="A2667" s="13"/>
      <c r="B2667" s="249"/>
      <c r="C2667" s="250"/>
      <c r="D2667" s="251" t="s">
        <v>260</v>
      </c>
      <c r="E2667" s="252" t="s">
        <v>1</v>
      </c>
      <c r="F2667" s="253" t="s">
        <v>2424</v>
      </c>
      <c r="G2667" s="250"/>
      <c r="H2667" s="254">
        <v>19</v>
      </c>
      <c r="I2667" s="255"/>
      <c r="J2667" s="250"/>
      <c r="K2667" s="250"/>
      <c r="L2667" s="256"/>
      <c r="M2667" s="257"/>
      <c r="N2667" s="258"/>
      <c r="O2667" s="258"/>
      <c r="P2667" s="258"/>
      <c r="Q2667" s="258"/>
      <c r="R2667" s="258"/>
      <c r="S2667" s="258"/>
      <c r="T2667" s="259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60" t="s">
        <v>260</v>
      </c>
      <c r="AU2667" s="260" t="s">
        <v>93</v>
      </c>
      <c r="AV2667" s="13" t="s">
        <v>93</v>
      </c>
      <c r="AW2667" s="13" t="s">
        <v>40</v>
      </c>
      <c r="AX2667" s="13" t="s">
        <v>84</v>
      </c>
      <c r="AY2667" s="260" t="s">
        <v>251</v>
      </c>
    </row>
    <row r="2668" s="13" customFormat="1">
      <c r="A2668" s="13"/>
      <c r="B2668" s="249"/>
      <c r="C2668" s="250"/>
      <c r="D2668" s="251" t="s">
        <v>260</v>
      </c>
      <c r="E2668" s="252" t="s">
        <v>1</v>
      </c>
      <c r="F2668" s="253" t="s">
        <v>2425</v>
      </c>
      <c r="G2668" s="250"/>
      <c r="H2668" s="254">
        <v>19</v>
      </c>
      <c r="I2668" s="255"/>
      <c r="J2668" s="250"/>
      <c r="K2668" s="250"/>
      <c r="L2668" s="256"/>
      <c r="M2668" s="257"/>
      <c r="N2668" s="258"/>
      <c r="O2668" s="258"/>
      <c r="P2668" s="258"/>
      <c r="Q2668" s="258"/>
      <c r="R2668" s="258"/>
      <c r="S2668" s="258"/>
      <c r="T2668" s="259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60" t="s">
        <v>260</v>
      </c>
      <c r="AU2668" s="260" t="s">
        <v>93</v>
      </c>
      <c r="AV2668" s="13" t="s">
        <v>93</v>
      </c>
      <c r="AW2668" s="13" t="s">
        <v>40</v>
      </c>
      <c r="AX2668" s="13" t="s">
        <v>84</v>
      </c>
      <c r="AY2668" s="260" t="s">
        <v>251</v>
      </c>
    </row>
    <row r="2669" s="13" customFormat="1">
      <c r="A2669" s="13"/>
      <c r="B2669" s="249"/>
      <c r="C2669" s="250"/>
      <c r="D2669" s="251" t="s">
        <v>260</v>
      </c>
      <c r="E2669" s="252" t="s">
        <v>1</v>
      </c>
      <c r="F2669" s="253" t="s">
        <v>2426</v>
      </c>
      <c r="G2669" s="250"/>
      <c r="H2669" s="254">
        <v>19</v>
      </c>
      <c r="I2669" s="255"/>
      <c r="J2669" s="250"/>
      <c r="K2669" s="250"/>
      <c r="L2669" s="256"/>
      <c r="M2669" s="257"/>
      <c r="N2669" s="258"/>
      <c r="O2669" s="258"/>
      <c r="P2669" s="258"/>
      <c r="Q2669" s="258"/>
      <c r="R2669" s="258"/>
      <c r="S2669" s="258"/>
      <c r="T2669" s="259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60" t="s">
        <v>260</v>
      </c>
      <c r="AU2669" s="260" t="s">
        <v>93</v>
      </c>
      <c r="AV2669" s="13" t="s">
        <v>93</v>
      </c>
      <c r="AW2669" s="13" t="s">
        <v>40</v>
      </c>
      <c r="AX2669" s="13" t="s">
        <v>84</v>
      </c>
      <c r="AY2669" s="260" t="s">
        <v>251</v>
      </c>
    </row>
    <row r="2670" s="13" customFormat="1">
      <c r="A2670" s="13"/>
      <c r="B2670" s="249"/>
      <c r="C2670" s="250"/>
      <c r="D2670" s="251" t="s">
        <v>260</v>
      </c>
      <c r="E2670" s="252" t="s">
        <v>1</v>
      </c>
      <c r="F2670" s="253" t="s">
        <v>2427</v>
      </c>
      <c r="G2670" s="250"/>
      <c r="H2670" s="254">
        <v>19</v>
      </c>
      <c r="I2670" s="255"/>
      <c r="J2670" s="250"/>
      <c r="K2670" s="250"/>
      <c r="L2670" s="256"/>
      <c r="M2670" s="257"/>
      <c r="N2670" s="258"/>
      <c r="O2670" s="258"/>
      <c r="P2670" s="258"/>
      <c r="Q2670" s="258"/>
      <c r="R2670" s="258"/>
      <c r="S2670" s="258"/>
      <c r="T2670" s="259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60" t="s">
        <v>260</v>
      </c>
      <c r="AU2670" s="260" t="s">
        <v>93</v>
      </c>
      <c r="AV2670" s="13" t="s">
        <v>93</v>
      </c>
      <c r="AW2670" s="13" t="s">
        <v>40</v>
      </c>
      <c r="AX2670" s="13" t="s">
        <v>84</v>
      </c>
      <c r="AY2670" s="260" t="s">
        <v>251</v>
      </c>
    </row>
    <row r="2671" s="16" customFormat="1">
      <c r="A2671" s="16"/>
      <c r="B2671" s="283"/>
      <c r="C2671" s="284"/>
      <c r="D2671" s="251" t="s">
        <v>260</v>
      </c>
      <c r="E2671" s="285" t="s">
        <v>1</v>
      </c>
      <c r="F2671" s="286" t="s">
        <v>329</v>
      </c>
      <c r="G2671" s="284"/>
      <c r="H2671" s="287">
        <v>96</v>
      </c>
      <c r="I2671" s="288"/>
      <c r="J2671" s="284"/>
      <c r="K2671" s="284"/>
      <c r="L2671" s="289"/>
      <c r="M2671" s="290"/>
      <c r="N2671" s="291"/>
      <c r="O2671" s="291"/>
      <c r="P2671" s="291"/>
      <c r="Q2671" s="291"/>
      <c r="R2671" s="291"/>
      <c r="S2671" s="291"/>
      <c r="T2671" s="292"/>
      <c r="U2671" s="16"/>
      <c r="V2671" s="16"/>
      <c r="W2671" s="16"/>
      <c r="X2671" s="16"/>
      <c r="Y2671" s="16"/>
      <c r="Z2671" s="16"/>
      <c r="AA2671" s="16"/>
      <c r="AB2671" s="16"/>
      <c r="AC2671" s="16"/>
      <c r="AD2671" s="16"/>
      <c r="AE2671" s="16"/>
      <c r="AT2671" s="293" t="s">
        <v>260</v>
      </c>
      <c r="AU2671" s="293" t="s">
        <v>93</v>
      </c>
      <c r="AV2671" s="16" t="s">
        <v>273</v>
      </c>
      <c r="AW2671" s="16" t="s">
        <v>40</v>
      </c>
      <c r="AX2671" s="16" t="s">
        <v>84</v>
      </c>
      <c r="AY2671" s="293" t="s">
        <v>251</v>
      </c>
    </row>
    <row r="2672" s="15" customFormat="1">
      <c r="A2672" s="15"/>
      <c r="B2672" s="272"/>
      <c r="C2672" s="273"/>
      <c r="D2672" s="251" t="s">
        <v>260</v>
      </c>
      <c r="E2672" s="274" t="s">
        <v>1</v>
      </c>
      <c r="F2672" s="275" t="s">
        <v>1155</v>
      </c>
      <c r="G2672" s="273"/>
      <c r="H2672" s="274" t="s">
        <v>1</v>
      </c>
      <c r="I2672" s="276"/>
      <c r="J2672" s="273"/>
      <c r="K2672" s="273"/>
      <c r="L2672" s="277"/>
      <c r="M2672" s="278"/>
      <c r="N2672" s="279"/>
      <c r="O2672" s="279"/>
      <c r="P2672" s="279"/>
      <c r="Q2672" s="279"/>
      <c r="R2672" s="279"/>
      <c r="S2672" s="279"/>
      <c r="T2672" s="280"/>
      <c r="U2672" s="15"/>
      <c r="V2672" s="15"/>
      <c r="W2672" s="15"/>
      <c r="X2672" s="15"/>
      <c r="Y2672" s="15"/>
      <c r="Z2672" s="15"/>
      <c r="AA2672" s="15"/>
      <c r="AB2672" s="15"/>
      <c r="AC2672" s="15"/>
      <c r="AD2672" s="15"/>
      <c r="AE2672" s="15"/>
      <c r="AT2672" s="281" t="s">
        <v>260</v>
      </c>
      <c r="AU2672" s="281" t="s">
        <v>93</v>
      </c>
      <c r="AV2672" s="15" t="s">
        <v>91</v>
      </c>
      <c r="AW2672" s="15" t="s">
        <v>40</v>
      </c>
      <c r="AX2672" s="15" t="s">
        <v>84</v>
      </c>
      <c r="AY2672" s="281" t="s">
        <v>251</v>
      </c>
    </row>
    <row r="2673" s="13" customFormat="1">
      <c r="A2673" s="13"/>
      <c r="B2673" s="249"/>
      <c r="C2673" s="250"/>
      <c r="D2673" s="251" t="s">
        <v>260</v>
      </c>
      <c r="E2673" s="252" t="s">
        <v>1</v>
      </c>
      <c r="F2673" s="253" t="s">
        <v>1156</v>
      </c>
      <c r="G2673" s="250"/>
      <c r="H2673" s="254">
        <v>2</v>
      </c>
      <c r="I2673" s="255"/>
      <c r="J2673" s="250"/>
      <c r="K2673" s="250"/>
      <c r="L2673" s="256"/>
      <c r="M2673" s="257"/>
      <c r="N2673" s="258"/>
      <c r="O2673" s="258"/>
      <c r="P2673" s="258"/>
      <c r="Q2673" s="258"/>
      <c r="R2673" s="258"/>
      <c r="S2673" s="258"/>
      <c r="T2673" s="259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60" t="s">
        <v>260</v>
      </c>
      <c r="AU2673" s="260" t="s">
        <v>93</v>
      </c>
      <c r="AV2673" s="13" t="s">
        <v>93</v>
      </c>
      <c r="AW2673" s="13" t="s">
        <v>40</v>
      </c>
      <c r="AX2673" s="13" t="s">
        <v>84</v>
      </c>
      <c r="AY2673" s="260" t="s">
        <v>251</v>
      </c>
    </row>
    <row r="2674" s="16" customFormat="1">
      <c r="A2674" s="16"/>
      <c r="B2674" s="283"/>
      <c r="C2674" s="284"/>
      <c r="D2674" s="251" t="s">
        <v>260</v>
      </c>
      <c r="E2674" s="285" t="s">
        <v>1</v>
      </c>
      <c r="F2674" s="286" t="s">
        <v>329</v>
      </c>
      <c r="G2674" s="284"/>
      <c r="H2674" s="287">
        <v>2</v>
      </c>
      <c r="I2674" s="288"/>
      <c r="J2674" s="284"/>
      <c r="K2674" s="284"/>
      <c r="L2674" s="289"/>
      <c r="M2674" s="290"/>
      <c r="N2674" s="291"/>
      <c r="O2674" s="291"/>
      <c r="P2674" s="291"/>
      <c r="Q2674" s="291"/>
      <c r="R2674" s="291"/>
      <c r="S2674" s="291"/>
      <c r="T2674" s="292"/>
      <c r="U2674" s="16"/>
      <c r="V2674" s="16"/>
      <c r="W2674" s="16"/>
      <c r="X2674" s="16"/>
      <c r="Y2674" s="16"/>
      <c r="Z2674" s="16"/>
      <c r="AA2674" s="16"/>
      <c r="AB2674" s="16"/>
      <c r="AC2674" s="16"/>
      <c r="AD2674" s="16"/>
      <c r="AE2674" s="16"/>
      <c r="AT2674" s="293" t="s">
        <v>260</v>
      </c>
      <c r="AU2674" s="293" t="s">
        <v>93</v>
      </c>
      <c r="AV2674" s="16" t="s">
        <v>273</v>
      </c>
      <c r="AW2674" s="16" t="s">
        <v>40</v>
      </c>
      <c r="AX2674" s="16" t="s">
        <v>84</v>
      </c>
      <c r="AY2674" s="293" t="s">
        <v>251</v>
      </c>
    </row>
    <row r="2675" s="14" customFormat="1">
      <c r="A2675" s="14"/>
      <c r="B2675" s="261"/>
      <c r="C2675" s="262"/>
      <c r="D2675" s="251" t="s">
        <v>260</v>
      </c>
      <c r="E2675" s="263" t="s">
        <v>1</v>
      </c>
      <c r="F2675" s="264" t="s">
        <v>262</v>
      </c>
      <c r="G2675" s="262"/>
      <c r="H2675" s="265">
        <v>98</v>
      </c>
      <c r="I2675" s="266"/>
      <c r="J2675" s="262"/>
      <c r="K2675" s="262"/>
      <c r="L2675" s="267"/>
      <c r="M2675" s="268"/>
      <c r="N2675" s="269"/>
      <c r="O2675" s="269"/>
      <c r="P2675" s="269"/>
      <c r="Q2675" s="269"/>
      <c r="R2675" s="269"/>
      <c r="S2675" s="269"/>
      <c r="T2675" s="270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71" t="s">
        <v>260</v>
      </c>
      <c r="AU2675" s="271" t="s">
        <v>93</v>
      </c>
      <c r="AV2675" s="14" t="s">
        <v>257</v>
      </c>
      <c r="AW2675" s="14" t="s">
        <v>40</v>
      </c>
      <c r="AX2675" s="14" t="s">
        <v>91</v>
      </c>
      <c r="AY2675" s="271" t="s">
        <v>251</v>
      </c>
    </row>
    <row r="2676" s="2" customFormat="1" ht="33" customHeight="1">
      <c r="A2676" s="41"/>
      <c r="B2676" s="42"/>
      <c r="C2676" s="294" t="s">
        <v>2647</v>
      </c>
      <c r="D2676" s="294" t="s">
        <v>338</v>
      </c>
      <c r="E2676" s="295" t="s">
        <v>2648</v>
      </c>
      <c r="F2676" s="296" t="s">
        <v>2649</v>
      </c>
      <c r="G2676" s="297" t="s">
        <v>571</v>
      </c>
      <c r="H2676" s="298">
        <v>95</v>
      </c>
      <c r="I2676" s="299"/>
      <c r="J2676" s="300">
        <f>ROUND(I2676*H2676,2)</f>
        <v>0</v>
      </c>
      <c r="K2676" s="301"/>
      <c r="L2676" s="302"/>
      <c r="M2676" s="303" t="s">
        <v>1</v>
      </c>
      <c r="N2676" s="304" t="s">
        <v>49</v>
      </c>
      <c r="O2676" s="94"/>
      <c r="P2676" s="240">
        <f>O2676*H2676</f>
        <v>0</v>
      </c>
      <c r="Q2676" s="240">
        <v>0.0195</v>
      </c>
      <c r="R2676" s="240">
        <f>Q2676*H2676</f>
        <v>1.8525</v>
      </c>
      <c r="S2676" s="240">
        <v>0</v>
      </c>
      <c r="T2676" s="241">
        <f>S2676*H2676</f>
        <v>0</v>
      </c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R2676" s="242" t="s">
        <v>364</v>
      </c>
      <c r="AT2676" s="242" t="s">
        <v>338</v>
      </c>
      <c r="AU2676" s="242" t="s">
        <v>93</v>
      </c>
      <c r="AY2676" s="19" t="s">
        <v>251</v>
      </c>
      <c r="BE2676" s="243">
        <f>IF(N2676="základní",J2676,0)</f>
        <v>0</v>
      </c>
      <c r="BF2676" s="243">
        <f>IF(N2676="snížená",J2676,0)</f>
        <v>0</v>
      </c>
      <c r="BG2676" s="243">
        <f>IF(N2676="zákl. přenesená",J2676,0)</f>
        <v>0</v>
      </c>
      <c r="BH2676" s="243">
        <f>IF(N2676="sníž. přenesená",J2676,0)</f>
        <v>0</v>
      </c>
      <c r="BI2676" s="243">
        <f>IF(N2676="nulová",J2676,0)</f>
        <v>0</v>
      </c>
      <c r="BJ2676" s="19" t="s">
        <v>91</v>
      </c>
      <c r="BK2676" s="243">
        <f>ROUND(I2676*H2676,2)</f>
        <v>0</v>
      </c>
      <c r="BL2676" s="19" t="s">
        <v>304</v>
      </c>
      <c r="BM2676" s="242" t="s">
        <v>2650</v>
      </c>
    </row>
    <row r="2677" s="15" customFormat="1">
      <c r="A2677" s="15"/>
      <c r="B2677" s="272"/>
      <c r="C2677" s="273"/>
      <c r="D2677" s="251" t="s">
        <v>260</v>
      </c>
      <c r="E2677" s="274" t="s">
        <v>1</v>
      </c>
      <c r="F2677" s="275" t="s">
        <v>1150</v>
      </c>
      <c r="G2677" s="273"/>
      <c r="H2677" s="274" t="s">
        <v>1</v>
      </c>
      <c r="I2677" s="276"/>
      <c r="J2677" s="273"/>
      <c r="K2677" s="273"/>
      <c r="L2677" s="277"/>
      <c r="M2677" s="278"/>
      <c r="N2677" s="279"/>
      <c r="O2677" s="279"/>
      <c r="P2677" s="279"/>
      <c r="Q2677" s="279"/>
      <c r="R2677" s="279"/>
      <c r="S2677" s="279"/>
      <c r="T2677" s="280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5"/>
      <c r="AE2677" s="15"/>
      <c r="AT2677" s="281" t="s">
        <v>260</v>
      </c>
      <c r="AU2677" s="281" t="s">
        <v>93</v>
      </c>
      <c r="AV2677" s="15" t="s">
        <v>91</v>
      </c>
      <c r="AW2677" s="15" t="s">
        <v>40</v>
      </c>
      <c r="AX2677" s="15" t="s">
        <v>84</v>
      </c>
      <c r="AY2677" s="281" t="s">
        <v>251</v>
      </c>
    </row>
    <row r="2678" s="15" customFormat="1">
      <c r="A2678" s="15"/>
      <c r="B2678" s="272"/>
      <c r="C2678" s="273"/>
      <c r="D2678" s="251" t="s">
        <v>260</v>
      </c>
      <c r="E2678" s="274" t="s">
        <v>1</v>
      </c>
      <c r="F2678" s="275" t="s">
        <v>2428</v>
      </c>
      <c r="G2678" s="273"/>
      <c r="H2678" s="274" t="s">
        <v>1</v>
      </c>
      <c r="I2678" s="276"/>
      <c r="J2678" s="273"/>
      <c r="K2678" s="273"/>
      <c r="L2678" s="277"/>
      <c r="M2678" s="278"/>
      <c r="N2678" s="279"/>
      <c r="O2678" s="279"/>
      <c r="P2678" s="279"/>
      <c r="Q2678" s="279"/>
      <c r="R2678" s="279"/>
      <c r="S2678" s="279"/>
      <c r="T2678" s="280"/>
      <c r="U2678" s="15"/>
      <c r="V2678" s="15"/>
      <c r="W2678" s="15"/>
      <c r="X2678" s="15"/>
      <c r="Y2678" s="15"/>
      <c r="Z2678" s="15"/>
      <c r="AA2678" s="15"/>
      <c r="AB2678" s="15"/>
      <c r="AC2678" s="15"/>
      <c r="AD2678" s="15"/>
      <c r="AE2678" s="15"/>
      <c r="AT2678" s="281" t="s">
        <v>260</v>
      </c>
      <c r="AU2678" s="281" t="s">
        <v>93</v>
      </c>
      <c r="AV2678" s="15" t="s">
        <v>91</v>
      </c>
      <c r="AW2678" s="15" t="s">
        <v>40</v>
      </c>
      <c r="AX2678" s="15" t="s">
        <v>84</v>
      </c>
      <c r="AY2678" s="281" t="s">
        <v>251</v>
      </c>
    </row>
    <row r="2679" s="13" customFormat="1">
      <c r="A2679" s="13"/>
      <c r="B2679" s="249"/>
      <c r="C2679" s="250"/>
      <c r="D2679" s="251" t="s">
        <v>260</v>
      </c>
      <c r="E2679" s="252" t="s">
        <v>1</v>
      </c>
      <c r="F2679" s="253" t="s">
        <v>2429</v>
      </c>
      <c r="G2679" s="250"/>
      <c r="H2679" s="254">
        <v>19</v>
      </c>
      <c r="I2679" s="255"/>
      <c r="J2679" s="250"/>
      <c r="K2679" s="250"/>
      <c r="L2679" s="256"/>
      <c r="M2679" s="257"/>
      <c r="N2679" s="258"/>
      <c r="O2679" s="258"/>
      <c r="P2679" s="258"/>
      <c r="Q2679" s="258"/>
      <c r="R2679" s="258"/>
      <c r="S2679" s="258"/>
      <c r="T2679" s="259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60" t="s">
        <v>260</v>
      </c>
      <c r="AU2679" s="260" t="s">
        <v>93</v>
      </c>
      <c r="AV2679" s="13" t="s">
        <v>93</v>
      </c>
      <c r="AW2679" s="13" t="s">
        <v>40</v>
      </c>
      <c r="AX2679" s="13" t="s">
        <v>84</v>
      </c>
      <c r="AY2679" s="260" t="s">
        <v>251</v>
      </c>
    </row>
    <row r="2680" s="13" customFormat="1">
      <c r="A2680" s="13"/>
      <c r="B2680" s="249"/>
      <c r="C2680" s="250"/>
      <c r="D2680" s="251" t="s">
        <v>260</v>
      </c>
      <c r="E2680" s="252" t="s">
        <v>1</v>
      </c>
      <c r="F2680" s="253" t="s">
        <v>2424</v>
      </c>
      <c r="G2680" s="250"/>
      <c r="H2680" s="254">
        <v>19</v>
      </c>
      <c r="I2680" s="255"/>
      <c r="J2680" s="250"/>
      <c r="K2680" s="250"/>
      <c r="L2680" s="256"/>
      <c r="M2680" s="257"/>
      <c r="N2680" s="258"/>
      <c r="O2680" s="258"/>
      <c r="P2680" s="258"/>
      <c r="Q2680" s="258"/>
      <c r="R2680" s="258"/>
      <c r="S2680" s="258"/>
      <c r="T2680" s="259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60" t="s">
        <v>260</v>
      </c>
      <c r="AU2680" s="260" t="s">
        <v>93</v>
      </c>
      <c r="AV2680" s="13" t="s">
        <v>93</v>
      </c>
      <c r="AW2680" s="13" t="s">
        <v>40</v>
      </c>
      <c r="AX2680" s="13" t="s">
        <v>84</v>
      </c>
      <c r="AY2680" s="260" t="s">
        <v>251</v>
      </c>
    </row>
    <row r="2681" s="13" customFormat="1">
      <c r="A2681" s="13"/>
      <c r="B2681" s="249"/>
      <c r="C2681" s="250"/>
      <c r="D2681" s="251" t="s">
        <v>260</v>
      </c>
      <c r="E2681" s="252" t="s">
        <v>1</v>
      </c>
      <c r="F2681" s="253" t="s">
        <v>2425</v>
      </c>
      <c r="G2681" s="250"/>
      <c r="H2681" s="254">
        <v>19</v>
      </c>
      <c r="I2681" s="255"/>
      <c r="J2681" s="250"/>
      <c r="K2681" s="250"/>
      <c r="L2681" s="256"/>
      <c r="M2681" s="257"/>
      <c r="N2681" s="258"/>
      <c r="O2681" s="258"/>
      <c r="P2681" s="258"/>
      <c r="Q2681" s="258"/>
      <c r="R2681" s="258"/>
      <c r="S2681" s="258"/>
      <c r="T2681" s="259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60" t="s">
        <v>260</v>
      </c>
      <c r="AU2681" s="260" t="s">
        <v>93</v>
      </c>
      <c r="AV2681" s="13" t="s">
        <v>93</v>
      </c>
      <c r="AW2681" s="13" t="s">
        <v>40</v>
      </c>
      <c r="AX2681" s="13" t="s">
        <v>84</v>
      </c>
      <c r="AY2681" s="260" t="s">
        <v>251</v>
      </c>
    </row>
    <row r="2682" s="13" customFormat="1">
      <c r="A2682" s="13"/>
      <c r="B2682" s="249"/>
      <c r="C2682" s="250"/>
      <c r="D2682" s="251" t="s">
        <v>260</v>
      </c>
      <c r="E2682" s="252" t="s">
        <v>1</v>
      </c>
      <c r="F2682" s="253" t="s">
        <v>2426</v>
      </c>
      <c r="G2682" s="250"/>
      <c r="H2682" s="254">
        <v>19</v>
      </c>
      <c r="I2682" s="255"/>
      <c r="J2682" s="250"/>
      <c r="K2682" s="250"/>
      <c r="L2682" s="256"/>
      <c r="M2682" s="257"/>
      <c r="N2682" s="258"/>
      <c r="O2682" s="258"/>
      <c r="P2682" s="258"/>
      <c r="Q2682" s="258"/>
      <c r="R2682" s="258"/>
      <c r="S2682" s="258"/>
      <c r="T2682" s="259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60" t="s">
        <v>260</v>
      </c>
      <c r="AU2682" s="260" t="s">
        <v>93</v>
      </c>
      <c r="AV2682" s="13" t="s">
        <v>93</v>
      </c>
      <c r="AW2682" s="13" t="s">
        <v>40</v>
      </c>
      <c r="AX2682" s="13" t="s">
        <v>84</v>
      </c>
      <c r="AY2682" s="260" t="s">
        <v>251</v>
      </c>
    </row>
    <row r="2683" s="13" customFormat="1">
      <c r="A2683" s="13"/>
      <c r="B2683" s="249"/>
      <c r="C2683" s="250"/>
      <c r="D2683" s="251" t="s">
        <v>260</v>
      </c>
      <c r="E2683" s="252" t="s">
        <v>1</v>
      </c>
      <c r="F2683" s="253" t="s">
        <v>2427</v>
      </c>
      <c r="G2683" s="250"/>
      <c r="H2683" s="254">
        <v>19</v>
      </c>
      <c r="I2683" s="255"/>
      <c r="J2683" s="250"/>
      <c r="K2683" s="250"/>
      <c r="L2683" s="256"/>
      <c r="M2683" s="257"/>
      <c r="N2683" s="258"/>
      <c r="O2683" s="258"/>
      <c r="P2683" s="258"/>
      <c r="Q2683" s="258"/>
      <c r="R2683" s="258"/>
      <c r="S2683" s="258"/>
      <c r="T2683" s="259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60" t="s">
        <v>260</v>
      </c>
      <c r="AU2683" s="260" t="s">
        <v>93</v>
      </c>
      <c r="AV2683" s="13" t="s">
        <v>93</v>
      </c>
      <c r="AW2683" s="13" t="s">
        <v>40</v>
      </c>
      <c r="AX2683" s="13" t="s">
        <v>84</v>
      </c>
      <c r="AY2683" s="260" t="s">
        <v>251</v>
      </c>
    </row>
    <row r="2684" s="14" customFormat="1">
      <c r="A2684" s="14"/>
      <c r="B2684" s="261"/>
      <c r="C2684" s="262"/>
      <c r="D2684" s="251" t="s">
        <v>260</v>
      </c>
      <c r="E2684" s="263" t="s">
        <v>1</v>
      </c>
      <c r="F2684" s="264" t="s">
        <v>262</v>
      </c>
      <c r="G2684" s="262"/>
      <c r="H2684" s="265">
        <v>95</v>
      </c>
      <c r="I2684" s="266"/>
      <c r="J2684" s="262"/>
      <c r="K2684" s="262"/>
      <c r="L2684" s="267"/>
      <c r="M2684" s="268"/>
      <c r="N2684" s="269"/>
      <c r="O2684" s="269"/>
      <c r="P2684" s="269"/>
      <c r="Q2684" s="269"/>
      <c r="R2684" s="269"/>
      <c r="S2684" s="269"/>
      <c r="T2684" s="270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71" t="s">
        <v>260</v>
      </c>
      <c r="AU2684" s="271" t="s">
        <v>93</v>
      </c>
      <c r="AV2684" s="14" t="s">
        <v>257</v>
      </c>
      <c r="AW2684" s="14" t="s">
        <v>40</v>
      </c>
      <c r="AX2684" s="14" t="s">
        <v>91</v>
      </c>
      <c r="AY2684" s="271" t="s">
        <v>251</v>
      </c>
    </row>
    <row r="2685" s="2" customFormat="1" ht="24.15" customHeight="1">
      <c r="A2685" s="41"/>
      <c r="B2685" s="42"/>
      <c r="C2685" s="230" t="s">
        <v>1822</v>
      </c>
      <c r="D2685" s="230" t="s">
        <v>253</v>
      </c>
      <c r="E2685" s="231" t="s">
        <v>2651</v>
      </c>
      <c r="F2685" s="232" t="s">
        <v>2652</v>
      </c>
      <c r="G2685" s="233" t="s">
        <v>571</v>
      </c>
      <c r="H2685" s="234">
        <v>95</v>
      </c>
      <c r="I2685" s="235"/>
      <c r="J2685" s="236">
        <f>ROUND(I2685*H2685,2)</f>
        <v>0</v>
      </c>
      <c r="K2685" s="237"/>
      <c r="L2685" s="47"/>
      <c r="M2685" s="238" t="s">
        <v>1</v>
      </c>
      <c r="N2685" s="239" t="s">
        <v>49</v>
      </c>
      <c r="O2685" s="94"/>
      <c r="P2685" s="240">
        <f>O2685*H2685</f>
        <v>0</v>
      </c>
      <c r="Q2685" s="240">
        <v>0</v>
      </c>
      <c r="R2685" s="240">
        <f>Q2685*H2685</f>
        <v>0</v>
      </c>
      <c r="S2685" s="240">
        <v>0</v>
      </c>
      <c r="T2685" s="241">
        <f>S2685*H2685</f>
        <v>0</v>
      </c>
      <c r="U2685" s="41"/>
      <c r="V2685" s="41"/>
      <c r="W2685" s="41"/>
      <c r="X2685" s="41"/>
      <c r="Y2685" s="41"/>
      <c r="Z2685" s="41"/>
      <c r="AA2685" s="41"/>
      <c r="AB2685" s="41"/>
      <c r="AC2685" s="41"/>
      <c r="AD2685" s="41"/>
      <c r="AE2685" s="41"/>
      <c r="AR2685" s="242" t="s">
        <v>304</v>
      </c>
      <c r="AT2685" s="242" t="s">
        <v>253</v>
      </c>
      <c r="AU2685" s="242" t="s">
        <v>93</v>
      </c>
      <c r="AY2685" s="19" t="s">
        <v>251</v>
      </c>
      <c r="BE2685" s="243">
        <f>IF(N2685="základní",J2685,0)</f>
        <v>0</v>
      </c>
      <c r="BF2685" s="243">
        <f>IF(N2685="snížená",J2685,0)</f>
        <v>0</v>
      </c>
      <c r="BG2685" s="243">
        <f>IF(N2685="zákl. přenesená",J2685,0)</f>
        <v>0</v>
      </c>
      <c r="BH2685" s="243">
        <f>IF(N2685="sníž. přenesená",J2685,0)</f>
        <v>0</v>
      </c>
      <c r="BI2685" s="243">
        <f>IF(N2685="nulová",J2685,0)</f>
        <v>0</v>
      </c>
      <c r="BJ2685" s="19" t="s">
        <v>91</v>
      </c>
      <c r="BK2685" s="243">
        <f>ROUND(I2685*H2685,2)</f>
        <v>0</v>
      </c>
      <c r="BL2685" s="19" t="s">
        <v>304</v>
      </c>
      <c r="BM2685" s="242" t="s">
        <v>2653</v>
      </c>
    </row>
    <row r="2686" s="2" customFormat="1">
      <c r="A2686" s="41"/>
      <c r="B2686" s="42"/>
      <c r="C2686" s="43"/>
      <c r="D2686" s="244" t="s">
        <v>258</v>
      </c>
      <c r="E2686" s="43"/>
      <c r="F2686" s="245" t="s">
        <v>2654</v>
      </c>
      <c r="G2686" s="43"/>
      <c r="H2686" s="43"/>
      <c r="I2686" s="246"/>
      <c r="J2686" s="43"/>
      <c r="K2686" s="43"/>
      <c r="L2686" s="47"/>
      <c r="M2686" s="247"/>
      <c r="N2686" s="248"/>
      <c r="O2686" s="94"/>
      <c r="P2686" s="94"/>
      <c r="Q2686" s="94"/>
      <c r="R2686" s="94"/>
      <c r="S2686" s="94"/>
      <c r="T2686" s="95"/>
      <c r="U2686" s="41"/>
      <c r="V2686" s="41"/>
      <c r="W2686" s="41"/>
      <c r="X2686" s="41"/>
      <c r="Y2686" s="41"/>
      <c r="Z2686" s="41"/>
      <c r="AA2686" s="41"/>
      <c r="AB2686" s="41"/>
      <c r="AC2686" s="41"/>
      <c r="AD2686" s="41"/>
      <c r="AE2686" s="41"/>
      <c r="AT2686" s="19" t="s">
        <v>258</v>
      </c>
      <c r="AU2686" s="19" t="s">
        <v>93</v>
      </c>
    </row>
    <row r="2687" s="15" customFormat="1">
      <c r="A2687" s="15"/>
      <c r="B2687" s="272"/>
      <c r="C2687" s="273"/>
      <c r="D2687" s="251" t="s">
        <v>260</v>
      </c>
      <c r="E2687" s="274" t="s">
        <v>1</v>
      </c>
      <c r="F2687" s="275" t="s">
        <v>1150</v>
      </c>
      <c r="G2687" s="273"/>
      <c r="H2687" s="274" t="s">
        <v>1</v>
      </c>
      <c r="I2687" s="276"/>
      <c r="J2687" s="273"/>
      <c r="K2687" s="273"/>
      <c r="L2687" s="277"/>
      <c r="M2687" s="278"/>
      <c r="N2687" s="279"/>
      <c r="O2687" s="279"/>
      <c r="P2687" s="279"/>
      <c r="Q2687" s="279"/>
      <c r="R2687" s="279"/>
      <c r="S2687" s="279"/>
      <c r="T2687" s="280"/>
      <c r="U2687" s="15"/>
      <c r="V2687" s="15"/>
      <c r="W2687" s="15"/>
      <c r="X2687" s="15"/>
      <c r="Y2687" s="15"/>
      <c r="Z2687" s="15"/>
      <c r="AA2687" s="15"/>
      <c r="AB2687" s="15"/>
      <c r="AC2687" s="15"/>
      <c r="AD2687" s="15"/>
      <c r="AE2687" s="15"/>
      <c r="AT2687" s="281" t="s">
        <v>260</v>
      </c>
      <c r="AU2687" s="281" t="s">
        <v>93</v>
      </c>
      <c r="AV2687" s="15" t="s">
        <v>91</v>
      </c>
      <c r="AW2687" s="15" t="s">
        <v>40</v>
      </c>
      <c r="AX2687" s="15" t="s">
        <v>84</v>
      </c>
      <c r="AY2687" s="281" t="s">
        <v>251</v>
      </c>
    </row>
    <row r="2688" s="15" customFormat="1">
      <c r="A2688" s="15"/>
      <c r="B2688" s="272"/>
      <c r="C2688" s="273"/>
      <c r="D2688" s="251" t="s">
        <v>260</v>
      </c>
      <c r="E2688" s="274" t="s">
        <v>1</v>
      </c>
      <c r="F2688" s="275" t="s">
        <v>2430</v>
      </c>
      <c r="G2688" s="273"/>
      <c r="H2688" s="274" t="s">
        <v>1</v>
      </c>
      <c r="I2688" s="276"/>
      <c r="J2688" s="273"/>
      <c r="K2688" s="273"/>
      <c r="L2688" s="277"/>
      <c r="M2688" s="278"/>
      <c r="N2688" s="279"/>
      <c r="O2688" s="279"/>
      <c r="P2688" s="279"/>
      <c r="Q2688" s="279"/>
      <c r="R2688" s="279"/>
      <c r="S2688" s="279"/>
      <c r="T2688" s="280"/>
      <c r="U2688" s="15"/>
      <c r="V2688" s="15"/>
      <c r="W2688" s="15"/>
      <c r="X2688" s="15"/>
      <c r="Y2688" s="15"/>
      <c r="Z2688" s="15"/>
      <c r="AA2688" s="15"/>
      <c r="AB2688" s="15"/>
      <c r="AC2688" s="15"/>
      <c r="AD2688" s="15"/>
      <c r="AE2688" s="15"/>
      <c r="AT2688" s="281" t="s">
        <v>260</v>
      </c>
      <c r="AU2688" s="281" t="s">
        <v>93</v>
      </c>
      <c r="AV2688" s="15" t="s">
        <v>91</v>
      </c>
      <c r="AW2688" s="15" t="s">
        <v>40</v>
      </c>
      <c r="AX2688" s="15" t="s">
        <v>84</v>
      </c>
      <c r="AY2688" s="281" t="s">
        <v>251</v>
      </c>
    </row>
    <row r="2689" s="13" customFormat="1">
      <c r="A2689" s="13"/>
      <c r="B2689" s="249"/>
      <c r="C2689" s="250"/>
      <c r="D2689" s="251" t="s">
        <v>260</v>
      </c>
      <c r="E2689" s="252" t="s">
        <v>1</v>
      </c>
      <c r="F2689" s="253" t="s">
        <v>2429</v>
      </c>
      <c r="G2689" s="250"/>
      <c r="H2689" s="254">
        <v>19</v>
      </c>
      <c r="I2689" s="255"/>
      <c r="J2689" s="250"/>
      <c r="K2689" s="250"/>
      <c r="L2689" s="256"/>
      <c r="M2689" s="257"/>
      <c r="N2689" s="258"/>
      <c r="O2689" s="258"/>
      <c r="P2689" s="258"/>
      <c r="Q2689" s="258"/>
      <c r="R2689" s="258"/>
      <c r="S2689" s="258"/>
      <c r="T2689" s="259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60" t="s">
        <v>260</v>
      </c>
      <c r="AU2689" s="260" t="s">
        <v>93</v>
      </c>
      <c r="AV2689" s="13" t="s">
        <v>93</v>
      </c>
      <c r="AW2689" s="13" t="s">
        <v>40</v>
      </c>
      <c r="AX2689" s="13" t="s">
        <v>84</v>
      </c>
      <c r="AY2689" s="260" t="s">
        <v>251</v>
      </c>
    </row>
    <row r="2690" s="13" customFormat="1">
      <c r="A2690" s="13"/>
      <c r="B2690" s="249"/>
      <c r="C2690" s="250"/>
      <c r="D2690" s="251" t="s">
        <v>260</v>
      </c>
      <c r="E2690" s="252" t="s">
        <v>1</v>
      </c>
      <c r="F2690" s="253" t="s">
        <v>2424</v>
      </c>
      <c r="G2690" s="250"/>
      <c r="H2690" s="254">
        <v>19</v>
      </c>
      <c r="I2690" s="255"/>
      <c r="J2690" s="250"/>
      <c r="K2690" s="250"/>
      <c r="L2690" s="256"/>
      <c r="M2690" s="257"/>
      <c r="N2690" s="258"/>
      <c r="O2690" s="258"/>
      <c r="P2690" s="258"/>
      <c r="Q2690" s="258"/>
      <c r="R2690" s="258"/>
      <c r="S2690" s="258"/>
      <c r="T2690" s="259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60" t="s">
        <v>260</v>
      </c>
      <c r="AU2690" s="260" t="s">
        <v>93</v>
      </c>
      <c r="AV2690" s="13" t="s">
        <v>93</v>
      </c>
      <c r="AW2690" s="13" t="s">
        <v>40</v>
      </c>
      <c r="AX2690" s="13" t="s">
        <v>84</v>
      </c>
      <c r="AY2690" s="260" t="s">
        <v>251</v>
      </c>
    </row>
    <row r="2691" s="13" customFormat="1">
      <c r="A2691" s="13"/>
      <c r="B2691" s="249"/>
      <c r="C2691" s="250"/>
      <c r="D2691" s="251" t="s">
        <v>260</v>
      </c>
      <c r="E2691" s="252" t="s">
        <v>1</v>
      </c>
      <c r="F2691" s="253" t="s">
        <v>2425</v>
      </c>
      <c r="G2691" s="250"/>
      <c r="H2691" s="254">
        <v>19</v>
      </c>
      <c r="I2691" s="255"/>
      <c r="J2691" s="250"/>
      <c r="K2691" s="250"/>
      <c r="L2691" s="256"/>
      <c r="M2691" s="257"/>
      <c r="N2691" s="258"/>
      <c r="O2691" s="258"/>
      <c r="P2691" s="258"/>
      <c r="Q2691" s="258"/>
      <c r="R2691" s="258"/>
      <c r="S2691" s="258"/>
      <c r="T2691" s="259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60" t="s">
        <v>260</v>
      </c>
      <c r="AU2691" s="260" t="s">
        <v>93</v>
      </c>
      <c r="AV2691" s="13" t="s">
        <v>93</v>
      </c>
      <c r="AW2691" s="13" t="s">
        <v>40</v>
      </c>
      <c r="AX2691" s="13" t="s">
        <v>84</v>
      </c>
      <c r="AY2691" s="260" t="s">
        <v>251</v>
      </c>
    </row>
    <row r="2692" s="13" customFormat="1">
      <c r="A2692" s="13"/>
      <c r="B2692" s="249"/>
      <c r="C2692" s="250"/>
      <c r="D2692" s="251" t="s">
        <v>260</v>
      </c>
      <c r="E2692" s="252" t="s">
        <v>1</v>
      </c>
      <c r="F2692" s="253" t="s">
        <v>2426</v>
      </c>
      <c r="G2692" s="250"/>
      <c r="H2692" s="254">
        <v>19</v>
      </c>
      <c r="I2692" s="255"/>
      <c r="J2692" s="250"/>
      <c r="K2692" s="250"/>
      <c r="L2692" s="256"/>
      <c r="M2692" s="257"/>
      <c r="N2692" s="258"/>
      <c r="O2692" s="258"/>
      <c r="P2692" s="258"/>
      <c r="Q2692" s="258"/>
      <c r="R2692" s="258"/>
      <c r="S2692" s="258"/>
      <c r="T2692" s="259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60" t="s">
        <v>260</v>
      </c>
      <c r="AU2692" s="260" t="s">
        <v>93</v>
      </c>
      <c r="AV2692" s="13" t="s">
        <v>93</v>
      </c>
      <c r="AW2692" s="13" t="s">
        <v>40</v>
      </c>
      <c r="AX2692" s="13" t="s">
        <v>84</v>
      </c>
      <c r="AY2692" s="260" t="s">
        <v>251</v>
      </c>
    </row>
    <row r="2693" s="13" customFormat="1">
      <c r="A2693" s="13"/>
      <c r="B2693" s="249"/>
      <c r="C2693" s="250"/>
      <c r="D2693" s="251" t="s">
        <v>260</v>
      </c>
      <c r="E2693" s="252" t="s">
        <v>1</v>
      </c>
      <c r="F2693" s="253" t="s">
        <v>2427</v>
      </c>
      <c r="G2693" s="250"/>
      <c r="H2693" s="254">
        <v>19</v>
      </c>
      <c r="I2693" s="255"/>
      <c r="J2693" s="250"/>
      <c r="K2693" s="250"/>
      <c r="L2693" s="256"/>
      <c r="M2693" s="257"/>
      <c r="N2693" s="258"/>
      <c r="O2693" s="258"/>
      <c r="P2693" s="258"/>
      <c r="Q2693" s="258"/>
      <c r="R2693" s="258"/>
      <c r="S2693" s="258"/>
      <c r="T2693" s="259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60" t="s">
        <v>260</v>
      </c>
      <c r="AU2693" s="260" t="s">
        <v>93</v>
      </c>
      <c r="AV2693" s="13" t="s">
        <v>93</v>
      </c>
      <c r="AW2693" s="13" t="s">
        <v>40</v>
      </c>
      <c r="AX2693" s="13" t="s">
        <v>84</v>
      </c>
      <c r="AY2693" s="260" t="s">
        <v>251</v>
      </c>
    </row>
    <row r="2694" s="14" customFormat="1">
      <c r="A2694" s="14"/>
      <c r="B2694" s="261"/>
      <c r="C2694" s="262"/>
      <c r="D2694" s="251" t="s">
        <v>260</v>
      </c>
      <c r="E2694" s="263" t="s">
        <v>1</v>
      </c>
      <c r="F2694" s="264" t="s">
        <v>262</v>
      </c>
      <c r="G2694" s="262"/>
      <c r="H2694" s="265">
        <v>95</v>
      </c>
      <c r="I2694" s="266"/>
      <c r="J2694" s="262"/>
      <c r="K2694" s="262"/>
      <c r="L2694" s="267"/>
      <c r="M2694" s="268"/>
      <c r="N2694" s="269"/>
      <c r="O2694" s="269"/>
      <c r="P2694" s="269"/>
      <c r="Q2694" s="269"/>
      <c r="R2694" s="269"/>
      <c r="S2694" s="269"/>
      <c r="T2694" s="270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71" t="s">
        <v>260</v>
      </c>
      <c r="AU2694" s="271" t="s">
        <v>93</v>
      </c>
      <c r="AV2694" s="14" t="s">
        <v>257</v>
      </c>
      <c r="AW2694" s="14" t="s">
        <v>40</v>
      </c>
      <c r="AX2694" s="14" t="s">
        <v>91</v>
      </c>
      <c r="AY2694" s="271" t="s">
        <v>251</v>
      </c>
    </row>
    <row r="2695" s="2" customFormat="1" ht="37.8" customHeight="1">
      <c r="A2695" s="41"/>
      <c r="B2695" s="42"/>
      <c r="C2695" s="294" t="s">
        <v>2655</v>
      </c>
      <c r="D2695" s="294" t="s">
        <v>338</v>
      </c>
      <c r="E2695" s="295" t="s">
        <v>2656</v>
      </c>
      <c r="F2695" s="296" t="s">
        <v>2657</v>
      </c>
      <c r="G2695" s="297" t="s">
        <v>571</v>
      </c>
      <c r="H2695" s="298">
        <v>95</v>
      </c>
      <c r="I2695" s="299"/>
      <c r="J2695" s="300">
        <f>ROUND(I2695*H2695,2)</f>
        <v>0</v>
      </c>
      <c r="K2695" s="301"/>
      <c r="L2695" s="302"/>
      <c r="M2695" s="303" t="s">
        <v>1</v>
      </c>
      <c r="N2695" s="304" t="s">
        <v>49</v>
      </c>
      <c r="O2695" s="94"/>
      <c r="P2695" s="240">
        <f>O2695*H2695</f>
        <v>0</v>
      </c>
      <c r="Q2695" s="240">
        <v>0.020500000000000001</v>
      </c>
      <c r="R2695" s="240">
        <f>Q2695*H2695</f>
        <v>1.9475</v>
      </c>
      <c r="S2695" s="240">
        <v>0</v>
      </c>
      <c r="T2695" s="241">
        <f>S2695*H2695</f>
        <v>0</v>
      </c>
      <c r="U2695" s="41"/>
      <c r="V2695" s="41"/>
      <c r="W2695" s="41"/>
      <c r="X2695" s="41"/>
      <c r="Y2695" s="41"/>
      <c r="Z2695" s="41"/>
      <c r="AA2695" s="41"/>
      <c r="AB2695" s="41"/>
      <c r="AC2695" s="41"/>
      <c r="AD2695" s="41"/>
      <c r="AE2695" s="41"/>
      <c r="AR2695" s="242" t="s">
        <v>364</v>
      </c>
      <c r="AT2695" s="242" t="s">
        <v>338</v>
      </c>
      <c r="AU2695" s="242" t="s">
        <v>93</v>
      </c>
      <c r="AY2695" s="19" t="s">
        <v>251</v>
      </c>
      <c r="BE2695" s="243">
        <f>IF(N2695="základní",J2695,0)</f>
        <v>0</v>
      </c>
      <c r="BF2695" s="243">
        <f>IF(N2695="snížená",J2695,0)</f>
        <v>0</v>
      </c>
      <c r="BG2695" s="243">
        <f>IF(N2695="zákl. přenesená",J2695,0)</f>
        <v>0</v>
      </c>
      <c r="BH2695" s="243">
        <f>IF(N2695="sníž. přenesená",J2695,0)</f>
        <v>0</v>
      </c>
      <c r="BI2695" s="243">
        <f>IF(N2695="nulová",J2695,0)</f>
        <v>0</v>
      </c>
      <c r="BJ2695" s="19" t="s">
        <v>91</v>
      </c>
      <c r="BK2695" s="243">
        <f>ROUND(I2695*H2695,2)</f>
        <v>0</v>
      </c>
      <c r="BL2695" s="19" t="s">
        <v>304</v>
      </c>
      <c r="BM2695" s="242" t="s">
        <v>2658</v>
      </c>
    </row>
    <row r="2696" s="15" customFormat="1">
      <c r="A2696" s="15"/>
      <c r="B2696" s="272"/>
      <c r="C2696" s="273"/>
      <c r="D2696" s="251" t="s">
        <v>260</v>
      </c>
      <c r="E2696" s="274" t="s">
        <v>1</v>
      </c>
      <c r="F2696" s="275" t="s">
        <v>1150</v>
      </c>
      <c r="G2696" s="273"/>
      <c r="H2696" s="274" t="s">
        <v>1</v>
      </c>
      <c r="I2696" s="276"/>
      <c r="J2696" s="273"/>
      <c r="K2696" s="273"/>
      <c r="L2696" s="277"/>
      <c r="M2696" s="278"/>
      <c r="N2696" s="279"/>
      <c r="O2696" s="279"/>
      <c r="P2696" s="279"/>
      <c r="Q2696" s="279"/>
      <c r="R2696" s="279"/>
      <c r="S2696" s="279"/>
      <c r="T2696" s="280"/>
      <c r="U2696" s="15"/>
      <c r="V2696" s="15"/>
      <c r="W2696" s="15"/>
      <c r="X2696" s="15"/>
      <c r="Y2696" s="15"/>
      <c r="Z2696" s="15"/>
      <c r="AA2696" s="15"/>
      <c r="AB2696" s="15"/>
      <c r="AC2696" s="15"/>
      <c r="AD2696" s="15"/>
      <c r="AE2696" s="15"/>
      <c r="AT2696" s="281" t="s">
        <v>260</v>
      </c>
      <c r="AU2696" s="281" t="s">
        <v>93</v>
      </c>
      <c r="AV2696" s="15" t="s">
        <v>91</v>
      </c>
      <c r="AW2696" s="15" t="s">
        <v>40</v>
      </c>
      <c r="AX2696" s="15" t="s">
        <v>84</v>
      </c>
      <c r="AY2696" s="281" t="s">
        <v>251</v>
      </c>
    </row>
    <row r="2697" s="15" customFormat="1">
      <c r="A2697" s="15"/>
      <c r="B2697" s="272"/>
      <c r="C2697" s="273"/>
      <c r="D2697" s="251" t="s">
        <v>260</v>
      </c>
      <c r="E2697" s="274" t="s">
        <v>1</v>
      </c>
      <c r="F2697" s="275" t="s">
        <v>2430</v>
      </c>
      <c r="G2697" s="273"/>
      <c r="H2697" s="274" t="s">
        <v>1</v>
      </c>
      <c r="I2697" s="276"/>
      <c r="J2697" s="273"/>
      <c r="K2697" s="273"/>
      <c r="L2697" s="277"/>
      <c r="M2697" s="278"/>
      <c r="N2697" s="279"/>
      <c r="O2697" s="279"/>
      <c r="P2697" s="279"/>
      <c r="Q2697" s="279"/>
      <c r="R2697" s="279"/>
      <c r="S2697" s="279"/>
      <c r="T2697" s="280"/>
      <c r="U2697" s="15"/>
      <c r="V2697" s="15"/>
      <c r="W2697" s="15"/>
      <c r="X2697" s="15"/>
      <c r="Y2697" s="15"/>
      <c r="Z2697" s="15"/>
      <c r="AA2697" s="15"/>
      <c r="AB2697" s="15"/>
      <c r="AC2697" s="15"/>
      <c r="AD2697" s="15"/>
      <c r="AE2697" s="15"/>
      <c r="AT2697" s="281" t="s">
        <v>260</v>
      </c>
      <c r="AU2697" s="281" t="s">
        <v>93</v>
      </c>
      <c r="AV2697" s="15" t="s">
        <v>91</v>
      </c>
      <c r="AW2697" s="15" t="s">
        <v>40</v>
      </c>
      <c r="AX2697" s="15" t="s">
        <v>84</v>
      </c>
      <c r="AY2697" s="281" t="s">
        <v>251</v>
      </c>
    </row>
    <row r="2698" s="13" customFormat="1">
      <c r="A2698" s="13"/>
      <c r="B2698" s="249"/>
      <c r="C2698" s="250"/>
      <c r="D2698" s="251" t="s">
        <v>260</v>
      </c>
      <c r="E2698" s="252" t="s">
        <v>1</v>
      </c>
      <c r="F2698" s="253" t="s">
        <v>2429</v>
      </c>
      <c r="G2698" s="250"/>
      <c r="H2698" s="254">
        <v>19</v>
      </c>
      <c r="I2698" s="255"/>
      <c r="J2698" s="250"/>
      <c r="K2698" s="250"/>
      <c r="L2698" s="256"/>
      <c r="M2698" s="257"/>
      <c r="N2698" s="258"/>
      <c r="O2698" s="258"/>
      <c r="P2698" s="258"/>
      <c r="Q2698" s="258"/>
      <c r="R2698" s="258"/>
      <c r="S2698" s="258"/>
      <c r="T2698" s="259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60" t="s">
        <v>260</v>
      </c>
      <c r="AU2698" s="260" t="s">
        <v>93</v>
      </c>
      <c r="AV2698" s="13" t="s">
        <v>93</v>
      </c>
      <c r="AW2698" s="13" t="s">
        <v>40</v>
      </c>
      <c r="AX2698" s="13" t="s">
        <v>84</v>
      </c>
      <c r="AY2698" s="260" t="s">
        <v>251</v>
      </c>
    </row>
    <row r="2699" s="13" customFormat="1">
      <c r="A2699" s="13"/>
      <c r="B2699" s="249"/>
      <c r="C2699" s="250"/>
      <c r="D2699" s="251" t="s">
        <v>260</v>
      </c>
      <c r="E2699" s="252" t="s">
        <v>1</v>
      </c>
      <c r="F2699" s="253" t="s">
        <v>2424</v>
      </c>
      <c r="G2699" s="250"/>
      <c r="H2699" s="254">
        <v>19</v>
      </c>
      <c r="I2699" s="255"/>
      <c r="J2699" s="250"/>
      <c r="K2699" s="250"/>
      <c r="L2699" s="256"/>
      <c r="M2699" s="257"/>
      <c r="N2699" s="258"/>
      <c r="O2699" s="258"/>
      <c r="P2699" s="258"/>
      <c r="Q2699" s="258"/>
      <c r="R2699" s="258"/>
      <c r="S2699" s="258"/>
      <c r="T2699" s="259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60" t="s">
        <v>260</v>
      </c>
      <c r="AU2699" s="260" t="s">
        <v>93</v>
      </c>
      <c r="AV2699" s="13" t="s">
        <v>93</v>
      </c>
      <c r="AW2699" s="13" t="s">
        <v>40</v>
      </c>
      <c r="AX2699" s="13" t="s">
        <v>84</v>
      </c>
      <c r="AY2699" s="260" t="s">
        <v>251</v>
      </c>
    </row>
    <row r="2700" s="13" customFormat="1">
      <c r="A2700" s="13"/>
      <c r="B2700" s="249"/>
      <c r="C2700" s="250"/>
      <c r="D2700" s="251" t="s">
        <v>260</v>
      </c>
      <c r="E2700" s="252" t="s">
        <v>1</v>
      </c>
      <c r="F2700" s="253" t="s">
        <v>2425</v>
      </c>
      <c r="G2700" s="250"/>
      <c r="H2700" s="254">
        <v>19</v>
      </c>
      <c r="I2700" s="255"/>
      <c r="J2700" s="250"/>
      <c r="K2700" s="250"/>
      <c r="L2700" s="256"/>
      <c r="M2700" s="257"/>
      <c r="N2700" s="258"/>
      <c r="O2700" s="258"/>
      <c r="P2700" s="258"/>
      <c r="Q2700" s="258"/>
      <c r="R2700" s="258"/>
      <c r="S2700" s="258"/>
      <c r="T2700" s="259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60" t="s">
        <v>260</v>
      </c>
      <c r="AU2700" s="260" t="s">
        <v>93</v>
      </c>
      <c r="AV2700" s="13" t="s">
        <v>93</v>
      </c>
      <c r="AW2700" s="13" t="s">
        <v>40</v>
      </c>
      <c r="AX2700" s="13" t="s">
        <v>84</v>
      </c>
      <c r="AY2700" s="260" t="s">
        <v>251</v>
      </c>
    </row>
    <row r="2701" s="13" customFormat="1">
      <c r="A2701" s="13"/>
      <c r="B2701" s="249"/>
      <c r="C2701" s="250"/>
      <c r="D2701" s="251" t="s">
        <v>260</v>
      </c>
      <c r="E2701" s="252" t="s">
        <v>1</v>
      </c>
      <c r="F2701" s="253" t="s">
        <v>2426</v>
      </c>
      <c r="G2701" s="250"/>
      <c r="H2701" s="254">
        <v>19</v>
      </c>
      <c r="I2701" s="255"/>
      <c r="J2701" s="250"/>
      <c r="K2701" s="250"/>
      <c r="L2701" s="256"/>
      <c r="M2701" s="257"/>
      <c r="N2701" s="258"/>
      <c r="O2701" s="258"/>
      <c r="P2701" s="258"/>
      <c r="Q2701" s="258"/>
      <c r="R2701" s="258"/>
      <c r="S2701" s="258"/>
      <c r="T2701" s="259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60" t="s">
        <v>260</v>
      </c>
      <c r="AU2701" s="260" t="s">
        <v>93</v>
      </c>
      <c r="AV2701" s="13" t="s">
        <v>93</v>
      </c>
      <c r="AW2701" s="13" t="s">
        <v>40</v>
      </c>
      <c r="AX2701" s="13" t="s">
        <v>84</v>
      </c>
      <c r="AY2701" s="260" t="s">
        <v>251</v>
      </c>
    </row>
    <row r="2702" s="13" customFormat="1">
      <c r="A2702" s="13"/>
      <c r="B2702" s="249"/>
      <c r="C2702" s="250"/>
      <c r="D2702" s="251" t="s">
        <v>260</v>
      </c>
      <c r="E2702" s="252" t="s">
        <v>1</v>
      </c>
      <c r="F2702" s="253" t="s">
        <v>2427</v>
      </c>
      <c r="G2702" s="250"/>
      <c r="H2702" s="254">
        <v>19</v>
      </c>
      <c r="I2702" s="255"/>
      <c r="J2702" s="250"/>
      <c r="K2702" s="250"/>
      <c r="L2702" s="256"/>
      <c r="M2702" s="257"/>
      <c r="N2702" s="258"/>
      <c r="O2702" s="258"/>
      <c r="P2702" s="258"/>
      <c r="Q2702" s="258"/>
      <c r="R2702" s="258"/>
      <c r="S2702" s="258"/>
      <c r="T2702" s="259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60" t="s">
        <v>260</v>
      </c>
      <c r="AU2702" s="260" t="s">
        <v>93</v>
      </c>
      <c r="AV2702" s="13" t="s">
        <v>93</v>
      </c>
      <c r="AW2702" s="13" t="s">
        <v>40</v>
      </c>
      <c r="AX2702" s="13" t="s">
        <v>84</v>
      </c>
      <c r="AY2702" s="260" t="s">
        <v>251</v>
      </c>
    </row>
    <row r="2703" s="14" customFormat="1">
      <c r="A2703" s="14"/>
      <c r="B2703" s="261"/>
      <c r="C2703" s="262"/>
      <c r="D2703" s="251" t="s">
        <v>260</v>
      </c>
      <c r="E2703" s="263" t="s">
        <v>1</v>
      </c>
      <c r="F2703" s="264" t="s">
        <v>262</v>
      </c>
      <c r="G2703" s="262"/>
      <c r="H2703" s="265">
        <v>95</v>
      </c>
      <c r="I2703" s="266"/>
      <c r="J2703" s="262"/>
      <c r="K2703" s="262"/>
      <c r="L2703" s="267"/>
      <c r="M2703" s="268"/>
      <c r="N2703" s="269"/>
      <c r="O2703" s="269"/>
      <c r="P2703" s="269"/>
      <c r="Q2703" s="269"/>
      <c r="R2703" s="269"/>
      <c r="S2703" s="269"/>
      <c r="T2703" s="270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71" t="s">
        <v>260</v>
      </c>
      <c r="AU2703" s="271" t="s">
        <v>93</v>
      </c>
      <c r="AV2703" s="14" t="s">
        <v>257</v>
      </c>
      <c r="AW2703" s="14" t="s">
        <v>40</v>
      </c>
      <c r="AX2703" s="14" t="s">
        <v>91</v>
      </c>
      <c r="AY2703" s="271" t="s">
        <v>251</v>
      </c>
    </row>
    <row r="2704" s="2" customFormat="1" ht="33" customHeight="1">
      <c r="A2704" s="41"/>
      <c r="B2704" s="42"/>
      <c r="C2704" s="230" t="s">
        <v>1827</v>
      </c>
      <c r="D2704" s="230" t="s">
        <v>253</v>
      </c>
      <c r="E2704" s="231" t="s">
        <v>2659</v>
      </c>
      <c r="F2704" s="232" t="s">
        <v>2660</v>
      </c>
      <c r="G2704" s="233" t="s">
        <v>571</v>
      </c>
      <c r="H2704" s="234">
        <v>15</v>
      </c>
      <c r="I2704" s="235"/>
      <c r="J2704" s="236">
        <f>ROUND(I2704*H2704,2)</f>
        <v>0</v>
      </c>
      <c r="K2704" s="237"/>
      <c r="L2704" s="47"/>
      <c r="M2704" s="238" t="s">
        <v>1</v>
      </c>
      <c r="N2704" s="239" t="s">
        <v>49</v>
      </c>
      <c r="O2704" s="94"/>
      <c r="P2704" s="240">
        <f>O2704*H2704</f>
        <v>0</v>
      </c>
      <c r="Q2704" s="240">
        <v>0</v>
      </c>
      <c r="R2704" s="240">
        <f>Q2704*H2704</f>
        <v>0</v>
      </c>
      <c r="S2704" s="240">
        <v>0</v>
      </c>
      <c r="T2704" s="241">
        <f>S2704*H2704</f>
        <v>0</v>
      </c>
      <c r="U2704" s="41"/>
      <c r="V2704" s="41"/>
      <c r="W2704" s="41"/>
      <c r="X2704" s="41"/>
      <c r="Y2704" s="41"/>
      <c r="Z2704" s="41"/>
      <c r="AA2704" s="41"/>
      <c r="AB2704" s="41"/>
      <c r="AC2704" s="41"/>
      <c r="AD2704" s="41"/>
      <c r="AE2704" s="41"/>
      <c r="AR2704" s="242" t="s">
        <v>304</v>
      </c>
      <c r="AT2704" s="242" t="s">
        <v>253</v>
      </c>
      <c r="AU2704" s="242" t="s">
        <v>93</v>
      </c>
      <c r="AY2704" s="19" t="s">
        <v>251</v>
      </c>
      <c r="BE2704" s="243">
        <f>IF(N2704="základní",J2704,0)</f>
        <v>0</v>
      </c>
      <c r="BF2704" s="243">
        <f>IF(N2704="snížená",J2704,0)</f>
        <v>0</v>
      </c>
      <c r="BG2704" s="243">
        <f>IF(N2704="zákl. přenesená",J2704,0)</f>
        <v>0</v>
      </c>
      <c r="BH2704" s="243">
        <f>IF(N2704="sníž. přenesená",J2704,0)</f>
        <v>0</v>
      </c>
      <c r="BI2704" s="243">
        <f>IF(N2704="nulová",J2704,0)</f>
        <v>0</v>
      </c>
      <c r="BJ2704" s="19" t="s">
        <v>91</v>
      </c>
      <c r="BK2704" s="243">
        <f>ROUND(I2704*H2704,2)</f>
        <v>0</v>
      </c>
      <c r="BL2704" s="19" t="s">
        <v>304</v>
      </c>
      <c r="BM2704" s="242" t="s">
        <v>2661</v>
      </c>
    </row>
    <row r="2705" s="2" customFormat="1">
      <c r="A2705" s="41"/>
      <c r="B2705" s="42"/>
      <c r="C2705" s="43"/>
      <c r="D2705" s="244" t="s">
        <v>258</v>
      </c>
      <c r="E2705" s="43"/>
      <c r="F2705" s="245" t="s">
        <v>2662</v>
      </c>
      <c r="G2705" s="43"/>
      <c r="H2705" s="43"/>
      <c r="I2705" s="246"/>
      <c r="J2705" s="43"/>
      <c r="K2705" s="43"/>
      <c r="L2705" s="47"/>
      <c r="M2705" s="247"/>
      <c r="N2705" s="248"/>
      <c r="O2705" s="94"/>
      <c r="P2705" s="94"/>
      <c r="Q2705" s="94"/>
      <c r="R2705" s="94"/>
      <c r="S2705" s="94"/>
      <c r="T2705" s="95"/>
      <c r="U2705" s="41"/>
      <c r="V2705" s="41"/>
      <c r="W2705" s="41"/>
      <c r="X2705" s="41"/>
      <c r="Y2705" s="41"/>
      <c r="Z2705" s="41"/>
      <c r="AA2705" s="41"/>
      <c r="AB2705" s="41"/>
      <c r="AC2705" s="41"/>
      <c r="AD2705" s="41"/>
      <c r="AE2705" s="41"/>
      <c r="AT2705" s="19" t="s">
        <v>258</v>
      </c>
      <c r="AU2705" s="19" t="s">
        <v>93</v>
      </c>
    </row>
    <row r="2706" s="15" customFormat="1">
      <c r="A2706" s="15"/>
      <c r="B2706" s="272"/>
      <c r="C2706" s="273"/>
      <c r="D2706" s="251" t="s">
        <v>260</v>
      </c>
      <c r="E2706" s="274" t="s">
        <v>1</v>
      </c>
      <c r="F2706" s="275" t="s">
        <v>1150</v>
      </c>
      <c r="G2706" s="273"/>
      <c r="H2706" s="274" t="s">
        <v>1</v>
      </c>
      <c r="I2706" s="276"/>
      <c r="J2706" s="273"/>
      <c r="K2706" s="273"/>
      <c r="L2706" s="277"/>
      <c r="M2706" s="278"/>
      <c r="N2706" s="279"/>
      <c r="O2706" s="279"/>
      <c r="P2706" s="279"/>
      <c r="Q2706" s="279"/>
      <c r="R2706" s="279"/>
      <c r="S2706" s="279"/>
      <c r="T2706" s="280"/>
      <c r="U2706" s="15"/>
      <c r="V2706" s="15"/>
      <c r="W2706" s="15"/>
      <c r="X2706" s="15"/>
      <c r="Y2706" s="15"/>
      <c r="Z2706" s="15"/>
      <c r="AA2706" s="15"/>
      <c r="AB2706" s="15"/>
      <c r="AC2706" s="15"/>
      <c r="AD2706" s="15"/>
      <c r="AE2706" s="15"/>
      <c r="AT2706" s="281" t="s">
        <v>260</v>
      </c>
      <c r="AU2706" s="281" t="s">
        <v>93</v>
      </c>
      <c r="AV2706" s="15" t="s">
        <v>91</v>
      </c>
      <c r="AW2706" s="15" t="s">
        <v>40</v>
      </c>
      <c r="AX2706" s="15" t="s">
        <v>84</v>
      </c>
      <c r="AY2706" s="281" t="s">
        <v>251</v>
      </c>
    </row>
    <row r="2707" s="15" customFormat="1">
      <c r="A2707" s="15"/>
      <c r="B2707" s="272"/>
      <c r="C2707" s="273"/>
      <c r="D2707" s="251" t="s">
        <v>260</v>
      </c>
      <c r="E2707" s="274" t="s">
        <v>1</v>
      </c>
      <c r="F2707" s="275" t="s">
        <v>2417</v>
      </c>
      <c r="G2707" s="273"/>
      <c r="H2707" s="274" t="s">
        <v>1</v>
      </c>
      <c r="I2707" s="276"/>
      <c r="J2707" s="273"/>
      <c r="K2707" s="273"/>
      <c r="L2707" s="277"/>
      <c r="M2707" s="278"/>
      <c r="N2707" s="279"/>
      <c r="O2707" s="279"/>
      <c r="P2707" s="279"/>
      <c r="Q2707" s="279"/>
      <c r="R2707" s="279"/>
      <c r="S2707" s="279"/>
      <c r="T2707" s="280"/>
      <c r="U2707" s="15"/>
      <c r="V2707" s="15"/>
      <c r="W2707" s="15"/>
      <c r="X2707" s="15"/>
      <c r="Y2707" s="15"/>
      <c r="Z2707" s="15"/>
      <c r="AA2707" s="15"/>
      <c r="AB2707" s="15"/>
      <c r="AC2707" s="15"/>
      <c r="AD2707" s="15"/>
      <c r="AE2707" s="15"/>
      <c r="AT2707" s="281" t="s">
        <v>260</v>
      </c>
      <c r="AU2707" s="281" t="s">
        <v>93</v>
      </c>
      <c r="AV2707" s="15" t="s">
        <v>91</v>
      </c>
      <c r="AW2707" s="15" t="s">
        <v>40</v>
      </c>
      <c r="AX2707" s="15" t="s">
        <v>84</v>
      </c>
      <c r="AY2707" s="281" t="s">
        <v>251</v>
      </c>
    </row>
    <row r="2708" s="13" customFormat="1">
      <c r="A2708" s="13"/>
      <c r="B2708" s="249"/>
      <c r="C2708" s="250"/>
      <c r="D2708" s="251" t="s">
        <v>260</v>
      </c>
      <c r="E2708" s="252" t="s">
        <v>1</v>
      </c>
      <c r="F2708" s="253" t="s">
        <v>1274</v>
      </c>
      <c r="G2708" s="250"/>
      <c r="H2708" s="254">
        <v>2</v>
      </c>
      <c r="I2708" s="255"/>
      <c r="J2708" s="250"/>
      <c r="K2708" s="250"/>
      <c r="L2708" s="256"/>
      <c r="M2708" s="257"/>
      <c r="N2708" s="258"/>
      <c r="O2708" s="258"/>
      <c r="P2708" s="258"/>
      <c r="Q2708" s="258"/>
      <c r="R2708" s="258"/>
      <c r="S2708" s="258"/>
      <c r="T2708" s="259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60" t="s">
        <v>260</v>
      </c>
      <c r="AU2708" s="260" t="s">
        <v>93</v>
      </c>
      <c r="AV2708" s="13" t="s">
        <v>93</v>
      </c>
      <c r="AW2708" s="13" t="s">
        <v>40</v>
      </c>
      <c r="AX2708" s="13" t="s">
        <v>84</v>
      </c>
      <c r="AY2708" s="260" t="s">
        <v>251</v>
      </c>
    </row>
    <row r="2709" s="13" customFormat="1">
      <c r="A2709" s="13"/>
      <c r="B2709" s="249"/>
      <c r="C2709" s="250"/>
      <c r="D2709" s="251" t="s">
        <v>260</v>
      </c>
      <c r="E2709" s="252" t="s">
        <v>1</v>
      </c>
      <c r="F2709" s="253" t="s">
        <v>2418</v>
      </c>
      <c r="G2709" s="250"/>
      <c r="H2709" s="254">
        <v>2</v>
      </c>
      <c r="I2709" s="255"/>
      <c r="J2709" s="250"/>
      <c r="K2709" s="250"/>
      <c r="L2709" s="256"/>
      <c r="M2709" s="257"/>
      <c r="N2709" s="258"/>
      <c r="O2709" s="258"/>
      <c r="P2709" s="258"/>
      <c r="Q2709" s="258"/>
      <c r="R2709" s="258"/>
      <c r="S2709" s="258"/>
      <c r="T2709" s="259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60" t="s">
        <v>260</v>
      </c>
      <c r="AU2709" s="260" t="s">
        <v>93</v>
      </c>
      <c r="AV2709" s="13" t="s">
        <v>93</v>
      </c>
      <c r="AW2709" s="13" t="s">
        <v>40</v>
      </c>
      <c r="AX2709" s="13" t="s">
        <v>84</v>
      </c>
      <c r="AY2709" s="260" t="s">
        <v>251</v>
      </c>
    </row>
    <row r="2710" s="13" customFormat="1">
      <c r="A2710" s="13"/>
      <c r="B2710" s="249"/>
      <c r="C2710" s="250"/>
      <c r="D2710" s="251" t="s">
        <v>260</v>
      </c>
      <c r="E2710" s="252" t="s">
        <v>1</v>
      </c>
      <c r="F2710" s="253" t="s">
        <v>2419</v>
      </c>
      <c r="G2710" s="250"/>
      <c r="H2710" s="254">
        <v>2</v>
      </c>
      <c r="I2710" s="255"/>
      <c r="J2710" s="250"/>
      <c r="K2710" s="250"/>
      <c r="L2710" s="256"/>
      <c r="M2710" s="257"/>
      <c r="N2710" s="258"/>
      <c r="O2710" s="258"/>
      <c r="P2710" s="258"/>
      <c r="Q2710" s="258"/>
      <c r="R2710" s="258"/>
      <c r="S2710" s="258"/>
      <c r="T2710" s="259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60" t="s">
        <v>260</v>
      </c>
      <c r="AU2710" s="260" t="s">
        <v>93</v>
      </c>
      <c r="AV2710" s="13" t="s">
        <v>93</v>
      </c>
      <c r="AW2710" s="13" t="s">
        <v>40</v>
      </c>
      <c r="AX2710" s="13" t="s">
        <v>84</v>
      </c>
      <c r="AY2710" s="260" t="s">
        <v>251</v>
      </c>
    </row>
    <row r="2711" s="13" customFormat="1">
      <c r="A2711" s="13"/>
      <c r="B2711" s="249"/>
      <c r="C2711" s="250"/>
      <c r="D2711" s="251" t="s">
        <v>260</v>
      </c>
      <c r="E2711" s="252" t="s">
        <v>1</v>
      </c>
      <c r="F2711" s="253" t="s">
        <v>2420</v>
      </c>
      <c r="G2711" s="250"/>
      <c r="H2711" s="254">
        <v>2</v>
      </c>
      <c r="I2711" s="255"/>
      <c r="J2711" s="250"/>
      <c r="K2711" s="250"/>
      <c r="L2711" s="256"/>
      <c r="M2711" s="257"/>
      <c r="N2711" s="258"/>
      <c r="O2711" s="258"/>
      <c r="P2711" s="258"/>
      <c r="Q2711" s="258"/>
      <c r="R2711" s="258"/>
      <c r="S2711" s="258"/>
      <c r="T2711" s="259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60" t="s">
        <v>260</v>
      </c>
      <c r="AU2711" s="260" t="s">
        <v>93</v>
      </c>
      <c r="AV2711" s="13" t="s">
        <v>93</v>
      </c>
      <c r="AW2711" s="13" t="s">
        <v>40</v>
      </c>
      <c r="AX2711" s="13" t="s">
        <v>84</v>
      </c>
      <c r="AY2711" s="260" t="s">
        <v>251</v>
      </c>
    </row>
    <row r="2712" s="13" customFormat="1">
      <c r="A2712" s="13"/>
      <c r="B2712" s="249"/>
      <c r="C2712" s="250"/>
      <c r="D2712" s="251" t="s">
        <v>260</v>
      </c>
      <c r="E2712" s="252" t="s">
        <v>1</v>
      </c>
      <c r="F2712" s="253" t="s">
        <v>2421</v>
      </c>
      <c r="G2712" s="250"/>
      <c r="H2712" s="254">
        <v>2</v>
      </c>
      <c r="I2712" s="255"/>
      <c r="J2712" s="250"/>
      <c r="K2712" s="250"/>
      <c r="L2712" s="256"/>
      <c r="M2712" s="257"/>
      <c r="N2712" s="258"/>
      <c r="O2712" s="258"/>
      <c r="P2712" s="258"/>
      <c r="Q2712" s="258"/>
      <c r="R2712" s="258"/>
      <c r="S2712" s="258"/>
      <c r="T2712" s="259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60" t="s">
        <v>260</v>
      </c>
      <c r="AU2712" s="260" t="s">
        <v>93</v>
      </c>
      <c r="AV2712" s="13" t="s">
        <v>93</v>
      </c>
      <c r="AW2712" s="13" t="s">
        <v>40</v>
      </c>
      <c r="AX2712" s="13" t="s">
        <v>84</v>
      </c>
      <c r="AY2712" s="260" t="s">
        <v>251</v>
      </c>
    </row>
    <row r="2713" s="16" customFormat="1">
      <c r="A2713" s="16"/>
      <c r="B2713" s="283"/>
      <c r="C2713" s="284"/>
      <c r="D2713" s="251" t="s">
        <v>260</v>
      </c>
      <c r="E2713" s="285" t="s">
        <v>1</v>
      </c>
      <c r="F2713" s="286" t="s">
        <v>329</v>
      </c>
      <c r="G2713" s="284"/>
      <c r="H2713" s="287">
        <v>10</v>
      </c>
      <c r="I2713" s="288"/>
      <c r="J2713" s="284"/>
      <c r="K2713" s="284"/>
      <c r="L2713" s="289"/>
      <c r="M2713" s="290"/>
      <c r="N2713" s="291"/>
      <c r="O2713" s="291"/>
      <c r="P2713" s="291"/>
      <c r="Q2713" s="291"/>
      <c r="R2713" s="291"/>
      <c r="S2713" s="291"/>
      <c r="T2713" s="292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T2713" s="293" t="s">
        <v>260</v>
      </c>
      <c r="AU2713" s="293" t="s">
        <v>93</v>
      </c>
      <c r="AV2713" s="16" t="s">
        <v>273</v>
      </c>
      <c r="AW2713" s="16" t="s">
        <v>40</v>
      </c>
      <c r="AX2713" s="16" t="s">
        <v>84</v>
      </c>
      <c r="AY2713" s="293" t="s">
        <v>251</v>
      </c>
    </row>
    <row r="2714" s="15" customFormat="1">
      <c r="A2714" s="15"/>
      <c r="B2714" s="272"/>
      <c r="C2714" s="273"/>
      <c r="D2714" s="251" t="s">
        <v>260</v>
      </c>
      <c r="E2714" s="274" t="s">
        <v>1</v>
      </c>
      <c r="F2714" s="275" t="s">
        <v>2431</v>
      </c>
      <c r="G2714" s="273"/>
      <c r="H2714" s="274" t="s">
        <v>1</v>
      </c>
      <c r="I2714" s="276"/>
      <c r="J2714" s="273"/>
      <c r="K2714" s="273"/>
      <c r="L2714" s="277"/>
      <c r="M2714" s="278"/>
      <c r="N2714" s="279"/>
      <c r="O2714" s="279"/>
      <c r="P2714" s="279"/>
      <c r="Q2714" s="279"/>
      <c r="R2714" s="279"/>
      <c r="S2714" s="279"/>
      <c r="T2714" s="280"/>
      <c r="U2714" s="15"/>
      <c r="V2714" s="15"/>
      <c r="W2714" s="15"/>
      <c r="X2714" s="15"/>
      <c r="Y2714" s="15"/>
      <c r="Z2714" s="15"/>
      <c r="AA2714" s="15"/>
      <c r="AB2714" s="15"/>
      <c r="AC2714" s="15"/>
      <c r="AD2714" s="15"/>
      <c r="AE2714" s="15"/>
      <c r="AT2714" s="281" t="s">
        <v>260</v>
      </c>
      <c r="AU2714" s="281" t="s">
        <v>93</v>
      </c>
      <c r="AV2714" s="15" t="s">
        <v>91</v>
      </c>
      <c r="AW2714" s="15" t="s">
        <v>40</v>
      </c>
      <c r="AX2714" s="15" t="s">
        <v>84</v>
      </c>
      <c r="AY2714" s="281" t="s">
        <v>251</v>
      </c>
    </row>
    <row r="2715" s="13" customFormat="1">
      <c r="A2715" s="13"/>
      <c r="B2715" s="249"/>
      <c r="C2715" s="250"/>
      <c r="D2715" s="251" t="s">
        <v>260</v>
      </c>
      <c r="E2715" s="252" t="s">
        <v>1</v>
      </c>
      <c r="F2715" s="253" t="s">
        <v>1278</v>
      </c>
      <c r="G2715" s="250"/>
      <c r="H2715" s="254">
        <v>1</v>
      </c>
      <c r="I2715" s="255"/>
      <c r="J2715" s="250"/>
      <c r="K2715" s="250"/>
      <c r="L2715" s="256"/>
      <c r="M2715" s="257"/>
      <c r="N2715" s="258"/>
      <c r="O2715" s="258"/>
      <c r="P2715" s="258"/>
      <c r="Q2715" s="258"/>
      <c r="R2715" s="258"/>
      <c r="S2715" s="258"/>
      <c r="T2715" s="259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60" t="s">
        <v>260</v>
      </c>
      <c r="AU2715" s="260" t="s">
        <v>93</v>
      </c>
      <c r="AV2715" s="13" t="s">
        <v>93</v>
      </c>
      <c r="AW2715" s="13" t="s">
        <v>40</v>
      </c>
      <c r="AX2715" s="13" t="s">
        <v>84</v>
      </c>
      <c r="AY2715" s="260" t="s">
        <v>251</v>
      </c>
    </row>
    <row r="2716" s="13" customFormat="1">
      <c r="A2716" s="13"/>
      <c r="B2716" s="249"/>
      <c r="C2716" s="250"/>
      <c r="D2716" s="251" t="s">
        <v>260</v>
      </c>
      <c r="E2716" s="252" t="s">
        <v>1</v>
      </c>
      <c r="F2716" s="253" t="s">
        <v>2432</v>
      </c>
      <c r="G2716" s="250"/>
      <c r="H2716" s="254">
        <v>1</v>
      </c>
      <c r="I2716" s="255"/>
      <c r="J2716" s="250"/>
      <c r="K2716" s="250"/>
      <c r="L2716" s="256"/>
      <c r="M2716" s="257"/>
      <c r="N2716" s="258"/>
      <c r="O2716" s="258"/>
      <c r="P2716" s="258"/>
      <c r="Q2716" s="258"/>
      <c r="R2716" s="258"/>
      <c r="S2716" s="258"/>
      <c r="T2716" s="259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60" t="s">
        <v>260</v>
      </c>
      <c r="AU2716" s="260" t="s">
        <v>93</v>
      </c>
      <c r="AV2716" s="13" t="s">
        <v>93</v>
      </c>
      <c r="AW2716" s="13" t="s">
        <v>40</v>
      </c>
      <c r="AX2716" s="13" t="s">
        <v>84</v>
      </c>
      <c r="AY2716" s="260" t="s">
        <v>251</v>
      </c>
    </row>
    <row r="2717" s="13" customFormat="1">
      <c r="A2717" s="13"/>
      <c r="B2717" s="249"/>
      <c r="C2717" s="250"/>
      <c r="D2717" s="251" t="s">
        <v>260</v>
      </c>
      <c r="E2717" s="252" t="s">
        <v>1</v>
      </c>
      <c r="F2717" s="253" t="s">
        <v>2433</v>
      </c>
      <c r="G2717" s="250"/>
      <c r="H2717" s="254">
        <v>1</v>
      </c>
      <c r="I2717" s="255"/>
      <c r="J2717" s="250"/>
      <c r="K2717" s="250"/>
      <c r="L2717" s="256"/>
      <c r="M2717" s="257"/>
      <c r="N2717" s="258"/>
      <c r="O2717" s="258"/>
      <c r="P2717" s="258"/>
      <c r="Q2717" s="258"/>
      <c r="R2717" s="258"/>
      <c r="S2717" s="258"/>
      <c r="T2717" s="259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60" t="s">
        <v>260</v>
      </c>
      <c r="AU2717" s="260" t="s">
        <v>93</v>
      </c>
      <c r="AV2717" s="13" t="s">
        <v>93</v>
      </c>
      <c r="AW2717" s="13" t="s">
        <v>40</v>
      </c>
      <c r="AX2717" s="13" t="s">
        <v>84</v>
      </c>
      <c r="AY2717" s="260" t="s">
        <v>251</v>
      </c>
    </row>
    <row r="2718" s="13" customFormat="1">
      <c r="A2718" s="13"/>
      <c r="B2718" s="249"/>
      <c r="C2718" s="250"/>
      <c r="D2718" s="251" t="s">
        <v>260</v>
      </c>
      <c r="E2718" s="252" t="s">
        <v>1</v>
      </c>
      <c r="F2718" s="253" t="s">
        <v>2434</v>
      </c>
      <c r="G2718" s="250"/>
      <c r="H2718" s="254">
        <v>1</v>
      </c>
      <c r="I2718" s="255"/>
      <c r="J2718" s="250"/>
      <c r="K2718" s="250"/>
      <c r="L2718" s="256"/>
      <c r="M2718" s="257"/>
      <c r="N2718" s="258"/>
      <c r="O2718" s="258"/>
      <c r="P2718" s="258"/>
      <c r="Q2718" s="258"/>
      <c r="R2718" s="258"/>
      <c r="S2718" s="258"/>
      <c r="T2718" s="259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60" t="s">
        <v>260</v>
      </c>
      <c r="AU2718" s="260" t="s">
        <v>93</v>
      </c>
      <c r="AV2718" s="13" t="s">
        <v>93</v>
      </c>
      <c r="AW2718" s="13" t="s">
        <v>40</v>
      </c>
      <c r="AX2718" s="13" t="s">
        <v>84</v>
      </c>
      <c r="AY2718" s="260" t="s">
        <v>251</v>
      </c>
    </row>
    <row r="2719" s="13" customFormat="1">
      <c r="A2719" s="13"/>
      <c r="B2719" s="249"/>
      <c r="C2719" s="250"/>
      <c r="D2719" s="251" t="s">
        <v>260</v>
      </c>
      <c r="E2719" s="252" t="s">
        <v>1</v>
      </c>
      <c r="F2719" s="253" t="s">
        <v>2435</v>
      </c>
      <c r="G2719" s="250"/>
      <c r="H2719" s="254">
        <v>1</v>
      </c>
      <c r="I2719" s="255"/>
      <c r="J2719" s="250"/>
      <c r="K2719" s="250"/>
      <c r="L2719" s="256"/>
      <c r="M2719" s="257"/>
      <c r="N2719" s="258"/>
      <c r="O2719" s="258"/>
      <c r="P2719" s="258"/>
      <c r="Q2719" s="258"/>
      <c r="R2719" s="258"/>
      <c r="S2719" s="258"/>
      <c r="T2719" s="259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60" t="s">
        <v>260</v>
      </c>
      <c r="AU2719" s="260" t="s">
        <v>93</v>
      </c>
      <c r="AV2719" s="13" t="s">
        <v>93</v>
      </c>
      <c r="AW2719" s="13" t="s">
        <v>40</v>
      </c>
      <c r="AX2719" s="13" t="s">
        <v>84</v>
      </c>
      <c r="AY2719" s="260" t="s">
        <v>251</v>
      </c>
    </row>
    <row r="2720" s="16" customFormat="1">
      <c r="A2720" s="16"/>
      <c r="B2720" s="283"/>
      <c r="C2720" s="284"/>
      <c r="D2720" s="251" t="s">
        <v>260</v>
      </c>
      <c r="E2720" s="285" t="s">
        <v>1</v>
      </c>
      <c r="F2720" s="286" t="s">
        <v>329</v>
      </c>
      <c r="G2720" s="284"/>
      <c r="H2720" s="287">
        <v>5</v>
      </c>
      <c r="I2720" s="288"/>
      <c r="J2720" s="284"/>
      <c r="K2720" s="284"/>
      <c r="L2720" s="289"/>
      <c r="M2720" s="290"/>
      <c r="N2720" s="291"/>
      <c r="O2720" s="291"/>
      <c r="P2720" s="291"/>
      <c r="Q2720" s="291"/>
      <c r="R2720" s="291"/>
      <c r="S2720" s="291"/>
      <c r="T2720" s="292"/>
      <c r="U2720" s="16"/>
      <c r="V2720" s="16"/>
      <c r="W2720" s="16"/>
      <c r="X2720" s="16"/>
      <c r="Y2720" s="16"/>
      <c r="Z2720" s="16"/>
      <c r="AA2720" s="16"/>
      <c r="AB2720" s="16"/>
      <c r="AC2720" s="16"/>
      <c r="AD2720" s="16"/>
      <c r="AE2720" s="16"/>
      <c r="AT2720" s="293" t="s">
        <v>260</v>
      </c>
      <c r="AU2720" s="293" t="s">
        <v>93</v>
      </c>
      <c r="AV2720" s="16" t="s">
        <v>273</v>
      </c>
      <c r="AW2720" s="16" t="s">
        <v>40</v>
      </c>
      <c r="AX2720" s="16" t="s">
        <v>84</v>
      </c>
      <c r="AY2720" s="293" t="s">
        <v>251</v>
      </c>
    </row>
    <row r="2721" s="14" customFormat="1">
      <c r="A2721" s="14"/>
      <c r="B2721" s="261"/>
      <c r="C2721" s="262"/>
      <c r="D2721" s="251" t="s">
        <v>260</v>
      </c>
      <c r="E2721" s="263" t="s">
        <v>1</v>
      </c>
      <c r="F2721" s="264" t="s">
        <v>262</v>
      </c>
      <c r="G2721" s="262"/>
      <c r="H2721" s="265">
        <v>15</v>
      </c>
      <c r="I2721" s="266"/>
      <c r="J2721" s="262"/>
      <c r="K2721" s="262"/>
      <c r="L2721" s="267"/>
      <c r="M2721" s="268"/>
      <c r="N2721" s="269"/>
      <c r="O2721" s="269"/>
      <c r="P2721" s="269"/>
      <c r="Q2721" s="269"/>
      <c r="R2721" s="269"/>
      <c r="S2721" s="269"/>
      <c r="T2721" s="270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71" t="s">
        <v>260</v>
      </c>
      <c r="AU2721" s="271" t="s">
        <v>93</v>
      </c>
      <c r="AV2721" s="14" t="s">
        <v>257</v>
      </c>
      <c r="AW2721" s="14" t="s">
        <v>40</v>
      </c>
      <c r="AX2721" s="14" t="s">
        <v>91</v>
      </c>
      <c r="AY2721" s="271" t="s">
        <v>251</v>
      </c>
    </row>
    <row r="2722" s="2" customFormat="1" ht="37.8" customHeight="1">
      <c r="A2722" s="41"/>
      <c r="B2722" s="42"/>
      <c r="C2722" s="294" t="s">
        <v>2663</v>
      </c>
      <c r="D2722" s="294" t="s">
        <v>338</v>
      </c>
      <c r="E2722" s="295" t="s">
        <v>2664</v>
      </c>
      <c r="F2722" s="296" t="s">
        <v>2665</v>
      </c>
      <c r="G2722" s="297" t="s">
        <v>571</v>
      </c>
      <c r="H2722" s="298">
        <v>15</v>
      </c>
      <c r="I2722" s="299"/>
      <c r="J2722" s="300">
        <f>ROUND(I2722*H2722,2)</f>
        <v>0</v>
      </c>
      <c r="K2722" s="301"/>
      <c r="L2722" s="302"/>
      <c r="M2722" s="303" t="s">
        <v>1</v>
      </c>
      <c r="N2722" s="304" t="s">
        <v>49</v>
      </c>
      <c r="O2722" s="94"/>
      <c r="P2722" s="240">
        <f>O2722*H2722</f>
        <v>0</v>
      </c>
      <c r="Q2722" s="240">
        <v>0.020500000000000001</v>
      </c>
      <c r="R2722" s="240">
        <f>Q2722*H2722</f>
        <v>0.3075</v>
      </c>
      <c r="S2722" s="240">
        <v>0</v>
      </c>
      <c r="T2722" s="241">
        <f>S2722*H2722</f>
        <v>0</v>
      </c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R2722" s="242" t="s">
        <v>364</v>
      </c>
      <c r="AT2722" s="242" t="s">
        <v>338</v>
      </c>
      <c r="AU2722" s="242" t="s">
        <v>93</v>
      </c>
      <c r="AY2722" s="19" t="s">
        <v>251</v>
      </c>
      <c r="BE2722" s="243">
        <f>IF(N2722="základní",J2722,0)</f>
        <v>0</v>
      </c>
      <c r="BF2722" s="243">
        <f>IF(N2722="snížená",J2722,0)</f>
        <v>0</v>
      </c>
      <c r="BG2722" s="243">
        <f>IF(N2722="zákl. přenesená",J2722,0)</f>
        <v>0</v>
      </c>
      <c r="BH2722" s="243">
        <f>IF(N2722="sníž. přenesená",J2722,0)</f>
        <v>0</v>
      </c>
      <c r="BI2722" s="243">
        <f>IF(N2722="nulová",J2722,0)</f>
        <v>0</v>
      </c>
      <c r="BJ2722" s="19" t="s">
        <v>91</v>
      </c>
      <c r="BK2722" s="243">
        <f>ROUND(I2722*H2722,2)</f>
        <v>0</v>
      </c>
      <c r="BL2722" s="19" t="s">
        <v>304</v>
      </c>
      <c r="BM2722" s="242" t="s">
        <v>2666</v>
      </c>
    </row>
    <row r="2723" s="15" customFormat="1">
      <c r="A2723" s="15"/>
      <c r="B2723" s="272"/>
      <c r="C2723" s="273"/>
      <c r="D2723" s="251" t="s">
        <v>260</v>
      </c>
      <c r="E2723" s="274" t="s">
        <v>1</v>
      </c>
      <c r="F2723" s="275" t="s">
        <v>1150</v>
      </c>
      <c r="G2723" s="273"/>
      <c r="H2723" s="274" t="s">
        <v>1</v>
      </c>
      <c r="I2723" s="276"/>
      <c r="J2723" s="273"/>
      <c r="K2723" s="273"/>
      <c r="L2723" s="277"/>
      <c r="M2723" s="278"/>
      <c r="N2723" s="279"/>
      <c r="O2723" s="279"/>
      <c r="P2723" s="279"/>
      <c r="Q2723" s="279"/>
      <c r="R2723" s="279"/>
      <c r="S2723" s="279"/>
      <c r="T2723" s="280"/>
      <c r="U2723" s="15"/>
      <c r="V2723" s="15"/>
      <c r="W2723" s="15"/>
      <c r="X2723" s="15"/>
      <c r="Y2723" s="15"/>
      <c r="Z2723" s="15"/>
      <c r="AA2723" s="15"/>
      <c r="AB2723" s="15"/>
      <c r="AC2723" s="15"/>
      <c r="AD2723" s="15"/>
      <c r="AE2723" s="15"/>
      <c r="AT2723" s="281" t="s">
        <v>260</v>
      </c>
      <c r="AU2723" s="281" t="s">
        <v>93</v>
      </c>
      <c r="AV2723" s="15" t="s">
        <v>91</v>
      </c>
      <c r="AW2723" s="15" t="s">
        <v>40</v>
      </c>
      <c r="AX2723" s="15" t="s">
        <v>84</v>
      </c>
      <c r="AY2723" s="281" t="s">
        <v>251</v>
      </c>
    </row>
    <row r="2724" s="15" customFormat="1">
      <c r="A2724" s="15"/>
      <c r="B2724" s="272"/>
      <c r="C2724" s="273"/>
      <c r="D2724" s="251" t="s">
        <v>260</v>
      </c>
      <c r="E2724" s="274" t="s">
        <v>1</v>
      </c>
      <c r="F2724" s="275" t="s">
        <v>2417</v>
      </c>
      <c r="G2724" s="273"/>
      <c r="H2724" s="274" t="s">
        <v>1</v>
      </c>
      <c r="I2724" s="276"/>
      <c r="J2724" s="273"/>
      <c r="K2724" s="273"/>
      <c r="L2724" s="277"/>
      <c r="M2724" s="278"/>
      <c r="N2724" s="279"/>
      <c r="O2724" s="279"/>
      <c r="P2724" s="279"/>
      <c r="Q2724" s="279"/>
      <c r="R2724" s="279"/>
      <c r="S2724" s="279"/>
      <c r="T2724" s="280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81" t="s">
        <v>260</v>
      </c>
      <c r="AU2724" s="281" t="s">
        <v>93</v>
      </c>
      <c r="AV2724" s="15" t="s">
        <v>91</v>
      </c>
      <c r="AW2724" s="15" t="s">
        <v>40</v>
      </c>
      <c r="AX2724" s="15" t="s">
        <v>84</v>
      </c>
      <c r="AY2724" s="281" t="s">
        <v>251</v>
      </c>
    </row>
    <row r="2725" s="13" customFormat="1">
      <c r="A2725" s="13"/>
      <c r="B2725" s="249"/>
      <c r="C2725" s="250"/>
      <c r="D2725" s="251" t="s">
        <v>260</v>
      </c>
      <c r="E2725" s="252" t="s">
        <v>1</v>
      </c>
      <c r="F2725" s="253" t="s">
        <v>1274</v>
      </c>
      <c r="G2725" s="250"/>
      <c r="H2725" s="254">
        <v>2</v>
      </c>
      <c r="I2725" s="255"/>
      <c r="J2725" s="250"/>
      <c r="K2725" s="250"/>
      <c r="L2725" s="256"/>
      <c r="M2725" s="257"/>
      <c r="N2725" s="258"/>
      <c r="O2725" s="258"/>
      <c r="P2725" s="258"/>
      <c r="Q2725" s="258"/>
      <c r="R2725" s="258"/>
      <c r="S2725" s="258"/>
      <c r="T2725" s="259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60" t="s">
        <v>260</v>
      </c>
      <c r="AU2725" s="260" t="s">
        <v>93</v>
      </c>
      <c r="AV2725" s="13" t="s">
        <v>93</v>
      </c>
      <c r="AW2725" s="13" t="s">
        <v>40</v>
      </c>
      <c r="AX2725" s="13" t="s">
        <v>84</v>
      </c>
      <c r="AY2725" s="260" t="s">
        <v>251</v>
      </c>
    </row>
    <row r="2726" s="13" customFormat="1">
      <c r="A2726" s="13"/>
      <c r="B2726" s="249"/>
      <c r="C2726" s="250"/>
      <c r="D2726" s="251" t="s">
        <v>260</v>
      </c>
      <c r="E2726" s="252" t="s">
        <v>1</v>
      </c>
      <c r="F2726" s="253" t="s">
        <v>2418</v>
      </c>
      <c r="G2726" s="250"/>
      <c r="H2726" s="254">
        <v>2</v>
      </c>
      <c r="I2726" s="255"/>
      <c r="J2726" s="250"/>
      <c r="K2726" s="250"/>
      <c r="L2726" s="256"/>
      <c r="M2726" s="257"/>
      <c r="N2726" s="258"/>
      <c r="O2726" s="258"/>
      <c r="P2726" s="258"/>
      <c r="Q2726" s="258"/>
      <c r="R2726" s="258"/>
      <c r="S2726" s="258"/>
      <c r="T2726" s="259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60" t="s">
        <v>260</v>
      </c>
      <c r="AU2726" s="260" t="s">
        <v>93</v>
      </c>
      <c r="AV2726" s="13" t="s">
        <v>93</v>
      </c>
      <c r="AW2726" s="13" t="s">
        <v>40</v>
      </c>
      <c r="AX2726" s="13" t="s">
        <v>84</v>
      </c>
      <c r="AY2726" s="260" t="s">
        <v>251</v>
      </c>
    </row>
    <row r="2727" s="13" customFormat="1">
      <c r="A2727" s="13"/>
      <c r="B2727" s="249"/>
      <c r="C2727" s="250"/>
      <c r="D2727" s="251" t="s">
        <v>260</v>
      </c>
      <c r="E2727" s="252" t="s">
        <v>1</v>
      </c>
      <c r="F2727" s="253" t="s">
        <v>2419</v>
      </c>
      <c r="G2727" s="250"/>
      <c r="H2727" s="254">
        <v>2</v>
      </c>
      <c r="I2727" s="255"/>
      <c r="J2727" s="250"/>
      <c r="K2727" s="250"/>
      <c r="L2727" s="256"/>
      <c r="M2727" s="257"/>
      <c r="N2727" s="258"/>
      <c r="O2727" s="258"/>
      <c r="P2727" s="258"/>
      <c r="Q2727" s="258"/>
      <c r="R2727" s="258"/>
      <c r="S2727" s="258"/>
      <c r="T2727" s="259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60" t="s">
        <v>260</v>
      </c>
      <c r="AU2727" s="260" t="s">
        <v>93</v>
      </c>
      <c r="AV2727" s="13" t="s">
        <v>93</v>
      </c>
      <c r="AW2727" s="13" t="s">
        <v>40</v>
      </c>
      <c r="AX2727" s="13" t="s">
        <v>84</v>
      </c>
      <c r="AY2727" s="260" t="s">
        <v>251</v>
      </c>
    </row>
    <row r="2728" s="13" customFormat="1">
      <c r="A2728" s="13"/>
      <c r="B2728" s="249"/>
      <c r="C2728" s="250"/>
      <c r="D2728" s="251" t="s">
        <v>260</v>
      </c>
      <c r="E2728" s="252" t="s">
        <v>1</v>
      </c>
      <c r="F2728" s="253" t="s">
        <v>2420</v>
      </c>
      <c r="G2728" s="250"/>
      <c r="H2728" s="254">
        <v>2</v>
      </c>
      <c r="I2728" s="255"/>
      <c r="J2728" s="250"/>
      <c r="K2728" s="250"/>
      <c r="L2728" s="256"/>
      <c r="M2728" s="257"/>
      <c r="N2728" s="258"/>
      <c r="O2728" s="258"/>
      <c r="P2728" s="258"/>
      <c r="Q2728" s="258"/>
      <c r="R2728" s="258"/>
      <c r="S2728" s="258"/>
      <c r="T2728" s="259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60" t="s">
        <v>260</v>
      </c>
      <c r="AU2728" s="260" t="s">
        <v>93</v>
      </c>
      <c r="AV2728" s="13" t="s">
        <v>93</v>
      </c>
      <c r="AW2728" s="13" t="s">
        <v>40</v>
      </c>
      <c r="AX2728" s="13" t="s">
        <v>84</v>
      </c>
      <c r="AY2728" s="260" t="s">
        <v>251</v>
      </c>
    </row>
    <row r="2729" s="13" customFormat="1">
      <c r="A2729" s="13"/>
      <c r="B2729" s="249"/>
      <c r="C2729" s="250"/>
      <c r="D2729" s="251" t="s">
        <v>260</v>
      </c>
      <c r="E2729" s="252" t="s">
        <v>1</v>
      </c>
      <c r="F2729" s="253" t="s">
        <v>2421</v>
      </c>
      <c r="G2729" s="250"/>
      <c r="H2729" s="254">
        <v>2</v>
      </c>
      <c r="I2729" s="255"/>
      <c r="J2729" s="250"/>
      <c r="K2729" s="250"/>
      <c r="L2729" s="256"/>
      <c r="M2729" s="257"/>
      <c r="N2729" s="258"/>
      <c r="O2729" s="258"/>
      <c r="P2729" s="258"/>
      <c r="Q2729" s="258"/>
      <c r="R2729" s="258"/>
      <c r="S2729" s="258"/>
      <c r="T2729" s="259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60" t="s">
        <v>260</v>
      </c>
      <c r="AU2729" s="260" t="s">
        <v>93</v>
      </c>
      <c r="AV2729" s="13" t="s">
        <v>93</v>
      </c>
      <c r="AW2729" s="13" t="s">
        <v>40</v>
      </c>
      <c r="AX2729" s="13" t="s">
        <v>84</v>
      </c>
      <c r="AY2729" s="260" t="s">
        <v>251</v>
      </c>
    </row>
    <row r="2730" s="16" customFormat="1">
      <c r="A2730" s="16"/>
      <c r="B2730" s="283"/>
      <c r="C2730" s="284"/>
      <c r="D2730" s="251" t="s">
        <v>260</v>
      </c>
      <c r="E2730" s="285" t="s">
        <v>1</v>
      </c>
      <c r="F2730" s="286" t="s">
        <v>329</v>
      </c>
      <c r="G2730" s="284"/>
      <c r="H2730" s="287">
        <v>10</v>
      </c>
      <c r="I2730" s="288"/>
      <c r="J2730" s="284"/>
      <c r="K2730" s="284"/>
      <c r="L2730" s="289"/>
      <c r="M2730" s="290"/>
      <c r="N2730" s="291"/>
      <c r="O2730" s="291"/>
      <c r="P2730" s="291"/>
      <c r="Q2730" s="291"/>
      <c r="R2730" s="291"/>
      <c r="S2730" s="291"/>
      <c r="T2730" s="292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T2730" s="293" t="s">
        <v>260</v>
      </c>
      <c r="AU2730" s="293" t="s">
        <v>93</v>
      </c>
      <c r="AV2730" s="16" t="s">
        <v>273</v>
      </c>
      <c r="AW2730" s="16" t="s">
        <v>40</v>
      </c>
      <c r="AX2730" s="16" t="s">
        <v>84</v>
      </c>
      <c r="AY2730" s="293" t="s">
        <v>251</v>
      </c>
    </row>
    <row r="2731" s="15" customFormat="1">
      <c r="A2731" s="15"/>
      <c r="B2731" s="272"/>
      <c r="C2731" s="273"/>
      <c r="D2731" s="251" t="s">
        <v>260</v>
      </c>
      <c r="E2731" s="274" t="s">
        <v>1</v>
      </c>
      <c r="F2731" s="275" t="s">
        <v>2431</v>
      </c>
      <c r="G2731" s="273"/>
      <c r="H2731" s="274" t="s">
        <v>1</v>
      </c>
      <c r="I2731" s="276"/>
      <c r="J2731" s="273"/>
      <c r="K2731" s="273"/>
      <c r="L2731" s="277"/>
      <c r="M2731" s="278"/>
      <c r="N2731" s="279"/>
      <c r="O2731" s="279"/>
      <c r="P2731" s="279"/>
      <c r="Q2731" s="279"/>
      <c r="R2731" s="279"/>
      <c r="S2731" s="279"/>
      <c r="T2731" s="280"/>
      <c r="U2731" s="15"/>
      <c r="V2731" s="15"/>
      <c r="W2731" s="15"/>
      <c r="X2731" s="15"/>
      <c r="Y2731" s="15"/>
      <c r="Z2731" s="15"/>
      <c r="AA2731" s="15"/>
      <c r="AB2731" s="15"/>
      <c r="AC2731" s="15"/>
      <c r="AD2731" s="15"/>
      <c r="AE2731" s="15"/>
      <c r="AT2731" s="281" t="s">
        <v>260</v>
      </c>
      <c r="AU2731" s="281" t="s">
        <v>93</v>
      </c>
      <c r="AV2731" s="15" t="s">
        <v>91</v>
      </c>
      <c r="AW2731" s="15" t="s">
        <v>40</v>
      </c>
      <c r="AX2731" s="15" t="s">
        <v>84</v>
      </c>
      <c r="AY2731" s="281" t="s">
        <v>251</v>
      </c>
    </row>
    <row r="2732" s="13" customFormat="1">
      <c r="A2732" s="13"/>
      <c r="B2732" s="249"/>
      <c r="C2732" s="250"/>
      <c r="D2732" s="251" t="s">
        <v>260</v>
      </c>
      <c r="E2732" s="252" t="s">
        <v>1</v>
      </c>
      <c r="F2732" s="253" t="s">
        <v>1278</v>
      </c>
      <c r="G2732" s="250"/>
      <c r="H2732" s="254">
        <v>1</v>
      </c>
      <c r="I2732" s="255"/>
      <c r="J2732" s="250"/>
      <c r="K2732" s="250"/>
      <c r="L2732" s="256"/>
      <c r="M2732" s="257"/>
      <c r="N2732" s="258"/>
      <c r="O2732" s="258"/>
      <c r="P2732" s="258"/>
      <c r="Q2732" s="258"/>
      <c r="R2732" s="258"/>
      <c r="S2732" s="258"/>
      <c r="T2732" s="259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60" t="s">
        <v>260</v>
      </c>
      <c r="AU2732" s="260" t="s">
        <v>93</v>
      </c>
      <c r="AV2732" s="13" t="s">
        <v>93</v>
      </c>
      <c r="AW2732" s="13" t="s">
        <v>40</v>
      </c>
      <c r="AX2732" s="13" t="s">
        <v>84</v>
      </c>
      <c r="AY2732" s="260" t="s">
        <v>251</v>
      </c>
    </row>
    <row r="2733" s="13" customFormat="1">
      <c r="A2733" s="13"/>
      <c r="B2733" s="249"/>
      <c r="C2733" s="250"/>
      <c r="D2733" s="251" t="s">
        <v>260</v>
      </c>
      <c r="E2733" s="252" t="s">
        <v>1</v>
      </c>
      <c r="F2733" s="253" t="s">
        <v>2432</v>
      </c>
      <c r="G2733" s="250"/>
      <c r="H2733" s="254">
        <v>1</v>
      </c>
      <c r="I2733" s="255"/>
      <c r="J2733" s="250"/>
      <c r="K2733" s="250"/>
      <c r="L2733" s="256"/>
      <c r="M2733" s="257"/>
      <c r="N2733" s="258"/>
      <c r="O2733" s="258"/>
      <c r="P2733" s="258"/>
      <c r="Q2733" s="258"/>
      <c r="R2733" s="258"/>
      <c r="S2733" s="258"/>
      <c r="T2733" s="259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60" t="s">
        <v>260</v>
      </c>
      <c r="AU2733" s="260" t="s">
        <v>93</v>
      </c>
      <c r="AV2733" s="13" t="s">
        <v>93</v>
      </c>
      <c r="AW2733" s="13" t="s">
        <v>40</v>
      </c>
      <c r="AX2733" s="13" t="s">
        <v>84</v>
      </c>
      <c r="AY2733" s="260" t="s">
        <v>251</v>
      </c>
    </row>
    <row r="2734" s="13" customFormat="1">
      <c r="A2734" s="13"/>
      <c r="B2734" s="249"/>
      <c r="C2734" s="250"/>
      <c r="D2734" s="251" t="s">
        <v>260</v>
      </c>
      <c r="E2734" s="252" t="s">
        <v>1</v>
      </c>
      <c r="F2734" s="253" t="s">
        <v>2433</v>
      </c>
      <c r="G2734" s="250"/>
      <c r="H2734" s="254">
        <v>1</v>
      </c>
      <c r="I2734" s="255"/>
      <c r="J2734" s="250"/>
      <c r="K2734" s="250"/>
      <c r="L2734" s="256"/>
      <c r="M2734" s="257"/>
      <c r="N2734" s="258"/>
      <c r="O2734" s="258"/>
      <c r="P2734" s="258"/>
      <c r="Q2734" s="258"/>
      <c r="R2734" s="258"/>
      <c r="S2734" s="258"/>
      <c r="T2734" s="259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60" t="s">
        <v>260</v>
      </c>
      <c r="AU2734" s="260" t="s">
        <v>93</v>
      </c>
      <c r="AV2734" s="13" t="s">
        <v>93</v>
      </c>
      <c r="AW2734" s="13" t="s">
        <v>40</v>
      </c>
      <c r="AX2734" s="13" t="s">
        <v>84</v>
      </c>
      <c r="AY2734" s="260" t="s">
        <v>251</v>
      </c>
    </row>
    <row r="2735" s="13" customFormat="1">
      <c r="A2735" s="13"/>
      <c r="B2735" s="249"/>
      <c r="C2735" s="250"/>
      <c r="D2735" s="251" t="s">
        <v>260</v>
      </c>
      <c r="E2735" s="252" t="s">
        <v>1</v>
      </c>
      <c r="F2735" s="253" t="s">
        <v>2434</v>
      </c>
      <c r="G2735" s="250"/>
      <c r="H2735" s="254">
        <v>1</v>
      </c>
      <c r="I2735" s="255"/>
      <c r="J2735" s="250"/>
      <c r="K2735" s="250"/>
      <c r="L2735" s="256"/>
      <c r="M2735" s="257"/>
      <c r="N2735" s="258"/>
      <c r="O2735" s="258"/>
      <c r="P2735" s="258"/>
      <c r="Q2735" s="258"/>
      <c r="R2735" s="258"/>
      <c r="S2735" s="258"/>
      <c r="T2735" s="259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60" t="s">
        <v>260</v>
      </c>
      <c r="AU2735" s="260" t="s">
        <v>93</v>
      </c>
      <c r="AV2735" s="13" t="s">
        <v>93</v>
      </c>
      <c r="AW2735" s="13" t="s">
        <v>40</v>
      </c>
      <c r="AX2735" s="13" t="s">
        <v>84</v>
      </c>
      <c r="AY2735" s="260" t="s">
        <v>251</v>
      </c>
    </row>
    <row r="2736" s="13" customFormat="1">
      <c r="A2736" s="13"/>
      <c r="B2736" s="249"/>
      <c r="C2736" s="250"/>
      <c r="D2736" s="251" t="s">
        <v>260</v>
      </c>
      <c r="E2736" s="252" t="s">
        <v>1</v>
      </c>
      <c r="F2736" s="253" t="s">
        <v>2435</v>
      </c>
      <c r="G2736" s="250"/>
      <c r="H2736" s="254">
        <v>1</v>
      </c>
      <c r="I2736" s="255"/>
      <c r="J2736" s="250"/>
      <c r="K2736" s="250"/>
      <c r="L2736" s="256"/>
      <c r="M2736" s="257"/>
      <c r="N2736" s="258"/>
      <c r="O2736" s="258"/>
      <c r="P2736" s="258"/>
      <c r="Q2736" s="258"/>
      <c r="R2736" s="258"/>
      <c r="S2736" s="258"/>
      <c r="T2736" s="259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60" t="s">
        <v>260</v>
      </c>
      <c r="AU2736" s="260" t="s">
        <v>93</v>
      </c>
      <c r="AV2736" s="13" t="s">
        <v>93</v>
      </c>
      <c r="AW2736" s="13" t="s">
        <v>40</v>
      </c>
      <c r="AX2736" s="13" t="s">
        <v>84</v>
      </c>
      <c r="AY2736" s="260" t="s">
        <v>251</v>
      </c>
    </row>
    <row r="2737" s="16" customFormat="1">
      <c r="A2737" s="16"/>
      <c r="B2737" s="283"/>
      <c r="C2737" s="284"/>
      <c r="D2737" s="251" t="s">
        <v>260</v>
      </c>
      <c r="E2737" s="285" t="s">
        <v>1</v>
      </c>
      <c r="F2737" s="286" t="s">
        <v>329</v>
      </c>
      <c r="G2737" s="284"/>
      <c r="H2737" s="287">
        <v>5</v>
      </c>
      <c r="I2737" s="288"/>
      <c r="J2737" s="284"/>
      <c r="K2737" s="284"/>
      <c r="L2737" s="289"/>
      <c r="M2737" s="290"/>
      <c r="N2737" s="291"/>
      <c r="O2737" s="291"/>
      <c r="P2737" s="291"/>
      <c r="Q2737" s="291"/>
      <c r="R2737" s="291"/>
      <c r="S2737" s="291"/>
      <c r="T2737" s="292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T2737" s="293" t="s">
        <v>260</v>
      </c>
      <c r="AU2737" s="293" t="s">
        <v>93</v>
      </c>
      <c r="AV2737" s="16" t="s">
        <v>273</v>
      </c>
      <c r="AW2737" s="16" t="s">
        <v>40</v>
      </c>
      <c r="AX2737" s="16" t="s">
        <v>84</v>
      </c>
      <c r="AY2737" s="293" t="s">
        <v>251</v>
      </c>
    </row>
    <row r="2738" s="14" customFormat="1">
      <c r="A2738" s="14"/>
      <c r="B2738" s="261"/>
      <c r="C2738" s="262"/>
      <c r="D2738" s="251" t="s">
        <v>260</v>
      </c>
      <c r="E2738" s="263" t="s">
        <v>1</v>
      </c>
      <c r="F2738" s="264" t="s">
        <v>262</v>
      </c>
      <c r="G2738" s="262"/>
      <c r="H2738" s="265">
        <v>15</v>
      </c>
      <c r="I2738" s="266"/>
      <c r="J2738" s="262"/>
      <c r="K2738" s="262"/>
      <c r="L2738" s="267"/>
      <c r="M2738" s="268"/>
      <c r="N2738" s="269"/>
      <c r="O2738" s="269"/>
      <c r="P2738" s="269"/>
      <c r="Q2738" s="269"/>
      <c r="R2738" s="269"/>
      <c r="S2738" s="269"/>
      <c r="T2738" s="270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71" t="s">
        <v>260</v>
      </c>
      <c r="AU2738" s="271" t="s">
        <v>93</v>
      </c>
      <c r="AV2738" s="14" t="s">
        <v>257</v>
      </c>
      <c r="AW2738" s="14" t="s">
        <v>40</v>
      </c>
      <c r="AX2738" s="14" t="s">
        <v>91</v>
      </c>
      <c r="AY2738" s="271" t="s">
        <v>251</v>
      </c>
    </row>
    <row r="2739" s="2" customFormat="1" ht="16.5" customHeight="1">
      <c r="A2739" s="41"/>
      <c r="B2739" s="42"/>
      <c r="C2739" s="230" t="s">
        <v>2667</v>
      </c>
      <c r="D2739" s="230" t="s">
        <v>253</v>
      </c>
      <c r="E2739" s="231" t="s">
        <v>2668</v>
      </c>
      <c r="F2739" s="232" t="s">
        <v>2669</v>
      </c>
      <c r="G2739" s="233" t="s">
        <v>571</v>
      </c>
      <c r="H2739" s="234">
        <v>4</v>
      </c>
      <c r="I2739" s="235"/>
      <c r="J2739" s="236">
        <f>ROUND(I2739*H2739,2)</f>
        <v>0</v>
      </c>
      <c r="K2739" s="237"/>
      <c r="L2739" s="47"/>
      <c r="M2739" s="238" t="s">
        <v>1</v>
      </c>
      <c r="N2739" s="239" t="s">
        <v>49</v>
      </c>
      <c r="O2739" s="94"/>
      <c r="P2739" s="240">
        <f>O2739*H2739</f>
        <v>0</v>
      </c>
      <c r="Q2739" s="240">
        <v>0</v>
      </c>
      <c r="R2739" s="240">
        <f>Q2739*H2739</f>
        <v>0</v>
      </c>
      <c r="S2739" s="240">
        <v>0</v>
      </c>
      <c r="T2739" s="241">
        <f>S2739*H2739</f>
        <v>0</v>
      </c>
      <c r="U2739" s="41"/>
      <c r="V2739" s="41"/>
      <c r="W2739" s="41"/>
      <c r="X2739" s="41"/>
      <c r="Y2739" s="41"/>
      <c r="Z2739" s="41"/>
      <c r="AA2739" s="41"/>
      <c r="AB2739" s="41"/>
      <c r="AC2739" s="41"/>
      <c r="AD2739" s="41"/>
      <c r="AE2739" s="41"/>
      <c r="AR2739" s="242" t="s">
        <v>304</v>
      </c>
      <c r="AT2739" s="242" t="s">
        <v>253</v>
      </c>
      <c r="AU2739" s="242" t="s">
        <v>93</v>
      </c>
      <c r="AY2739" s="19" t="s">
        <v>251</v>
      </c>
      <c r="BE2739" s="243">
        <f>IF(N2739="základní",J2739,0)</f>
        <v>0</v>
      </c>
      <c r="BF2739" s="243">
        <f>IF(N2739="snížená",J2739,0)</f>
        <v>0</v>
      </c>
      <c r="BG2739" s="243">
        <f>IF(N2739="zákl. přenesená",J2739,0)</f>
        <v>0</v>
      </c>
      <c r="BH2739" s="243">
        <f>IF(N2739="sníž. přenesená",J2739,0)</f>
        <v>0</v>
      </c>
      <c r="BI2739" s="243">
        <f>IF(N2739="nulová",J2739,0)</f>
        <v>0</v>
      </c>
      <c r="BJ2739" s="19" t="s">
        <v>91</v>
      </c>
      <c r="BK2739" s="243">
        <f>ROUND(I2739*H2739,2)</f>
        <v>0</v>
      </c>
      <c r="BL2739" s="19" t="s">
        <v>304</v>
      </c>
      <c r="BM2739" s="242" t="s">
        <v>2670</v>
      </c>
    </row>
    <row r="2740" s="2" customFormat="1">
      <c r="A2740" s="41"/>
      <c r="B2740" s="42"/>
      <c r="C2740" s="43"/>
      <c r="D2740" s="244" t="s">
        <v>258</v>
      </c>
      <c r="E2740" s="43"/>
      <c r="F2740" s="245" t="s">
        <v>2671</v>
      </c>
      <c r="G2740" s="43"/>
      <c r="H2740" s="43"/>
      <c r="I2740" s="246"/>
      <c r="J2740" s="43"/>
      <c r="K2740" s="43"/>
      <c r="L2740" s="47"/>
      <c r="M2740" s="247"/>
      <c r="N2740" s="248"/>
      <c r="O2740" s="94"/>
      <c r="P2740" s="94"/>
      <c r="Q2740" s="94"/>
      <c r="R2740" s="94"/>
      <c r="S2740" s="94"/>
      <c r="T2740" s="95"/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T2740" s="19" t="s">
        <v>258</v>
      </c>
      <c r="AU2740" s="19" t="s">
        <v>93</v>
      </c>
    </row>
    <row r="2741" s="13" customFormat="1">
      <c r="A2741" s="13"/>
      <c r="B2741" s="249"/>
      <c r="C2741" s="250"/>
      <c r="D2741" s="251" t="s">
        <v>260</v>
      </c>
      <c r="E2741" s="252" t="s">
        <v>1</v>
      </c>
      <c r="F2741" s="253" t="s">
        <v>2672</v>
      </c>
      <c r="G2741" s="250"/>
      <c r="H2741" s="254">
        <v>4</v>
      </c>
      <c r="I2741" s="255"/>
      <c r="J2741" s="250"/>
      <c r="K2741" s="250"/>
      <c r="L2741" s="256"/>
      <c r="M2741" s="257"/>
      <c r="N2741" s="258"/>
      <c r="O2741" s="258"/>
      <c r="P2741" s="258"/>
      <c r="Q2741" s="258"/>
      <c r="R2741" s="258"/>
      <c r="S2741" s="258"/>
      <c r="T2741" s="259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60" t="s">
        <v>260</v>
      </c>
      <c r="AU2741" s="260" t="s">
        <v>93</v>
      </c>
      <c r="AV2741" s="13" t="s">
        <v>93</v>
      </c>
      <c r="AW2741" s="13" t="s">
        <v>40</v>
      </c>
      <c r="AX2741" s="13" t="s">
        <v>91</v>
      </c>
      <c r="AY2741" s="260" t="s">
        <v>251</v>
      </c>
    </row>
    <row r="2742" s="2" customFormat="1" ht="16.5" customHeight="1">
      <c r="A2742" s="41"/>
      <c r="B2742" s="42"/>
      <c r="C2742" s="294" t="s">
        <v>2673</v>
      </c>
      <c r="D2742" s="294" t="s">
        <v>338</v>
      </c>
      <c r="E2742" s="295" t="s">
        <v>2674</v>
      </c>
      <c r="F2742" s="296" t="s">
        <v>2675</v>
      </c>
      <c r="G2742" s="297" t="s">
        <v>571</v>
      </c>
      <c r="H2742" s="298">
        <v>4</v>
      </c>
      <c r="I2742" s="299"/>
      <c r="J2742" s="300">
        <f>ROUND(I2742*H2742,2)</f>
        <v>0</v>
      </c>
      <c r="K2742" s="301"/>
      <c r="L2742" s="302"/>
      <c r="M2742" s="303" t="s">
        <v>1</v>
      </c>
      <c r="N2742" s="304" t="s">
        <v>49</v>
      </c>
      <c r="O2742" s="94"/>
      <c r="P2742" s="240">
        <f>O2742*H2742</f>
        <v>0</v>
      </c>
      <c r="Q2742" s="240">
        <v>0.00164</v>
      </c>
      <c r="R2742" s="240">
        <f>Q2742*H2742</f>
        <v>0.0065599999999999999</v>
      </c>
      <c r="S2742" s="240">
        <v>0</v>
      </c>
      <c r="T2742" s="241">
        <f>S2742*H2742</f>
        <v>0</v>
      </c>
      <c r="U2742" s="41"/>
      <c r="V2742" s="41"/>
      <c r="W2742" s="41"/>
      <c r="X2742" s="41"/>
      <c r="Y2742" s="41"/>
      <c r="Z2742" s="41"/>
      <c r="AA2742" s="41"/>
      <c r="AB2742" s="41"/>
      <c r="AC2742" s="41"/>
      <c r="AD2742" s="41"/>
      <c r="AE2742" s="41"/>
      <c r="AR2742" s="242" t="s">
        <v>364</v>
      </c>
      <c r="AT2742" s="242" t="s">
        <v>338</v>
      </c>
      <c r="AU2742" s="242" t="s">
        <v>93</v>
      </c>
      <c r="AY2742" s="19" t="s">
        <v>251</v>
      </c>
      <c r="BE2742" s="243">
        <f>IF(N2742="základní",J2742,0)</f>
        <v>0</v>
      </c>
      <c r="BF2742" s="243">
        <f>IF(N2742="snížená",J2742,0)</f>
        <v>0</v>
      </c>
      <c r="BG2742" s="243">
        <f>IF(N2742="zákl. přenesená",J2742,0)</f>
        <v>0</v>
      </c>
      <c r="BH2742" s="243">
        <f>IF(N2742="sníž. přenesená",J2742,0)</f>
        <v>0</v>
      </c>
      <c r="BI2742" s="243">
        <f>IF(N2742="nulová",J2742,0)</f>
        <v>0</v>
      </c>
      <c r="BJ2742" s="19" t="s">
        <v>91</v>
      </c>
      <c r="BK2742" s="243">
        <f>ROUND(I2742*H2742,2)</f>
        <v>0</v>
      </c>
      <c r="BL2742" s="19" t="s">
        <v>304</v>
      </c>
      <c r="BM2742" s="242" t="s">
        <v>2676</v>
      </c>
    </row>
    <row r="2743" s="2" customFormat="1">
      <c r="A2743" s="41"/>
      <c r="B2743" s="42"/>
      <c r="C2743" s="43"/>
      <c r="D2743" s="251" t="s">
        <v>289</v>
      </c>
      <c r="E2743" s="43"/>
      <c r="F2743" s="282" t="s">
        <v>2677</v>
      </c>
      <c r="G2743" s="43"/>
      <c r="H2743" s="43"/>
      <c r="I2743" s="246"/>
      <c r="J2743" s="43"/>
      <c r="K2743" s="43"/>
      <c r="L2743" s="47"/>
      <c r="M2743" s="247"/>
      <c r="N2743" s="248"/>
      <c r="O2743" s="94"/>
      <c r="P2743" s="94"/>
      <c r="Q2743" s="94"/>
      <c r="R2743" s="94"/>
      <c r="S2743" s="94"/>
      <c r="T2743" s="95"/>
      <c r="U2743" s="41"/>
      <c r="V2743" s="41"/>
      <c r="W2743" s="41"/>
      <c r="X2743" s="41"/>
      <c r="Y2743" s="41"/>
      <c r="Z2743" s="41"/>
      <c r="AA2743" s="41"/>
      <c r="AB2743" s="41"/>
      <c r="AC2743" s="41"/>
      <c r="AD2743" s="41"/>
      <c r="AE2743" s="41"/>
      <c r="AT2743" s="19" t="s">
        <v>289</v>
      </c>
      <c r="AU2743" s="19" t="s">
        <v>93</v>
      </c>
    </row>
    <row r="2744" s="13" customFormat="1">
      <c r="A2744" s="13"/>
      <c r="B2744" s="249"/>
      <c r="C2744" s="250"/>
      <c r="D2744" s="251" t="s">
        <v>260</v>
      </c>
      <c r="E2744" s="252" t="s">
        <v>1</v>
      </c>
      <c r="F2744" s="253" t="s">
        <v>2672</v>
      </c>
      <c r="G2744" s="250"/>
      <c r="H2744" s="254">
        <v>4</v>
      </c>
      <c r="I2744" s="255"/>
      <c r="J2744" s="250"/>
      <c r="K2744" s="250"/>
      <c r="L2744" s="256"/>
      <c r="M2744" s="257"/>
      <c r="N2744" s="258"/>
      <c r="O2744" s="258"/>
      <c r="P2744" s="258"/>
      <c r="Q2744" s="258"/>
      <c r="R2744" s="258"/>
      <c r="S2744" s="258"/>
      <c r="T2744" s="259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60" t="s">
        <v>260</v>
      </c>
      <c r="AU2744" s="260" t="s">
        <v>93</v>
      </c>
      <c r="AV2744" s="13" t="s">
        <v>93</v>
      </c>
      <c r="AW2744" s="13" t="s">
        <v>40</v>
      </c>
      <c r="AX2744" s="13" t="s">
        <v>91</v>
      </c>
      <c r="AY2744" s="260" t="s">
        <v>251</v>
      </c>
    </row>
    <row r="2745" s="2" customFormat="1" ht="16.5" customHeight="1">
      <c r="A2745" s="41"/>
      <c r="B2745" s="42"/>
      <c r="C2745" s="230" t="s">
        <v>1831</v>
      </c>
      <c r="D2745" s="230" t="s">
        <v>253</v>
      </c>
      <c r="E2745" s="231" t="s">
        <v>2678</v>
      </c>
      <c r="F2745" s="232" t="s">
        <v>2679</v>
      </c>
      <c r="G2745" s="233" t="s">
        <v>571</v>
      </c>
      <c r="H2745" s="234">
        <v>303</v>
      </c>
      <c r="I2745" s="235"/>
      <c r="J2745" s="236">
        <f>ROUND(I2745*H2745,2)</f>
        <v>0</v>
      </c>
      <c r="K2745" s="237"/>
      <c r="L2745" s="47"/>
      <c r="M2745" s="238" t="s">
        <v>1</v>
      </c>
      <c r="N2745" s="239" t="s">
        <v>49</v>
      </c>
      <c r="O2745" s="94"/>
      <c r="P2745" s="240">
        <f>O2745*H2745</f>
        <v>0</v>
      </c>
      <c r="Q2745" s="240">
        <v>0</v>
      </c>
      <c r="R2745" s="240">
        <f>Q2745*H2745</f>
        <v>0</v>
      </c>
      <c r="S2745" s="240">
        <v>0</v>
      </c>
      <c r="T2745" s="241">
        <f>S2745*H2745</f>
        <v>0</v>
      </c>
      <c r="U2745" s="41"/>
      <c r="V2745" s="41"/>
      <c r="W2745" s="41"/>
      <c r="X2745" s="41"/>
      <c r="Y2745" s="41"/>
      <c r="Z2745" s="41"/>
      <c r="AA2745" s="41"/>
      <c r="AB2745" s="41"/>
      <c r="AC2745" s="41"/>
      <c r="AD2745" s="41"/>
      <c r="AE2745" s="41"/>
      <c r="AR2745" s="242" t="s">
        <v>304</v>
      </c>
      <c r="AT2745" s="242" t="s">
        <v>253</v>
      </c>
      <c r="AU2745" s="242" t="s">
        <v>93</v>
      </c>
      <c r="AY2745" s="19" t="s">
        <v>251</v>
      </c>
      <c r="BE2745" s="243">
        <f>IF(N2745="základní",J2745,0)</f>
        <v>0</v>
      </c>
      <c r="BF2745" s="243">
        <f>IF(N2745="snížená",J2745,0)</f>
        <v>0</v>
      </c>
      <c r="BG2745" s="243">
        <f>IF(N2745="zákl. přenesená",J2745,0)</f>
        <v>0</v>
      </c>
      <c r="BH2745" s="243">
        <f>IF(N2745="sníž. přenesená",J2745,0)</f>
        <v>0</v>
      </c>
      <c r="BI2745" s="243">
        <f>IF(N2745="nulová",J2745,0)</f>
        <v>0</v>
      </c>
      <c r="BJ2745" s="19" t="s">
        <v>91</v>
      </c>
      <c r="BK2745" s="243">
        <f>ROUND(I2745*H2745,2)</f>
        <v>0</v>
      </c>
      <c r="BL2745" s="19" t="s">
        <v>304</v>
      </c>
      <c r="BM2745" s="242" t="s">
        <v>2680</v>
      </c>
    </row>
    <row r="2746" s="15" customFormat="1">
      <c r="A2746" s="15"/>
      <c r="B2746" s="272"/>
      <c r="C2746" s="273"/>
      <c r="D2746" s="251" t="s">
        <v>260</v>
      </c>
      <c r="E2746" s="274" t="s">
        <v>1</v>
      </c>
      <c r="F2746" s="275" t="s">
        <v>1150</v>
      </c>
      <c r="G2746" s="273"/>
      <c r="H2746" s="274" t="s">
        <v>1</v>
      </c>
      <c r="I2746" s="276"/>
      <c r="J2746" s="273"/>
      <c r="K2746" s="273"/>
      <c r="L2746" s="277"/>
      <c r="M2746" s="278"/>
      <c r="N2746" s="279"/>
      <c r="O2746" s="279"/>
      <c r="P2746" s="279"/>
      <c r="Q2746" s="279"/>
      <c r="R2746" s="279"/>
      <c r="S2746" s="279"/>
      <c r="T2746" s="280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T2746" s="281" t="s">
        <v>260</v>
      </c>
      <c r="AU2746" s="281" t="s">
        <v>93</v>
      </c>
      <c r="AV2746" s="15" t="s">
        <v>91</v>
      </c>
      <c r="AW2746" s="15" t="s">
        <v>40</v>
      </c>
      <c r="AX2746" s="15" t="s">
        <v>84</v>
      </c>
      <c r="AY2746" s="281" t="s">
        <v>251</v>
      </c>
    </row>
    <row r="2747" s="15" customFormat="1">
      <c r="A2747" s="15"/>
      <c r="B2747" s="272"/>
      <c r="C2747" s="273"/>
      <c r="D2747" s="251" t="s">
        <v>260</v>
      </c>
      <c r="E2747" s="274" t="s">
        <v>1</v>
      </c>
      <c r="F2747" s="275" t="s">
        <v>2417</v>
      </c>
      <c r="G2747" s="273"/>
      <c r="H2747" s="274" t="s">
        <v>1</v>
      </c>
      <c r="I2747" s="276"/>
      <c r="J2747" s="273"/>
      <c r="K2747" s="273"/>
      <c r="L2747" s="277"/>
      <c r="M2747" s="278"/>
      <c r="N2747" s="279"/>
      <c r="O2747" s="279"/>
      <c r="P2747" s="279"/>
      <c r="Q2747" s="279"/>
      <c r="R2747" s="279"/>
      <c r="S2747" s="279"/>
      <c r="T2747" s="280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5"/>
      <c r="AE2747" s="15"/>
      <c r="AT2747" s="281" t="s">
        <v>260</v>
      </c>
      <c r="AU2747" s="281" t="s">
        <v>93</v>
      </c>
      <c r="AV2747" s="15" t="s">
        <v>91</v>
      </c>
      <c r="AW2747" s="15" t="s">
        <v>40</v>
      </c>
      <c r="AX2747" s="15" t="s">
        <v>84</v>
      </c>
      <c r="AY2747" s="281" t="s">
        <v>251</v>
      </c>
    </row>
    <row r="2748" s="13" customFormat="1">
      <c r="A2748" s="13"/>
      <c r="B2748" s="249"/>
      <c r="C2748" s="250"/>
      <c r="D2748" s="251" t="s">
        <v>260</v>
      </c>
      <c r="E2748" s="252" t="s">
        <v>1</v>
      </c>
      <c r="F2748" s="253" t="s">
        <v>1274</v>
      </c>
      <c r="G2748" s="250"/>
      <c r="H2748" s="254">
        <v>2</v>
      </c>
      <c r="I2748" s="255"/>
      <c r="J2748" s="250"/>
      <c r="K2748" s="250"/>
      <c r="L2748" s="256"/>
      <c r="M2748" s="257"/>
      <c r="N2748" s="258"/>
      <c r="O2748" s="258"/>
      <c r="P2748" s="258"/>
      <c r="Q2748" s="258"/>
      <c r="R2748" s="258"/>
      <c r="S2748" s="258"/>
      <c r="T2748" s="259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60" t="s">
        <v>260</v>
      </c>
      <c r="AU2748" s="260" t="s">
        <v>93</v>
      </c>
      <c r="AV2748" s="13" t="s">
        <v>93</v>
      </c>
      <c r="AW2748" s="13" t="s">
        <v>40</v>
      </c>
      <c r="AX2748" s="13" t="s">
        <v>84</v>
      </c>
      <c r="AY2748" s="260" t="s">
        <v>251</v>
      </c>
    </row>
    <row r="2749" s="13" customFormat="1">
      <c r="A2749" s="13"/>
      <c r="B2749" s="249"/>
      <c r="C2749" s="250"/>
      <c r="D2749" s="251" t="s">
        <v>260</v>
      </c>
      <c r="E2749" s="252" t="s">
        <v>1</v>
      </c>
      <c r="F2749" s="253" t="s">
        <v>2418</v>
      </c>
      <c r="G2749" s="250"/>
      <c r="H2749" s="254">
        <v>2</v>
      </c>
      <c r="I2749" s="255"/>
      <c r="J2749" s="250"/>
      <c r="K2749" s="250"/>
      <c r="L2749" s="256"/>
      <c r="M2749" s="257"/>
      <c r="N2749" s="258"/>
      <c r="O2749" s="258"/>
      <c r="P2749" s="258"/>
      <c r="Q2749" s="258"/>
      <c r="R2749" s="258"/>
      <c r="S2749" s="258"/>
      <c r="T2749" s="259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60" t="s">
        <v>260</v>
      </c>
      <c r="AU2749" s="260" t="s">
        <v>93</v>
      </c>
      <c r="AV2749" s="13" t="s">
        <v>93</v>
      </c>
      <c r="AW2749" s="13" t="s">
        <v>40</v>
      </c>
      <c r="AX2749" s="13" t="s">
        <v>84</v>
      </c>
      <c r="AY2749" s="260" t="s">
        <v>251</v>
      </c>
    </row>
    <row r="2750" s="13" customFormat="1">
      <c r="A2750" s="13"/>
      <c r="B2750" s="249"/>
      <c r="C2750" s="250"/>
      <c r="D2750" s="251" t="s">
        <v>260</v>
      </c>
      <c r="E2750" s="252" t="s">
        <v>1</v>
      </c>
      <c r="F2750" s="253" t="s">
        <v>2419</v>
      </c>
      <c r="G2750" s="250"/>
      <c r="H2750" s="254">
        <v>2</v>
      </c>
      <c r="I2750" s="255"/>
      <c r="J2750" s="250"/>
      <c r="K2750" s="250"/>
      <c r="L2750" s="256"/>
      <c r="M2750" s="257"/>
      <c r="N2750" s="258"/>
      <c r="O2750" s="258"/>
      <c r="P2750" s="258"/>
      <c r="Q2750" s="258"/>
      <c r="R2750" s="258"/>
      <c r="S2750" s="258"/>
      <c r="T2750" s="259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60" t="s">
        <v>260</v>
      </c>
      <c r="AU2750" s="260" t="s">
        <v>93</v>
      </c>
      <c r="AV2750" s="13" t="s">
        <v>93</v>
      </c>
      <c r="AW2750" s="13" t="s">
        <v>40</v>
      </c>
      <c r="AX2750" s="13" t="s">
        <v>84</v>
      </c>
      <c r="AY2750" s="260" t="s">
        <v>251</v>
      </c>
    </row>
    <row r="2751" s="13" customFormat="1">
      <c r="A2751" s="13"/>
      <c r="B2751" s="249"/>
      <c r="C2751" s="250"/>
      <c r="D2751" s="251" t="s">
        <v>260</v>
      </c>
      <c r="E2751" s="252" t="s">
        <v>1</v>
      </c>
      <c r="F2751" s="253" t="s">
        <v>2420</v>
      </c>
      <c r="G2751" s="250"/>
      <c r="H2751" s="254">
        <v>2</v>
      </c>
      <c r="I2751" s="255"/>
      <c r="J2751" s="250"/>
      <c r="K2751" s="250"/>
      <c r="L2751" s="256"/>
      <c r="M2751" s="257"/>
      <c r="N2751" s="258"/>
      <c r="O2751" s="258"/>
      <c r="P2751" s="258"/>
      <c r="Q2751" s="258"/>
      <c r="R2751" s="258"/>
      <c r="S2751" s="258"/>
      <c r="T2751" s="259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60" t="s">
        <v>260</v>
      </c>
      <c r="AU2751" s="260" t="s">
        <v>93</v>
      </c>
      <c r="AV2751" s="13" t="s">
        <v>93</v>
      </c>
      <c r="AW2751" s="13" t="s">
        <v>40</v>
      </c>
      <c r="AX2751" s="13" t="s">
        <v>84</v>
      </c>
      <c r="AY2751" s="260" t="s">
        <v>251</v>
      </c>
    </row>
    <row r="2752" s="13" customFormat="1">
      <c r="A2752" s="13"/>
      <c r="B2752" s="249"/>
      <c r="C2752" s="250"/>
      <c r="D2752" s="251" t="s">
        <v>260</v>
      </c>
      <c r="E2752" s="252" t="s">
        <v>1</v>
      </c>
      <c r="F2752" s="253" t="s">
        <v>2421</v>
      </c>
      <c r="G2752" s="250"/>
      <c r="H2752" s="254">
        <v>2</v>
      </c>
      <c r="I2752" s="255"/>
      <c r="J2752" s="250"/>
      <c r="K2752" s="250"/>
      <c r="L2752" s="256"/>
      <c r="M2752" s="257"/>
      <c r="N2752" s="258"/>
      <c r="O2752" s="258"/>
      <c r="P2752" s="258"/>
      <c r="Q2752" s="258"/>
      <c r="R2752" s="258"/>
      <c r="S2752" s="258"/>
      <c r="T2752" s="259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60" t="s">
        <v>260</v>
      </c>
      <c r="AU2752" s="260" t="s">
        <v>93</v>
      </c>
      <c r="AV2752" s="13" t="s">
        <v>93</v>
      </c>
      <c r="AW2752" s="13" t="s">
        <v>40</v>
      </c>
      <c r="AX2752" s="13" t="s">
        <v>84</v>
      </c>
      <c r="AY2752" s="260" t="s">
        <v>251</v>
      </c>
    </row>
    <row r="2753" s="16" customFormat="1">
      <c r="A2753" s="16"/>
      <c r="B2753" s="283"/>
      <c r="C2753" s="284"/>
      <c r="D2753" s="251" t="s">
        <v>260</v>
      </c>
      <c r="E2753" s="285" t="s">
        <v>1</v>
      </c>
      <c r="F2753" s="286" t="s">
        <v>329</v>
      </c>
      <c r="G2753" s="284"/>
      <c r="H2753" s="287">
        <v>10</v>
      </c>
      <c r="I2753" s="288"/>
      <c r="J2753" s="284"/>
      <c r="K2753" s="284"/>
      <c r="L2753" s="289"/>
      <c r="M2753" s="290"/>
      <c r="N2753" s="291"/>
      <c r="O2753" s="291"/>
      <c r="P2753" s="291"/>
      <c r="Q2753" s="291"/>
      <c r="R2753" s="291"/>
      <c r="S2753" s="291"/>
      <c r="T2753" s="292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T2753" s="293" t="s">
        <v>260</v>
      </c>
      <c r="AU2753" s="293" t="s">
        <v>93</v>
      </c>
      <c r="AV2753" s="16" t="s">
        <v>273</v>
      </c>
      <c r="AW2753" s="16" t="s">
        <v>40</v>
      </c>
      <c r="AX2753" s="16" t="s">
        <v>84</v>
      </c>
      <c r="AY2753" s="293" t="s">
        <v>251</v>
      </c>
    </row>
    <row r="2754" s="15" customFormat="1">
      <c r="A2754" s="15"/>
      <c r="B2754" s="272"/>
      <c r="C2754" s="273"/>
      <c r="D2754" s="251" t="s">
        <v>260</v>
      </c>
      <c r="E2754" s="274" t="s">
        <v>1</v>
      </c>
      <c r="F2754" s="275" t="s">
        <v>2422</v>
      </c>
      <c r="G2754" s="273"/>
      <c r="H2754" s="274" t="s">
        <v>1</v>
      </c>
      <c r="I2754" s="276"/>
      <c r="J2754" s="273"/>
      <c r="K2754" s="273"/>
      <c r="L2754" s="277"/>
      <c r="M2754" s="278"/>
      <c r="N2754" s="279"/>
      <c r="O2754" s="279"/>
      <c r="P2754" s="279"/>
      <c r="Q2754" s="279"/>
      <c r="R2754" s="279"/>
      <c r="S2754" s="279"/>
      <c r="T2754" s="280"/>
      <c r="U2754" s="15"/>
      <c r="V2754" s="15"/>
      <c r="W2754" s="15"/>
      <c r="X2754" s="15"/>
      <c r="Y2754" s="15"/>
      <c r="Z2754" s="15"/>
      <c r="AA2754" s="15"/>
      <c r="AB2754" s="15"/>
      <c r="AC2754" s="15"/>
      <c r="AD2754" s="15"/>
      <c r="AE2754" s="15"/>
      <c r="AT2754" s="281" t="s">
        <v>260</v>
      </c>
      <c r="AU2754" s="281" t="s">
        <v>93</v>
      </c>
      <c r="AV2754" s="15" t="s">
        <v>91</v>
      </c>
      <c r="AW2754" s="15" t="s">
        <v>40</v>
      </c>
      <c r="AX2754" s="15" t="s">
        <v>84</v>
      </c>
      <c r="AY2754" s="281" t="s">
        <v>251</v>
      </c>
    </row>
    <row r="2755" s="13" customFormat="1">
      <c r="A2755" s="13"/>
      <c r="B2755" s="249"/>
      <c r="C2755" s="250"/>
      <c r="D2755" s="251" t="s">
        <v>260</v>
      </c>
      <c r="E2755" s="252" t="s">
        <v>1</v>
      </c>
      <c r="F2755" s="253" t="s">
        <v>2423</v>
      </c>
      <c r="G2755" s="250"/>
      <c r="H2755" s="254">
        <v>20</v>
      </c>
      <c r="I2755" s="255"/>
      <c r="J2755" s="250"/>
      <c r="K2755" s="250"/>
      <c r="L2755" s="256"/>
      <c r="M2755" s="257"/>
      <c r="N2755" s="258"/>
      <c r="O2755" s="258"/>
      <c r="P2755" s="258"/>
      <c r="Q2755" s="258"/>
      <c r="R2755" s="258"/>
      <c r="S2755" s="258"/>
      <c r="T2755" s="259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60" t="s">
        <v>260</v>
      </c>
      <c r="AU2755" s="260" t="s">
        <v>93</v>
      </c>
      <c r="AV2755" s="13" t="s">
        <v>93</v>
      </c>
      <c r="AW2755" s="13" t="s">
        <v>40</v>
      </c>
      <c r="AX2755" s="13" t="s">
        <v>84</v>
      </c>
      <c r="AY2755" s="260" t="s">
        <v>251</v>
      </c>
    </row>
    <row r="2756" s="13" customFormat="1">
      <c r="A2756" s="13"/>
      <c r="B2756" s="249"/>
      <c r="C2756" s="250"/>
      <c r="D2756" s="251" t="s">
        <v>260</v>
      </c>
      <c r="E2756" s="252" t="s">
        <v>1</v>
      </c>
      <c r="F2756" s="253" t="s">
        <v>2424</v>
      </c>
      <c r="G2756" s="250"/>
      <c r="H2756" s="254">
        <v>19</v>
      </c>
      <c r="I2756" s="255"/>
      <c r="J2756" s="250"/>
      <c r="K2756" s="250"/>
      <c r="L2756" s="256"/>
      <c r="M2756" s="257"/>
      <c r="N2756" s="258"/>
      <c r="O2756" s="258"/>
      <c r="P2756" s="258"/>
      <c r="Q2756" s="258"/>
      <c r="R2756" s="258"/>
      <c r="S2756" s="258"/>
      <c r="T2756" s="259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60" t="s">
        <v>260</v>
      </c>
      <c r="AU2756" s="260" t="s">
        <v>93</v>
      </c>
      <c r="AV2756" s="13" t="s">
        <v>93</v>
      </c>
      <c r="AW2756" s="13" t="s">
        <v>40</v>
      </c>
      <c r="AX2756" s="13" t="s">
        <v>84</v>
      </c>
      <c r="AY2756" s="260" t="s">
        <v>251</v>
      </c>
    </row>
    <row r="2757" s="13" customFormat="1">
      <c r="A2757" s="13"/>
      <c r="B2757" s="249"/>
      <c r="C2757" s="250"/>
      <c r="D2757" s="251" t="s">
        <v>260</v>
      </c>
      <c r="E2757" s="252" t="s">
        <v>1</v>
      </c>
      <c r="F2757" s="253" t="s">
        <v>2425</v>
      </c>
      <c r="G2757" s="250"/>
      <c r="H2757" s="254">
        <v>19</v>
      </c>
      <c r="I2757" s="255"/>
      <c r="J2757" s="250"/>
      <c r="K2757" s="250"/>
      <c r="L2757" s="256"/>
      <c r="M2757" s="257"/>
      <c r="N2757" s="258"/>
      <c r="O2757" s="258"/>
      <c r="P2757" s="258"/>
      <c r="Q2757" s="258"/>
      <c r="R2757" s="258"/>
      <c r="S2757" s="258"/>
      <c r="T2757" s="259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60" t="s">
        <v>260</v>
      </c>
      <c r="AU2757" s="260" t="s">
        <v>93</v>
      </c>
      <c r="AV2757" s="13" t="s">
        <v>93</v>
      </c>
      <c r="AW2757" s="13" t="s">
        <v>40</v>
      </c>
      <c r="AX2757" s="13" t="s">
        <v>84</v>
      </c>
      <c r="AY2757" s="260" t="s">
        <v>251</v>
      </c>
    </row>
    <row r="2758" s="13" customFormat="1">
      <c r="A2758" s="13"/>
      <c r="B2758" s="249"/>
      <c r="C2758" s="250"/>
      <c r="D2758" s="251" t="s">
        <v>260</v>
      </c>
      <c r="E2758" s="252" t="s">
        <v>1</v>
      </c>
      <c r="F2758" s="253" t="s">
        <v>2426</v>
      </c>
      <c r="G2758" s="250"/>
      <c r="H2758" s="254">
        <v>19</v>
      </c>
      <c r="I2758" s="255"/>
      <c r="J2758" s="250"/>
      <c r="K2758" s="250"/>
      <c r="L2758" s="256"/>
      <c r="M2758" s="257"/>
      <c r="N2758" s="258"/>
      <c r="O2758" s="258"/>
      <c r="P2758" s="258"/>
      <c r="Q2758" s="258"/>
      <c r="R2758" s="258"/>
      <c r="S2758" s="258"/>
      <c r="T2758" s="259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60" t="s">
        <v>260</v>
      </c>
      <c r="AU2758" s="260" t="s">
        <v>93</v>
      </c>
      <c r="AV2758" s="13" t="s">
        <v>93</v>
      </c>
      <c r="AW2758" s="13" t="s">
        <v>40</v>
      </c>
      <c r="AX2758" s="13" t="s">
        <v>84</v>
      </c>
      <c r="AY2758" s="260" t="s">
        <v>251</v>
      </c>
    </row>
    <row r="2759" s="13" customFormat="1">
      <c r="A2759" s="13"/>
      <c r="B2759" s="249"/>
      <c r="C2759" s="250"/>
      <c r="D2759" s="251" t="s">
        <v>260</v>
      </c>
      <c r="E2759" s="252" t="s">
        <v>1</v>
      </c>
      <c r="F2759" s="253" t="s">
        <v>2427</v>
      </c>
      <c r="G2759" s="250"/>
      <c r="H2759" s="254">
        <v>19</v>
      </c>
      <c r="I2759" s="255"/>
      <c r="J2759" s="250"/>
      <c r="K2759" s="250"/>
      <c r="L2759" s="256"/>
      <c r="M2759" s="257"/>
      <c r="N2759" s="258"/>
      <c r="O2759" s="258"/>
      <c r="P2759" s="258"/>
      <c r="Q2759" s="258"/>
      <c r="R2759" s="258"/>
      <c r="S2759" s="258"/>
      <c r="T2759" s="259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60" t="s">
        <v>260</v>
      </c>
      <c r="AU2759" s="260" t="s">
        <v>93</v>
      </c>
      <c r="AV2759" s="13" t="s">
        <v>93</v>
      </c>
      <c r="AW2759" s="13" t="s">
        <v>40</v>
      </c>
      <c r="AX2759" s="13" t="s">
        <v>84</v>
      </c>
      <c r="AY2759" s="260" t="s">
        <v>251</v>
      </c>
    </row>
    <row r="2760" s="16" customFormat="1">
      <c r="A2760" s="16"/>
      <c r="B2760" s="283"/>
      <c r="C2760" s="284"/>
      <c r="D2760" s="251" t="s">
        <v>260</v>
      </c>
      <c r="E2760" s="285" t="s">
        <v>1</v>
      </c>
      <c r="F2760" s="286" t="s">
        <v>329</v>
      </c>
      <c r="G2760" s="284"/>
      <c r="H2760" s="287">
        <v>96</v>
      </c>
      <c r="I2760" s="288"/>
      <c r="J2760" s="284"/>
      <c r="K2760" s="284"/>
      <c r="L2760" s="289"/>
      <c r="M2760" s="290"/>
      <c r="N2760" s="291"/>
      <c r="O2760" s="291"/>
      <c r="P2760" s="291"/>
      <c r="Q2760" s="291"/>
      <c r="R2760" s="291"/>
      <c r="S2760" s="291"/>
      <c r="T2760" s="292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T2760" s="293" t="s">
        <v>260</v>
      </c>
      <c r="AU2760" s="293" t="s">
        <v>93</v>
      </c>
      <c r="AV2760" s="16" t="s">
        <v>273</v>
      </c>
      <c r="AW2760" s="16" t="s">
        <v>40</v>
      </c>
      <c r="AX2760" s="16" t="s">
        <v>84</v>
      </c>
      <c r="AY2760" s="293" t="s">
        <v>251</v>
      </c>
    </row>
    <row r="2761" s="15" customFormat="1">
      <c r="A2761" s="15"/>
      <c r="B2761" s="272"/>
      <c r="C2761" s="273"/>
      <c r="D2761" s="251" t="s">
        <v>260</v>
      </c>
      <c r="E2761" s="274" t="s">
        <v>1</v>
      </c>
      <c r="F2761" s="275" t="s">
        <v>2428</v>
      </c>
      <c r="G2761" s="273"/>
      <c r="H2761" s="274" t="s">
        <v>1</v>
      </c>
      <c r="I2761" s="276"/>
      <c r="J2761" s="273"/>
      <c r="K2761" s="273"/>
      <c r="L2761" s="277"/>
      <c r="M2761" s="278"/>
      <c r="N2761" s="279"/>
      <c r="O2761" s="279"/>
      <c r="P2761" s="279"/>
      <c r="Q2761" s="279"/>
      <c r="R2761" s="279"/>
      <c r="S2761" s="279"/>
      <c r="T2761" s="280"/>
      <c r="U2761" s="15"/>
      <c r="V2761" s="15"/>
      <c r="W2761" s="15"/>
      <c r="X2761" s="15"/>
      <c r="Y2761" s="15"/>
      <c r="Z2761" s="15"/>
      <c r="AA2761" s="15"/>
      <c r="AB2761" s="15"/>
      <c r="AC2761" s="15"/>
      <c r="AD2761" s="15"/>
      <c r="AE2761" s="15"/>
      <c r="AT2761" s="281" t="s">
        <v>260</v>
      </c>
      <c r="AU2761" s="281" t="s">
        <v>93</v>
      </c>
      <c r="AV2761" s="15" t="s">
        <v>91</v>
      </c>
      <c r="AW2761" s="15" t="s">
        <v>40</v>
      </c>
      <c r="AX2761" s="15" t="s">
        <v>84</v>
      </c>
      <c r="AY2761" s="281" t="s">
        <v>251</v>
      </c>
    </row>
    <row r="2762" s="13" customFormat="1">
      <c r="A2762" s="13"/>
      <c r="B2762" s="249"/>
      <c r="C2762" s="250"/>
      <c r="D2762" s="251" t="s">
        <v>260</v>
      </c>
      <c r="E2762" s="252" t="s">
        <v>1</v>
      </c>
      <c r="F2762" s="253" t="s">
        <v>2429</v>
      </c>
      <c r="G2762" s="250"/>
      <c r="H2762" s="254">
        <v>19</v>
      </c>
      <c r="I2762" s="255"/>
      <c r="J2762" s="250"/>
      <c r="K2762" s="250"/>
      <c r="L2762" s="256"/>
      <c r="M2762" s="257"/>
      <c r="N2762" s="258"/>
      <c r="O2762" s="258"/>
      <c r="P2762" s="258"/>
      <c r="Q2762" s="258"/>
      <c r="R2762" s="258"/>
      <c r="S2762" s="258"/>
      <c r="T2762" s="259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60" t="s">
        <v>260</v>
      </c>
      <c r="AU2762" s="260" t="s">
        <v>93</v>
      </c>
      <c r="AV2762" s="13" t="s">
        <v>93</v>
      </c>
      <c r="AW2762" s="13" t="s">
        <v>40</v>
      </c>
      <c r="AX2762" s="13" t="s">
        <v>84</v>
      </c>
      <c r="AY2762" s="260" t="s">
        <v>251</v>
      </c>
    </row>
    <row r="2763" s="13" customFormat="1">
      <c r="A2763" s="13"/>
      <c r="B2763" s="249"/>
      <c r="C2763" s="250"/>
      <c r="D2763" s="251" t="s">
        <v>260</v>
      </c>
      <c r="E2763" s="252" t="s">
        <v>1</v>
      </c>
      <c r="F2763" s="253" t="s">
        <v>2424</v>
      </c>
      <c r="G2763" s="250"/>
      <c r="H2763" s="254">
        <v>19</v>
      </c>
      <c r="I2763" s="255"/>
      <c r="J2763" s="250"/>
      <c r="K2763" s="250"/>
      <c r="L2763" s="256"/>
      <c r="M2763" s="257"/>
      <c r="N2763" s="258"/>
      <c r="O2763" s="258"/>
      <c r="P2763" s="258"/>
      <c r="Q2763" s="258"/>
      <c r="R2763" s="258"/>
      <c r="S2763" s="258"/>
      <c r="T2763" s="259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60" t="s">
        <v>260</v>
      </c>
      <c r="AU2763" s="260" t="s">
        <v>93</v>
      </c>
      <c r="AV2763" s="13" t="s">
        <v>93</v>
      </c>
      <c r="AW2763" s="13" t="s">
        <v>40</v>
      </c>
      <c r="AX2763" s="13" t="s">
        <v>84</v>
      </c>
      <c r="AY2763" s="260" t="s">
        <v>251</v>
      </c>
    </row>
    <row r="2764" s="13" customFormat="1">
      <c r="A2764" s="13"/>
      <c r="B2764" s="249"/>
      <c r="C2764" s="250"/>
      <c r="D2764" s="251" t="s">
        <v>260</v>
      </c>
      <c r="E2764" s="252" t="s">
        <v>1</v>
      </c>
      <c r="F2764" s="253" t="s">
        <v>2425</v>
      </c>
      <c r="G2764" s="250"/>
      <c r="H2764" s="254">
        <v>19</v>
      </c>
      <c r="I2764" s="255"/>
      <c r="J2764" s="250"/>
      <c r="K2764" s="250"/>
      <c r="L2764" s="256"/>
      <c r="M2764" s="257"/>
      <c r="N2764" s="258"/>
      <c r="O2764" s="258"/>
      <c r="P2764" s="258"/>
      <c r="Q2764" s="258"/>
      <c r="R2764" s="258"/>
      <c r="S2764" s="258"/>
      <c r="T2764" s="259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60" t="s">
        <v>260</v>
      </c>
      <c r="AU2764" s="260" t="s">
        <v>93</v>
      </c>
      <c r="AV2764" s="13" t="s">
        <v>93</v>
      </c>
      <c r="AW2764" s="13" t="s">
        <v>40</v>
      </c>
      <c r="AX2764" s="13" t="s">
        <v>84</v>
      </c>
      <c r="AY2764" s="260" t="s">
        <v>251</v>
      </c>
    </row>
    <row r="2765" s="13" customFormat="1">
      <c r="A2765" s="13"/>
      <c r="B2765" s="249"/>
      <c r="C2765" s="250"/>
      <c r="D2765" s="251" t="s">
        <v>260</v>
      </c>
      <c r="E2765" s="252" t="s">
        <v>1</v>
      </c>
      <c r="F2765" s="253" t="s">
        <v>2426</v>
      </c>
      <c r="G2765" s="250"/>
      <c r="H2765" s="254">
        <v>19</v>
      </c>
      <c r="I2765" s="255"/>
      <c r="J2765" s="250"/>
      <c r="K2765" s="250"/>
      <c r="L2765" s="256"/>
      <c r="M2765" s="257"/>
      <c r="N2765" s="258"/>
      <c r="O2765" s="258"/>
      <c r="P2765" s="258"/>
      <c r="Q2765" s="258"/>
      <c r="R2765" s="258"/>
      <c r="S2765" s="258"/>
      <c r="T2765" s="259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60" t="s">
        <v>260</v>
      </c>
      <c r="AU2765" s="260" t="s">
        <v>93</v>
      </c>
      <c r="AV2765" s="13" t="s">
        <v>93</v>
      </c>
      <c r="AW2765" s="13" t="s">
        <v>40</v>
      </c>
      <c r="AX2765" s="13" t="s">
        <v>84</v>
      </c>
      <c r="AY2765" s="260" t="s">
        <v>251</v>
      </c>
    </row>
    <row r="2766" s="13" customFormat="1">
      <c r="A2766" s="13"/>
      <c r="B2766" s="249"/>
      <c r="C2766" s="250"/>
      <c r="D2766" s="251" t="s">
        <v>260</v>
      </c>
      <c r="E2766" s="252" t="s">
        <v>1</v>
      </c>
      <c r="F2766" s="253" t="s">
        <v>2427</v>
      </c>
      <c r="G2766" s="250"/>
      <c r="H2766" s="254">
        <v>19</v>
      </c>
      <c r="I2766" s="255"/>
      <c r="J2766" s="250"/>
      <c r="K2766" s="250"/>
      <c r="L2766" s="256"/>
      <c r="M2766" s="257"/>
      <c r="N2766" s="258"/>
      <c r="O2766" s="258"/>
      <c r="P2766" s="258"/>
      <c r="Q2766" s="258"/>
      <c r="R2766" s="258"/>
      <c r="S2766" s="258"/>
      <c r="T2766" s="259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60" t="s">
        <v>260</v>
      </c>
      <c r="AU2766" s="260" t="s">
        <v>93</v>
      </c>
      <c r="AV2766" s="13" t="s">
        <v>93</v>
      </c>
      <c r="AW2766" s="13" t="s">
        <v>40</v>
      </c>
      <c r="AX2766" s="13" t="s">
        <v>84</v>
      </c>
      <c r="AY2766" s="260" t="s">
        <v>251</v>
      </c>
    </row>
    <row r="2767" s="16" customFormat="1">
      <c r="A2767" s="16"/>
      <c r="B2767" s="283"/>
      <c r="C2767" s="284"/>
      <c r="D2767" s="251" t="s">
        <v>260</v>
      </c>
      <c r="E2767" s="285" t="s">
        <v>1</v>
      </c>
      <c r="F2767" s="286" t="s">
        <v>329</v>
      </c>
      <c r="G2767" s="284"/>
      <c r="H2767" s="287">
        <v>95</v>
      </c>
      <c r="I2767" s="288"/>
      <c r="J2767" s="284"/>
      <c r="K2767" s="284"/>
      <c r="L2767" s="289"/>
      <c r="M2767" s="290"/>
      <c r="N2767" s="291"/>
      <c r="O2767" s="291"/>
      <c r="P2767" s="291"/>
      <c r="Q2767" s="291"/>
      <c r="R2767" s="291"/>
      <c r="S2767" s="291"/>
      <c r="T2767" s="292"/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T2767" s="293" t="s">
        <v>260</v>
      </c>
      <c r="AU2767" s="293" t="s">
        <v>93</v>
      </c>
      <c r="AV2767" s="16" t="s">
        <v>273</v>
      </c>
      <c r="AW2767" s="16" t="s">
        <v>40</v>
      </c>
      <c r="AX2767" s="16" t="s">
        <v>84</v>
      </c>
      <c r="AY2767" s="293" t="s">
        <v>251</v>
      </c>
    </row>
    <row r="2768" s="15" customFormat="1">
      <c r="A2768" s="15"/>
      <c r="B2768" s="272"/>
      <c r="C2768" s="273"/>
      <c r="D2768" s="251" t="s">
        <v>260</v>
      </c>
      <c r="E2768" s="274" t="s">
        <v>1</v>
      </c>
      <c r="F2768" s="275" t="s">
        <v>2430</v>
      </c>
      <c r="G2768" s="273"/>
      <c r="H2768" s="274" t="s">
        <v>1</v>
      </c>
      <c r="I2768" s="276"/>
      <c r="J2768" s="273"/>
      <c r="K2768" s="273"/>
      <c r="L2768" s="277"/>
      <c r="M2768" s="278"/>
      <c r="N2768" s="279"/>
      <c r="O2768" s="279"/>
      <c r="P2768" s="279"/>
      <c r="Q2768" s="279"/>
      <c r="R2768" s="279"/>
      <c r="S2768" s="279"/>
      <c r="T2768" s="280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  <c r="AE2768" s="15"/>
      <c r="AT2768" s="281" t="s">
        <v>260</v>
      </c>
      <c r="AU2768" s="281" t="s">
        <v>93</v>
      </c>
      <c r="AV2768" s="15" t="s">
        <v>91</v>
      </c>
      <c r="AW2768" s="15" t="s">
        <v>40</v>
      </c>
      <c r="AX2768" s="15" t="s">
        <v>84</v>
      </c>
      <c r="AY2768" s="281" t="s">
        <v>251</v>
      </c>
    </row>
    <row r="2769" s="13" customFormat="1">
      <c r="A2769" s="13"/>
      <c r="B2769" s="249"/>
      <c r="C2769" s="250"/>
      <c r="D2769" s="251" t="s">
        <v>260</v>
      </c>
      <c r="E2769" s="252" t="s">
        <v>1</v>
      </c>
      <c r="F2769" s="253" t="s">
        <v>2429</v>
      </c>
      <c r="G2769" s="250"/>
      <c r="H2769" s="254">
        <v>19</v>
      </c>
      <c r="I2769" s="255"/>
      <c r="J2769" s="250"/>
      <c r="K2769" s="250"/>
      <c r="L2769" s="256"/>
      <c r="M2769" s="257"/>
      <c r="N2769" s="258"/>
      <c r="O2769" s="258"/>
      <c r="P2769" s="258"/>
      <c r="Q2769" s="258"/>
      <c r="R2769" s="258"/>
      <c r="S2769" s="258"/>
      <c r="T2769" s="259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60" t="s">
        <v>260</v>
      </c>
      <c r="AU2769" s="260" t="s">
        <v>93</v>
      </c>
      <c r="AV2769" s="13" t="s">
        <v>93</v>
      </c>
      <c r="AW2769" s="13" t="s">
        <v>40</v>
      </c>
      <c r="AX2769" s="13" t="s">
        <v>84</v>
      </c>
      <c r="AY2769" s="260" t="s">
        <v>251</v>
      </c>
    </row>
    <row r="2770" s="13" customFormat="1">
      <c r="A2770" s="13"/>
      <c r="B2770" s="249"/>
      <c r="C2770" s="250"/>
      <c r="D2770" s="251" t="s">
        <v>260</v>
      </c>
      <c r="E2770" s="252" t="s">
        <v>1</v>
      </c>
      <c r="F2770" s="253" t="s">
        <v>2424</v>
      </c>
      <c r="G2770" s="250"/>
      <c r="H2770" s="254">
        <v>19</v>
      </c>
      <c r="I2770" s="255"/>
      <c r="J2770" s="250"/>
      <c r="K2770" s="250"/>
      <c r="L2770" s="256"/>
      <c r="M2770" s="257"/>
      <c r="N2770" s="258"/>
      <c r="O2770" s="258"/>
      <c r="P2770" s="258"/>
      <c r="Q2770" s="258"/>
      <c r="R2770" s="258"/>
      <c r="S2770" s="258"/>
      <c r="T2770" s="259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60" t="s">
        <v>260</v>
      </c>
      <c r="AU2770" s="260" t="s">
        <v>93</v>
      </c>
      <c r="AV2770" s="13" t="s">
        <v>93</v>
      </c>
      <c r="AW2770" s="13" t="s">
        <v>40</v>
      </c>
      <c r="AX2770" s="13" t="s">
        <v>84</v>
      </c>
      <c r="AY2770" s="260" t="s">
        <v>251</v>
      </c>
    </row>
    <row r="2771" s="13" customFormat="1">
      <c r="A2771" s="13"/>
      <c r="B2771" s="249"/>
      <c r="C2771" s="250"/>
      <c r="D2771" s="251" t="s">
        <v>260</v>
      </c>
      <c r="E2771" s="252" t="s">
        <v>1</v>
      </c>
      <c r="F2771" s="253" t="s">
        <v>2425</v>
      </c>
      <c r="G2771" s="250"/>
      <c r="H2771" s="254">
        <v>19</v>
      </c>
      <c r="I2771" s="255"/>
      <c r="J2771" s="250"/>
      <c r="K2771" s="250"/>
      <c r="L2771" s="256"/>
      <c r="M2771" s="257"/>
      <c r="N2771" s="258"/>
      <c r="O2771" s="258"/>
      <c r="P2771" s="258"/>
      <c r="Q2771" s="258"/>
      <c r="R2771" s="258"/>
      <c r="S2771" s="258"/>
      <c r="T2771" s="259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60" t="s">
        <v>260</v>
      </c>
      <c r="AU2771" s="260" t="s">
        <v>93</v>
      </c>
      <c r="AV2771" s="13" t="s">
        <v>93</v>
      </c>
      <c r="AW2771" s="13" t="s">
        <v>40</v>
      </c>
      <c r="AX2771" s="13" t="s">
        <v>84</v>
      </c>
      <c r="AY2771" s="260" t="s">
        <v>251</v>
      </c>
    </row>
    <row r="2772" s="13" customFormat="1">
      <c r="A2772" s="13"/>
      <c r="B2772" s="249"/>
      <c r="C2772" s="250"/>
      <c r="D2772" s="251" t="s">
        <v>260</v>
      </c>
      <c r="E2772" s="252" t="s">
        <v>1</v>
      </c>
      <c r="F2772" s="253" t="s">
        <v>2426</v>
      </c>
      <c r="G2772" s="250"/>
      <c r="H2772" s="254">
        <v>19</v>
      </c>
      <c r="I2772" s="255"/>
      <c r="J2772" s="250"/>
      <c r="K2772" s="250"/>
      <c r="L2772" s="256"/>
      <c r="M2772" s="257"/>
      <c r="N2772" s="258"/>
      <c r="O2772" s="258"/>
      <c r="P2772" s="258"/>
      <c r="Q2772" s="258"/>
      <c r="R2772" s="258"/>
      <c r="S2772" s="258"/>
      <c r="T2772" s="259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60" t="s">
        <v>260</v>
      </c>
      <c r="AU2772" s="260" t="s">
        <v>93</v>
      </c>
      <c r="AV2772" s="13" t="s">
        <v>93</v>
      </c>
      <c r="AW2772" s="13" t="s">
        <v>40</v>
      </c>
      <c r="AX2772" s="13" t="s">
        <v>84</v>
      </c>
      <c r="AY2772" s="260" t="s">
        <v>251</v>
      </c>
    </row>
    <row r="2773" s="13" customFormat="1">
      <c r="A2773" s="13"/>
      <c r="B2773" s="249"/>
      <c r="C2773" s="250"/>
      <c r="D2773" s="251" t="s">
        <v>260</v>
      </c>
      <c r="E2773" s="252" t="s">
        <v>1</v>
      </c>
      <c r="F2773" s="253" t="s">
        <v>2427</v>
      </c>
      <c r="G2773" s="250"/>
      <c r="H2773" s="254">
        <v>19</v>
      </c>
      <c r="I2773" s="255"/>
      <c r="J2773" s="250"/>
      <c r="K2773" s="250"/>
      <c r="L2773" s="256"/>
      <c r="M2773" s="257"/>
      <c r="N2773" s="258"/>
      <c r="O2773" s="258"/>
      <c r="P2773" s="258"/>
      <c r="Q2773" s="258"/>
      <c r="R2773" s="258"/>
      <c r="S2773" s="258"/>
      <c r="T2773" s="259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60" t="s">
        <v>260</v>
      </c>
      <c r="AU2773" s="260" t="s">
        <v>93</v>
      </c>
      <c r="AV2773" s="13" t="s">
        <v>93</v>
      </c>
      <c r="AW2773" s="13" t="s">
        <v>40</v>
      </c>
      <c r="AX2773" s="13" t="s">
        <v>84</v>
      </c>
      <c r="AY2773" s="260" t="s">
        <v>251</v>
      </c>
    </row>
    <row r="2774" s="16" customFormat="1">
      <c r="A2774" s="16"/>
      <c r="B2774" s="283"/>
      <c r="C2774" s="284"/>
      <c r="D2774" s="251" t="s">
        <v>260</v>
      </c>
      <c r="E2774" s="285" t="s">
        <v>1</v>
      </c>
      <c r="F2774" s="286" t="s">
        <v>329</v>
      </c>
      <c r="G2774" s="284"/>
      <c r="H2774" s="287">
        <v>95</v>
      </c>
      <c r="I2774" s="288"/>
      <c r="J2774" s="284"/>
      <c r="K2774" s="284"/>
      <c r="L2774" s="289"/>
      <c r="M2774" s="290"/>
      <c r="N2774" s="291"/>
      <c r="O2774" s="291"/>
      <c r="P2774" s="291"/>
      <c r="Q2774" s="291"/>
      <c r="R2774" s="291"/>
      <c r="S2774" s="291"/>
      <c r="T2774" s="292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T2774" s="293" t="s">
        <v>260</v>
      </c>
      <c r="AU2774" s="293" t="s">
        <v>93</v>
      </c>
      <c r="AV2774" s="16" t="s">
        <v>273</v>
      </c>
      <c r="AW2774" s="16" t="s">
        <v>40</v>
      </c>
      <c r="AX2774" s="16" t="s">
        <v>84</v>
      </c>
      <c r="AY2774" s="293" t="s">
        <v>251</v>
      </c>
    </row>
    <row r="2775" s="15" customFormat="1">
      <c r="A2775" s="15"/>
      <c r="B2775" s="272"/>
      <c r="C2775" s="273"/>
      <c r="D2775" s="251" t="s">
        <v>260</v>
      </c>
      <c r="E2775" s="274" t="s">
        <v>1</v>
      </c>
      <c r="F2775" s="275" t="s">
        <v>2431</v>
      </c>
      <c r="G2775" s="273"/>
      <c r="H2775" s="274" t="s">
        <v>1</v>
      </c>
      <c r="I2775" s="276"/>
      <c r="J2775" s="273"/>
      <c r="K2775" s="273"/>
      <c r="L2775" s="277"/>
      <c r="M2775" s="278"/>
      <c r="N2775" s="279"/>
      <c r="O2775" s="279"/>
      <c r="P2775" s="279"/>
      <c r="Q2775" s="279"/>
      <c r="R2775" s="279"/>
      <c r="S2775" s="279"/>
      <c r="T2775" s="280"/>
      <c r="U2775" s="15"/>
      <c r="V2775" s="15"/>
      <c r="W2775" s="15"/>
      <c r="X2775" s="15"/>
      <c r="Y2775" s="15"/>
      <c r="Z2775" s="15"/>
      <c r="AA2775" s="15"/>
      <c r="AB2775" s="15"/>
      <c r="AC2775" s="15"/>
      <c r="AD2775" s="15"/>
      <c r="AE2775" s="15"/>
      <c r="AT2775" s="281" t="s">
        <v>260</v>
      </c>
      <c r="AU2775" s="281" t="s">
        <v>93</v>
      </c>
      <c r="AV2775" s="15" t="s">
        <v>91</v>
      </c>
      <c r="AW2775" s="15" t="s">
        <v>40</v>
      </c>
      <c r="AX2775" s="15" t="s">
        <v>84</v>
      </c>
      <c r="AY2775" s="281" t="s">
        <v>251</v>
      </c>
    </row>
    <row r="2776" s="13" customFormat="1">
      <c r="A2776" s="13"/>
      <c r="B2776" s="249"/>
      <c r="C2776" s="250"/>
      <c r="D2776" s="251" t="s">
        <v>260</v>
      </c>
      <c r="E2776" s="252" t="s">
        <v>1</v>
      </c>
      <c r="F2776" s="253" t="s">
        <v>1278</v>
      </c>
      <c r="G2776" s="250"/>
      <c r="H2776" s="254">
        <v>1</v>
      </c>
      <c r="I2776" s="255"/>
      <c r="J2776" s="250"/>
      <c r="K2776" s="250"/>
      <c r="L2776" s="256"/>
      <c r="M2776" s="257"/>
      <c r="N2776" s="258"/>
      <c r="O2776" s="258"/>
      <c r="P2776" s="258"/>
      <c r="Q2776" s="258"/>
      <c r="R2776" s="258"/>
      <c r="S2776" s="258"/>
      <c r="T2776" s="259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60" t="s">
        <v>260</v>
      </c>
      <c r="AU2776" s="260" t="s">
        <v>93</v>
      </c>
      <c r="AV2776" s="13" t="s">
        <v>93</v>
      </c>
      <c r="AW2776" s="13" t="s">
        <v>40</v>
      </c>
      <c r="AX2776" s="13" t="s">
        <v>84</v>
      </c>
      <c r="AY2776" s="260" t="s">
        <v>251</v>
      </c>
    </row>
    <row r="2777" s="13" customFormat="1">
      <c r="A2777" s="13"/>
      <c r="B2777" s="249"/>
      <c r="C2777" s="250"/>
      <c r="D2777" s="251" t="s">
        <v>260</v>
      </c>
      <c r="E2777" s="252" t="s">
        <v>1</v>
      </c>
      <c r="F2777" s="253" t="s">
        <v>2432</v>
      </c>
      <c r="G2777" s="250"/>
      <c r="H2777" s="254">
        <v>1</v>
      </c>
      <c r="I2777" s="255"/>
      <c r="J2777" s="250"/>
      <c r="K2777" s="250"/>
      <c r="L2777" s="256"/>
      <c r="M2777" s="257"/>
      <c r="N2777" s="258"/>
      <c r="O2777" s="258"/>
      <c r="P2777" s="258"/>
      <c r="Q2777" s="258"/>
      <c r="R2777" s="258"/>
      <c r="S2777" s="258"/>
      <c r="T2777" s="259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60" t="s">
        <v>260</v>
      </c>
      <c r="AU2777" s="260" t="s">
        <v>93</v>
      </c>
      <c r="AV2777" s="13" t="s">
        <v>93</v>
      </c>
      <c r="AW2777" s="13" t="s">
        <v>40</v>
      </c>
      <c r="AX2777" s="13" t="s">
        <v>84</v>
      </c>
      <c r="AY2777" s="260" t="s">
        <v>251</v>
      </c>
    </row>
    <row r="2778" s="13" customFormat="1">
      <c r="A2778" s="13"/>
      <c r="B2778" s="249"/>
      <c r="C2778" s="250"/>
      <c r="D2778" s="251" t="s">
        <v>260</v>
      </c>
      <c r="E2778" s="252" t="s">
        <v>1</v>
      </c>
      <c r="F2778" s="253" t="s">
        <v>2433</v>
      </c>
      <c r="G2778" s="250"/>
      <c r="H2778" s="254">
        <v>1</v>
      </c>
      <c r="I2778" s="255"/>
      <c r="J2778" s="250"/>
      <c r="K2778" s="250"/>
      <c r="L2778" s="256"/>
      <c r="M2778" s="257"/>
      <c r="N2778" s="258"/>
      <c r="O2778" s="258"/>
      <c r="P2778" s="258"/>
      <c r="Q2778" s="258"/>
      <c r="R2778" s="258"/>
      <c r="S2778" s="258"/>
      <c r="T2778" s="259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60" t="s">
        <v>260</v>
      </c>
      <c r="AU2778" s="260" t="s">
        <v>93</v>
      </c>
      <c r="AV2778" s="13" t="s">
        <v>93</v>
      </c>
      <c r="AW2778" s="13" t="s">
        <v>40</v>
      </c>
      <c r="AX2778" s="13" t="s">
        <v>84</v>
      </c>
      <c r="AY2778" s="260" t="s">
        <v>251</v>
      </c>
    </row>
    <row r="2779" s="13" customFormat="1">
      <c r="A2779" s="13"/>
      <c r="B2779" s="249"/>
      <c r="C2779" s="250"/>
      <c r="D2779" s="251" t="s">
        <v>260</v>
      </c>
      <c r="E2779" s="252" t="s">
        <v>1</v>
      </c>
      <c r="F2779" s="253" t="s">
        <v>2434</v>
      </c>
      <c r="G2779" s="250"/>
      <c r="H2779" s="254">
        <v>1</v>
      </c>
      <c r="I2779" s="255"/>
      <c r="J2779" s="250"/>
      <c r="K2779" s="250"/>
      <c r="L2779" s="256"/>
      <c r="M2779" s="257"/>
      <c r="N2779" s="258"/>
      <c r="O2779" s="258"/>
      <c r="P2779" s="258"/>
      <c r="Q2779" s="258"/>
      <c r="R2779" s="258"/>
      <c r="S2779" s="258"/>
      <c r="T2779" s="259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60" t="s">
        <v>260</v>
      </c>
      <c r="AU2779" s="260" t="s">
        <v>93</v>
      </c>
      <c r="AV2779" s="13" t="s">
        <v>93</v>
      </c>
      <c r="AW2779" s="13" t="s">
        <v>40</v>
      </c>
      <c r="AX2779" s="13" t="s">
        <v>84</v>
      </c>
      <c r="AY2779" s="260" t="s">
        <v>251</v>
      </c>
    </row>
    <row r="2780" s="13" customFormat="1">
      <c r="A2780" s="13"/>
      <c r="B2780" s="249"/>
      <c r="C2780" s="250"/>
      <c r="D2780" s="251" t="s">
        <v>260</v>
      </c>
      <c r="E2780" s="252" t="s">
        <v>1</v>
      </c>
      <c r="F2780" s="253" t="s">
        <v>2435</v>
      </c>
      <c r="G2780" s="250"/>
      <c r="H2780" s="254">
        <v>1</v>
      </c>
      <c r="I2780" s="255"/>
      <c r="J2780" s="250"/>
      <c r="K2780" s="250"/>
      <c r="L2780" s="256"/>
      <c r="M2780" s="257"/>
      <c r="N2780" s="258"/>
      <c r="O2780" s="258"/>
      <c r="P2780" s="258"/>
      <c r="Q2780" s="258"/>
      <c r="R2780" s="258"/>
      <c r="S2780" s="258"/>
      <c r="T2780" s="259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60" t="s">
        <v>260</v>
      </c>
      <c r="AU2780" s="260" t="s">
        <v>93</v>
      </c>
      <c r="AV2780" s="13" t="s">
        <v>93</v>
      </c>
      <c r="AW2780" s="13" t="s">
        <v>40</v>
      </c>
      <c r="AX2780" s="13" t="s">
        <v>84</v>
      </c>
      <c r="AY2780" s="260" t="s">
        <v>251</v>
      </c>
    </row>
    <row r="2781" s="16" customFormat="1">
      <c r="A2781" s="16"/>
      <c r="B2781" s="283"/>
      <c r="C2781" s="284"/>
      <c r="D2781" s="251" t="s">
        <v>260</v>
      </c>
      <c r="E2781" s="285" t="s">
        <v>1</v>
      </c>
      <c r="F2781" s="286" t="s">
        <v>329</v>
      </c>
      <c r="G2781" s="284"/>
      <c r="H2781" s="287">
        <v>5</v>
      </c>
      <c r="I2781" s="288"/>
      <c r="J2781" s="284"/>
      <c r="K2781" s="284"/>
      <c r="L2781" s="289"/>
      <c r="M2781" s="290"/>
      <c r="N2781" s="291"/>
      <c r="O2781" s="291"/>
      <c r="P2781" s="291"/>
      <c r="Q2781" s="291"/>
      <c r="R2781" s="291"/>
      <c r="S2781" s="291"/>
      <c r="T2781" s="292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T2781" s="293" t="s">
        <v>260</v>
      </c>
      <c r="AU2781" s="293" t="s">
        <v>93</v>
      </c>
      <c r="AV2781" s="16" t="s">
        <v>273</v>
      </c>
      <c r="AW2781" s="16" t="s">
        <v>40</v>
      </c>
      <c r="AX2781" s="16" t="s">
        <v>84</v>
      </c>
      <c r="AY2781" s="293" t="s">
        <v>251</v>
      </c>
    </row>
    <row r="2782" s="15" customFormat="1">
      <c r="A2782" s="15"/>
      <c r="B2782" s="272"/>
      <c r="C2782" s="273"/>
      <c r="D2782" s="251" t="s">
        <v>260</v>
      </c>
      <c r="E2782" s="274" t="s">
        <v>1</v>
      </c>
      <c r="F2782" s="275" t="s">
        <v>1155</v>
      </c>
      <c r="G2782" s="273"/>
      <c r="H2782" s="274" t="s">
        <v>1</v>
      </c>
      <c r="I2782" s="276"/>
      <c r="J2782" s="273"/>
      <c r="K2782" s="273"/>
      <c r="L2782" s="277"/>
      <c r="M2782" s="278"/>
      <c r="N2782" s="279"/>
      <c r="O2782" s="279"/>
      <c r="P2782" s="279"/>
      <c r="Q2782" s="279"/>
      <c r="R2782" s="279"/>
      <c r="S2782" s="279"/>
      <c r="T2782" s="280"/>
      <c r="U2782" s="15"/>
      <c r="V2782" s="15"/>
      <c r="W2782" s="15"/>
      <c r="X2782" s="15"/>
      <c r="Y2782" s="15"/>
      <c r="Z2782" s="15"/>
      <c r="AA2782" s="15"/>
      <c r="AB2782" s="15"/>
      <c r="AC2782" s="15"/>
      <c r="AD2782" s="15"/>
      <c r="AE2782" s="15"/>
      <c r="AT2782" s="281" t="s">
        <v>260</v>
      </c>
      <c r="AU2782" s="281" t="s">
        <v>93</v>
      </c>
      <c r="AV2782" s="15" t="s">
        <v>91</v>
      </c>
      <c r="AW2782" s="15" t="s">
        <v>40</v>
      </c>
      <c r="AX2782" s="15" t="s">
        <v>84</v>
      </c>
      <c r="AY2782" s="281" t="s">
        <v>251</v>
      </c>
    </row>
    <row r="2783" s="13" customFormat="1">
      <c r="A2783" s="13"/>
      <c r="B2783" s="249"/>
      <c r="C2783" s="250"/>
      <c r="D2783" s="251" t="s">
        <v>260</v>
      </c>
      <c r="E2783" s="252" t="s">
        <v>1</v>
      </c>
      <c r="F2783" s="253" t="s">
        <v>1156</v>
      </c>
      <c r="G2783" s="250"/>
      <c r="H2783" s="254">
        <v>2</v>
      </c>
      <c r="I2783" s="255"/>
      <c r="J2783" s="250"/>
      <c r="K2783" s="250"/>
      <c r="L2783" s="256"/>
      <c r="M2783" s="257"/>
      <c r="N2783" s="258"/>
      <c r="O2783" s="258"/>
      <c r="P2783" s="258"/>
      <c r="Q2783" s="258"/>
      <c r="R2783" s="258"/>
      <c r="S2783" s="258"/>
      <c r="T2783" s="259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60" t="s">
        <v>260</v>
      </c>
      <c r="AU2783" s="260" t="s">
        <v>93</v>
      </c>
      <c r="AV2783" s="13" t="s">
        <v>93</v>
      </c>
      <c r="AW2783" s="13" t="s">
        <v>40</v>
      </c>
      <c r="AX2783" s="13" t="s">
        <v>84</v>
      </c>
      <c r="AY2783" s="260" t="s">
        <v>251</v>
      </c>
    </row>
    <row r="2784" s="16" customFormat="1">
      <c r="A2784" s="16"/>
      <c r="B2784" s="283"/>
      <c r="C2784" s="284"/>
      <c r="D2784" s="251" t="s">
        <v>260</v>
      </c>
      <c r="E2784" s="285" t="s">
        <v>1</v>
      </c>
      <c r="F2784" s="286" t="s">
        <v>329</v>
      </c>
      <c r="G2784" s="284"/>
      <c r="H2784" s="287">
        <v>2</v>
      </c>
      <c r="I2784" s="288"/>
      <c r="J2784" s="284"/>
      <c r="K2784" s="284"/>
      <c r="L2784" s="289"/>
      <c r="M2784" s="290"/>
      <c r="N2784" s="291"/>
      <c r="O2784" s="291"/>
      <c r="P2784" s="291"/>
      <c r="Q2784" s="291"/>
      <c r="R2784" s="291"/>
      <c r="S2784" s="291"/>
      <c r="T2784" s="292"/>
      <c r="U2784" s="16"/>
      <c r="V2784" s="16"/>
      <c r="W2784" s="16"/>
      <c r="X2784" s="16"/>
      <c r="Y2784" s="16"/>
      <c r="Z2784" s="16"/>
      <c r="AA2784" s="16"/>
      <c r="AB2784" s="16"/>
      <c r="AC2784" s="16"/>
      <c r="AD2784" s="16"/>
      <c r="AE2784" s="16"/>
      <c r="AT2784" s="293" t="s">
        <v>260</v>
      </c>
      <c r="AU2784" s="293" t="s">
        <v>93</v>
      </c>
      <c r="AV2784" s="16" t="s">
        <v>273</v>
      </c>
      <c r="AW2784" s="16" t="s">
        <v>40</v>
      </c>
      <c r="AX2784" s="16" t="s">
        <v>84</v>
      </c>
      <c r="AY2784" s="293" t="s">
        <v>251</v>
      </c>
    </row>
    <row r="2785" s="14" customFormat="1">
      <c r="A2785" s="14"/>
      <c r="B2785" s="261"/>
      <c r="C2785" s="262"/>
      <c r="D2785" s="251" t="s">
        <v>260</v>
      </c>
      <c r="E2785" s="263" t="s">
        <v>1</v>
      </c>
      <c r="F2785" s="264" t="s">
        <v>262</v>
      </c>
      <c r="G2785" s="262"/>
      <c r="H2785" s="265">
        <v>303</v>
      </c>
      <c r="I2785" s="266"/>
      <c r="J2785" s="262"/>
      <c r="K2785" s="262"/>
      <c r="L2785" s="267"/>
      <c r="M2785" s="268"/>
      <c r="N2785" s="269"/>
      <c r="O2785" s="269"/>
      <c r="P2785" s="269"/>
      <c r="Q2785" s="269"/>
      <c r="R2785" s="269"/>
      <c r="S2785" s="269"/>
      <c r="T2785" s="270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71" t="s">
        <v>260</v>
      </c>
      <c r="AU2785" s="271" t="s">
        <v>93</v>
      </c>
      <c r="AV2785" s="14" t="s">
        <v>257</v>
      </c>
      <c r="AW2785" s="14" t="s">
        <v>40</v>
      </c>
      <c r="AX2785" s="14" t="s">
        <v>91</v>
      </c>
      <c r="AY2785" s="271" t="s">
        <v>251</v>
      </c>
    </row>
    <row r="2786" s="2" customFormat="1" ht="16.5" customHeight="1">
      <c r="A2786" s="41"/>
      <c r="B2786" s="42"/>
      <c r="C2786" s="294" t="s">
        <v>2681</v>
      </c>
      <c r="D2786" s="294" t="s">
        <v>338</v>
      </c>
      <c r="E2786" s="295" t="s">
        <v>2682</v>
      </c>
      <c r="F2786" s="296" t="s">
        <v>2683</v>
      </c>
      <c r="G2786" s="297" t="s">
        <v>571</v>
      </c>
      <c r="H2786" s="298">
        <v>105</v>
      </c>
      <c r="I2786" s="299"/>
      <c r="J2786" s="300">
        <f>ROUND(I2786*H2786,2)</f>
        <v>0</v>
      </c>
      <c r="K2786" s="301"/>
      <c r="L2786" s="302"/>
      <c r="M2786" s="303" t="s">
        <v>1</v>
      </c>
      <c r="N2786" s="304" t="s">
        <v>49</v>
      </c>
      <c r="O2786" s="94"/>
      <c r="P2786" s="240">
        <f>O2786*H2786</f>
        <v>0</v>
      </c>
      <c r="Q2786" s="240">
        <v>0.0022000000000000001</v>
      </c>
      <c r="R2786" s="240">
        <f>Q2786*H2786</f>
        <v>0.23100000000000001</v>
      </c>
      <c r="S2786" s="240">
        <v>0</v>
      </c>
      <c r="T2786" s="241">
        <f>S2786*H2786</f>
        <v>0</v>
      </c>
      <c r="U2786" s="41"/>
      <c r="V2786" s="41"/>
      <c r="W2786" s="41"/>
      <c r="X2786" s="41"/>
      <c r="Y2786" s="41"/>
      <c r="Z2786" s="41"/>
      <c r="AA2786" s="41"/>
      <c r="AB2786" s="41"/>
      <c r="AC2786" s="41"/>
      <c r="AD2786" s="41"/>
      <c r="AE2786" s="41"/>
      <c r="AR2786" s="242" t="s">
        <v>364</v>
      </c>
      <c r="AT2786" s="242" t="s">
        <v>338</v>
      </c>
      <c r="AU2786" s="242" t="s">
        <v>93</v>
      </c>
      <c r="AY2786" s="19" t="s">
        <v>251</v>
      </c>
      <c r="BE2786" s="243">
        <f>IF(N2786="základní",J2786,0)</f>
        <v>0</v>
      </c>
      <c r="BF2786" s="243">
        <f>IF(N2786="snížená",J2786,0)</f>
        <v>0</v>
      </c>
      <c r="BG2786" s="243">
        <f>IF(N2786="zákl. přenesená",J2786,0)</f>
        <v>0</v>
      </c>
      <c r="BH2786" s="243">
        <f>IF(N2786="sníž. přenesená",J2786,0)</f>
        <v>0</v>
      </c>
      <c r="BI2786" s="243">
        <f>IF(N2786="nulová",J2786,0)</f>
        <v>0</v>
      </c>
      <c r="BJ2786" s="19" t="s">
        <v>91</v>
      </c>
      <c r="BK2786" s="243">
        <f>ROUND(I2786*H2786,2)</f>
        <v>0</v>
      </c>
      <c r="BL2786" s="19" t="s">
        <v>304</v>
      </c>
      <c r="BM2786" s="242" t="s">
        <v>2684</v>
      </c>
    </row>
    <row r="2787" s="15" customFormat="1">
      <c r="A2787" s="15"/>
      <c r="B2787" s="272"/>
      <c r="C2787" s="273"/>
      <c r="D2787" s="251" t="s">
        <v>260</v>
      </c>
      <c r="E2787" s="274" t="s">
        <v>1</v>
      </c>
      <c r="F2787" s="275" t="s">
        <v>1150</v>
      </c>
      <c r="G2787" s="273"/>
      <c r="H2787" s="274" t="s">
        <v>1</v>
      </c>
      <c r="I2787" s="276"/>
      <c r="J2787" s="273"/>
      <c r="K2787" s="273"/>
      <c r="L2787" s="277"/>
      <c r="M2787" s="278"/>
      <c r="N2787" s="279"/>
      <c r="O2787" s="279"/>
      <c r="P2787" s="279"/>
      <c r="Q2787" s="279"/>
      <c r="R2787" s="279"/>
      <c r="S2787" s="279"/>
      <c r="T2787" s="280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T2787" s="281" t="s">
        <v>260</v>
      </c>
      <c r="AU2787" s="281" t="s">
        <v>93</v>
      </c>
      <c r="AV2787" s="15" t="s">
        <v>91</v>
      </c>
      <c r="AW2787" s="15" t="s">
        <v>40</v>
      </c>
      <c r="AX2787" s="15" t="s">
        <v>84</v>
      </c>
      <c r="AY2787" s="281" t="s">
        <v>251</v>
      </c>
    </row>
    <row r="2788" s="15" customFormat="1">
      <c r="A2788" s="15"/>
      <c r="B2788" s="272"/>
      <c r="C2788" s="273"/>
      <c r="D2788" s="251" t="s">
        <v>260</v>
      </c>
      <c r="E2788" s="274" t="s">
        <v>1</v>
      </c>
      <c r="F2788" s="275" t="s">
        <v>2417</v>
      </c>
      <c r="G2788" s="273"/>
      <c r="H2788" s="274" t="s">
        <v>1</v>
      </c>
      <c r="I2788" s="276"/>
      <c r="J2788" s="273"/>
      <c r="K2788" s="273"/>
      <c r="L2788" s="277"/>
      <c r="M2788" s="278"/>
      <c r="N2788" s="279"/>
      <c r="O2788" s="279"/>
      <c r="P2788" s="279"/>
      <c r="Q2788" s="279"/>
      <c r="R2788" s="279"/>
      <c r="S2788" s="279"/>
      <c r="T2788" s="280"/>
      <c r="U2788" s="15"/>
      <c r="V2788" s="15"/>
      <c r="W2788" s="15"/>
      <c r="X2788" s="15"/>
      <c r="Y2788" s="15"/>
      <c r="Z2788" s="15"/>
      <c r="AA2788" s="15"/>
      <c r="AB2788" s="15"/>
      <c r="AC2788" s="15"/>
      <c r="AD2788" s="15"/>
      <c r="AE2788" s="15"/>
      <c r="AT2788" s="281" t="s">
        <v>260</v>
      </c>
      <c r="AU2788" s="281" t="s">
        <v>93</v>
      </c>
      <c r="AV2788" s="15" t="s">
        <v>91</v>
      </c>
      <c r="AW2788" s="15" t="s">
        <v>40</v>
      </c>
      <c r="AX2788" s="15" t="s">
        <v>84</v>
      </c>
      <c r="AY2788" s="281" t="s">
        <v>251</v>
      </c>
    </row>
    <row r="2789" s="13" customFormat="1">
      <c r="A2789" s="13"/>
      <c r="B2789" s="249"/>
      <c r="C2789" s="250"/>
      <c r="D2789" s="251" t="s">
        <v>260</v>
      </c>
      <c r="E2789" s="252" t="s">
        <v>1</v>
      </c>
      <c r="F2789" s="253" t="s">
        <v>1274</v>
      </c>
      <c r="G2789" s="250"/>
      <c r="H2789" s="254">
        <v>2</v>
      </c>
      <c r="I2789" s="255"/>
      <c r="J2789" s="250"/>
      <c r="K2789" s="250"/>
      <c r="L2789" s="256"/>
      <c r="M2789" s="257"/>
      <c r="N2789" s="258"/>
      <c r="O2789" s="258"/>
      <c r="P2789" s="258"/>
      <c r="Q2789" s="258"/>
      <c r="R2789" s="258"/>
      <c r="S2789" s="258"/>
      <c r="T2789" s="259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60" t="s">
        <v>260</v>
      </c>
      <c r="AU2789" s="260" t="s">
        <v>93</v>
      </c>
      <c r="AV2789" s="13" t="s">
        <v>93</v>
      </c>
      <c r="AW2789" s="13" t="s">
        <v>40</v>
      </c>
      <c r="AX2789" s="13" t="s">
        <v>84</v>
      </c>
      <c r="AY2789" s="260" t="s">
        <v>251</v>
      </c>
    </row>
    <row r="2790" s="13" customFormat="1">
      <c r="A2790" s="13"/>
      <c r="B2790" s="249"/>
      <c r="C2790" s="250"/>
      <c r="D2790" s="251" t="s">
        <v>260</v>
      </c>
      <c r="E2790" s="252" t="s">
        <v>1</v>
      </c>
      <c r="F2790" s="253" t="s">
        <v>2418</v>
      </c>
      <c r="G2790" s="250"/>
      <c r="H2790" s="254">
        <v>2</v>
      </c>
      <c r="I2790" s="255"/>
      <c r="J2790" s="250"/>
      <c r="K2790" s="250"/>
      <c r="L2790" s="256"/>
      <c r="M2790" s="257"/>
      <c r="N2790" s="258"/>
      <c r="O2790" s="258"/>
      <c r="P2790" s="258"/>
      <c r="Q2790" s="258"/>
      <c r="R2790" s="258"/>
      <c r="S2790" s="258"/>
      <c r="T2790" s="259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60" t="s">
        <v>260</v>
      </c>
      <c r="AU2790" s="260" t="s">
        <v>93</v>
      </c>
      <c r="AV2790" s="13" t="s">
        <v>93</v>
      </c>
      <c r="AW2790" s="13" t="s">
        <v>40</v>
      </c>
      <c r="AX2790" s="13" t="s">
        <v>84</v>
      </c>
      <c r="AY2790" s="260" t="s">
        <v>251</v>
      </c>
    </row>
    <row r="2791" s="13" customFormat="1">
      <c r="A2791" s="13"/>
      <c r="B2791" s="249"/>
      <c r="C2791" s="250"/>
      <c r="D2791" s="251" t="s">
        <v>260</v>
      </c>
      <c r="E2791" s="252" t="s">
        <v>1</v>
      </c>
      <c r="F2791" s="253" t="s">
        <v>2419</v>
      </c>
      <c r="G2791" s="250"/>
      <c r="H2791" s="254">
        <v>2</v>
      </c>
      <c r="I2791" s="255"/>
      <c r="J2791" s="250"/>
      <c r="K2791" s="250"/>
      <c r="L2791" s="256"/>
      <c r="M2791" s="257"/>
      <c r="N2791" s="258"/>
      <c r="O2791" s="258"/>
      <c r="P2791" s="258"/>
      <c r="Q2791" s="258"/>
      <c r="R2791" s="258"/>
      <c r="S2791" s="258"/>
      <c r="T2791" s="259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60" t="s">
        <v>260</v>
      </c>
      <c r="AU2791" s="260" t="s">
        <v>93</v>
      </c>
      <c r="AV2791" s="13" t="s">
        <v>93</v>
      </c>
      <c r="AW2791" s="13" t="s">
        <v>40</v>
      </c>
      <c r="AX2791" s="13" t="s">
        <v>84</v>
      </c>
      <c r="AY2791" s="260" t="s">
        <v>251</v>
      </c>
    </row>
    <row r="2792" s="13" customFormat="1">
      <c r="A2792" s="13"/>
      <c r="B2792" s="249"/>
      <c r="C2792" s="250"/>
      <c r="D2792" s="251" t="s">
        <v>260</v>
      </c>
      <c r="E2792" s="252" t="s">
        <v>1</v>
      </c>
      <c r="F2792" s="253" t="s">
        <v>2420</v>
      </c>
      <c r="G2792" s="250"/>
      <c r="H2792" s="254">
        <v>2</v>
      </c>
      <c r="I2792" s="255"/>
      <c r="J2792" s="250"/>
      <c r="K2792" s="250"/>
      <c r="L2792" s="256"/>
      <c r="M2792" s="257"/>
      <c r="N2792" s="258"/>
      <c r="O2792" s="258"/>
      <c r="P2792" s="258"/>
      <c r="Q2792" s="258"/>
      <c r="R2792" s="258"/>
      <c r="S2792" s="258"/>
      <c r="T2792" s="259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60" t="s">
        <v>260</v>
      </c>
      <c r="AU2792" s="260" t="s">
        <v>93</v>
      </c>
      <c r="AV2792" s="13" t="s">
        <v>93</v>
      </c>
      <c r="AW2792" s="13" t="s">
        <v>40</v>
      </c>
      <c r="AX2792" s="13" t="s">
        <v>84</v>
      </c>
      <c r="AY2792" s="260" t="s">
        <v>251</v>
      </c>
    </row>
    <row r="2793" s="13" customFormat="1">
      <c r="A2793" s="13"/>
      <c r="B2793" s="249"/>
      <c r="C2793" s="250"/>
      <c r="D2793" s="251" t="s">
        <v>260</v>
      </c>
      <c r="E2793" s="252" t="s">
        <v>1</v>
      </c>
      <c r="F2793" s="253" t="s">
        <v>2421</v>
      </c>
      <c r="G2793" s="250"/>
      <c r="H2793" s="254">
        <v>2</v>
      </c>
      <c r="I2793" s="255"/>
      <c r="J2793" s="250"/>
      <c r="K2793" s="250"/>
      <c r="L2793" s="256"/>
      <c r="M2793" s="257"/>
      <c r="N2793" s="258"/>
      <c r="O2793" s="258"/>
      <c r="P2793" s="258"/>
      <c r="Q2793" s="258"/>
      <c r="R2793" s="258"/>
      <c r="S2793" s="258"/>
      <c r="T2793" s="259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60" t="s">
        <v>260</v>
      </c>
      <c r="AU2793" s="260" t="s">
        <v>93</v>
      </c>
      <c r="AV2793" s="13" t="s">
        <v>93</v>
      </c>
      <c r="AW2793" s="13" t="s">
        <v>40</v>
      </c>
      <c r="AX2793" s="13" t="s">
        <v>84</v>
      </c>
      <c r="AY2793" s="260" t="s">
        <v>251</v>
      </c>
    </row>
    <row r="2794" s="16" customFormat="1">
      <c r="A2794" s="16"/>
      <c r="B2794" s="283"/>
      <c r="C2794" s="284"/>
      <c r="D2794" s="251" t="s">
        <v>260</v>
      </c>
      <c r="E2794" s="285" t="s">
        <v>1</v>
      </c>
      <c r="F2794" s="286" t="s">
        <v>329</v>
      </c>
      <c r="G2794" s="284"/>
      <c r="H2794" s="287">
        <v>10</v>
      </c>
      <c r="I2794" s="288"/>
      <c r="J2794" s="284"/>
      <c r="K2794" s="284"/>
      <c r="L2794" s="289"/>
      <c r="M2794" s="290"/>
      <c r="N2794" s="291"/>
      <c r="O2794" s="291"/>
      <c r="P2794" s="291"/>
      <c r="Q2794" s="291"/>
      <c r="R2794" s="291"/>
      <c r="S2794" s="291"/>
      <c r="T2794" s="292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T2794" s="293" t="s">
        <v>260</v>
      </c>
      <c r="AU2794" s="293" t="s">
        <v>93</v>
      </c>
      <c r="AV2794" s="16" t="s">
        <v>273</v>
      </c>
      <c r="AW2794" s="16" t="s">
        <v>40</v>
      </c>
      <c r="AX2794" s="16" t="s">
        <v>84</v>
      </c>
      <c r="AY2794" s="293" t="s">
        <v>251</v>
      </c>
    </row>
    <row r="2795" s="15" customFormat="1">
      <c r="A2795" s="15"/>
      <c r="B2795" s="272"/>
      <c r="C2795" s="273"/>
      <c r="D2795" s="251" t="s">
        <v>260</v>
      </c>
      <c r="E2795" s="274" t="s">
        <v>1</v>
      </c>
      <c r="F2795" s="275" t="s">
        <v>2430</v>
      </c>
      <c r="G2795" s="273"/>
      <c r="H2795" s="274" t="s">
        <v>1</v>
      </c>
      <c r="I2795" s="276"/>
      <c r="J2795" s="273"/>
      <c r="K2795" s="273"/>
      <c r="L2795" s="277"/>
      <c r="M2795" s="278"/>
      <c r="N2795" s="279"/>
      <c r="O2795" s="279"/>
      <c r="P2795" s="279"/>
      <c r="Q2795" s="279"/>
      <c r="R2795" s="279"/>
      <c r="S2795" s="279"/>
      <c r="T2795" s="280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  <c r="AE2795" s="15"/>
      <c r="AT2795" s="281" t="s">
        <v>260</v>
      </c>
      <c r="AU2795" s="281" t="s">
        <v>93</v>
      </c>
      <c r="AV2795" s="15" t="s">
        <v>91</v>
      </c>
      <c r="AW2795" s="15" t="s">
        <v>40</v>
      </c>
      <c r="AX2795" s="15" t="s">
        <v>84</v>
      </c>
      <c r="AY2795" s="281" t="s">
        <v>251</v>
      </c>
    </row>
    <row r="2796" s="13" customFormat="1">
      <c r="A2796" s="13"/>
      <c r="B2796" s="249"/>
      <c r="C2796" s="250"/>
      <c r="D2796" s="251" t="s">
        <v>260</v>
      </c>
      <c r="E2796" s="252" t="s">
        <v>1</v>
      </c>
      <c r="F2796" s="253" t="s">
        <v>2429</v>
      </c>
      <c r="G2796" s="250"/>
      <c r="H2796" s="254">
        <v>19</v>
      </c>
      <c r="I2796" s="255"/>
      <c r="J2796" s="250"/>
      <c r="K2796" s="250"/>
      <c r="L2796" s="256"/>
      <c r="M2796" s="257"/>
      <c r="N2796" s="258"/>
      <c r="O2796" s="258"/>
      <c r="P2796" s="258"/>
      <c r="Q2796" s="258"/>
      <c r="R2796" s="258"/>
      <c r="S2796" s="258"/>
      <c r="T2796" s="259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60" t="s">
        <v>260</v>
      </c>
      <c r="AU2796" s="260" t="s">
        <v>93</v>
      </c>
      <c r="AV2796" s="13" t="s">
        <v>93</v>
      </c>
      <c r="AW2796" s="13" t="s">
        <v>40</v>
      </c>
      <c r="AX2796" s="13" t="s">
        <v>84</v>
      </c>
      <c r="AY2796" s="260" t="s">
        <v>251</v>
      </c>
    </row>
    <row r="2797" s="13" customFormat="1">
      <c r="A2797" s="13"/>
      <c r="B2797" s="249"/>
      <c r="C2797" s="250"/>
      <c r="D2797" s="251" t="s">
        <v>260</v>
      </c>
      <c r="E2797" s="252" t="s">
        <v>1</v>
      </c>
      <c r="F2797" s="253" t="s">
        <v>2424</v>
      </c>
      <c r="G2797" s="250"/>
      <c r="H2797" s="254">
        <v>19</v>
      </c>
      <c r="I2797" s="255"/>
      <c r="J2797" s="250"/>
      <c r="K2797" s="250"/>
      <c r="L2797" s="256"/>
      <c r="M2797" s="257"/>
      <c r="N2797" s="258"/>
      <c r="O2797" s="258"/>
      <c r="P2797" s="258"/>
      <c r="Q2797" s="258"/>
      <c r="R2797" s="258"/>
      <c r="S2797" s="258"/>
      <c r="T2797" s="259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60" t="s">
        <v>260</v>
      </c>
      <c r="AU2797" s="260" t="s">
        <v>93</v>
      </c>
      <c r="AV2797" s="13" t="s">
        <v>93</v>
      </c>
      <c r="AW2797" s="13" t="s">
        <v>40</v>
      </c>
      <c r="AX2797" s="13" t="s">
        <v>84</v>
      </c>
      <c r="AY2797" s="260" t="s">
        <v>251</v>
      </c>
    </row>
    <row r="2798" s="13" customFormat="1">
      <c r="A2798" s="13"/>
      <c r="B2798" s="249"/>
      <c r="C2798" s="250"/>
      <c r="D2798" s="251" t="s">
        <v>260</v>
      </c>
      <c r="E2798" s="252" t="s">
        <v>1</v>
      </c>
      <c r="F2798" s="253" t="s">
        <v>2425</v>
      </c>
      <c r="G2798" s="250"/>
      <c r="H2798" s="254">
        <v>19</v>
      </c>
      <c r="I2798" s="255"/>
      <c r="J2798" s="250"/>
      <c r="K2798" s="250"/>
      <c r="L2798" s="256"/>
      <c r="M2798" s="257"/>
      <c r="N2798" s="258"/>
      <c r="O2798" s="258"/>
      <c r="P2798" s="258"/>
      <c r="Q2798" s="258"/>
      <c r="R2798" s="258"/>
      <c r="S2798" s="258"/>
      <c r="T2798" s="259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60" t="s">
        <v>260</v>
      </c>
      <c r="AU2798" s="260" t="s">
        <v>93</v>
      </c>
      <c r="AV2798" s="13" t="s">
        <v>93</v>
      </c>
      <c r="AW2798" s="13" t="s">
        <v>40</v>
      </c>
      <c r="AX2798" s="13" t="s">
        <v>84</v>
      </c>
      <c r="AY2798" s="260" t="s">
        <v>251</v>
      </c>
    </row>
    <row r="2799" s="13" customFormat="1">
      <c r="A2799" s="13"/>
      <c r="B2799" s="249"/>
      <c r="C2799" s="250"/>
      <c r="D2799" s="251" t="s">
        <v>260</v>
      </c>
      <c r="E2799" s="252" t="s">
        <v>1</v>
      </c>
      <c r="F2799" s="253" t="s">
        <v>2426</v>
      </c>
      <c r="G2799" s="250"/>
      <c r="H2799" s="254">
        <v>19</v>
      </c>
      <c r="I2799" s="255"/>
      <c r="J2799" s="250"/>
      <c r="K2799" s="250"/>
      <c r="L2799" s="256"/>
      <c r="M2799" s="257"/>
      <c r="N2799" s="258"/>
      <c r="O2799" s="258"/>
      <c r="P2799" s="258"/>
      <c r="Q2799" s="258"/>
      <c r="R2799" s="258"/>
      <c r="S2799" s="258"/>
      <c r="T2799" s="259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60" t="s">
        <v>260</v>
      </c>
      <c r="AU2799" s="260" t="s">
        <v>93</v>
      </c>
      <c r="AV2799" s="13" t="s">
        <v>93</v>
      </c>
      <c r="AW2799" s="13" t="s">
        <v>40</v>
      </c>
      <c r="AX2799" s="13" t="s">
        <v>84</v>
      </c>
      <c r="AY2799" s="260" t="s">
        <v>251</v>
      </c>
    </row>
    <row r="2800" s="13" customFormat="1">
      <c r="A2800" s="13"/>
      <c r="B2800" s="249"/>
      <c r="C2800" s="250"/>
      <c r="D2800" s="251" t="s">
        <v>260</v>
      </c>
      <c r="E2800" s="252" t="s">
        <v>1</v>
      </c>
      <c r="F2800" s="253" t="s">
        <v>2427</v>
      </c>
      <c r="G2800" s="250"/>
      <c r="H2800" s="254">
        <v>19</v>
      </c>
      <c r="I2800" s="255"/>
      <c r="J2800" s="250"/>
      <c r="K2800" s="250"/>
      <c r="L2800" s="256"/>
      <c r="M2800" s="257"/>
      <c r="N2800" s="258"/>
      <c r="O2800" s="258"/>
      <c r="P2800" s="258"/>
      <c r="Q2800" s="258"/>
      <c r="R2800" s="258"/>
      <c r="S2800" s="258"/>
      <c r="T2800" s="259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60" t="s">
        <v>260</v>
      </c>
      <c r="AU2800" s="260" t="s">
        <v>93</v>
      </c>
      <c r="AV2800" s="13" t="s">
        <v>93</v>
      </c>
      <c r="AW2800" s="13" t="s">
        <v>40</v>
      </c>
      <c r="AX2800" s="13" t="s">
        <v>84</v>
      </c>
      <c r="AY2800" s="260" t="s">
        <v>251</v>
      </c>
    </row>
    <row r="2801" s="16" customFormat="1">
      <c r="A2801" s="16"/>
      <c r="B2801" s="283"/>
      <c r="C2801" s="284"/>
      <c r="D2801" s="251" t="s">
        <v>260</v>
      </c>
      <c r="E2801" s="285" t="s">
        <v>1</v>
      </c>
      <c r="F2801" s="286" t="s">
        <v>329</v>
      </c>
      <c r="G2801" s="284"/>
      <c r="H2801" s="287">
        <v>95</v>
      </c>
      <c r="I2801" s="288"/>
      <c r="J2801" s="284"/>
      <c r="K2801" s="284"/>
      <c r="L2801" s="289"/>
      <c r="M2801" s="290"/>
      <c r="N2801" s="291"/>
      <c r="O2801" s="291"/>
      <c r="P2801" s="291"/>
      <c r="Q2801" s="291"/>
      <c r="R2801" s="291"/>
      <c r="S2801" s="291"/>
      <c r="T2801" s="292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T2801" s="293" t="s">
        <v>260</v>
      </c>
      <c r="AU2801" s="293" t="s">
        <v>93</v>
      </c>
      <c r="AV2801" s="16" t="s">
        <v>273</v>
      </c>
      <c r="AW2801" s="16" t="s">
        <v>40</v>
      </c>
      <c r="AX2801" s="16" t="s">
        <v>84</v>
      </c>
      <c r="AY2801" s="293" t="s">
        <v>251</v>
      </c>
    </row>
    <row r="2802" s="14" customFormat="1">
      <c r="A2802" s="14"/>
      <c r="B2802" s="261"/>
      <c r="C2802" s="262"/>
      <c r="D2802" s="251" t="s">
        <v>260</v>
      </c>
      <c r="E2802" s="263" t="s">
        <v>1</v>
      </c>
      <c r="F2802" s="264" t="s">
        <v>262</v>
      </c>
      <c r="G2802" s="262"/>
      <c r="H2802" s="265">
        <v>105</v>
      </c>
      <c r="I2802" s="266"/>
      <c r="J2802" s="262"/>
      <c r="K2802" s="262"/>
      <c r="L2802" s="267"/>
      <c r="M2802" s="268"/>
      <c r="N2802" s="269"/>
      <c r="O2802" s="269"/>
      <c r="P2802" s="269"/>
      <c r="Q2802" s="269"/>
      <c r="R2802" s="269"/>
      <c r="S2802" s="269"/>
      <c r="T2802" s="270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T2802" s="271" t="s">
        <v>260</v>
      </c>
      <c r="AU2802" s="271" t="s">
        <v>93</v>
      </c>
      <c r="AV2802" s="14" t="s">
        <v>257</v>
      </c>
      <c r="AW2802" s="14" t="s">
        <v>40</v>
      </c>
      <c r="AX2802" s="14" t="s">
        <v>91</v>
      </c>
      <c r="AY2802" s="271" t="s">
        <v>251</v>
      </c>
    </row>
    <row r="2803" s="2" customFormat="1" ht="24.15" customHeight="1">
      <c r="A2803" s="41"/>
      <c r="B2803" s="42"/>
      <c r="C2803" s="294" t="s">
        <v>2685</v>
      </c>
      <c r="D2803" s="294" t="s">
        <v>338</v>
      </c>
      <c r="E2803" s="295" t="s">
        <v>2686</v>
      </c>
      <c r="F2803" s="296" t="s">
        <v>2687</v>
      </c>
      <c r="G2803" s="297" t="s">
        <v>571</v>
      </c>
      <c r="H2803" s="298">
        <v>98</v>
      </c>
      <c r="I2803" s="299"/>
      <c r="J2803" s="300">
        <f>ROUND(I2803*H2803,2)</f>
        <v>0</v>
      </c>
      <c r="K2803" s="301"/>
      <c r="L2803" s="302"/>
      <c r="M2803" s="303" t="s">
        <v>1</v>
      </c>
      <c r="N2803" s="304" t="s">
        <v>49</v>
      </c>
      <c r="O2803" s="94"/>
      <c r="P2803" s="240">
        <f>O2803*H2803</f>
        <v>0</v>
      </c>
      <c r="Q2803" s="240">
        <v>0.0022000000000000001</v>
      </c>
      <c r="R2803" s="240">
        <f>Q2803*H2803</f>
        <v>0.21560000000000001</v>
      </c>
      <c r="S2803" s="240">
        <v>0</v>
      </c>
      <c r="T2803" s="241">
        <f>S2803*H2803</f>
        <v>0</v>
      </c>
      <c r="U2803" s="41"/>
      <c r="V2803" s="41"/>
      <c r="W2803" s="41"/>
      <c r="X2803" s="41"/>
      <c r="Y2803" s="41"/>
      <c r="Z2803" s="41"/>
      <c r="AA2803" s="41"/>
      <c r="AB2803" s="41"/>
      <c r="AC2803" s="41"/>
      <c r="AD2803" s="41"/>
      <c r="AE2803" s="41"/>
      <c r="AR2803" s="242" t="s">
        <v>364</v>
      </c>
      <c r="AT2803" s="242" t="s">
        <v>338</v>
      </c>
      <c r="AU2803" s="242" t="s">
        <v>93</v>
      </c>
      <c r="AY2803" s="19" t="s">
        <v>251</v>
      </c>
      <c r="BE2803" s="243">
        <f>IF(N2803="základní",J2803,0)</f>
        <v>0</v>
      </c>
      <c r="BF2803" s="243">
        <f>IF(N2803="snížená",J2803,0)</f>
        <v>0</v>
      </c>
      <c r="BG2803" s="243">
        <f>IF(N2803="zákl. přenesená",J2803,0)</f>
        <v>0</v>
      </c>
      <c r="BH2803" s="243">
        <f>IF(N2803="sníž. přenesená",J2803,0)</f>
        <v>0</v>
      </c>
      <c r="BI2803" s="243">
        <f>IF(N2803="nulová",J2803,0)</f>
        <v>0</v>
      </c>
      <c r="BJ2803" s="19" t="s">
        <v>91</v>
      </c>
      <c r="BK2803" s="243">
        <f>ROUND(I2803*H2803,2)</f>
        <v>0</v>
      </c>
      <c r="BL2803" s="19" t="s">
        <v>304</v>
      </c>
      <c r="BM2803" s="242" t="s">
        <v>2688</v>
      </c>
    </row>
    <row r="2804" s="15" customFormat="1">
      <c r="A2804" s="15"/>
      <c r="B2804" s="272"/>
      <c r="C2804" s="273"/>
      <c r="D2804" s="251" t="s">
        <v>260</v>
      </c>
      <c r="E2804" s="274" t="s">
        <v>1</v>
      </c>
      <c r="F2804" s="275" t="s">
        <v>1150</v>
      </c>
      <c r="G2804" s="273"/>
      <c r="H2804" s="274" t="s">
        <v>1</v>
      </c>
      <c r="I2804" s="276"/>
      <c r="J2804" s="273"/>
      <c r="K2804" s="273"/>
      <c r="L2804" s="277"/>
      <c r="M2804" s="278"/>
      <c r="N2804" s="279"/>
      <c r="O2804" s="279"/>
      <c r="P2804" s="279"/>
      <c r="Q2804" s="279"/>
      <c r="R2804" s="279"/>
      <c r="S2804" s="279"/>
      <c r="T2804" s="280"/>
      <c r="U2804" s="15"/>
      <c r="V2804" s="15"/>
      <c r="W2804" s="15"/>
      <c r="X2804" s="15"/>
      <c r="Y2804" s="15"/>
      <c r="Z2804" s="15"/>
      <c r="AA2804" s="15"/>
      <c r="AB2804" s="15"/>
      <c r="AC2804" s="15"/>
      <c r="AD2804" s="15"/>
      <c r="AE2804" s="15"/>
      <c r="AT2804" s="281" t="s">
        <v>260</v>
      </c>
      <c r="AU2804" s="281" t="s">
        <v>93</v>
      </c>
      <c r="AV2804" s="15" t="s">
        <v>91</v>
      </c>
      <c r="AW2804" s="15" t="s">
        <v>40</v>
      </c>
      <c r="AX2804" s="15" t="s">
        <v>84</v>
      </c>
      <c r="AY2804" s="281" t="s">
        <v>251</v>
      </c>
    </row>
    <row r="2805" s="15" customFormat="1">
      <c r="A2805" s="15"/>
      <c r="B2805" s="272"/>
      <c r="C2805" s="273"/>
      <c r="D2805" s="251" t="s">
        <v>260</v>
      </c>
      <c r="E2805" s="274" t="s">
        <v>1</v>
      </c>
      <c r="F2805" s="275" t="s">
        <v>2422</v>
      </c>
      <c r="G2805" s="273"/>
      <c r="H2805" s="274" t="s">
        <v>1</v>
      </c>
      <c r="I2805" s="276"/>
      <c r="J2805" s="273"/>
      <c r="K2805" s="273"/>
      <c r="L2805" s="277"/>
      <c r="M2805" s="278"/>
      <c r="N2805" s="279"/>
      <c r="O2805" s="279"/>
      <c r="P2805" s="279"/>
      <c r="Q2805" s="279"/>
      <c r="R2805" s="279"/>
      <c r="S2805" s="279"/>
      <c r="T2805" s="280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5"/>
      <c r="AE2805" s="15"/>
      <c r="AT2805" s="281" t="s">
        <v>260</v>
      </c>
      <c r="AU2805" s="281" t="s">
        <v>93</v>
      </c>
      <c r="AV2805" s="15" t="s">
        <v>91</v>
      </c>
      <c r="AW2805" s="15" t="s">
        <v>40</v>
      </c>
      <c r="AX2805" s="15" t="s">
        <v>84</v>
      </c>
      <c r="AY2805" s="281" t="s">
        <v>251</v>
      </c>
    </row>
    <row r="2806" s="13" customFormat="1">
      <c r="A2806" s="13"/>
      <c r="B2806" s="249"/>
      <c r="C2806" s="250"/>
      <c r="D2806" s="251" t="s">
        <v>260</v>
      </c>
      <c r="E2806" s="252" t="s">
        <v>1</v>
      </c>
      <c r="F2806" s="253" t="s">
        <v>2423</v>
      </c>
      <c r="G2806" s="250"/>
      <c r="H2806" s="254">
        <v>20</v>
      </c>
      <c r="I2806" s="255"/>
      <c r="J2806" s="250"/>
      <c r="K2806" s="250"/>
      <c r="L2806" s="256"/>
      <c r="M2806" s="257"/>
      <c r="N2806" s="258"/>
      <c r="O2806" s="258"/>
      <c r="P2806" s="258"/>
      <c r="Q2806" s="258"/>
      <c r="R2806" s="258"/>
      <c r="S2806" s="258"/>
      <c r="T2806" s="259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60" t="s">
        <v>260</v>
      </c>
      <c r="AU2806" s="260" t="s">
        <v>93</v>
      </c>
      <c r="AV2806" s="13" t="s">
        <v>93</v>
      </c>
      <c r="AW2806" s="13" t="s">
        <v>40</v>
      </c>
      <c r="AX2806" s="13" t="s">
        <v>84</v>
      </c>
      <c r="AY2806" s="260" t="s">
        <v>251</v>
      </c>
    </row>
    <row r="2807" s="13" customFormat="1">
      <c r="A2807" s="13"/>
      <c r="B2807" s="249"/>
      <c r="C2807" s="250"/>
      <c r="D2807" s="251" t="s">
        <v>260</v>
      </c>
      <c r="E2807" s="252" t="s">
        <v>1</v>
      </c>
      <c r="F2807" s="253" t="s">
        <v>2424</v>
      </c>
      <c r="G2807" s="250"/>
      <c r="H2807" s="254">
        <v>19</v>
      </c>
      <c r="I2807" s="255"/>
      <c r="J2807" s="250"/>
      <c r="K2807" s="250"/>
      <c r="L2807" s="256"/>
      <c r="M2807" s="257"/>
      <c r="N2807" s="258"/>
      <c r="O2807" s="258"/>
      <c r="P2807" s="258"/>
      <c r="Q2807" s="258"/>
      <c r="R2807" s="258"/>
      <c r="S2807" s="258"/>
      <c r="T2807" s="259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60" t="s">
        <v>260</v>
      </c>
      <c r="AU2807" s="260" t="s">
        <v>93</v>
      </c>
      <c r="AV2807" s="13" t="s">
        <v>93</v>
      </c>
      <c r="AW2807" s="13" t="s">
        <v>40</v>
      </c>
      <c r="AX2807" s="13" t="s">
        <v>84</v>
      </c>
      <c r="AY2807" s="260" t="s">
        <v>251</v>
      </c>
    </row>
    <row r="2808" s="13" customFormat="1">
      <c r="A2808" s="13"/>
      <c r="B2808" s="249"/>
      <c r="C2808" s="250"/>
      <c r="D2808" s="251" t="s">
        <v>260</v>
      </c>
      <c r="E2808" s="252" t="s">
        <v>1</v>
      </c>
      <c r="F2808" s="253" t="s">
        <v>2425</v>
      </c>
      <c r="G2808" s="250"/>
      <c r="H2808" s="254">
        <v>19</v>
      </c>
      <c r="I2808" s="255"/>
      <c r="J2808" s="250"/>
      <c r="K2808" s="250"/>
      <c r="L2808" s="256"/>
      <c r="M2808" s="257"/>
      <c r="N2808" s="258"/>
      <c r="O2808" s="258"/>
      <c r="P2808" s="258"/>
      <c r="Q2808" s="258"/>
      <c r="R2808" s="258"/>
      <c r="S2808" s="258"/>
      <c r="T2808" s="259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60" t="s">
        <v>260</v>
      </c>
      <c r="AU2808" s="260" t="s">
        <v>93</v>
      </c>
      <c r="AV2808" s="13" t="s">
        <v>93</v>
      </c>
      <c r="AW2808" s="13" t="s">
        <v>40</v>
      </c>
      <c r="AX2808" s="13" t="s">
        <v>84</v>
      </c>
      <c r="AY2808" s="260" t="s">
        <v>251</v>
      </c>
    </row>
    <row r="2809" s="13" customFormat="1">
      <c r="A2809" s="13"/>
      <c r="B2809" s="249"/>
      <c r="C2809" s="250"/>
      <c r="D2809" s="251" t="s">
        <v>260</v>
      </c>
      <c r="E2809" s="252" t="s">
        <v>1</v>
      </c>
      <c r="F2809" s="253" t="s">
        <v>2426</v>
      </c>
      <c r="G2809" s="250"/>
      <c r="H2809" s="254">
        <v>19</v>
      </c>
      <c r="I2809" s="255"/>
      <c r="J2809" s="250"/>
      <c r="K2809" s="250"/>
      <c r="L2809" s="256"/>
      <c r="M2809" s="257"/>
      <c r="N2809" s="258"/>
      <c r="O2809" s="258"/>
      <c r="P2809" s="258"/>
      <c r="Q2809" s="258"/>
      <c r="R2809" s="258"/>
      <c r="S2809" s="258"/>
      <c r="T2809" s="259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60" t="s">
        <v>260</v>
      </c>
      <c r="AU2809" s="260" t="s">
        <v>93</v>
      </c>
      <c r="AV2809" s="13" t="s">
        <v>93</v>
      </c>
      <c r="AW2809" s="13" t="s">
        <v>40</v>
      </c>
      <c r="AX2809" s="13" t="s">
        <v>84</v>
      </c>
      <c r="AY2809" s="260" t="s">
        <v>251</v>
      </c>
    </row>
    <row r="2810" s="13" customFormat="1">
      <c r="A2810" s="13"/>
      <c r="B2810" s="249"/>
      <c r="C2810" s="250"/>
      <c r="D2810" s="251" t="s">
        <v>260</v>
      </c>
      <c r="E2810" s="252" t="s">
        <v>1</v>
      </c>
      <c r="F2810" s="253" t="s">
        <v>2427</v>
      </c>
      <c r="G2810" s="250"/>
      <c r="H2810" s="254">
        <v>19</v>
      </c>
      <c r="I2810" s="255"/>
      <c r="J2810" s="250"/>
      <c r="K2810" s="250"/>
      <c r="L2810" s="256"/>
      <c r="M2810" s="257"/>
      <c r="N2810" s="258"/>
      <c r="O2810" s="258"/>
      <c r="P2810" s="258"/>
      <c r="Q2810" s="258"/>
      <c r="R2810" s="258"/>
      <c r="S2810" s="258"/>
      <c r="T2810" s="259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60" t="s">
        <v>260</v>
      </c>
      <c r="AU2810" s="260" t="s">
        <v>93</v>
      </c>
      <c r="AV2810" s="13" t="s">
        <v>93</v>
      </c>
      <c r="AW2810" s="13" t="s">
        <v>40</v>
      </c>
      <c r="AX2810" s="13" t="s">
        <v>84</v>
      </c>
      <c r="AY2810" s="260" t="s">
        <v>251</v>
      </c>
    </row>
    <row r="2811" s="16" customFormat="1">
      <c r="A2811" s="16"/>
      <c r="B2811" s="283"/>
      <c r="C2811" s="284"/>
      <c r="D2811" s="251" t="s">
        <v>260</v>
      </c>
      <c r="E2811" s="285" t="s">
        <v>1</v>
      </c>
      <c r="F2811" s="286" t="s">
        <v>329</v>
      </c>
      <c r="G2811" s="284"/>
      <c r="H2811" s="287">
        <v>96</v>
      </c>
      <c r="I2811" s="288"/>
      <c r="J2811" s="284"/>
      <c r="K2811" s="284"/>
      <c r="L2811" s="289"/>
      <c r="M2811" s="290"/>
      <c r="N2811" s="291"/>
      <c r="O2811" s="291"/>
      <c r="P2811" s="291"/>
      <c r="Q2811" s="291"/>
      <c r="R2811" s="291"/>
      <c r="S2811" s="291"/>
      <c r="T2811" s="292"/>
      <c r="U2811" s="16"/>
      <c r="V2811" s="16"/>
      <c r="W2811" s="16"/>
      <c r="X2811" s="16"/>
      <c r="Y2811" s="16"/>
      <c r="Z2811" s="16"/>
      <c r="AA2811" s="16"/>
      <c r="AB2811" s="16"/>
      <c r="AC2811" s="16"/>
      <c r="AD2811" s="16"/>
      <c r="AE2811" s="16"/>
      <c r="AT2811" s="293" t="s">
        <v>260</v>
      </c>
      <c r="AU2811" s="293" t="s">
        <v>93</v>
      </c>
      <c r="AV2811" s="16" t="s">
        <v>273</v>
      </c>
      <c r="AW2811" s="16" t="s">
        <v>40</v>
      </c>
      <c r="AX2811" s="16" t="s">
        <v>84</v>
      </c>
      <c r="AY2811" s="293" t="s">
        <v>251</v>
      </c>
    </row>
    <row r="2812" s="15" customFormat="1">
      <c r="A2812" s="15"/>
      <c r="B2812" s="272"/>
      <c r="C2812" s="273"/>
      <c r="D2812" s="251" t="s">
        <v>260</v>
      </c>
      <c r="E2812" s="274" t="s">
        <v>1</v>
      </c>
      <c r="F2812" s="275" t="s">
        <v>1155</v>
      </c>
      <c r="G2812" s="273"/>
      <c r="H2812" s="274" t="s">
        <v>1</v>
      </c>
      <c r="I2812" s="276"/>
      <c r="J2812" s="273"/>
      <c r="K2812" s="273"/>
      <c r="L2812" s="277"/>
      <c r="M2812" s="278"/>
      <c r="N2812" s="279"/>
      <c r="O2812" s="279"/>
      <c r="P2812" s="279"/>
      <c r="Q2812" s="279"/>
      <c r="R2812" s="279"/>
      <c r="S2812" s="279"/>
      <c r="T2812" s="280"/>
      <c r="U2812" s="15"/>
      <c r="V2812" s="15"/>
      <c r="W2812" s="15"/>
      <c r="X2812" s="15"/>
      <c r="Y2812" s="15"/>
      <c r="Z2812" s="15"/>
      <c r="AA2812" s="15"/>
      <c r="AB2812" s="15"/>
      <c r="AC2812" s="15"/>
      <c r="AD2812" s="15"/>
      <c r="AE2812" s="15"/>
      <c r="AT2812" s="281" t="s">
        <v>260</v>
      </c>
      <c r="AU2812" s="281" t="s">
        <v>93</v>
      </c>
      <c r="AV2812" s="15" t="s">
        <v>91</v>
      </c>
      <c r="AW2812" s="15" t="s">
        <v>40</v>
      </c>
      <c r="AX2812" s="15" t="s">
        <v>84</v>
      </c>
      <c r="AY2812" s="281" t="s">
        <v>251</v>
      </c>
    </row>
    <row r="2813" s="13" customFormat="1">
      <c r="A2813" s="13"/>
      <c r="B2813" s="249"/>
      <c r="C2813" s="250"/>
      <c r="D2813" s="251" t="s">
        <v>260</v>
      </c>
      <c r="E2813" s="252" t="s">
        <v>1</v>
      </c>
      <c r="F2813" s="253" t="s">
        <v>1156</v>
      </c>
      <c r="G2813" s="250"/>
      <c r="H2813" s="254">
        <v>2</v>
      </c>
      <c r="I2813" s="255"/>
      <c r="J2813" s="250"/>
      <c r="K2813" s="250"/>
      <c r="L2813" s="256"/>
      <c r="M2813" s="257"/>
      <c r="N2813" s="258"/>
      <c r="O2813" s="258"/>
      <c r="P2813" s="258"/>
      <c r="Q2813" s="258"/>
      <c r="R2813" s="258"/>
      <c r="S2813" s="258"/>
      <c r="T2813" s="259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60" t="s">
        <v>260</v>
      </c>
      <c r="AU2813" s="260" t="s">
        <v>93</v>
      </c>
      <c r="AV2813" s="13" t="s">
        <v>93</v>
      </c>
      <c r="AW2813" s="13" t="s">
        <v>40</v>
      </c>
      <c r="AX2813" s="13" t="s">
        <v>84</v>
      </c>
      <c r="AY2813" s="260" t="s">
        <v>251</v>
      </c>
    </row>
    <row r="2814" s="16" customFormat="1">
      <c r="A2814" s="16"/>
      <c r="B2814" s="283"/>
      <c r="C2814" s="284"/>
      <c r="D2814" s="251" t="s">
        <v>260</v>
      </c>
      <c r="E2814" s="285" t="s">
        <v>1</v>
      </c>
      <c r="F2814" s="286" t="s">
        <v>329</v>
      </c>
      <c r="G2814" s="284"/>
      <c r="H2814" s="287">
        <v>2</v>
      </c>
      <c r="I2814" s="288"/>
      <c r="J2814" s="284"/>
      <c r="K2814" s="284"/>
      <c r="L2814" s="289"/>
      <c r="M2814" s="290"/>
      <c r="N2814" s="291"/>
      <c r="O2814" s="291"/>
      <c r="P2814" s="291"/>
      <c r="Q2814" s="291"/>
      <c r="R2814" s="291"/>
      <c r="S2814" s="291"/>
      <c r="T2814" s="292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T2814" s="293" t="s">
        <v>260</v>
      </c>
      <c r="AU2814" s="293" t="s">
        <v>93</v>
      </c>
      <c r="AV2814" s="16" t="s">
        <v>273</v>
      </c>
      <c r="AW2814" s="16" t="s">
        <v>40</v>
      </c>
      <c r="AX2814" s="16" t="s">
        <v>84</v>
      </c>
      <c r="AY2814" s="293" t="s">
        <v>251</v>
      </c>
    </row>
    <row r="2815" s="14" customFormat="1">
      <c r="A2815" s="14"/>
      <c r="B2815" s="261"/>
      <c r="C2815" s="262"/>
      <c r="D2815" s="251" t="s">
        <v>260</v>
      </c>
      <c r="E2815" s="263" t="s">
        <v>1</v>
      </c>
      <c r="F2815" s="264" t="s">
        <v>262</v>
      </c>
      <c r="G2815" s="262"/>
      <c r="H2815" s="265">
        <v>98</v>
      </c>
      <c r="I2815" s="266"/>
      <c r="J2815" s="262"/>
      <c r="K2815" s="262"/>
      <c r="L2815" s="267"/>
      <c r="M2815" s="268"/>
      <c r="N2815" s="269"/>
      <c r="O2815" s="269"/>
      <c r="P2815" s="269"/>
      <c r="Q2815" s="269"/>
      <c r="R2815" s="269"/>
      <c r="S2815" s="269"/>
      <c r="T2815" s="270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71" t="s">
        <v>260</v>
      </c>
      <c r="AU2815" s="271" t="s">
        <v>93</v>
      </c>
      <c r="AV2815" s="14" t="s">
        <v>257</v>
      </c>
      <c r="AW2815" s="14" t="s">
        <v>40</v>
      </c>
      <c r="AX2815" s="14" t="s">
        <v>91</v>
      </c>
      <c r="AY2815" s="271" t="s">
        <v>251</v>
      </c>
    </row>
    <row r="2816" s="2" customFormat="1" ht="16.5" customHeight="1">
      <c r="A2816" s="41"/>
      <c r="B2816" s="42"/>
      <c r="C2816" s="294" t="s">
        <v>2689</v>
      </c>
      <c r="D2816" s="294" t="s">
        <v>338</v>
      </c>
      <c r="E2816" s="295" t="s">
        <v>2690</v>
      </c>
      <c r="F2816" s="296" t="s">
        <v>2691</v>
      </c>
      <c r="G2816" s="297" t="s">
        <v>571</v>
      </c>
      <c r="H2816" s="298">
        <v>95</v>
      </c>
      <c r="I2816" s="299"/>
      <c r="J2816" s="300">
        <f>ROUND(I2816*H2816,2)</f>
        <v>0</v>
      </c>
      <c r="K2816" s="301"/>
      <c r="L2816" s="302"/>
      <c r="M2816" s="303" t="s">
        <v>1</v>
      </c>
      <c r="N2816" s="304" t="s">
        <v>49</v>
      </c>
      <c r="O2816" s="94"/>
      <c r="P2816" s="240">
        <f>O2816*H2816</f>
        <v>0</v>
      </c>
      <c r="Q2816" s="240">
        <v>0.0022000000000000001</v>
      </c>
      <c r="R2816" s="240">
        <f>Q2816*H2816</f>
        <v>0.20900000000000002</v>
      </c>
      <c r="S2816" s="240">
        <v>0</v>
      </c>
      <c r="T2816" s="241">
        <f>S2816*H2816</f>
        <v>0</v>
      </c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R2816" s="242" t="s">
        <v>364</v>
      </c>
      <c r="AT2816" s="242" t="s">
        <v>338</v>
      </c>
      <c r="AU2816" s="242" t="s">
        <v>93</v>
      </c>
      <c r="AY2816" s="19" t="s">
        <v>251</v>
      </c>
      <c r="BE2816" s="243">
        <f>IF(N2816="základní",J2816,0)</f>
        <v>0</v>
      </c>
      <c r="BF2816" s="243">
        <f>IF(N2816="snížená",J2816,0)</f>
        <v>0</v>
      </c>
      <c r="BG2816" s="243">
        <f>IF(N2816="zákl. přenesená",J2816,0)</f>
        <v>0</v>
      </c>
      <c r="BH2816" s="243">
        <f>IF(N2816="sníž. přenesená",J2816,0)</f>
        <v>0</v>
      </c>
      <c r="BI2816" s="243">
        <f>IF(N2816="nulová",J2816,0)</f>
        <v>0</v>
      </c>
      <c r="BJ2816" s="19" t="s">
        <v>91</v>
      </c>
      <c r="BK2816" s="243">
        <f>ROUND(I2816*H2816,2)</f>
        <v>0</v>
      </c>
      <c r="BL2816" s="19" t="s">
        <v>304</v>
      </c>
      <c r="BM2816" s="242" t="s">
        <v>2692</v>
      </c>
    </row>
    <row r="2817" s="15" customFormat="1">
      <c r="A2817" s="15"/>
      <c r="B2817" s="272"/>
      <c r="C2817" s="273"/>
      <c r="D2817" s="251" t="s">
        <v>260</v>
      </c>
      <c r="E2817" s="274" t="s">
        <v>1</v>
      </c>
      <c r="F2817" s="275" t="s">
        <v>1150</v>
      </c>
      <c r="G2817" s="273"/>
      <c r="H2817" s="274" t="s">
        <v>1</v>
      </c>
      <c r="I2817" s="276"/>
      <c r="J2817" s="273"/>
      <c r="K2817" s="273"/>
      <c r="L2817" s="277"/>
      <c r="M2817" s="278"/>
      <c r="N2817" s="279"/>
      <c r="O2817" s="279"/>
      <c r="P2817" s="279"/>
      <c r="Q2817" s="279"/>
      <c r="R2817" s="279"/>
      <c r="S2817" s="279"/>
      <c r="T2817" s="280"/>
      <c r="U2817" s="15"/>
      <c r="V2817" s="15"/>
      <c r="W2817" s="15"/>
      <c r="X2817" s="15"/>
      <c r="Y2817" s="15"/>
      <c r="Z2817" s="15"/>
      <c r="AA2817" s="15"/>
      <c r="AB2817" s="15"/>
      <c r="AC2817" s="15"/>
      <c r="AD2817" s="15"/>
      <c r="AE2817" s="15"/>
      <c r="AT2817" s="281" t="s">
        <v>260</v>
      </c>
      <c r="AU2817" s="281" t="s">
        <v>93</v>
      </c>
      <c r="AV2817" s="15" t="s">
        <v>91</v>
      </c>
      <c r="AW2817" s="15" t="s">
        <v>40</v>
      </c>
      <c r="AX2817" s="15" t="s">
        <v>84</v>
      </c>
      <c r="AY2817" s="281" t="s">
        <v>251</v>
      </c>
    </row>
    <row r="2818" s="15" customFormat="1">
      <c r="A2818" s="15"/>
      <c r="B2818" s="272"/>
      <c r="C2818" s="273"/>
      <c r="D2818" s="251" t="s">
        <v>260</v>
      </c>
      <c r="E2818" s="274" t="s">
        <v>1</v>
      </c>
      <c r="F2818" s="275" t="s">
        <v>2428</v>
      </c>
      <c r="G2818" s="273"/>
      <c r="H2818" s="274" t="s">
        <v>1</v>
      </c>
      <c r="I2818" s="276"/>
      <c r="J2818" s="273"/>
      <c r="K2818" s="273"/>
      <c r="L2818" s="277"/>
      <c r="M2818" s="278"/>
      <c r="N2818" s="279"/>
      <c r="O2818" s="279"/>
      <c r="P2818" s="279"/>
      <c r="Q2818" s="279"/>
      <c r="R2818" s="279"/>
      <c r="S2818" s="279"/>
      <c r="T2818" s="280"/>
      <c r="U2818" s="15"/>
      <c r="V2818" s="15"/>
      <c r="W2818" s="15"/>
      <c r="X2818" s="15"/>
      <c r="Y2818" s="15"/>
      <c r="Z2818" s="15"/>
      <c r="AA2818" s="15"/>
      <c r="AB2818" s="15"/>
      <c r="AC2818" s="15"/>
      <c r="AD2818" s="15"/>
      <c r="AE2818" s="15"/>
      <c r="AT2818" s="281" t="s">
        <v>260</v>
      </c>
      <c r="AU2818" s="281" t="s">
        <v>93</v>
      </c>
      <c r="AV2818" s="15" t="s">
        <v>91</v>
      </c>
      <c r="AW2818" s="15" t="s">
        <v>40</v>
      </c>
      <c r="AX2818" s="15" t="s">
        <v>84</v>
      </c>
      <c r="AY2818" s="281" t="s">
        <v>251</v>
      </c>
    </row>
    <row r="2819" s="13" customFormat="1">
      <c r="A2819" s="13"/>
      <c r="B2819" s="249"/>
      <c r="C2819" s="250"/>
      <c r="D2819" s="251" t="s">
        <v>260</v>
      </c>
      <c r="E2819" s="252" t="s">
        <v>1</v>
      </c>
      <c r="F2819" s="253" t="s">
        <v>2429</v>
      </c>
      <c r="G2819" s="250"/>
      <c r="H2819" s="254">
        <v>19</v>
      </c>
      <c r="I2819" s="255"/>
      <c r="J2819" s="250"/>
      <c r="K2819" s="250"/>
      <c r="L2819" s="256"/>
      <c r="M2819" s="257"/>
      <c r="N2819" s="258"/>
      <c r="O2819" s="258"/>
      <c r="P2819" s="258"/>
      <c r="Q2819" s="258"/>
      <c r="R2819" s="258"/>
      <c r="S2819" s="258"/>
      <c r="T2819" s="259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60" t="s">
        <v>260</v>
      </c>
      <c r="AU2819" s="260" t="s">
        <v>93</v>
      </c>
      <c r="AV2819" s="13" t="s">
        <v>93</v>
      </c>
      <c r="AW2819" s="13" t="s">
        <v>40</v>
      </c>
      <c r="AX2819" s="13" t="s">
        <v>84</v>
      </c>
      <c r="AY2819" s="260" t="s">
        <v>251</v>
      </c>
    </row>
    <row r="2820" s="13" customFormat="1">
      <c r="A2820" s="13"/>
      <c r="B2820" s="249"/>
      <c r="C2820" s="250"/>
      <c r="D2820" s="251" t="s">
        <v>260</v>
      </c>
      <c r="E2820" s="252" t="s">
        <v>1</v>
      </c>
      <c r="F2820" s="253" t="s">
        <v>2424</v>
      </c>
      <c r="G2820" s="250"/>
      <c r="H2820" s="254">
        <v>19</v>
      </c>
      <c r="I2820" s="255"/>
      <c r="J2820" s="250"/>
      <c r="K2820" s="250"/>
      <c r="L2820" s="256"/>
      <c r="M2820" s="257"/>
      <c r="N2820" s="258"/>
      <c r="O2820" s="258"/>
      <c r="P2820" s="258"/>
      <c r="Q2820" s="258"/>
      <c r="R2820" s="258"/>
      <c r="S2820" s="258"/>
      <c r="T2820" s="259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60" t="s">
        <v>260</v>
      </c>
      <c r="AU2820" s="260" t="s">
        <v>93</v>
      </c>
      <c r="AV2820" s="13" t="s">
        <v>93</v>
      </c>
      <c r="AW2820" s="13" t="s">
        <v>40</v>
      </c>
      <c r="AX2820" s="13" t="s">
        <v>84</v>
      </c>
      <c r="AY2820" s="260" t="s">
        <v>251</v>
      </c>
    </row>
    <row r="2821" s="13" customFormat="1">
      <c r="A2821" s="13"/>
      <c r="B2821" s="249"/>
      <c r="C2821" s="250"/>
      <c r="D2821" s="251" t="s">
        <v>260</v>
      </c>
      <c r="E2821" s="252" t="s">
        <v>1</v>
      </c>
      <c r="F2821" s="253" t="s">
        <v>2425</v>
      </c>
      <c r="G2821" s="250"/>
      <c r="H2821" s="254">
        <v>19</v>
      </c>
      <c r="I2821" s="255"/>
      <c r="J2821" s="250"/>
      <c r="K2821" s="250"/>
      <c r="L2821" s="256"/>
      <c r="M2821" s="257"/>
      <c r="N2821" s="258"/>
      <c r="O2821" s="258"/>
      <c r="P2821" s="258"/>
      <c r="Q2821" s="258"/>
      <c r="R2821" s="258"/>
      <c r="S2821" s="258"/>
      <c r="T2821" s="259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60" t="s">
        <v>260</v>
      </c>
      <c r="AU2821" s="260" t="s">
        <v>93</v>
      </c>
      <c r="AV2821" s="13" t="s">
        <v>93</v>
      </c>
      <c r="AW2821" s="13" t="s">
        <v>40</v>
      </c>
      <c r="AX2821" s="13" t="s">
        <v>84</v>
      </c>
      <c r="AY2821" s="260" t="s">
        <v>251</v>
      </c>
    </row>
    <row r="2822" s="13" customFormat="1">
      <c r="A2822" s="13"/>
      <c r="B2822" s="249"/>
      <c r="C2822" s="250"/>
      <c r="D2822" s="251" t="s">
        <v>260</v>
      </c>
      <c r="E2822" s="252" t="s">
        <v>1</v>
      </c>
      <c r="F2822" s="253" t="s">
        <v>2426</v>
      </c>
      <c r="G2822" s="250"/>
      <c r="H2822" s="254">
        <v>19</v>
      </c>
      <c r="I2822" s="255"/>
      <c r="J2822" s="250"/>
      <c r="K2822" s="250"/>
      <c r="L2822" s="256"/>
      <c r="M2822" s="257"/>
      <c r="N2822" s="258"/>
      <c r="O2822" s="258"/>
      <c r="P2822" s="258"/>
      <c r="Q2822" s="258"/>
      <c r="R2822" s="258"/>
      <c r="S2822" s="258"/>
      <c r="T2822" s="259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60" t="s">
        <v>260</v>
      </c>
      <c r="AU2822" s="260" t="s">
        <v>93</v>
      </c>
      <c r="AV2822" s="13" t="s">
        <v>93</v>
      </c>
      <c r="AW2822" s="13" t="s">
        <v>40</v>
      </c>
      <c r="AX2822" s="13" t="s">
        <v>84</v>
      </c>
      <c r="AY2822" s="260" t="s">
        <v>251</v>
      </c>
    </row>
    <row r="2823" s="13" customFormat="1">
      <c r="A2823" s="13"/>
      <c r="B2823" s="249"/>
      <c r="C2823" s="250"/>
      <c r="D2823" s="251" t="s">
        <v>260</v>
      </c>
      <c r="E2823" s="252" t="s">
        <v>1</v>
      </c>
      <c r="F2823" s="253" t="s">
        <v>2427</v>
      </c>
      <c r="G2823" s="250"/>
      <c r="H2823" s="254">
        <v>19</v>
      </c>
      <c r="I2823" s="255"/>
      <c r="J2823" s="250"/>
      <c r="K2823" s="250"/>
      <c r="L2823" s="256"/>
      <c r="M2823" s="257"/>
      <c r="N2823" s="258"/>
      <c r="O2823" s="258"/>
      <c r="P2823" s="258"/>
      <c r="Q2823" s="258"/>
      <c r="R2823" s="258"/>
      <c r="S2823" s="258"/>
      <c r="T2823" s="259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60" t="s">
        <v>260</v>
      </c>
      <c r="AU2823" s="260" t="s">
        <v>93</v>
      </c>
      <c r="AV2823" s="13" t="s">
        <v>93</v>
      </c>
      <c r="AW2823" s="13" t="s">
        <v>40</v>
      </c>
      <c r="AX2823" s="13" t="s">
        <v>84</v>
      </c>
      <c r="AY2823" s="260" t="s">
        <v>251</v>
      </c>
    </row>
    <row r="2824" s="14" customFormat="1">
      <c r="A2824" s="14"/>
      <c r="B2824" s="261"/>
      <c r="C2824" s="262"/>
      <c r="D2824" s="251" t="s">
        <v>260</v>
      </c>
      <c r="E2824" s="263" t="s">
        <v>1</v>
      </c>
      <c r="F2824" s="264" t="s">
        <v>262</v>
      </c>
      <c r="G2824" s="262"/>
      <c r="H2824" s="265">
        <v>95</v>
      </c>
      <c r="I2824" s="266"/>
      <c r="J2824" s="262"/>
      <c r="K2824" s="262"/>
      <c r="L2824" s="267"/>
      <c r="M2824" s="268"/>
      <c r="N2824" s="269"/>
      <c r="O2824" s="269"/>
      <c r="P2824" s="269"/>
      <c r="Q2824" s="269"/>
      <c r="R2824" s="269"/>
      <c r="S2824" s="269"/>
      <c r="T2824" s="270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71" t="s">
        <v>260</v>
      </c>
      <c r="AU2824" s="271" t="s">
        <v>93</v>
      </c>
      <c r="AV2824" s="14" t="s">
        <v>257</v>
      </c>
      <c r="AW2824" s="14" t="s">
        <v>40</v>
      </c>
      <c r="AX2824" s="14" t="s">
        <v>91</v>
      </c>
      <c r="AY2824" s="271" t="s">
        <v>251</v>
      </c>
    </row>
    <row r="2825" s="2" customFormat="1" ht="33" customHeight="1">
      <c r="A2825" s="41"/>
      <c r="B2825" s="42"/>
      <c r="C2825" s="294" t="s">
        <v>2693</v>
      </c>
      <c r="D2825" s="294" t="s">
        <v>338</v>
      </c>
      <c r="E2825" s="295" t="s">
        <v>2694</v>
      </c>
      <c r="F2825" s="296" t="s">
        <v>2695</v>
      </c>
      <c r="G2825" s="297" t="s">
        <v>571</v>
      </c>
      <c r="H2825" s="298">
        <v>5</v>
      </c>
      <c r="I2825" s="299"/>
      <c r="J2825" s="300">
        <f>ROUND(I2825*H2825,2)</f>
        <v>0</v>
      </c>
      <c r="K2825" s="301"/>
      <c r="L2825" s="302"/>
      <c r="M2825" s="303" t="s">
        <v>1</v>
      </c>
      <c r="N2825" s="304" t="s">
        <v>49</v>
      </c>
      <c r="O2825" s="94"/>
      <c r="P2825" s="240">
        <f>O2825*H2825</f>
        <v>0</v>
      </c>
      <c r="Q2825" s="240">
        <v>0.0022000000000000001</v>
      </c>
      <c r="R2825" s="240">
        <f>Q2825*H2825</f>
        <v>0.011000000000000001</v>
      </c>
      <c r="S2825" s="240">
        <v>0</v>
      </c>
      <c r="T2825" s="241">
        <f>S2825*H2825</f>
        <v>0</v>
      </c>
      <c r="U2825" s="41"/>
      <c r="V2825" s="41"/>
      <c r="W2825" s="41"/>
      <c r="X2825" s="41"/>
      <c r="Y2825" s="41"/>
      <c r="Z2825" s="41"/>
      <c r="AA2825" s="41"/>
      <c r="AB2825" s="41"/>
      <c r="AC2825" s="41"/>
      <c r="AD2825" s="41"/>
      <c r="AE2825" s="41"/>
      <c r="AR2825" s="242" t="s">
        <v>364</v>
      </c>
      <c r="AT2825" s="242" t="s">
        <v>338</v>
      </c>
      <c r="AU2825" s="242" t="s">
        <v>93</v>
      </c>
      <c r="AY2825" s="19" t="s">
        <v>251</v>
      </c>
      <c r="BE2825" s="243">
        <f>IF(N2825="základní",J2825,0)</f>
        <v>0</v>
      </c>
      <c r="BF2825" s="243">
        <f>IF(N2825="snížená",J2825,0)</f>
        <v>0</v>
      </c>
      <c r="BG2825" s="243">
        <f>IF(N2825="zákl. přenesená",J2825,0)</f>
        <v>0</v>
      </c>
      <c r="BH2825" s="243">
        <f>IF(N2825="sníž. přenesená",J2825,0)</f>
        <v>0</v>
      </c>
      <c r="BI2825" s="243">
        <f>IF(N2825="nulová",J2825,0)</f>
        <v>0</v>
      </c>
      <c r="BJ2825" s="19" t="s">
        <v>91</v>
      </c>
      <c r="BK2825" s="243">
        <f>ROUND(I2825*H2825,2)</f>
        <v>0</v>
      </c>
      <c r="BL2825" s="19" t="s">
        <v>304</v>
      </c>
      <c r="BM2825" s="242" t="s">
        <v>2696</v>
      </c>
    </row>
    <row r="2826" s="15" customFormat="1">
      <c r="A2826" s="15"/>
      <c r="B2826" s="272"/>
      <c r="C2826" s="273"/>
      <c r="D2826" s="251" t="s">
        <v>260</v>
      </c>
      <c r="E2826" s="274" t="s">
        <v>1</v>
      </c>
      <c r="F2826" s="275" t="s">
        <v>1150</v>
      </c>
      <c r="G2826" s="273"/>
      <c r="H2826" s="274" t="s">
        <v>1</v>
      </c>
      <c r="I2826" s="276"/>
      <c r="J2826" s="273"/>
      <c r="K2826" s="273"/>
      <c r="L2826" s="277"/>
      <c r="M2826" s="278"/>
      <c r="N2826" s="279"/>
      <c r="O2826" s="279"/>
      <c r="P2826" s="279"/>
      <c r="Q2826" s="279"/>
      <c r="R2826" s="279"/>
      <c r="S2826" s="279"/>
      <c r="T2826" s="280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T2826" s="281" t="s">
        <v>260</v>
      </c>
      <c r="AU2826" s="281" t="s">
        <v>93</v>
      </c>
      <c r="AV2826" s="15" t="s">
        <v>91</v>
      </c>
      <c r="AW2826" s="15" t="s">
        <v>40</v>
      </c>
      <c r="AX2826" s="15" t="s">
        <v>84</v>
      </c>
      <c r="AY2826" s="281" t="s">
        <v>251</v>
      </c>
    </row>
    <row r="2827" s="15" customFormat="1">
      <c r="A2827" s="15"/>
      <c r="B2827" s="272"/>
      <c r="C2827" s="273"/>
      <c r="D2827" s="251" t="s">
        <v>260</v>
      </c>
      <c r="E2827" s="274" t="s">
        <v>1</v>
      </c>
      <c r="F2827" s="275" t="s">
        <v>2431</v>
      </c>
      <c r="G2827" s="273"/>
      <c r="H2827" s="274" t="s">
        <v>1</v>
      </c>
      <c r="I2827" s="276"/>
      <c r="J2827" s="273"/>
      <c r="K2827" s="273"/>
      <c r="L2827" s="277"/>
      <c r="M2827" s="278"/>
      <c r="N2827" s="279"/>
      <c r="O2827" s="279"/>
      <c r="P2827" s="279"/>
      <c r="Q2827" s="279"/>
      <c r="R2827" s="279"/>
      <c r="S2827" s="279"/>
      <c r="T2827" s="280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/>
      <c r="AT2827" s="281" t="s">
        <v>260</v>
      </c>
      <c r="AU2827" s="281" t="s">
        <v>93</v>
      </c>
      <c r="AV2827" s="15" t="s">
        <v>91</v>
      </c>
      <c r="AW2827" s="15" t="s">
        <v>40</v>
      </c>
      <c r="AX2827" s="15" t="s">
        <v>84</v>
      </c>
      <c r="AY2827" s="281" t="s">
        <v>251</v>
      </c>
    </row>
    <row r="2828" s="13" customFormat="1">
      <c r="A2828" s="13"/>
      <c r="B2828" s="249"/>
      <c r="C2828" s="250"/>
      <c r="D2828" s="251" t="s">
        <v>260</v>
      </c>
      <c r="E2828" s="252" t="s">
        <v>1</v>
      </c>
      <c r="F2828" s="253" t="s">
        <v>1278</v>
      </c>
      <c r="G2828" s="250"/>
      <c r="H2828" s="254">
        <v>1</v>
      </c>
      <c r="I2828" s="255"/>
      <c r="J2828" s="250"/>
      <c r="K2828" s="250"/>
      <c r="L2828" s="256"/>
      <c r="M2828" s="257"/>
      <c r="N2828" s="258"/>
      <c r="O2828" s="258"/>
      <c r="P2828" s="258"/>
      <c r="Q2828" s="258"/>
      <c r="R2828" s="258"/>
      <c r="S2828" s="258"/>
      <c r="T2828" s="259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60" t="s">
        <v>260</v>
      </c>
      <c r="AU2828" s="260" t="s">
        <v>93</v>
      </c>
      <c r="AV2828" s="13" t="s">
        <v>93</v>
      </c>
      <c r="AW2828" s="13" t="s">
        <v>40</v>
      </c>
      <c r="AX2828" s="13" t="s">
        <v>84</v>
      </c>
      <c r="AY2828" s="260" t="s">
        <v>251</v>
      </c>
    </row>
    <row r="2829" s="13" customFormat="1">
      <c r="A2829" s="13"/>
      <c r="B2829" s="249"/>
      <c r="C2829" s="250"/>
      <c r="D2829" s="251" t="s">
        <v>260</v>
      </c>
      <c r="E2829" s="252" t="s">
        <v>1</v>
      </c>
      <c r="F2829" s="253" t="s">
        <v>2432</v>
      </c>
      <c r="G2829" s="250"/>
      <c r="H2829" s="254">
        <v>1</v>
      </c>
      <c r="I2829" s="255"/>
      <c r="J2829" s="250"/>
      <c r="K2829" s="250"/>
      <c r="L2829" s="256"/>
      <c r="M2829" s="257"/>
      <c r="N2829" s="258"/>
      <c r="O2829" s="258"/>
      <c r="P2829" s="258"/>
      <c r="Q2829" s="258"/>
      <c r="R2829" s="258"/>
      <c r="S2829" s="258"/>
      <c r="T2829" s="259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60" t="s">
        <v>260</v>
      </c>
      <c r="AU2829" s="260" t="s">
        <v>93</v>
      </c>
      <c r="AV2829" s="13" t="s">
        <v>93</v>
      </c>
      <c r="AW2829" s="13" t="s">
        <v>40</v>
      </c>
      <c r="AX2829" s="13" t="s">
        <v>84</v>
      </c>
      <c r="AY2829" s="260" t="s">
        <v>251</v>
      </c>
    </row>
    <row r="2830" s="13" customFormat="1">
      <c r="A2830" s="13"/>
      <c r="B2830" s="249"/>
      <c r="C2830" s="250"/>
      <c r="D2830" s="251" t="s">
        <v>260</v>
      </c>
      <c r="E2830" s="252" t="s">
        <v>1</v>
      </c>
      <c r="F2830" s="253" t="s">
        <v>2433</v>
      </c>
      <c r="G2830" s="250"/>
      <c r="H2830" s="254">
        <v>1</v>
      </c>
      <c r="I2830" s="255"/>
      <c r="J2830" s="250"/>
      <c r="K2830" s="250"/>
      <c r="L2830" s="256"/>
      <c r="M2830" s="257"/>
      <c r="N2830" s="258"/>
      <c r="O2830" s="258"/>
      <c r="P2830" s="258"/>
      <c r="Q2830" s="258"/>
      <c r="R2830" s="258"/>
      <c r="S2830" s="258"/>
      <c r="T2830" s="259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60" t="s">
        <v>260</v>
      </c>
      <c r="AU2830" s="260" t="s">
        <v>93</v>
      </c>
      <c r="AV2830" s="13" t="s">
        <v>93</v>
      </c>
      <c r="AW2830" s="13" t="s">
        <v>40</v>
      </c>
      <c r="AX2830" s="13" t="s">
        <v>84</v>
      </c>
      <c r="AY2830" s="260" t="s">
        <v>251</v>
      </c>
    </row>
    <row r="2831" s="13" customFormat="1">
      <c r="A2831" s="13"/>
      <c r="B2831" s="249"/>
      <c r="C2831" s="250"/>
      <c r="D2831" s="251" t="s">
        <v>260</v>
      </c>
      <c r="E2831" s="252" t="s">
        <v>1</v>
      </c>
      <c r="F2831" s="253" t="s">
        <v>2434</v>
      </c>
      <c r="G2831" s="250"/>
      <c r="H2831" s="254">
        <v>1</v>
      </c>
      <c r="I2831" s="255"/>
      <c r="J2831" s="250"/>
      <c r="K2831" s="250"/>
      <c r="L2831" s="256"/>
      <c r="M2831" s="257"/>
      <c r="N2831" s="258"/>
      <c r="O2831" s="258"/>
      <c r="P2831" s="258"/>
      <c r="Q2831" s="258"/>
      <c r="R2831" s="258"/>
      <c r="S2831" s="258"/>
      <c r="T2831" s="259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60" t="s">
        <v>260</v>
      </c>
      <c r="AU2831" s="260" t="s">
        <v>93</v>
      </c>
      <c r="AV2831" s="13" t="s">
        <v>93</v>
      </c>
      <c r="AW2831" s="13" t="s">
        <v>40</v>
      </c>
      <c r="AX2831" s="13" t="s">
        <v>84</v>
      </c>
      <c r="AY2831" s="260" t="s">
        <v>251</v>
      </c>
    </row>
    <row r="2832" s="13" customFormat="1">
      <c r="A2832" s="13"/>
      <c r="B2832" s="249"/>
      <c r="C2832" s="250"/>
      <c r="D2832" s="251" t="s">
        <v>260</v>
      </c>
      <c r="E2832" s="252" t="s">
        <v>1</v>
      </c>
      <c r="F2832" s="253" t="s">
        <v>2435</v>
      </c>
      <c r="G2832" s="250"/>
      <c r="H2832" s="254">
        <v>1</v>
      </c>
      <c r="I2832" s="255"/>
      <c r="J2832" s="250"/>
      <c r="K2832" s="250"/>
      <c r="L2832" s="256"/>
      <c r="M2832" s="257"/>
      <c r="N2832" s="258"/>
      <c r="O2832" s="258"/>
      <c r="P2832" s="258"/>
      <c r="Q2832" s="258"/>
      <c r="R2832" s="258"/>
      <c r="S2832" s="258"/>
      <c r="T2832" s="259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60" t="s">
        <v>260</v>
      </c>
      <c r="AU2832" s="260" t="s">
        <v>93</v>
      </c>
      <c r="AV2832" s="13" t="s">
        <v>93</v>
      </c>
      <c r="AW2832" s="13" t="s">
        <v>40</v>
      </c>
      <c r="AX2832" s="13" t="s">
        <v>84</v>
      </c>
      <c r="AY2832" s="260" t="s">
        <v>251</v>
      </c>
    </row>
    <row r="2833" s="14" customFormat="1">
      <c r="A2833" s="14"/>
      <c r="B2833" s="261"/>
      <c r="C2833" s="262"/>
      <c r="D2833" s="251" t="s">
        <v>260</v>
      </c>
      <c r="E2833" s="263" t="s">
        <v>1</v>
      </c>
      <c r="F2833" s="264" t="s">
        <v>262</v>
      </c>
      <c r="G2833" s="262"/>
      <c r="H2833" s="265">
        <v>5</v>
      </c>
      <c r="I2833" s="266"/>
      <c r="J2833" s="262"/>
      <c r="K2833" s="262"/>
      <c r="L2833" s="267"/>
      <c r="M2833" s="268"/>
      <c r="N2833" s="269"/>
      <c r="O2833" s="269"/>
      <c r="P2833" s="269"/>
      <c r="Q2833" s="269"/>
      <c r="R2833" s="269"/>
      <c r="S2833" s="269"/>
      <c r="T2833" s="270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71" t="s">
        <v>260</v>
      </c>
      <c r="AU2833" s="271" t="s">
        <v>93</v>
      </c>
      <c r="AV2833" s="14" t="s">
        <v>257</v>
      </c>
      <c r="AW2833" s="14" t="s">
        <v>40</v>
      </c>
      <c r="AX2833" s="14" t="s">
        <v>91</v>
      </c>
      <c r="AY2833" s="271" t="s">
        <v>251</v>
      </c>
    </row>
    <row r="2834" s="2" customFormat="1" ht="24.15" customHeight="1">
      <c r="A2834" s="41"/>
      <c r="B2834" s="42"/>
      <c r="C2834" s="230" t="s">
        <v>2697</v>
      </c>
      <c r="D2834" s="230" t="s">
        <v>253</v>
      </c>
      <c r="E2834" s="231" t="s">
        <v>2698</v>
      </c>
      <c r="F2834" s="232" t="s">
        <v>2699</v>
      </c>
      <c r="G2834" s="233" t="s">
        <v>571</v>
      </c>
      <c r="H2834" s="234">
        <v>191</v>
      </c>
      <c r="I2834" s="235"/>
      <c r="J2834" s="236">
        <f>ROUND(I2834*H2834,2)</f>
        <v>0</v>
      </c>
      <c r="K2834" s="237"/>
      <c r="L2834" s="47"/>
      <c r="M2834" s="238" t="s">
        <v>1</v>
      </c>
      <c r="N2834" s="239" t="s">
        <v>49</v>
      </c>
      <c r="O2834" s="94"/>
      <c r="P2834" s="240">
        <f>O2834*H2834</f>
        <v>0</v>
      </c>
      <c r="Q2834" s="240">
        <v>0.00046999999999999999</v>
      </c>
      <c r="R2834" s="240">
        <f>Q2834*H2834</f>
        <v>0.089770000000000003</v>
      </c>
      <c r="S2834" s="240">
        <v>0</v>
      </c>
      <c r="T2834" s="241">
        <f>S2834*H2834</f>
        <v>0</v>
      </c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R2834" s="242" t="s">
        <v>304</v>
      </c>
      <c r="AT2834" s="242" t="s">
        <v>253</v>
      </c>
      <c r="AU2834" s="242" t="s">
        <v>93</v>
      </c>
      <c r="AY2834" s="19" t="s">
        <v>251</v>
      </c>
      <c r="BE2834" s="243">
        <f>IF(N2834="základní",J2834,0)</f>
        <v>0</v>
      </c>
      <c r="BF2834" s="243">
        <f>IF(N2834="snížená",J2834,0)</f>
        <v>0</v>
      </c>
      <c r="BG2834" s="243">
        <f>IF(N2834="zákl. přenesená",J2834,0)</f>
        <v>0</v>
      </c>
      <c r="BH2834" s="243">
        <f>IF(N2834="sníž. přenesená",J2834,0)</f>
        <v>0</v>
      </c>
      <c r="BI2834" s="243">
        <f>IF(N2834="nulová",J2834,0)</f>
        <v>0</v>
      </c>
      <c r="BJ2834" s="19" t="s">
        <v>91</v>
      </c>
      <c r="BK2834" s="243">
        <f>ROUND(I2834*H2834,2)</f>
        <v>0</v>
      </c>
      <c r="BL2834" s="19" t="s">
        <v>304</v>
      </c>
      <c r="BM2834" s="242" t="s">
        <v>2700</v>
      </c>
    </row>
    <row r="2835" s="2" customFormat="1">
      <c r="A2835" s="41"/>
      <c r="B2835" s="42"/>
      <c r="C2835" s="43"/>
      <c r="D2835" s="244" t="s">
        <v>258</v>
      </c>
      <c r="E2835" s="43"/>
      <c r="F2835" s="245" t="s">
        <v>2701</v>
      </c>
      <c r="G2835" s="43"/>
      <c r="H2835" s="43"/>
      <c r="I2835" s="246"/>
      <c r="J2835" s="43"/>
      <c r="K2835" s="43"/>
      <c r="L2835" s="47"/>
      <c r="M2835" s="247"/>
      <c r="N2835" s="248"/>
      <c r="O2835" s="94"/>
      <c r="P2835" s="94"/>
      <c r="Q2835" s="94"/>
      <c r="R2835" s="94"/>
      <c r="S2835" s="94"/>
      <c r="T2835" s="95"/>
      <c r="U2835" s="41"/>
      <c r="V2835" s="41"/>
      <c r="W2835" s="41"/>
      <c r="X2835" s="41"/>
      <c r="Y2835" s="41"/>
      <c r="Z2835" s="41"/>
      <c r="AA2835" s="41"/>
      <c r="AB2835" s="41"/>
      <c r="AC2835" s="41"/>
      <c r="AD2835" s="41"/>
      <c r="AE2835" s="41"/>
      <c r="AT2835" s="19" t="s">
        <v>258</v>
      </c>
      <c r="AU2835" s="19" t="s">
        <v>93</v>
      </c>
    </row>
    <row r="2836" s="15" customFormat="1">
      <c r="A2836" s="15"/>
      <c r="B2836" s="272"/>
      <c r="C2836" s="273"/>
      <c r="D2836" s="251" t="s">
        <v>260</v>
      </c>
      <c r="E2836" s="274" t="s">
        <v>1</v>
      </c>
      <c r="F2836" s="275" t="s">
        <v>1150</v>
      </c>
      <c r="G2836" s="273"/>
      <c r="H2836" s="274" t="s">
        <v>1</v>
      </c>
      <c r="I2836" s="276"/>
      <c r="J2836" s="273"/>
      <c r="K2836" s="273"/>
      <c r="L2836" s="277"/>
      <c r="M2836" s="278"/>
      <c r="N2836" s="279"/>
      <c r="O2836" s="279"/>
      <c r="P2836" s="279"/>
      <c r="Q2836" s="279"/>
      <c r="R2836" s="279"/>
      <c r="S2836" s="279"/>
      <c r="T2836" s="280"/>
      <c r="U2836" s="15"/>
      <c r="V2836" s="15"/>
      <c r="W2836" s="15"/>
      <c r="X2836" s="15"/>
      <c r="Y2836" s="15"/>
      <c r="Z2836" s="15"/>
      <c r="AA2836" s="15"/>
      <c r="AB2836" s="15"/>
      <c r="AC2836" s="15"/>
      <c r="AD2836" s="15"/>
      <c r="AE2836" s="15"/>
      <c r="AT2836" s="281" t="s">
        <v>260</v>
      </c>
      <c r="AU2836" s="281" t="s">
        <v>93</v>
      </c>
      <c r="AV2836" s="15" t="s">
        <v>91</v>
      </c>
      <c r="AW2836" s="15" t="s">
        <v>40</v>
      </c>
      <c r="AX2836" s="15" t="s">
        <v>84</v>
      </c>
      <c r="AY2836" s="281" t="s">
        <v>251</v>
      </c>
    </row>
    <row r="2837" s="15" customFormat="1">
      <c r="A2837" s="15"/>
      <c r="B2837" s="272"/>
      <c r="C2837" s="273"/>
      <c r="D2837" s="251" t="s">
        <v>260</v>
      </c>
      <c r="E2837" s="274" t="s">
        <v>1</v>
      </c>
      <c r="F2837" s="275" t="s">
        <v>2422</v>
      </c>
      <c r="G2837" s="273"/>
      <c r="H2837" s="274" t="s">
        <v>1</v>
      </c>
      <c r="I2837" s="276"/>
      <c r="J2837" s="273"/>
      <c r="K2837" s="273"/>
      <c r="L2837" s="277"/>
      <c r="M2837" s="278"/>
      <c r="N2837" s="279"/>
      <c r="O2837" s="279"/>
      <c r="P2837" s="279"/>
      <c r="Q2837" s="279"/>
      <c r="R2837" s="279"/>
      <c r="S2837" s="279"/>
      <c r="T2837" s="280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81" t="s">
        <v>260</v>
      </c>
      <c r="AU2837" s="281" t="s">
        <v>93</v>
      </c>
      <c r="AV2837" s="15" t="s">
        <v>91</v>
      </c>
      <c r="AW2837" s="15" t="s">
        <v>40</v>
      </c>
      <c r="AX2837" s="15" t="s">
        <v>84</v>
      </c>
      <c r="AY2837" s="281" t="s">
        <v>251</v>
      </c>
    </row>
    <row r="2838" s="13" customFormat="1">
      <c r="A2838" s="13"/>
      <c r="B2838" s="249"/>
      <c r="C2838" s="250"/>
      <c r="D2838" s="251" t="s">
        <v>260</v>
      </c>
      <c r="E2838" s="252" t="s">
        <v>1</v>
      </c>
      <c r="F2838" s="253" t="s">
        <v>2423</v>
      </c>
      <c r="G2838" s="250"/>
      <c r="H2838" s="254">
        <v>20</v>
      </c>
      <c r="I2838" s="255"/>
      <c r="J2838" s="250"/>
      <c r="K2838" s="250"/>
      <c r="L2838" s="256"/>
      <c r="M2838" s="257"/>
      <c r="N2838" s="258"/>
      <c r="O2838" s="258"/>
      <c r="P2838" s="258"/>
      <c r="Q2838" s="258"/>
      <c r="R2838" s="258"/>
      <c r="S2838" s="258"/>
      <c r="T2838" s="259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60" t="s">
        <v>260</v>
      </c>
      <c r="AU2838" s="260" t="s">
        <v>93</v>
      </c>
      <c r="AV2838" s="13" t="s">
        <v>93</v>
      </c>
      <c r="AW2838" s="13" t="s">
        <v>40</v>
      </c>
      <c r="AX2838" s="13" t="s">
        <v>84</v>
      </c>
      <c r="AY2838" s="260" t="s">
        <v>251</v>
      </c>
    </row>
    <row r="2839" s="13" customFormat="1">
      <c r="A2839" s="13"/>
      <c r="B2839" s="249"/>
      <c r="C2839" s="250"/>
      <c r="D2839" s="251" t="s">
        <v>260</v>
      </c>
      <c r="E2839" s="252" t="s">
        <v>1</v>
      </c>
      <c r="F2839" s="253" t="s">
        <v>2424</v>
      </c>
      <c r="G2839" s="250"/>
      <c r="H2839" s="254">
        <v>19</v>
      </c>
      <c r="I2839" s="255"/>
      <c r="J2839" s="250"/>
      <c r="K2839" s="250"/>
      <c r="L2839" s="256"/>
      <c r="M2839" s="257"/>
      <c r="N2839" s="258"/>
      <c r="O2839" s="258"/>
      <c r="P2839" s="258"/>
      <c r="Q2839" s="258"/>
      <c r="R2839" s="258"/>
      <c r="S2839" s="258"/>
      <c r="T2839" s="259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60" t="s">
        <v>260</v>
      </c>
      <c r="AU2839" s="260" t="s">
        <v>93</v>
      </c>
      <c r="AV2839" s="13" t="s">
        <v>93</v>
      </c>
      <c r="AW2839" s="13" t="s">
        <v>40</v>
      </c>
      <c r="AX2839" s="13" t="s">
        <v>84</v>
      </c>
      <c r="AY2839" s="260" t="s">
        <v>251</v>
      </c>
    </row>
    <row r="2840" s="13" customFormat="1">
      <c r="A2840" s="13"/>
      <c r="B2840" s="249"/>
      <c r="C2840" s="250"/>
      <c r="D2840" s="251" t="s">
        <v>260</v>
      </c>
      <c r="E2840" s="252" t="s">
        <v>1</v>
      </c>
      <c r="F2840" s="253" t="s">
        <v>2425</v>
      </c>
      <c r="G2840" s="250"/>
      <c r="H2840" s="254">
        <v>19</v>
      </c>
      <c r="I2840" s="255"/>
      <c r="J2840" s="250"/>
      <c r="K2840" s="250"/>
      <c r="L2840" s="256"/>
      <c r="M2840" s="257"/>
      <c r="N2840" s="258"/>
      <c r="O2840" s="258"/>
      <c r="P2840" s="258"/>
      <c r="Q2840" s="258"/>
      <c r="R2840" s="258"/>
      <c r="S2840" s="258"/>
      <c r="T2840" s="259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60" t="s">
        <v>260</v>
      </c>
      <c r="AU2840" s="260" t="s">
        <v>93</v>
      </c>
      <c r="AV2840" s="13" t="s">
        <v>93</v>
      </c>
      <c r="AW2840" s="13" t="s">
        <v>40</v>
      </c>
      <c r="AX2840" s="13" t="s">
        <v>84</v>
      </c>
      <c r="AY2840" s="260" t="s">
        <v>251</v>
      </c>
    </row>
    <row r="2841" s="13" customFormat="1">
      <c r="A2841" s="13"/>
      <c r="B2841" s="249"/>
      <c r="C2841" s="250"/>
      <c r="D2841" s="251" t="s">
        <v>260</v>
      </c>
      <c r="E2841" s="252" t="s">
        <v>1</v>
      </c>
      <c r="F2841" s="253" t="s">
        <v>2426</v>
      </c>
      <c r="G2841" s="250"/>
      <c r="H2841" s="254">
        <v>19</v>
      </c>
      <c r="I2841" s="255"/>
      <c r="J2841" s="250"/>
      <c r="K2841" s="250"/>
      <c r="L2841" s="256"/>
      <c r="M2841" s="257"/>
      <c r="N2841" s="258"/>
      <c r="O2841" s="258"/>
      <c r="P2841" s="258"/>
      <c r="Q2841" s="258"/>
      <c r="R2841" s="258"/>
      <c r="S2841" s="258"/>
      <c r="T2841" s="259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60" t="s">
        <v>260</v>
      </c>
      <c r="AU2841" s="260" t="s">
        <v>93</v>
      </c>
      <c r="AV2841" s="13" t="s">
        <v>93</v>
      </c>
      <c r="AW2841" s="13" t="s">
        <v>40</v>
      </c>
      <c r="AX2841" s="13" t="s">
        <v>84</v>
      </c>
      <c r="AY2841" s="260" t="s">
        <v>251</v>
      </c>
    </row>
    <row r="2842" s="13" customFormat="1">
      <c r="A2842" s="13"/>
      <c r="B2842" s="249"/>
      <c r="C2842" s="250"/>
      <c r="D2842" s="251" t="s">
        <v>260</v>
      </c>
      <c r="E2842" s="252" t="s">
        <v>1</v>
      </c>
      <c r="F2842" s="253" t="s">
        <v>2427</v>
      </c>
      <c r="G2842" s="250"/>
      <c r="H2842" s="254">
        <v>19</v>
      </c>
      <c r="I2842" s="255"/>
      <c r="J2842" s="250"/>
      <c r="K2842" s="250"/>
      <c r="L2842" s="256"/>
      <c r="M2842" s="257"/>
      <c r="N2842" s="258"/>
      <c r="O2842" s="258"/>
      <c r="P2842" s="258"/>
      <c r="Q2842" s="258"/>
      <c r="R2842" s="258"/>
      <c r="S2842" s="258"/>
      <c r="T2842" s="259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60" t="s">
        <v>260</v>
      </c>
      <c r="AU2842" s="260" t="s">
        <v>93</v>
      </c>
      <c r="AV2842" s="13" t="s">
        <v>93</v>
      </c>
      <c r="AW2842" s="13" t="s">
        <v>40</v>
      </c>
      <c r="AX2842" s="13" t="s">
        <v>84</v>
      </c>
      <c r="AY2842" s="260" t="s">
        <v>251</v>
      </c>
    </row>
    <row r="2843" s="16" customFormat="1">
      <c r="A2843" s="16"/>
      <c r="B2843" s="283"/>
      <c r="C2843" s="284"/>
      <c r="D2843" s="251" t="s">
        <v>260</v>
      </c>
      <c r="E2843" s="285" t="s">
        <v>1</v>
      </c>
      <c r="F2843" s="286" t="s">
        <v>329</v>
      </c>
      <c r="G2843" s="284"/>
      <c r="H2843" s="287">
        <v>96</v>
      </c>
      <c r="I2843" s="288"/>
      <c r="J2843" s="284"/>
      <c r="K2843" s="284"/>
      <c r="L2843" s="289"/>
      <c r="M2843" s="290"/>
      <c r="N2843" s="291"/>
      <c r="O2843" s="291"/>
      <c r="P2843" s="291"/>
      <c r="Q2843" s="291"/>
      <c r="R2843" s="291"/>
      <c r="S2843" s="291"/>
      <c r="T2843" s="292"/>
      <c r="U2843" s="16"/>
      <c r="V2843" s="16"/>
      <c r="W2843" s="16"/>
      <c r="X2843" s="16"/>
      <c r="Y2843" s="16"/>
      <c r="Z2843" s="16"/>
      <c r="AA2843" s="16"/>
      <c r="AB2843" s="16"/>
      <c r="AC2843" s="16"/>
      <c r="AD2843" s="16"/>
      <c r="AE2843" s="16"/>
      <c r="AT2843" s="293" t="s">
        <v>260</v>
      </c>
      <c r="AU2843" s="293" t="s">
        <v>93</v>
      </c>
      <c r="AV2843" s="16" t="s">
        <v>273</v>
      </c>
      <c r="AW2843" s="16" t="s">
        <v>40</v>
      </c>
      <c r="AX2843" s="16" t="s">
        <v>84</v>
      </c>
      <c r="AY2843" s="293" t="s">
        <v>251</v>
      </c>
    </row>
    <row r="2844" s="15" customFormat="1">
      <c r="A2844" s="15"/>
      <c r="B2844" s="272"/>
      <c r="C2844" s="273"/>
      <c r="D2844" s="251" t="s">
        <v>260</v>
      </c>
      <c r="E2844" s="274" t="s">
        <v>1</v>
      </c>
      <c r="F2844" s="275" t="s">
        <v>2428</v>
      </c>
      <c r="G2844" s="273"/>
      <c r="H2844" s="274" t="s">
        <v>1</v>
      </c>
      <c r="I2844" s="276"/>
      <c r="J2844" s="273"/>
      <c r="K2844" s="273"/>
      <c r="L2844" s="277"/>
      <c r="M2844" s="278"/>
      <c r="N2844" s="279"/>
      <c r="O2844" s="279"/>
      <c r="P2844" s="279"/>
      <c r="Q2844" s="279"/>
      <c r="R2844" s="279"/>
      <c r="S2844" s="279"/>
      <c r="T2844" s="280"/>
      <c r="U2844" s="15"/>
      <c r="V2844" s="15"/>
      <c r="W2844" s="15"/>
      <c r="X2844" s="15"/>
      <c r="Y2844" s="15"/>
      <c r="Z2844" s="15"/>
      <c r="AA2844" s="15"/>
      <c r="AB2844" s="15"/>
      <c r="AC2844" s="15"/>
      <c r="AD2844" s="15"/>
      <c r="AE2844" s="15"/>
      <c r="AT2844" s="281" t="s">
        <v>260</v>
      </c>
      <c r="AU2844" s="281" t="s">
        <v>93</v>
      </c>
      <c r="AV2844" s="15" t="s">
        <v>91</v>
      </c>
      <c r="AW2844" s="15" t="s">
        <v>40</v>
      </c>
      <c r="AX2844" s="15" t="s">
        <v>84</v>
      </c>
      <c r="AY2844" s="281" t="s">
        <v>251</v>
      </c>
    </row>
    <row r="2845" s="13" customFormat="1">
      <c r="A2845" s="13"/>
      <c r="B2845" s="249"/>
      <c r="C2845" s="250"/>
      <c r="D2845" s="251" t="s">
        <v>260</v>
      </c>
      <c r="E2845" s="252" t="s">
        <v>1</v>
      </c>
      <c r="F2845" s="253" t="s">
        <v>2429</v>
      </c>
      <c r="G2845" s="250"/>
      <c r="H2845" s="254">
        <v>19</v>
      </c>
      <c r="I2845" s="255"/>
      <c r="J2845" s="250"/>
      <c r="K2845" s="250"/>
      <c r="L2845" s="256"/>
      <c r="M2845" s="257"/>
      <c r="N2845" s="258"/>
      <c r="O2845" s="258"/>
      <c r="P2845" s="258"/>
      <c r="Q2845" s="258"/>
      <c r="R2845" s="258"/>
      <c r="S2845" s="258"/>
      <c r="T2845" s="259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60" t="s">
        <v>260</v>
      </c>
      <c r="AU2845" s="260" t="s">
        <v>93</v>
      </c>
      <c r="AV2845" s="13" t="s">
        <v>93</v>
      </c>
      <c r="AW2845" s="13" t="s">
        <v>40</v>
      </c>
      <c r="AX2845" s="13" t="s">
        <v>84</v>
      </c>
      <c r="AY2845" s="260" t="s">
        <v>251</v>
      </c>
    </row>
    <row r="2846" s="13" customFormat="1">
      <c r="A2846" s="13"/>
      <c r="B2846" s="249"/>
      <c r="C2846" s="250"/>
      <c r="D2846" s="251" t="s">
        <v>260</v>
      </c>
      <c r="E2846" s="252" t="s">
        <v>1</v>
      </c>
      <c r="F2846" s="253" t="s">
        <v>2424</v>
      </c>
      <c r="G2846" s="250"/>
      <c r="H2846" s="254">
        <v>19</v>
      </c>
      <c r="I2846" s="255"/>
      <c r="J2846" s="250"/>
      <c r="K2846" s="250"/>
      <c r="L2846" s="256"/>
      <c r="M2846" s="257"/>
      <c r="N2846" s="258"/>
      <c r="O2846" s="258"/>
      <c r="P2846" s="258"/>
      <c r="Q2846" s="258"/>
      <c r="R2846" s="258"/>
      <c r="S2846" s="258"/>
      <c r="T2846" s="259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60" t="s">
        <v>260</v>
      </c>
      <c r="AU2846" s="260" t="s">
        <v>93</v>
      </c>
      <c r="AV2846" s="13" t="s">
        <v>93</v>
      </c>
      <c r="AW2846" s="13" t="s">
        <v>40</v>
      </c>
      <c r="AX2846" s="13" t="s">
        <v>84</v>
      </c>
      <c r="AY2846" s="260" t="s">
        <v>251</v>
      </c>
    </row>
    <row r="2847" s="13" customFormat="1">
      <c r="A2847" s="13"/>
      <c r="B2847" s="249"/>
      <c r="C2847" s="250"/>
      <c r="D2847" s="251" t="s">
        <v>260</v>
      </c>
      <c r="E2847" s="252" t="s">
        <v>1</v>
      </c>
      <c r="F2847" s="253" t="s">
        <v>2425</v>
      </c>
      <c r="G2847" s="250"/>
      <c r="H2847" s="254">
        <v>19</v>
      </c>
      <c r="I2847" s="255"/>
      <c r="J2847" s="250"/>
      <c r="K2847" s="250"/>
      <c r="L2847" s="256"/>
      <c r="M2847" s="257"/>
      <c r="N2847" s="258"/>
      <c r="O2847" s="258"/>
      <c r="P2847" s="258"/>
      <c r="Q2847" s="258"/>
      <c r="R2847" s="258"/>
      <c r="S2847" s="258"/>
      <c r="T2847" s="259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60" t="s">
        <v>260</v>
      </c>
      <c r="AU2847" s="260" t="s">
        <v>93</v>
      </c>
      <c r="AV2847" s="13" t="s">
        <v>93</v>
      </c>
      <c r="AW2847" s="13" t="s">
        <v>40</v>
      </c>
      <c r="AX2847" s="13" t="s">
        <v>84</v>
      </c>
      <c r="AY2847" s="260" t="s">
        <v>251</v>
      </c>
    </row>
    <row r="2848" s="13" customFormat="1">
      <c r="A2848" s="13"/>
      <c r="B2848" s="249"/>
      <c r="C2848" s="250"/>
      <c r="D2848" s="251" t="s">
        <v>260</v>
      </c>
      <c r="E2848" s="252" t="s">
        <v>1</v>
      </c>
      <c r="F2848" s="253" t="s">
        <v>2426</v>
      </c>
      <c r="G2848" s="250"/>
      <c r="H2848" s="254">
        <v>19</v>
      </c>
      <c r="I2848" s="255"/>
      <c r="J2848" s="250"/>
      <c r="K2848" s="250"/>
      <c r="L2848" s="256"/>
      <c r="M2848" s="257"/>
      <c r="N2848" s="258"/>
      <c r="O2848" s="258"/>
      <c r="P2848" s="258"/>
      <c r="Q2848" s="258"/>
      <c r="R2848" s="258"/>
      <c r="S2848" s="258"/>
      <c r="T2848" s="259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60" t="s">
        <v>260</v>
      </c>
      <c r="AU2848" s="260" t="s">
        <v>93</v>
      </c>
      <c r="AV2848" s="13" t="s">
        <v>93</v>
      </c>
      <c r="AW2848" s="13" t="s">
        <v>40</v>
      </c>
      <c r="AX2848" s="13" t="s">
        <v>84</v>
      </c>
      <c r="AY2848" s="260" t="s">
        <v>251</v>
      </c>
    </row>
    <row r="2849" s="13" customFormat="1">
      <c r="A2849" s="13"/>
      <c r="B2849" s="249"/>
      <c r="C2849" s="250"/>
      <c r="D2849" s="251" t="s">
        <v>260</v>
      </c>
      <c r="E2849" s="252" t="s">
        <v>1</v>
      </c>
      <c r="F2849" s="253" t="s">
        <v>2427</v>
      </c>
      <c r="G2849" s="250"/>
      <c r="H2849" s="254">
        <v>19</v>
      </c>
      <c r="I2849" s="255"/>
      <c r="J2849" s="250"/>
      <c r="K2849" s="250"/>
      <c r="L2849" s="256"/>
      <c r="M2849" s="257"/>
      <c r="N2849" s="258"/>
      <c r="O2849" s="258"/>
      <c r="P2849" s="258"/>
      <c r="Q2849" s="258"/>
      <c r="R2849" s="258"/>
      <c r="S2849" s="258"/>
      <c r="T2849" s="259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60" t="s">
        <v>260</v>
      </c>
      <c r="AU2849" s="260" t="s">
        <v>93</v>
      </c>
      <c r="AV2849" s="13" t="s">
        <v>93</v>
      </c>
      <c r="AW2849" s="13" t="s">
        <v>40</v>
      </c>
      <c r="AX2849" s="13" t="s">
        <v>84</v>
      </c>
      <c r="AY2849" s="260" t="s">
        <v>251</v>
      </c>
    </row>
    <row r="2850" s="16" customFormat="1">
      <c r="A2850" s="16"/>
      <c r="B2850" s="283"/>
      <c r="C2850" s="284"/>
      <c r="D2850" s="251" t="s">
        <v>260</v>
      </c>
      <c r="E2850" s="285" t="s">
        <v>1</v>
      </c>
      <c r="F2850" s="286" t="s">
        <v>329</v>
      </c>
      <c r="G2850" s="284"/>
      <c r="H2850" s="287">
        <v>95</v>
      </c>
      <c r="I2850" s="288"/>
      <c r="J2850" s="284"/>
      <c r="K2850" s="284"/>
      <c r="L2850" s="289"/>
      <c r="M2850" s="290"/>
      <c r="N2850" s="291"/>
      <c r="O2850" s="291"/>
      <c r="P2850" s="291"/>
      <c r="Q2850" s="291"/>
      <c r="R2850" s="291"/>
      <c r="S2850" s="291"/>
      <c r="T2850" s="292"/>
      <c r="U2850" s="16"/>
      <c r="V2850" s="16"/>
      <c r="W2850" s="16"/>
      <c r="X2850" s="16"/>
      <c r="Y2850" s="16"/>
      <c r="Z2850" s="16"/>
      <c r="AA2850" s="16"/>
      <c r="AB2850" s="16"/>
      <c r="AC2850" s="16"/>
      <c r="AD2850" s="16"/>
      <c r="AE2850" s="16"/>
      <c r="AT2850" s="293" t="s">
        <v>260</v>
      </c>
      <c r="AU2850" s="293" t="s">
        <v>93</v>
      </c>
      <c r="AV2850" s="16" t="s">
        <v>273</v>
      </c>
      <c r="AW2850" s="16" t="s">
        <v>40</v>
      </c>
      <c r="AX2850" s="16" t="s">
        <v>84</v>
      </c>
      <c r="AY2850" s="293" t="s">
        <v>251</v>
      </c>
    </row>
    <row r="2851" s="14" customFormat="1">
      <c r="A2851" s="14"/>
      <c r="B2851" s="261"/>
      <c r="C2851" s="262"/>
      <c r="D2851" s="251" t="s">
        <v>260</v>
      </c>
      <c r="E2851" s="263" t="s">
        <v>1</v>
      </c>
      <c r="F2851" s="264" t="s">
        <v>262</v>
      </c>
      <c r="G2851" s="262"/>
      <c r="H2851" s="265">
        <v>191</v>
      </c>
      <c r="I2851" s="266"/>
      <c r="J2851" s="262"/>
      <c r="K2851" s="262"/>
      <c r="L2851" s="267"/>
      <c r="M2851" s="268"/>
      <c r="N2851" s="269"/>
      <c r="O2851" s="269"/>
      <c r="P2851" s="269"/>
      <c r="Q2851" s="269"/>
      <c r="R2851" s="269"/>
      <c r="S2851" s="269"/>
      <c r="T2851" s="270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71" t="s">
        <v>260</v>
      </c>
      <c r="AU2851" s="271" t="s">
        <v>93</v>
      </c>
      <c r="AV2851" s="14" t="s">
        <v>257</v>
      </c>
      <c r="AW2851" s="14" t="s">
        <v>40</v>
      </c>
      <c r="AX2851" s="14" t="s">
        <v>91</v>
      </c>
      <c r="AY2851" s="271" t="s">
        <v>251</v>
      </c>
    </row>
    <row r="2852" s="2" customFormat="1" ht="33" customHeight="1">
      <c r="A2852" s="41"/>
      <c r="B2852" s="42"/>
      <c r="C2852" s="294" t="s">
        <v>2702</v>
      </c>
      <c r="D2852" s="294" t="s">
        <v>338</v>
      </c>
      <c r="E2852" s="295" t="s">
        <v>2703</v>
      </c>
      <c r="F2852" s="296" t="s">
        <v>2704</v>
      </c>
      <c r="G2852" s="297" t="s">
        <v>571</v>
      </c>
      <c r="H2852" s="298">
        <v>96</v>
      </c>
      <c r="I2852" s="299"/>
      <c r="J2852" s="300">
        <f>ROUND(I2852*H2852,2)</f>
        <v>0</v>
      </c>
      <c r="K2852" s="301"/>
      <c r="L2852" s="302"/>
      <c r="M2852" s="303" t="s">
        <v>1</v>
      </c>
      <c r="N2852" s="304" t="s">
        <v>49</v>
      </c>
      <c r="O2852" s="94"/>
      <c r="P2852" s="240">
        <f>O2852*H2852</f>
        <v>0</v>
      </c>
      <c r="Q2852" s="240">
        <v>0.016</v>
      </c>
      <c r="R2852" s="240">
        <f>Q2852*H2852</f>
        <v>1.536</v>
      </c>
      <c r="S2852" s="240">
        <v>0</v>
      </c>
      <c r="T2852" s="241">
        <f>S2852*H2852</f>
        <v>0</v>
      </c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R2852" s="242" t="s">
        <v>364</v>
      </c>
      <c r="AT2852" s="242" t="s">
        <v>338</v>
      </c>
      <c r="AU2852" s="242" t="s">
        <v>93</v>
      </c>
      <c r="AY2852" s="19" t="s">
        <v>251</v>
      </c>
      <c r="BE2852" s="243">
        <f>IF(N2852="základní",J2852,0)</f>
        <v>0</v>
      </c>
      <c r="BF2852" s="243">
        <f>IF(N2852="snížená",J2852,0)</f>
        <v>0</v>
      </c>
      <c r="BG2852" s="243">
        <f>IF(N2852="zákl. přenesená",J2852,0)</f>
        <v>0</v>
      </c>
      <c r="BH2852" s="243">
        <f>IF(N2852="sníž. přenesená",J2852,0)</f>
        <v>0</v>
      </c>
      <c r="BI2852" s="243">
        <f>IF(N2852="nulová",J2852,0)</f>
        <v>0</v>
      </c>
      <c r="BJ2852" s="19" t="s">
        <v>91</v>
      </c>
      <c r="BK2852" s="243">
        <f>ROUND(I2852*H2852,2)</f>
        <v>0</v>
      </c>
      <c r="BL2852" s="19" t="s">
        <v>304</v>
      </c>
      <c r="BM2852" s="242" t="s">
        <v>2705</v>
      </c>
    </row>
    <row r="2853" s="15" customFormat="1">
      <c r="A2853" s="15"/>
      <c r="B2853" s="272"/>
      <c r="C2853" s="273"/>
      <c r="D2853" s="251" t="s">
        <v>260</v>
      </c>
      <c r="E2853" s="274" t="s">
        <v>1</v>
      </c>
      <c r="F2853" s="275" t="s">
        <v>1150</v>
      </c>
      <c r="G2853" s="273"/>
      <c r="H2853" s="274" t="s">
        <v>1</v>
      </c>
      <c r="I2853" s="276"/>
      <c r="J2853" s="273"/>
      <c r="K2853" s="273"/>
      <c r="L2853" s="277"/>
      <c r="M2853" s="278"/>
      <c r="N2853" s="279"/>
      <c r="O2853" s="279"/>
      <c r="P2853" s="279"/>
      <c r="Q2853" s="279"/>
      <c r="R2853" s="279"/>
      <c r="S2853" s="279"/>
      <c r="T2853" s="280"/>
      <c r="U2853" s="15"/>
      <c r="V2853" s="15"/>
      <c r="W2853" s="15"/>
      <c r="X2853" s="15"/>
      <c r="Y2853" s="15"/>
      <c r="Z2853" s="15"/>
      <c r="AA2853" s="15"/>
      <c r="AB2853" s="15"/>
      <c r="AC2853" s="15"/>
      <c r="AD2853" s="15"/>
      <c r="AE2853" s="15"/>
      <c r="AT2853" s="281" t="s">
        <v>260</v>
      </c>
      <c r="AU2853" s="281" t="s">
        <v>93</v>
      </c>
      <c r="AV2853" s="15" t="s">
        <v>91</v>
      </c>
      <c r="AW2853" s="15" t="s">
        <v>40</v>
      </c>
      <c r="AX2853" s="15" t="s">
        <v>84</v>
      </c>
      <c r="AY2853" s="281" t="s">
        <v>251</v>
      </c>
    </row>
    <row r="2854" s="15" customFormat="1">
      <c r="A2854" s="15"/>
      <c r="B2854" s="272"/>
      <c r="C2854" s="273"/>
      <c r="D2854" s="251" t="s">
        <v>260</v>
      </c>
      <c r="E2854" s="274" t="s">
        <v>1</v>
      </c>
      <c r="F2854" s="275" t="s">
        <v>2422</v>
      </c>
      <c r="G2854" s="273"/>
      <c r="H2854" s="274" t="s">
        <v>1</v>
      </c>
      <c r="I2854" s="276"/>
      <c r="J2854" s="273"/>
      <c r="K2854" s="273"/>
      <c r="L2854" s="277"/>
      <c r="M2854" s="278"/>
      <c r="N2854" s="279"/>
      <c r="O2854" s="279"/>
      <c r="P2854" s="279"/>
      <c r="Q2854" s="279"/>
      <c r="R2854" s="279"/>
      <c r="S2854" s="279"/>
      <c r="T2854" s="280"/>
      <c r="U2854" s="15"/>
      <c r="V2854" s="15"/>
      <c r="W2854" s="15"/>
      <c r="X2854" s="15"/>
      <c r="Y2854" s="15"/>
      <c r="Z2854" s="15"/>
      <c r="AA2854" s="15"/>
      <c r="AB2854" s="15"/>
      <c r="AC2854" s="15"/>
      <c r="AD2854" s="15"/>
      <c r="AE2854" s="15"/>
      <c r="AT2854" s="281" t="s">
        <v>260</v>
      </c>
      <c r="AU2854" s="281" t="s">
        <v>93</v>
      </c>
      <c r="AV2854" s="15" t="s">
        <v>91</v>
      </c>
      <c r="AW2854" s="15" t="s">
        <v>40</v>
      </c>
      <c r="AX2854" s="15" t="s">
        <v>84</v>
      </c>
      <c r="AY2854" s="281" t="s">
        <v>251</v>
      </c>
    </row>
    <row r="2855" s="13" customFormat="1">
      <c r="A2855" s="13"/>
      <c r="B2855" s="249"/>
      <c r="C2855" s="250"/>
      <c r="D2855" s="251" t="s">
        <v>260</v>
      </c>
      <c r="E2855" s="252" t="s">
        <v>1</v>
      </c>
      <c r="F2855" s="253" t="s">
        <v>2423</v>
      </c>
      <c r="G2855" s="250"/>
      <c r="H2855" s="254">
        <v>20</v>
      </c>
      <c r="I2855" s="255"/>
      <c r="J2855" s="250"/>
      <c r="K2855" s="250"/>
      <c r="L2855" s="256"/>
      <c r="M2855" s="257"/>
      <c r="N2855" s="258"/>
      <c r="O2855" s="258"/>
      <c r="P2855" s="258"/>
      <c r="Q2855" s="258"/>
      <c r="R2855" s="258"/>
      <c r="S2855" s="258"/>
      <c r="T2855" s="259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60" t="s">
        <v>260</v>
      </c>
      <c r="AU2855" s="260" t="s">
        <v>93</v>
      </c>
      <c r="AV2855" s="13" t="s">
        <v>93</v>
      </c>
      <c r="AW2855" s="13" t="s">
        <v>40</v>
      </c>
      <c r="AX2855" s="13" t="s">
        <v>84</v>
      </c>
      <c r="AY2855" s="260" t="s">
        <v>251</v>
      </c>
    </row>
    <row r="2856" s="13" customFormat="1">
      <c r="A2856" s="13"/>
      <c r="B2856" s="249"/>
      <c r="C2856" s="250"/>
      <c r="D2856" s="251" t="s">
        <v>260</v>
      </c>
      <c r="E2856" s="252" t="s">
        <v>1</v>
      </c>
      <c r="F2856" s="253" t="s">
        <v>2424</v>
      </c>
      <c r="G2856" s="250"/>
      <c r="H2856" s="254">
        <v>19</v>
      </c>
      <c r="I2856" s="255"/>
      <c r="J2856" s="250"/>
      <c r="K2856" s="250"/>
      <c r="L2856" s="256"/>
      <c r="M2856" s="257"/>
      <c r="N2856" s="258"/>
      <c r="O2856" s="258"/>
      <c r="P2856" s="258"/>
      <c r="Q2856" s="258"/>
      <c r="R2856" s="258"/>
      <c r="S2856" s="258"/>
      <c r="T2856" s="259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60" t="s">
        <v>260</v>
      </c>
      <c r="AU2856" s="260" t="s">
        <v>93</v>
      </c>
      <c r="AV2856" s="13" t="s">
        <v>93</v>
      </c>
      <c r="AW2856" s="13" t="s">
        <v>40</v>
      </c>
      <c r="AX2856" s="13" t="s">
        <v>84</v>
      </c>
      <c r="AY2856" s="260" t="s">
        <v>251</v>
      </c>
    </row>
    <row r="2857" s="13" customFormat="1">
      <c r="A2857" s="13"/>
      <c r="B2857" s="249"/>
      <c r="C2857" s="250"/>
      <c r="D2857" s="251" t="s">
        <v>260</v>
      </c>
      <c r="E2857" s="252" t="s">
        <v>1</v>
      </c>
      <c r="F2857" s="253" t="s">
        <v>2425</v>
      </c>
      <c r="G2857" s="250"/>
      <c r="H2857" s="254">
        <v>19</v>
      </c>
      <c r="I2857" s="255"/>
      <c r="J2857" s="250"/>
      <c r="K2857" s="250"/>
      <c r="L2857" s="256"/>
      <c r="M2857" s="257"/>
      <c r="N2857" s="258"/>
      <c r="O2857" s="258"/>
      <c r="P2857" s="258"/>
      <c r="Q2857" s="258"/>
      <c r="R2857" s="258"/>
      <c r="S2857" s="258"/>
      <c r="T2857" s="259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60" t="s">
        <v>260</v>
      </c>
      <c r="AU2857" s="260" t="s">
        <v>93</v>
      </c>
      <c r="AV2857" s="13" t="s">
        <v>93</v>
      </c>
      <c r="AW2857" s="13" t="s">
        <v>40</v>
      </c>
      <c r="AX2857" s="13" t="s">
        <v>84</v>
      </c>
      <c r="AY2857" s="260" t="s">
        <v>251</v>
      </c>
    </row>
    <row r="2858" s="13" customFormat="1">
      <c r="A2858" s="13"/>
      <c r="B2858" s="249"/>
      <c r="C2858" s="250"/>
      <c r="D2858" s="251" t="s">
        <v>260</v>
      </c>
      <c r="E2858" s="252" t="s">
        <v>1</v>
      </c>
      <c r="F2858" s="253" t="s">
        <v>2426</v>
      </c>
      <c r="G2858" s="250"/>
      <c r="H2858" s="254">
        <v>19</v>
      </c>
      <c r="I2858" s="255"/>
      <c r="J2858" s="250"/>
      <c r="K2858" s="250"/>
      <c r="L2858" s="256"/>
      <c r="M2858" s="257"/>
      <c r="N2858" s="258"/>
      <c r="O2858" s="258"/>
      <c r="P2858" s="258"/>
      <c r="Q2858" s="258"/>
      <c r="R2858" s="258"/>
      <c r="S2858" s="258"/>
      <c r="T2858" s="259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60" t="s">
        <v>260</v>
      </c>
      <c r="AU2858" s="260" t="s">
        <v>93</v>
      </c>
      <c r="AV2858" s="13" t="s">
        <v>93</v>
      </c>
      <c r="AW2858" s="13" t="s">
        <v>40</v>
      </c>
      <c r="AX2858" s="13" t="s">
        <v>84</v>
      </c>
      <c r="AY2858" s="260" t="s">
        <v>251</v>
      </c>
    </row>
    <row r="2859" s="13" customFormat="1">
      <c r="A2859" s="13"/>
      <c r="B2859" s="249"/>
      <c r="C2859" s="250"/>
      <c r="D2859" s="251" t="s">
        <v>260</v>
      </c>
      <c r="E2859" s="252" t="s">
        <v>1</v>
      </c>
      <c r="F2859" s="253" t="s">
        <v>2427</v>
      </c>
      <c r="G2859" s="250"/>
      <c r="H2859" s="254">
        <v>19</v>
      </c>
      <c r="I2859" s="255"/>
      <c r="J2859" s="250"/>
      <c r="K2859" s="250"/>
      <c r="L2859" s="256"/>
      <c r="M2859" s="257"/>
      <c r="N2859" s="258"/>
      <c r="O2859" s="258"/>
      <c r="P2859" s="258"/>
      <c r="Q2859" s="258"/>
      <c r="R2859" s="258"/>
      <c r="S2859" s="258"/>
      <c r="T2859" s="259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60" t="s">
        <v>260</v>
      </c>
      <c r="AU2859" s="260" t="s">
        <v>93</v>
      </c>
      <c r="AV2859" s="13" t="s">
        <v>93</v>
      </c>
      <c r="AW2859" s="13" t="s">
        <v>40</v>
      </c>
      <c r="AX2859" s="13" t="s">
        <v>84</v>
      </c>
      <c r="AY2859" s="260" t="s">
        <v>251</v>
      </c>
    </row>
    <row r="2860" s="14" customFormat="1">
      <c r="A2860" s="14"/>
      <c r="B2860" s="261"/>
      <c r="C2860" s="262"/>
      <c r="D2860" s="251" t="s">
        <v>260</v>
      </c>
      <c r="E2860" s="263" t="s">
        <v>1</v>
      </c>
      <c r="F2860" s="264" t="s">
        <v>262</v>
      </c>
      <c r="G2860" s="262"/>
      <c r="H2860" s="265">
        <v>96</v>
      </c>
      <c r="I2860" s="266"/>
      <c r="J2860" s="262"/>
      <c r="K2860" s="262"/>
      <c r="L2860" s="267"/>
      <c r="M2860" s="268"/>
      <c r="N2860" s="269"/>
      <c r="O2860" s="269"/>
      <c r="P2860" s="269"/>
      <c r="Q2860" s="269"/>
      <c r="R2860" s="269"/>
      <c r="S2860" s="269"/>
      <c r="T2860" s="270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71" t="s">
        <v>260</v>
      </c>
      <c r="AU2860" s="271" t="s">
        <v>93</v>
      </c>
      <c r="AV2860" s="14" t="s">
        <v>257</v>
      </c>
      <c r="AW2860" s="14" t="s">
        <v>40</v>
      </c>
      <c r="AX2860" s="14" t="s">
        <v>91</v>
      </c>
      <c r="AY2860" s="271" t="s">
        <v>251</v>
      </c>
    </row>
    <row r="2861" s="2" customFormat="1" ht="33" customHeight="1">
      <c r="A2861" s="41"/>
      <c r="B2861" s="42"/>
      <c r="C2861" s="294" t="s">
        <v>2706</v>
      </c>
      <c r="D2861" s="294" t="s">
        <v>338</v>
      </c>
      <c r="E2861" s="295" t="s">
        <v>2707</v>
      </c>
      <c r="F2861" s="296" t="s">
        <v>2708</v>
      </c>
      <c r="G2861" s="297" t="s">
        <v>571</v>
      </c>
      <c r="H2861" s="298">
        <v>95</v>
      </c>
      <c r="I2861" s="299"/>
      <c r="J2861" s="300">
        <f>ROUND(I2861*H2861,2)</f>
        <v>0</v>
      </c>
      <c r="K2861" s="301"/>
      <c r="L2861" s="302"/>
      <c r="M2861" s="303" t="s">
        <v>1</v>
      </c>
      <c r="N2861" s="304" t="s">
        <v>49</v>
      </c>
      <c r="O2861" s="94"/>
      <c r="P2861" s="240">
        <f>O2861*H2861</f>
        <v>0</v>
      </c>
      <c r="Q2861" s="240">
        <v>0.016</v>
      </c>
      <c r="R2861" s="240">
        <f>Q2861*H2861</f>
        <v>1.52</v>
      </c>
      <c r="S2861" s="240">
        <v>0</v>
      </c>
      <c r="T2861" s="241">
        <f>S2861*H2861</f>
        <v>0</v>
      </c>
      <c r="U2861" s="41"/>
      <c r="V2861" s="41"/>
      <c r="W2861" s="41"/>
      <c r="X2861" s="41"/>
      <c r="Y2861" s="41"/>
      <c r="Z2861" s="41"/>
      <c r="AA2861" s="41"/>
      <c r="AB2861" s="41"/>
      <c r="AC2861" s="41"/>
      <c r="AD2861" s="41"/>
      <c r="AE2861" s="41"/>
      <c r="AR2861" s="242" t="s">
        <v>364</v>
      </c>
      <c r="AT2861" s="242" t="s">
        <v>338</v>
      </c>
      <c r="AU2861" s="242" t="s">
        <v>93</v>
      </c>
      <c r="AY2861" s="19" t="s">
        <v>251</v>
      </c>
      <c r="BE2861" s="243">
        <f>IF(N2861="základní",J2861,0)</f>
        <v>0</v>
      </c>
      <c r="BF2861" s="243">
        <f>IF(N2861="snížená",J2861,0)</f>
        <v>0</v>
      </c>
      <c r="BG2861" s="243">
        <f>IF(N2861="zákl. přenesená",J2861,0)</f>
        <v>0</v>
      </c>
      <c r="BH2861" s="243">
        <f>IF(N2861="sníž. přenesená",J2861,0)</f>
        <v>0</v>
      </c>
      <c r="BI2861" s="243">
        <f>IF(N2861="nulová",J2861,0)</f>
        <v>0</v>
      </c>
      <c r="BJ2861" s="19" t="s">
        <v>91</v>
      </c>
      <c r="BK2861" s="243">
        <f>ROUND(I2861*H2861,2)</f>
        <v>0</v>
      </c>
      <c r="BL2861" s="19" t="s">
        <v>304</v>
      </c>
      <c r="BM2861" s="242" t="s">
        <v>2709</v>
      </c>
    </row>
    <row r="2862" s="15" customFormat="1">
      <c r="A2862" s="15"/>
      <c r="B2862" s="272"/>
      <c r="C2862" s="273"/>
      <c r="D2862" s="251" t="s">
        <v>260</v>
      </c>
      <c r="E2862" s="274" t="s">
        <v>1</v>
      </c>
      <c r="F2862" s="275" t="s">
        <v>1150</v>
      </c>
      <c r="G2862" s="273"/>
      <c r="H2862" s="274" t="s">
        <v>1</v>
      </c>
      <c r="I2862" s="276"/>
      <c r="J2862" s="273"/>
      <c r="K2862" s="273"/>
      <c r="L2862" s="277"/>
      <c r="M2862" s="278"/>
      <c r="N2862" s="279"/>
      <c r="O2862" s="279"/>
      <c r="P2862" s="279"/>
      <c r="Q2862" s="279"/>
      <c r="R2862" s="279"/>
      <c r="S2862" s="279"/>
      <c r="T2862" s="280"/>
      <c r="U2862" s="15"/>
      <c r="V2862" s="15"/>
      <c r="W2862" s="15"/>
      <c r="X2862" s="15"/>
      <c r="Y2862" s="15"/>
      <c r="Z2862" s="15"/>
      <c r="AA2862" s="15"/>
      <c r="AB2862" s="15"/>
      <c r="AC2862" s="15"/>
      <c r="AD2862" s="15"/>
      <c r="AE2862" s="15"/>
      <c r="AT2862" s="281" t="s">
        <v>260</v>
      </c>
      <c r="AU2862" s="281" t="s">
        <v>93</v>
      </c>
      <c r="AV2862" s="15" t="s">
        <v>91</v>
      </c>
      <c r="AW2862" s="15" t="s">
        <v>40</v>
      </c>
      <c r="AX2862" s="15" t="s">
        <v>84</v>
      </c>
      <c r="AY2862" s="281" t="s">
        <v>251</v>
      </c>
    </row>
    <row r="2863" s="15" customFormat="1">
      <c r="A2863" s="15"/>
      <c r="B2863" s="272"/>
      <c r="C2863" s="273"/>
      <c r="D2863" s="251" t="s">
        <v>260</v>
      </c>
      <c r="E2863" s="274" t="s">
        <v>1</v>
      </c>
      <c r="F2863" s="275" t="s">
        <v>2428</v>
      </c>
      <c r="G2863" s="273"/>
      <c r="H2863" s="274" t="s">
        <v>1</v>
      </c>
      <c r="I2863" s="276"/>
      <c r="J2863" s="273"/>
      <c r="K2863" s="273"/>
      <c r="L2863" s="277"/>
      <c r="M2863" s="278"/>
      <c r="N2863" s="279"/>
      <c r="O2863" s="279"/>
      <c r="P2863" s="279"/>
      <c r="Q2863" s="279"/>
      <c r="R2863" s="279"/>
      <c r="S2863" s="279"/>
      <c r="T2863" s="280"/>
      <c r="U2863" s="15"/>
      <c r="V2863" s="15"/>
      <c r="W2863" s="15"/>
      <c r="X2863" s="15"/>
      <c r="Y2863" s="15"/>
      <c r="Z2863" s="15"/>
      <c r="AA2863" s="15"/>
      <c r="AB2863" s="15"/>
      <c r="AC2863" s="15"/>
      <c r="AD2863" s="15"/>
      <c r="AE2863" s="15"/>
      <c r="AT2863" s="281" t="s">
        <v>260</v>
      </c>
      <c r="AU2863" s="281" t="s">
        <v>93</v>
      </c>
      <c r="AV2863" s="15" t="s">
        <v>91</v>
      </c>
      <c r="AW2863" s="15" t="s">
        <v>40</v>
      </c>
      <c r="AX2863" s="15" t="s">
        <v>84</v>
      </c>
      <c r="AY2863" s="281" t="s">
        <v>251</v>
      </c>
    </row>
    <row r="2864" s="13" customFormat="1">
      <c r="A2864" s="13"/>
      <c r="B2864" s="249"/>
      <c r="C2864" s="250"/>
      <c r="D2864" s="251" t="s">
        <v>260</v>
      </c>
      <c r="E2864" s="252" t="s">
        <v>1</v>
      </c>
      <c r="F2864" s="253" t="s">
        <v>2429</v>
      </c>
      <c r="G2864" s="250"/>
      <c r="H2864" s="254">
        <v>19</v>
      </c>
      <c r="I2864" s="255"/>
      <c r="J2864" s="250"/>
      <c r="K2864" s="250"/>
      <c r="L2864" s="256"/>
      <c r="M2864" s="257"/>
      <c r="N2864" s="258"/>
      <c r="O2864" s="258"/>
      <c r="P2864" s="258"/>
      <c r="Q2864" s="258"/>
      <c r="R2864" s="258"/>
      <c r="S2864" s="258"/>
      <c r="T2864" s="259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60" t="s">
        <v>260</v>
      </c>
      <c r="AU2864" s="260" t="s">
        <v>93</v>
      </c>
      <c r="AV2864" s="13" t="s">
        <v>93</v>
      </c>
      <c r="AW2864" s="13" t="s">
        <v>40</v>
      </c>
      <c r="AX2864" s="13" t="s">
        <v>84</v>
      </c>
      <c r="AY2864" s="260" t="s">
        <v>251</v>
      </c>
    </row>
    <row r="2865" s="13" customFormat="1">
      <c r="A2865" s="13"/>
      <c r="B2865" s="249"/>
      <c r="C2865" s="250"/>
      <c r="D2865" s="251" t="s">
        <v>260</v>
      </c>
      <c r="E2865" s="252" t="s">
        <v>1</v>
      </c>
      <c r="F2865" s="253" t="s">
        <v>2424</v>
      </c>
      <c r="G2865" s="250"/>
      <c r="H2865" s="254">
        <v>19</v>
      </c>
      <c r="I2865" s="255"/>
      <c r="J2865" s="250"/>
      <c r="K2865" s="250"/>
      <c r="L2865" s="256"/>
      <c r="M2865" s="257"/>
      <c r="N2865" s="258"/>
      <c r="O2865" s="258"/>
      <c r="P2865" s="258"/>
      <c r="Q2865" s="258"/>
      <c r="R2865" s="258"/>
      <c r="S2865" s="258"/>
      <c r="T2865" s="259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60" t="s">
        <v>260</v>
      </c>
      <c r="AU2865" s="260" t="s">
        <v>93</v>
      </c>
      <c r="AV2865" s="13" t="s">
        <v>93</v>
      </c>
      <c r="AW2865" s="13" t="s">
        <v>40</v>
      </c>
      <c r="AX2865" s="13" t="s">
        <v>84</v>
      </c>
      <c r="AY2865" s="260" t="s">
        <v>251</v>
      </c>
    </row>
    <row r="2866" s="13" customFormat="1">
      <c r="A2866" s="13"/>
      <c r="B2866" s="249"/>
      <c r="C2866" s="250"/>
      <c r="D2866" s="251" t="s">
        <v>260</v>
      </c>
      <c r="E2866" s="252" t="s">
        <v>1</v>
      </c>
      <c r="F2866" s="253" t="s">
        <v>2425</v>
      </c>
      <c r="G2866" s="250"/>
      <c r="H2866" s="254">
        <v>19</v>
      </c>
      <c r="I2866" s="255"/>
      <c r="J2866" s="250"/>
      <c r="K2866" s="250"/>
      <c r="L2866" s="256"/>
      <c r="M2866" s="257"/>
      <c r="N2866" s="258"/>
      <c r="O2866" s="258"/>
      <c r="P2866" s="258"/>
      <c r="Q2866" s="258"/>
      <c r="R2866" s="258"/>
      <c r="S2866" s="258"/>
      <c r="T2866" s="259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60" t="s">
        <v>260</v>
      </c>
      <c r="AU2866" s="260" t="s">
        <v>93</v>
      </c>
      <c r="AV2866" s="13" t="s">
        <v>93</v>
      </c>
      <c r="AW2866" s="13" t="s">
        <v>40</v>
      </c>
      <c r="AX2866" s="13" t="s">
        <v>84</v>
      </c>
      <c r="AY2866" s="260" t="s">
        <v>251</v>
      </c>
    </row>
    <row r="2867" s="13" customFormat="1">
      <c r="A2867" s="13"/>
      <c r="B2867" s="249"/>
      <c r="C2867" s="250"/>
      <c r="D2867" s="251" t="s">
        <v>260</v>
      </c>
      <c r="E2867" s="252" t="s">
        <v>1</v>
      </c>
      <c r="F2867" s="253" t="s">
        <v>2426</v>
      </c>
      <c r="G2867" s="250"/>
      <c r="H2867" s="254">
        <v>19</v>
      </c>
      <c r="I2867" s="255"/>
      <c r="J2867" s="250"/>
      <c r="K2867" s="250"/>
      <c r="L2867" s="256"/>
      <c r="M2867" s="257"/>
      <c r="N2867" s="258"/>
      <c r="O2867" s="258"/>
      <c r="P2867" s="258"/>
      <c r="Q2867" s="258"/>
      <c r="R2867" s="258"/>
      <c r="S2867" s="258"/>
      <c r="T2867" s="259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60" t="s">
        <v>260</v>
      </c>
      <c r="AU2867" s="260" t="s">
        <v>93</v>
      </c>
      <c r="AV2867" s="13" t="s">
        <v>93</v>
      </c>
      <c r="AW2867" s="13" t="s">
        <v>40</v>
      </c>
      <c r="AX2867" s="13" t="s">
        <v>84</v>
      </c>
      <c r="AY2867" s="260" t="s">
        <v>251</v>
      </c>
    </row>
    <row r="2868" s="13" customFormat="1">
      <c r="A2868" s="13"/>
      <c r="B2868" s="249"/>
      <c r="C2868" s="250"/>
      <c r="D2868" s="251" t="s">
        <v>260</v>
      </c>
      <c r="E2868" s="252" t="s">
        <v>1</v>
      </c>
      <c r="F2868" s="253" t="s">
        <v>2427</v>
      </c>
      <c r="G2868" s="250"/>
      <c r="H2868" s="254">
        <v>19</v>
      </c>
      <c r="I2868" s="255"/>
      <c r="J2868" s="250"/>
      <c r="K2868" s="250"/>
      <c r="L2868" s="256"/>
      <c r="M2868" s="257"/>
      <c r="N2868" s="258"/>
      <c r="O2868" s="258"/>
      <c r="P2868" s="258"/>
      <c r="Q2868" s="258"/>
      <c r="R2868" s="258"/>
      <c r="S2868" s="258"/>
      <c r="T2868" s="259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60" t="s">
        <v>260</v>
      </c>
      <c r="AU2868" s="260" t="s">
        <v>93</v>
      </c>
      <c r="AV2868" s="13" t="s">
        <v>93</v>
      </c>
      <c r="AW2868" s="13" t="s">
        <v>40</v>
      </c>
      <c r="AX2868" s="13" t="s">
        <v>84</v>
      </c>
      <c r="AY2868" s="260" t="s">
        <v>251</v>
      </c>
    </row>
    <row r="2869" s="14" customFormat="1">
      <c r="A2869" s="14"/>
      <c r="B2869" s="261"/>
      <c r="C2869" s="262"/>
      <c r="D2869" s="251" t="s">
        <v>260</v>
      </c>
      <c r="E2869" s="263" t="s">
        <v>1</v>
      </c>
      <c r="F2869" s="264" t="s">
        <v>262</v>
      </c>
      <c r="G2869" s="262"/>
      <c r="H2869" s="265">
        <v>95</v>
      </c>
      <c r="I2869" s="266"/>
      <c r="J2869" s="262"/>
      <c r="K2869" s="262"/>
      <c r="L2869" s="267"/>
      <c r="M2869" s="268"/>
      <c r="N2869" s="269"/>
      <c r="O2869" s="269"/>
      <c r="P2869" s="269"/>
      <c r="Q2869" s="269"/>
      <c r="R2869" s="269"/>
      <c r="S2869" s="269"/>
      <c r="T2869" s="270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71" t="s">
        <v>260</v>
      </c>
      <c r="AU2869" s="271" t="s">
        <v>93</v>
      </c>
      <c r="AV2869" s="14" t="s">
        <v>257</v>
      </c>
      <c r="AW2869" s="14" t="s">
        <v>40</v>
      </c>
      <c r="AX2869" s="14" t="s">
        <v>91</v>
      </c>
      <c r="AY2869" s="271" t="s">
        <v>251</v>
      </c>
    </row>
    <row r="2870" s="2" customFormat="1" ht="24.15" customHeight="1">
      <c r="A2870" s="41"/>
      <c r="B2870" s="42"/>
      <c r="C2870" s="230" t="s">
        <v>2710</v>
      </c>
      <c r="D2870" s="230" t="s">
        <v>253</v>
      </c>
      <c r="E2870" s="231" t="s">
        <v>2711</v>
      </c>
      <c r="F2870" s="232" t="s">
        <v>2712</v>
      </c>
      <c r="G2870" s="233" t="s">
        <v>571</v>
      </c>
      <c r="H2870" s="234">
        <v>110</v>
      </c>
      <c r="I2870" s="235"/>
      <c r="J2870" s="236">
        <f>ROUND(I2870*H2870,2)</f>
        <v>0</v>
      </c>
      <c r="K2870" s="237"/>
      <c r="L2870" s="47"/>
      <c r="M2870" s="238" t="s">
        <v>1</v>
      </c>
      <c r="N2870" s="239" t="s">
        <v>49</v>
      </c>
      <c r="O2870" s="94"/>
      <c r="P2870" s="240">
        <f>O2870*H2870</f>
        <v>0</v>
      </c>
      <c r="Q2870" s="240">
        <v>0.00046999999999999999</v>
      </c>
      <c r="R2870" s="240">
        <f>Q2870*H2870</f>
        <v>0.051699999999999996</v>
      </c>
      <c r="S2870" s="240">
        <v>0</v>
      </c>
      <c r="T2870" s="241">
        <f>S2870*H2870</f>
        <v>0</v>
      </c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R2870" s="242" t="s">
        <v>304</v>
      </c>
      <c r="AT2870" s="242" t="s">
        <v>253</v>
      </c>
      <c r="AU2870" s="242" t="s">
        <v>93</v>
      </c>
      <c r="AY2870" s="19" t="s">
        <v>251</v>
      </c>
      <c r="BE2870" s="243">
        <f>IF(N2870="základní",J2870,0)</f>
        <v>0</v>
      </c>
      <c r="BF2870" s="243">
        <f>IF(N2870="snížená",J2870,0)</f>
        <v>0</v>
      </c>
      <c r="BG2870" s="243">
        <f>IF(N2870="zákl. přenesená",J2870,0)</f>
        <v>0</v>
      </c>
      <c r="BH2870" s="243">
        <f>IF(N2870="sníž. přenesená",J2870,0)</f>
        <v>0</v>
      </c>
      <c r="BI2870" s="243">
        <f>IF(N2870="nulová",J2870,0)</f>
        <v>0</v>
      </c>
      <c r="BJ2870" s="19" t="s">
        <v>91</v>
      </c>
      <c r="BK2870" s="243">
        <f>ROUND(I2870*H2870,2)</f>
        <v>0</v>
      </c>
      <c r="BL2870" s="19" t="s">
        <v>304</v>
      </c>
      <c r="BM2870" s="242" t="s">
        <v>2713</v>
      </c>
    </row>
    <row r="2871" s="2" customFormat="1">
      <c r="A2871" s="41"/>
      <c r="B2871" s="42"/>
      <c r="C2871" s="43"/>
      <c r="D2871" s="244" t="s">
        <v>258</v>
      </c>
      <c r="E2871" s="43"/>
      <c r="F2871" s="245" t="s">
        <v>2714</v>
      </c>
      <c r="G2871" s="43"/>
      <c r="H2871" s="43"/>
      <c r="I2871" s="246"/>
      <c r="J2871" s="43"/>
      <c r="K2871" s="43"/>
      <c r="L2871" s="47"/>
      <c r="M2871" s="247"/>
      <c r="N2871" s="248"/>
      <c r="O2871" s="94"/>
      <c r="P2871" s="94"/>
      <c r="Q2871" s="94"/>
      <c r="R2871" s="94"/>
      <c r="S2871" s="94"/>
      <c r="T2871" s="95"/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T2871" s="19" t="s">
        <v>258</v>
      </c>
      <c r="AU2871" s="19" t="s">
        <v>93</v>
      </c>
    </row>
    <row r="2872" s="15" customFormat="1">
      <c r="A2872" s="15"/>
      <c r="B2872" s="272"/>
      <c r="C2872" s="273"/>
      <c r="D2872" s="251" t="s">
        <v>260</v>
      </c>
      <c r="E2872" s="274" t="s">
        <v>1</v>
      </c>
      <c r="F2872" s="275" t="s">
        <v>1150</v>
      </c>
      <c r="G2872" s="273"/>
      <c r="H2872" s="274" t="s">
        <v>1</v>
      </c>
      <c r="I2872" s="276"/>
      <c r="J2872" s="273"/>
      <c r="K2872" s="273"/>
      <c r="L2872" s="277"/>
      <c r="M2872" s="278"/>
      <c r="N2872" s="279"/>
      <c r="O2872" s="279"/>
      <c r="P2872" s="279"/>
      <c r="Q2872" s="279"/>
      <c r="R2872" s="279"/>
      <c r="S2872" s="279"/>
      <c r="T2872" s="280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81" t="s">
        <v>260</v>
      </c>
      <c r="AU2872" s="281" t="s">
        <v>93</v>
      </c>
      <c r="AV2872" s="15" t="s">
        <v>91</v>
      </c>
      <c r="AW2872" s="15" t="s">
        <v>40</v>
      </c>
      <c r="AX2872" s="15" t="s">
        <v>84</v>
      </c>
      <c r="AY2872" s="281" t="s">
        <v>251</v>
      </c>
    </row>
    <row r="2873" s="15" customFormat="1">
      <c r="A2873" s="15"/>
      <c r="B2873" s="272"/>
      <c r="C2873" s="273"/>
      <c r="D2873" s="251" t="s">
        <v>260</v>
      </c>
      <c r="E2873" s="274" t="s">
        <v>1</v>
      </c>
      <c r="F2873" s="275" t="s">
        <v>2417</v>
      </c>
      <c r="G2873" s="273"/>
      <c r="H2873" s="274" t="s">
        <v>1</v>
      </c>
      <c r="I2873" s="276"/>
      <c r="J2873" s="273"/>
      <c r="K2873" s="273"/>
      <c r="L2873" s="277"/>
      <c r="M2873" s="278"/>
      <c r="N2873" s="279"/>
      <c r="O2873" s="279"/>
      <c r="P2873" s="279"/>
      <c r="Q2873" s="279"/>
      <c r="R2873" s="279"/>
      <c r="S2873" s="279"/>
      <c r="T2873" s="280"/>
      <c r="U2873" s="15"/>
      <c r="V2873" s="15"/>
      <c r="W2873" s="15"/>
      <c r="X2873" s="15"/>
      <c r="Y2873" s="15"/>
      <c r="Z2873" s="15"/>
      <c r="AA2873" s="15"/>
      <c r="AB2873" s="15"/>
      <c r="AC2873" s="15"/>
      <c r="AD2873" s="15"/>
      <c r="AE2873" s="15"/>
      <c r="AT2873" s="281" t="s">
        <v>260</v>
      </c>
      <c r="AU2873" s="281" t="s">
        <v>93</v>
      </c>
      <c r="AV2873" s="15" t="s">
        <v>91</v>
      </c>
      <c r="AW2873" s="15" t="s">
        <v>40</v>
      </c>
      <c r="AX2873" s="15" t="s">
        <v>84</v>
      </c>
      <c r="AY2873" s="281" t="s">
        <v>251</v>
      </c>
    </row>
    <row r="2874" s="13" customFormat="1">
      <c r="A2874" s="13"/>
      <c r="B2874" s="249"/>
      <c r="C2874" s="250"/>
      <c r="D2874" s="251" t="s">
        <v>260</v>
      </c>
      <c r="E2874" s="252" t="s">
        <v>1</v>
      </c>
      <c r="F2874" s="253" t="s">
        <v>1274</v>
      </c>
      <c r="G2874" s="250"/>
      <c r="H2874" s="254">
        <v>2</v>
      </c>
      <c r="I2874" s="255"/>
      <c r="J2874" s="250"/>
      <c r="K2874" s="250"/>
      <c r="L2874" s="256"/>
      <c r="M2874" s="257"/>
      <c r="N2874" s="258"/>
      <c r="O2874" s="258"/>
      <c r="P2874" s="258"/>
      <c r="Q2874" s="258"/>
      <c r="R2874" s="258"/>
      <c r="S2874" s="258"/>
      <c r="T2874" s="259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60" t="s">
        <v>260</v>
      </c>
      <c r="AU2874" s="260" t="s">
        <v>93</v>
      </c>
      <c r="AV2874" s="13" t="s">
        <v>93</v>
      </c>
      <c r="AW2874" s="13" t="s">
        <v>40</v>
      </c>
      <c r="AX2874" s="13" t="s">
        <v>84</v>
      </c>
      <c r="AY2874" s="260" t="s">
        <v>251</v>
      </c>
    </row>
    <row r="2875" s="13" customFormat="1">
      <c r="A2875" s="13"/>
      <c r="B2875" s="249"/>
      <c r="C2875" s="250"/>
      <c r="D2875" s="251" t="s">
        <v>260</v>
      </c>
      <c r="E2875" s="252" t="s">
        <v>1</v>
      </c>
      <c r="F2875" s="253" t="s">
        <v>2418</v>
      </c>
      <c r="G2875" s="250"/>
      <c r="H2875" s="254">
        <v>2</v>
      </c>
      <c r="I2875" s="255"/>
      <c r="J2875" s="250"/>
      <c r="K2875" s="250"/>
      <c r="L2875" s="256"/>
      <c r="M2875" s="257"/>
      <c r="N2875" s="258"/>
      <c r="O2875" s="258"/>
      <c r="P2875" s="258"/>
      <c r="Q2875" s="258"/>
      <c r="R2875" s="258"/>
      <c r="S2875" s="258"/>
      <c r="T2875" s="259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60" t="s">
        <v>260</v>
      </c>
      <c r="AU2875" s="260" t="s">
        <v>93</v>
      </c>
      <c r="AV2875" s="13" t="s">
        <v>93</v>
      </c>
      <c r="AW2875" s="13" t="s">
        <v>40</v>
      </c>
      <c r="AX2875" s="13" t="s">
        <v>84</v>
      </c>
      <c r="AY2875" s="260" t="s">
        <v>251</v>
      </c>
    </row>
    <row r="2876" s="13" customFormat="1">
      <c r="A2876" s="13"/>
      <c r="B2876" s="249"/>
      <c r="C2876" s="250"/>
      <c r="D2876" s="251" t="s">
        <v>260</v>
      </c>
      <c r="E2876" s="252" t="s">
        <v>1</v>
      </c>
      <c r="F2876" s="253" t="s">
        <v>2419</v>
      </c>
      <c r="G2876" s="250"/>
      <c r="H2876" s="254">
        <v>2</v>
      </c>
      <c r="I2876" s="255"/>
      <c r="J2876" s="250"/>
      <c r="K2876" s="250"/>
      <c r="L2876" s="256"/>
      <c r="M2876" s="257"/>
      <c r="N2876" s="258"/>
      <c r="O2876" s="258"/>
      <c r="P2876" s="258"/>
      <c r="Q2876" s="258"/>
      <c r="R2876" s="258"/>
      <c r="S2876" s="258"/>
      <c r="T2876" s="259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60" t="s">
        <v>260</v>
      </c>
      <c r="AU2876" s="260" t="s">
        <v>93</v>
      </c>
      <c r="AV2876" s="13" t="s">
        <v>93</v>
      </c>
      <c r="AW2876" s="13" t="s">
        <v>40</v>
      </c>
      <c r="AX2876" s="13" t="s">
        <v>84</v>
      </c>
      <c r="AY2876" s="260" t="s">
        <v>251</v>
      </c>
    </row>
    <row r="2877" s="13" customFormat="1">
      <c r="A2877" s="13"/>
      <c r="B2877" s="249"/>
      <c r="C2877" s="250"/>
      <c r="D2877" s="251" t="s">
        <v>260</v>
      </c>
      <c r="E2877" s="252" t="s">
        <v>1</v>
      </c>
      <c r="F2877" s="253" t="s">
        <v>2420</v>
      </c>
      <c r="G2877" s="250"/>
      <c r="H2877" s="254">
        <v>2</v>
      </c>
      <c r="I2877" s="255"/>
      <c r="J2877" s="250"/>
      <c r="K2877" s="250"/>
      <c r="L2877" s="256"/>
      <c r="M2877" s="257"/>
      <c r="N2877" s="258"/>
      <c r="O2877" s="258"/>
      <c r="P2877" s="258"/>
      <c r="Q2877" s="258"/>
      <c r="R2877" s="258"/>
      <c r="S2877" s="258"/>
      <c r="T2877" s="259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60" t="s">
        <v>260</v>
      </c>
      <c r="AU2877" s="260" t="s">
        <v>93</v>
      </c>
      <c r="AV2877" s="13" t="s">
        <v>93</v>
      </c>
      <c r="AW2877" s="13" t="s">
        <v>40</v>
      </c>
      <c r="AX2877" s="13" t="s">
        <v>84</v>
      </c>
      <c r="AY2877" s="260" t="s">
        <v>251</v>
      </c>
    </row>
    <row r="2878" s="13" customFormat="1">
      <c r="A2878" s="13"/>
      <c r="B2878" s="249"/>
      <c r="C2878" s="250"/>
      <c r="D2878" s="251" t="s">
        <v>260</v>
      </c>
      <c r="E2878" s="252" t="s">
        <v>1</v>
      </c>
      <c r="F2878" s="253" t="s">
        <v>2421</v>
      </c>
      <c r="G2878" s="250"/>
      <c r="H2878" s="254">
        <v>2</v>
      </c>
      <c r="I2878" s="255"/>
      <c r="J2878" s="250"/>
      <c r="K2878" s="250"/>
      <c r="L2878" s="256"/>
      <c r="M2878" s="257"/>
      <c r="N2878" s="258"/>
      <c r="O2878" s="258"/>
      <c r="P2878" s="258"/>
      <c r="Q2878" s="258"/>
      <c r="R2878" s="258"/>
      <c r="S2878" s="258"/>
      <c r="T2878" s="259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60" t="s">
        <v>260</v>
      </c>
      <c r="AU2878" s="260" t="s">
        <v>93</v>
      </c>
      <c r="AV2878" s="13" t="s">
        <v>93</v>
      </c>
      <c r="AW2878" s="13" t="s">
        <v>40</v>
      </c>
      <c r="AX2878" s="13" t="s">
        <v>84</v>
      </c>
      <c r="AY2878" s="260" t="s">
        <v>251</v>
      </c>
    </row>
    <row r="2879" s="16" customFormat="1">
      <c r="A2879" s="16"/>
      <c r="B2879" s="283"/>
      <c r="C2879" s="284"/>
      <c r="D2879" s="251" t="s">
        <v>260</v>
      </c>
      <c r="E2879" s="285" t="s">
        <v>1</v>
      </c>
      <c r="F2879" s="286" t="s">
        <v>329</v>
      </c>
      <c r="G2879" s="284"/>
      <c r="H2879" s="287">
        <v>10</v>
      </c>
      <c r="I2879" s="288"/>
      <c r="J2879" s="284"/>
      <c r="K2879" s="284"/>
      <c r="L2879" s="289"/>
      <c r="M2879" s="290"/>
      <c r="N2879" s="291"/>
      <c r="O2879" s="291"/>
      <c r="P2879" s="291"/>
      <c r="Q2879" s="291"/>
      <c r="R2879" s="291"/>
      <c r="S2879" s="291"/>
      <c r="T2879" s="292"/>
      <c r="U2879" s="16"/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T2879" s="293" t="s">
        <v>260</v>
      </c>
      <c r="AU2879" s="293" t="s">
        <v>93</v>
      </c>
      <c r="AV2879" s="16" t="s">
        <v>273</v>
      </c>
      <c r="AW2879" s="16" t="s">
        <v>40</v>
      </c>
      <c r="AX2879" s="16" t="s">
        <v>84</v>
      </c>
      <c r="AY2879" s="293" t="s">
        <v>251</v>
      </c>
    </row>
    <row r="2880" s="15" customFormat="1">
      <c r="A2880" s="15"/>
      <c r="B2880" s="272"/>
      <c r="C2880" s="273"/>
      <c r="D2880" s="251" t="s">
        <v>260</v>
      </c>
      <c r="E2880" s="274" t="s">
        <v>1</v>
      </c>
      <c r="F2880" s="275" t="s">
        <v>2430</v>
      </c>
      <c r="G2880" s="273"/>
      <c r="H2880" s="274" t="s">
        <v>1</v>
      </c>
      <c r="I2880" s="276"/>
      <c r="J2880" s="273"/>
      <c r="K2880" s="273"/>
      <c r="L2880" s="277"/>
      <c r="M2880" s="278"/>
      <c r="N2880" s="279"/>
      <c r="O2880" s="279"/>
      <c r="P2880" s="279"/>
      <c r="Q2880" s="279"/>
      <c r="R2880" s="279"/>
      <c r="S2880" s="279"/>
      <c r="T2880" s="280"/>
      <c r="U2880" s="15"/>
      <c r="V2880" s="15"/>
      <c r="W2880" s="15"/>
      <c r="X2880" s="15"/>
      <c r="Y2880" s="15"/>
      <c r="Z2880" s="15"/>
      <c r="AA2880" s="15"/>
      <c r="AB2880" s="15"/>
      <c r="AC2880" s="15"/>
      <c r="AD2880" s="15"/>
      <c r="AE2880" s="15"/>
      <c r="AT2880" s="281" t="s">
        <v>260</v>
      </c>
      <c r="AU2880" s="281" t="s">
        <v>93</v>
      </c>
      <c r="AV2880" s="15" t="s">
        <v>91</v>
      </c>
      <c r="AW2880" s="15" t="s">
        <v>40</v>
      </c>
      <c r="AX2880" s="15" t="s">
        <v>84</v>
      </c>
      <c r="AY2880" s="281" t="s">
        <v>251</v>
      </c>
    </row>
    <row r="2881" s="13" customFormat="1">
      <c r="A2881" s="13"/>
      <c r="B2881" s="249"/>
      <c r="C2881" s="250"/>
      <c r="D2881" s="251" t="s">
        <v>260</v>
      </c>
      <c r="E2881" s="252" t="s">
        <v>1</v>
      </c>
      <c r="F2881" s="253" t="s">
        <v>2429</v>
      </c>
      <c r="G2881" s="250"/>
      <c r="H2881" s="254">
        <v>19</v>
      </c>
      <c r="I2881" s="255"/>
      <c r="J2881" s="250"/>
      <c r="K2881" s="250"/>
      <c r="L2881" s="256"/>
      <c r="M2881" s="257"/>
      <c r="N2881" s="258"/>
      <c r="O2881" s="258"/>
      <c r="P2881" s="258"/>
      <c r="Q2881" s="258"/>
      <c r="R2881" s="258"/>
      <c r="S2881" s="258"/>
      <c r="T2881" s="259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60" t="s">
        <v>260</v>
      </c>
      <c r="AU2881" s="260" t="s">
        <v>93</v>
      </c>
      <c r="AV2881" s="13" t="s">
        <v>93</v>
      </c>
      <c r="AW2881" s="13" t="s">
        <v>40</v>
      </c>
      <c r="AX2881" s="13" t="s">
        <v>84</v>
      </c>
      <c r="AY2881" s="260" t="s">
        <v>251</v>
      </c>
    </row>
    <row r="2882" s="13" customFormat="1">
      <c r="A2882" s="13"/>
      <c r="B2882" s="249"/>
      <c r="C2882" s="250"/>
      <c r="D2882" s="251" t="s">
        <v>260</v>
      </c>
      <c r="E2882" s="252" t="s">
        <v>1</v>
      </c>
      <c r="F2882" s="253" t="s">
        <v>2424</v>
      </c>
      <c r="G2882" s="250"/>
      <c r="H2882" s="254">
        <v>19</v>
      </c>
      <c r="I2882" s="255"/>
      <c r="J2882" s="250"/>
      <c r="K2882" s="250"/>
      <c r="L2882" s="256"/>
      <c r="M2882" s="257"/>
      <c r="N2882" s="258"/>
      <c r="O2882" s="258"/>
      <c r="P2882" s="258"/>
      <c r="Q2882" s="258"/>
      <c r="R2882" s="258"/>
      <c r="S2882" s="258"/>
      <c r="T2882" s="259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60" t="s">
        <v>260</v>
      </c>
      <c r="AU2882" s="260" t="s">
        <v>93</v>
      </c>
      <c r="AV2882" s="13" t="s">
        <v>93</v>
      </c>
      <c r="AW2882" s="13" t="s">
        <v>40</v>
      </c>
      <c r="AX2882" s="13" t="s">
        <v>84</v>
      </c>
      <c r="AY2882" s="260" t="s">
        <v>251</v>
      </c>
    </row>
    <row r="2883" s="13" customFormat="1">
      <c r="A2883" s="13"/>
      <c r="B2883" s="249"/>
      <c r="C2883" s="250"/>
      <c r="D2883" s="251" t="s">
        <v>260</v>
      </c>
      <c r="E2883" s="252" t="s">
        <v>1</v>
      </c>
      <c r="F2883" s="253" t="s">
        <v>2425</v>
      </c>
      <c r="G2883" s="250"/>
      <c r="H2883" s="254">
        <v>19</v>
      </c>
      <c r="I2883" s="255"/>
      <c r="J2883" s="250"/>
      <c r="K2883" s="250"/>
      <c r="L2883" s="256"/>
      <c r="M2883" s="257"/>
      <c r="N2883" s="258"/>
      <c r="O2883" s="258"/>
      <c r="P2883" s="258"/>
      <c r="Q2883" s="258"/>
      <c r="R2883" s="258"/>
      <c r="S2883" s="258"/>
      <c r="T2883" s="259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60" t="s">
        <v>260</v>
      </c>
      <c r="AU2883" s="260" t="s">
        <v>93</v>
      </c>
      <c r="AV2883" s="13" t="s">
        <v>93</v>
      </c>
      <c r="AW2883" s="13" t="s">
        <v>40</v>
      </c>
      <c r="AX2883" s="13" t="s">
        <v>84</v>
      </c>
      <c r="AY2883" s="260" t="s">
        <v>251</v>
      </c>
    </row>
    <row r="2884" s="13" customFormat="1">
      <c r="A2884" s="13"/>
      <c r="B2884" s="249"/>
      <c r="C2884" s="250"/>
      <c r="D2884" s="251" t="s">
        <v>260</v>
      </c>
      <c r="E2884" s="252" t="s">
        <v>1</v>
      </c>
      <c r="F2884" s="253" t="s">
        <v>2426</v>
      </c>
      <c r="G2884" s="250"/>
      <c r="H2884" s="254">
        <v>19</v>
      </c>
      <c r="I2884" s="255"/>
      <c r="J2884" s="250"/>
      <c r="K2884" s="250"/>
      <c r="L2884" s="256"/>
      <c r="M2884" s="257"/>
      <c r="N2884" s="258"/>
      <c r="O2884" s="258"/>
      <c r="P2884" s="258"/>
      <c r="Q2884" s="258"/>
      <c r="R2884" s="258"/>
      <c r="S2884" s="258"/>
      <c r="T2884" s="259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60" t="s">
        <v>260</v>
      </c>
      <c r="AU2884" s="260" t="s">
        <v>93</v>
      </c>
      <c r="AV2884" s="13" t="s">
        <v>93</v>
      </c>
      <c r="AW2884" s="13" t="s">
        <v>40</v>
      </c>
      <c r="AX2884" s="13" t="s">
        <v>84</v>
      </c>
      <c r="AY2884" s="260" t="s">
        <v>251</v>
      </c>
    </row>
    <row r="2885" s="13" customFormat="1">
      <c r="A2885" s="13"/>
      <c r="B2885" s="249"/>
      <c r="C2885" s="250"/>
      <c r="D2885" s="251" t="s">
        <v>260</v>
      </c>
      <c r="E2885" s="252" t="s">
        <v>1</v>
      </c>
      <c r="F2885" s="253" t="s">
        <v>2427</v>
      </c>
      <c r="G2885" s="250"/>
      <c r="H2885" s="254">
        <v>19</v>
      </c>
      <c r="I2885" s="255"/>
      <c r="J2885" s="250"/>
      <c r="K2885" s="250"/>
      <c r="L2885" s="256"/>
      <c r="M2885" s="257"/>
      <c r="N2885" s="258"/>
      <c r="O2885" s="258"/>
      <c r="P2885" s="258"/>
      <c r="Q2885" s="258"/>
      <c r="R2885" s="258"/>
      <c r="S2885" s="258"/>
      <c r="T2885" s="259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60" t="s">
        <v>260</v>
      </c>
      <c r="AU2885" s="260" t="s">
        <v>93</v>
      </c>
      <c r="AV2885" s="13" t="s">
        <v>93</v>
      </c>
      <c r="AW2885" s="13" t="s">
        <v>40</v>
      </c>
      <c r="AX2885" s="13" t="s">
        <v>84</v>
      </c>
      <c r="AY2885" s="260" t="s">
        <v>251</v>
      </c>
    </row>
    <row r="2886" s="16" customFormat="1">
      <c r="A2886" s="16"/>
      <c r="B2886" s="283"/>
      <c r="C2886" s="284"/>
      <c r="D2886" s="251" t="s">
        <v>260</v>
      </c>
      <c r="E2886" s="285" t="s">
        <v>1</v>
      </c>
      <c r="F2886" s="286" t="s">
        <v>329</v>
      </c>
      <c r="G2886" s="284"/>
      <c r="H2886" s="287">
        <v>95</v>
      </c>
      <c r="I2886" s="288"/>
      <c r="J2886" s="284"/>
      <c r="K2886" s="284"/>
      <c r="L2886" s="289"/>
      <c r="M2886" s="290"/>
      <c r="N2886" s="291"/>
      <c r="O2886" s="291"/>
      <c r="P2886" s="291"/>
      <c r="Q2886" s="291"/>
      <c r="R2886" s="291"/>
      <c r="S2886" s="291"/>
      <c r="T2886" s="292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T2886" s="293" t="s">
        <v>260</v>
      </c>
      <c r="AU2886" s="293" t="s">
        <v>93</v>
      </c>
      <c r="AV2886" s="16" t="s">
        <v>273</v>
      </c>
      <c r="AW2886" s="16" t="s">
        <v>40</v>
      </c>
      <c r="AX2886" s="16" t="s">
        <v>84</v>
      </c>
      <c r="AY2886" s="293" t="s">
        <v>251</v>
      </c>
    </row>
    <row r="2887" s="15" customFormat="1">
      <c r="A2887" s="15"/>
      <c r="B2887" s="272"/>
      <c r="C2887" s="273"/>
      <c r="D2887" s="251" t="s">
        <v>260</v>
      </c>
      <c r="E2887" s="274" t="s">
        <v>1</v>
      </c>
      <c r="F2887" s="275" t="s">
        <v>2431</v>
      </c>
      <c r="G2887" s="273"/>
      <c r="H2887" s="274" t="s">
        <v>1</v>
      </c>
      <c r="I2887" s="276"/>
      <c r="J2887" s="273"/>
      <c r="K2887" s="273"/>
      <c r="L2887" s="277"/>
      <c r="M2887" s="278"/>
      <c r="N2887" s="279"/>
      <c r="O2887" s="279"/>
      <c r="P2887" s="279"/>
      <c r="Q2887" s="279"/>
      <c r="R2887" s="279"/>
      <c r="S2887" s="279"/>
      <c r="T2887" s="280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81" t="s">
        <v>260</v>
      </c>
      <c r="AU2887" s="281" t="s">
        <v>93</v>
      </c>
      <c r="AV2887" s="15" t="s">
        <v>91</v>
      </c>
      <c r="AW2887" s="15" t="s">
        <v>40</v>
      </c>
      <c r="AX2887" s="15" t="s">
        <v>84</v>
      </c>
      <c r="AY2887" s="281" t="s">
        <v>251</v>
      </c>
    </row>
    <row r="2888" s="13" customFormat="1">
      <c r="A2888" s="13"/>
      <c r="B2888" s="249"/>
      <c r="C2888" s="250"/>
      <c r="D2888" s="251" t="s">
        <v>260</v>
      </c>
      <c r="E2888" s="252" t="s">
        <v>1</v>
      </c>
      <c r="F2888" s="253" t="s">
        <v>1278</v>
      </c>
      <c r="G2888" s="250"/>
      <c r="H2888" s="254">
        <v>1</v>
      </c>
      <c r="I2888" s="255"/>
      <c r="J2888" s="250"/>
      <c r="K2888" s="250"/>
      <c r="L2888" s="256"/>
      <c r="M2888" s="257"/>
      <c r="N2888" s="258"/>
      <c r="O2888" s="258"/>
      <c r="P2888" s="258"/>
      <c r="Q2888" s="258"/>
      <c r="R2888" s="258"/>
      <c r="S2888" s="258"/>
      <c r="T2888" s="259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60" t="s">
        <v>260</v>
      </c>
      <c r="AU2888" s="260" t="s">
        <v>93</v>
      </c>
      <c r="AV2888" s="13" t="s">
        <v>93</v>
      </c>
      <c r="AW2888" s="13" t="s">
        <v>40</v>
      </c>
      <c r="AX2888" s="13" t="s">
        <v>84</v>
      </c>
      <c r="AY2888" s="260" t="s">
        <v>251</v>
      </c>
    </row>
    <row r="2889" s="13" customFormat="1">
      <c r="A2889" s="13"/>
      <c r="B2889" s="249"/>
      <c r="C2889" s="250"/>
      <c r="D2889" s="251" t="s">
        <v>260</v>
      </c>
      <c r="E2889" s="252" t="s">
        <v>1</v>
      </c>
      <c r="F2889" s="253" t="s">
        <v>2432</v>
      </c>
      <c r="G2889" s="250"/>
      <c r="H2889" s="254">
        <v>1</v>
      </c>
      <c r="I2889" s="255"/>
      <c r="J2889" s="250"/>
      <c r="K2889" s="250"/>
      <c r="L2889" s="256"/>
      <c r="M2889" s="257"/>
      <c r="N2889" s="258"/>
      <c r="O2889" s="258"/>
      <c r="P2889" s="258"/>
      <c r="Q2889" s="258"/>
      <c r="R2889" s="258"/>
      <c r="S2889" s="258"/>
      <c r="T2889" s="259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60" t="s">
        <v>260</v>
      </c>
      <c r="AU2889" s="260" t="s">
        <v>93</v>
      </c>
      <c r="AV2889" s="13" t="s">
        <v>93</v>
      </c>
      <c r="AW2889" s="13" t="s">
        <v>40</v>
      </c>
      <c r="AX2889" s="13" t="s">
        <v>84</v>
      </c>
      <c r="AY2889" s="260" t="s">
        <v>251</v>
      </c>
    </row>
    <row r="2890" s="13" customFormat="1">
      <c r="A2890" s="13"/>
      <c r="B2890" s="249"/>
      <c r="C2890" s="250"/>
      <c r="D2890" s="251" t="s">
        <v>260</v>
      </c>
      <c r="E2890" s="252" t="s">
        <v>1</v>
      </c>
      <c r="F2890" s="253" t="s">
        <v>2433</v>
      </c>
      <c r="G2890" s="250"/>
      <c r="H2890" s="254">
        <v>1</v>
      </c>
      <c r="I2890" s="255"/>
      <c r="J2890" s="250"/>
      <c r="K2890" s="250"/>
      <c r="L2890" s="256"/>
      <c r="M2890" s="257"/>
      <c r="N2890" s="258"/>
      <c r="O2890" s="258"/>
      <c r="P2890" s="258"/>
      <c r="Q2890" s="258"/>
      <c r="R2890" s="258"/>
      <c r="S2890" s="258"/>
      <c r="T2890" s="259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60" t="s">
        <v>260</v>
      </c>
      <c r="AU2890" s="260" t="s">
        <v>93</v>
      </c>
      <c r="AV2890" s="13" t="s">
        <v>93</v>
      </c>
      <c r="AW2890" s="13" t="s">
        <v>40</v>
      </c>
      <c r="AX2890" s="13" t="s">
        <v>84</v>
      </c>
      <c r="AY2890" s="260" t="s">
        <v>251</v>
      </c>
    </row>
    <row r="2891" s="13" customFormat="1">
      <c r="A2891" s="13"/>
      <c r="B2891" s="249"/>
      <c r="C2891" s="250"/>
      <c r="D2891" s="251" t="s">
        <v>260</v>
      </c>
      <c r="E2891" s="252" t="s">
        <v>1</v>
      </c>
      <c r="F2891" s="253" t="s">
        <v>2434</v>
      </c>
      <c r="G2891" s="250"/>
      <c r="H2891" s="254">
        <v>1</v>
      </c>
      <c r="I2891" s="255"/>
      <c r="J2891" s="250"/>
      <c r="K2891" s="250"/>
      <c r="L2891" s="256"/>
      <c r="M2891" s="257"/>
      <c r="N2891" s="258"/>
      <c r="O2891" s="258"/>
      <c r="P2891" s="258"/>
      <c r="Q2891" s="258"/>
      <c r="R2891" s="258"/>
      <c r="S2891" s="258"/>
      <c r="T2891" s="259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60" t="s">
        <v>260</v>
      </c>
      <c r="AU2891" s="260" t="s">
        <v>93</v>
      </c>
      <c r="AV2891" s="13" t="s">
        <v>93</v>
      </c>
      <c r="AW2891" s="13" t="s">
        <v>40</v>
      </c>
      <c r="AX2891" s="13" t="s">
        <v>84</v>
      </c>
      <c r="AY2891" s="260" t="s">
        <v>251</v>
      </c>
    </row>
    <row r="2892" s="13" customFormat="1">
      <c r="A2892" s="13"/>
      <c r="B2892" s="249"/>
      <c r="C2892" s="250"/>
      <c r="D2892" s="251" t="s">
        <v>260</v>
      </c>
      <c r="E2892" s="252" t="s">
        <v>1</v>
      </c>
      <c r="F2892" s="253" t="s">
        <v>2435</v>
      </c>
      <c r="G2892" s="250"/>
      <c r="H2892" s="254">
        <v>1</v>
      </c>
      <c r="I2892" s="255"/>
      <c r="J2892" s="250"/>
      <c r="K2892" s="250"/>
      <c r="L2892" s="256"/>
      <c r="M2892" s="257"/>
      <c r="N2892" s="258"/>
      <c r="O2892" s="258"/>
      <c r="P2892" s="258"/>
      <c r="Q2892" s="258"/>
      <c r="R2892" s="258"/>
      <c r="S2892" s="258"/>
      <c r="T2892" s="259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60" t="s">
        <v>260</v>
      </c>
      <c r="AU2892" s="260" t="s">
        <v>93</v>
      </c>
      <c r="AV2892" s="13" t="s">
        <v>93</v>
      </c>
      <c r="AW2892" s="13" t="s">
        <v>40</v>
      </c>
      <c r="AX2892" s="13" t="s">
        <v>84</v>
      </c>
      <c r="AY2892" s="260" t="s">
        <v>251</v>
      </c>
    </row>
    <row r="2893" s="16" customFormat="1">
      <c r="A2893" s="16"/>
      <c r="B2893" s="283"/>
      <c r="C2893" s="284"/>
      <c r="D2893" s="251" t="s">
        <v>260</v>
      </c>
      <c r="E2893" s="285" t="s">
        <v>1</v>
      </c>
      <c r="F2893" s="286" t="s">
        <v>329</v>
      </c>
      <c r="G2893" s="284"/>
      <c r="H2893" s="287">
        <v>5</v>
      </c>
      <c r="I2893" s="288"/>
      <c r="J2893" s="284"/>
      <c r="K2893" s="284"/>
      <c r="L2893" s="289"/>
      <c r="M2893" s="290"/>
      <c r="N2893" s="291"/>
      <c r="O2893" s="291"/>
      <c r="P2893" s="291"/>
      <c r="Q2893" s="291"/>
      <c r="R2893" s="291"/>
      <c r="S2893" s="291"/>
      <c r="T2893" s="292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T2893" s="293" t="s">
        <v>260</v>
      </c>
      <c r="AU2893" s="293" t="s">
        <v>93</v>
      </c>
      <c r="AV2893" s="16" t="s">
        <v>273</v>
      </c>
      <c r="AW2893" s="16" t="s">
        <v>40</v>
      </c>
      <c r="AX2893" s="16" t="s">
        <v>84</v>
      </c>
      <c r="AY2893" s="293" t="s">
        <v>251</v>
      </c>
    </row>
    <row r="2894" s="14" customFormat="1">
      <c r="A2894" s="14"/>
      <c r="B2894" s="261"/>
      <c r="C2894" s="262"/>
      <c r="D2894" s="251" t="s">
        <v>260</v>
      </c>
      <c r="E2894" s="263" t="s">
        <v>1</v>
      </c>
      <c r="F2894" s="264" t="s">
        <v>262</v>
      </c>
      <c r="G2894" s="262"/>
      <c r="H2894" s="265">
        <v>110</v>
      </c>
      <c r="I2894" s="266"/>
      <c r="J2894" s="262"/>
      <c r="K2894" s="262"/>
      <c r="L2894" s="267"/>
      <c r="M2894" s="268"/>
      <c r="N2894" s="269"/>
      <c r="O2894" s="269"/>
      <c r="P2894" s="269"/>
      <c r="Q2894" s="269"/>
      <c r="R2894" s="269"/>
      <c r="S2894" s="269"/>
      <c r="T2894" s="270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71" t="s">
        <v>260</v>
      </c>
      <c r="AU2894" s="271" t="s">
        <v>93</v>
      </c>
      <c r="AV2894" s="14" t="s">
        <v>257</v>
      </c>
      <c r="AW2894" s="14" t="s">
        <v>40</v>
      </c>
      <c r="AX2894" s="14" t="s">
        <v>91</v>
      </c>
      <c r="AY2894" s="271" t="s">
        <v>251</v>
      </c>
    </row>
    <row r="2895" s="2" customFormat="1" ht="37.8" customHeight="1">
      <c r="A2895" s="41"/>
      <c r="B2895" s="42"/>
      <c r="C2895" s="294" t="s">
        <v>2715</v>
      </c>
      <c r="D2895" s="294" t="s">
        <v>338</v>
      </c>
      <c r="E2895" s="295" t="s">
        <v>2716</v>
      </c>
      <c r="F2895" s="296" t="s">
        <v>2717</v>
      </c>
      <c r="G2895" s="297" t="s">
        <v>571</v>
      </c>
      <c r="H2895" s="298">
        <v>15</v>
      </c>
      <c r="I2895" s="299"/>
      <c r="J2895" s="300">
        <f>ROUND(I2895*H2895,2)</f>
        <v>0</v>
      </c>
      <c r="K2895" s="301"/>
      <c r="L2895" s="302"/>
      <c r="M2895" s="303" t="s">
        <v>1</v>
      </c>
      <c r="N2895" s="304" t="s">
        <v>49</v>
      </c>
      <c r="O2895" s="94"/>
      <c r="P2895" s="240">
        <f>O2895*H2895</f>
        <v>0</v>
      </c>
      <c r="Q2895" s="240">
        <v>0.017999999999999999</v>
      </c>
      <c r="R2895" s="240">
        <f>Q2895*H2895</f>
        <v>0.26999999999999996</v>
      </c>
      <c r="S2895" s="240">
        <v>0</v>
      </c>
      <c r="T2895" s="241">
        <f>S2895*H2895</f>
        <v>0</v>
      </c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R2895" s="242" t="s">
        <v>364</v>
      </c>
      <c r="AT2895" s="242" t="s">
        <v>338</v>
      </c>
      <c r="AU2895" s="242" t="s">
        <v>93</v>
      </c>
      <c r="AY2895" s="19" t="s">
        <v>251</v>
      </c>
      <c r="BE2895" s="243">
        <f>IF(N2895="základní",J2895,0)</f>
        <v>0</v>
      </c>
      <c r="BF2895" s="243">
        <f>IF(N2895="snížená",J2895,0)</f>
        <v>0</v>
      </c>
      <c r="BG2895" s="243">
        <f>IF(N2895="zákl. přenesená",J2895,0)</f>
        <v>0</v>
      </c>
      <c r="BH2895" s="243">
        <f>IF(N2895="sníž. přenesená",J2895,0)</f>
        <v>0</v>
      </c>
      <c r="BI2895" s="243">
        <f>IF(N2895="nulová",J2895,0)</f>
        <v>0</v>
      </c>
      <c r="BJ2895" s="19" t="s">
        <v>91</v>
      </c>
      <c r="BK2895" s="243">
        <f>ROUND(I2895*H2895,2)</f>
        <v>0</v>
      </c>
      <c r="BL2895" s="19" t="s">
        <v>304</v>
      </c>
      <c r="BM2895" s="242" t="s">
        <v>2718</v>
      </c>
    </row>
    <row r="2896" s="15" customFormat="1">
      <c r="A2896" s="15"/>
      <c r="B2896" s="272"/>
      <c r="C2896" s="273"/>
      <c r="D2896" s="251" t="s">
        <v>260</v>
      </c>
      <c r="E2896" s="274" t="s">
        <v>1</v>
      </c>
      <c r="F2896" s="275" t="s">
        <v>1150</v>
      </c>
      <c r="G2896" s="273"/>
      <c r="H2896" s="274" t="s">
        <v>1</v>
      </c>
      <c r="I2896" s="276"/>
      <c r="J2896" s="273"/>
      <c r="K2896" s="273"/>
      <c r="L2896" s="277"/>
      <c r="M2896" s="278"/>
      <c r="N2896" s="279"/>
      <c r="O2896" s="279"/>
      <c r="P2896" s="279"/>
      <c r="Q2896" s="279"/>
      <c r="R2896" s="279"/>
      <c r="S2896" s="279"/>
      <c r="T2896" s="280"/>
      <c r="U2896" s="15"/>
      <c r="V2896" s="15"/>
      <c r="W2896" s="15"/>
      <c r="X2896" s="15"/>
      <c r="Y2896" s="15"/>
      <c r="Z2896" s="15"/>
      <c r="AA2896" s="15"/>
      <c r="AB2896" s="15"/>
      <c r="AC2896" s="15"/>
      <c r="AD2896" s="15"/>
      <c r="AE2896" s="15"/>
      <c r="AT2896" s="281" t="s">
        <v>260</v>
      </c>
      <c r="AU2896" s="281" t="s">
        <v>93</v>
      </c>
      <c r="AV2896" s="15" t="s">
        <v>91</v>
      </c>
      <c r="AW2896" s="15" t="s">
        <v>40</v>
      </c>
      <c r="AX2896" s="15" t="s">
        <v>84</v>
      </c>
      <c r="AY2896" s="281" t="s">
        <v>251</v>
      </c>
    </row>
    <row r="2897" s="15" customFormat="1">
      <c r="A2897" s="15"/>
      <c r="B2897" s="272"/>
      <c r="C2897" s="273"/>
      <c r="D2897" s="251" t="s">
        <v>260</v>
      </c>
      <c r="E2897" s="274" t="s">
        <v>1</v>
      </c>
      <c r="F2897" s="275" t="s">
        <v>2417</v>
      </c>
      <c r="G2897" s="273"/>
      <c r="H2897" s="274" t="s">
        <v>1</v>
      </c>
      <c r="I2897" s="276"/>
      <c r="J2897" s="273"/>
      <c r="K2897" s="273"/>
      <c r="L2897" s="277"/>
      <c r="M2897" s="278"/>
      <c r="N2897" s="279"/>
      <c r="O2897" s="279"/>
      <c r="P2897" s="279"/>
      <c r="Q2897" s="279"/>
      <c r="R2897" s="279"/>
      <c r="S2897" s="279"/>
      <c r="T2897" s="280"/>
      <c r="U2897" s="15"/>
      <c r="V2897" s="15"/>
      <c r="W2897" s="15"/>
      <c r="X2897" s="15"/>
      <c r="Y2897" s="15"/>
      <c r="Z2897" s="15"/>
      <c r="AA2897" s="15"/>
      <c r="AB2897" s="15"/>
      <c r="AC2897" s="15"/>
      <c r="AD2897" s="15"/>
      <c r="AE2897" s="15"/>
      <c r="AT2897" s="281" t="s">
        <v>260</v>
      </c>
      <c r="AU2897" s="281" t="s">
        <v>93</v>
      </c>
      <c r="AV2897" s="15" t="s">
        <v>91</v>
      </c>
      <c r="AW2897" s="15" t="s">
        <v>40</v>
      </c>
      <c r="AX2897" s="15" t="s">
        <v>84</v>
      </c>
      <c r="AY2897" s="281" t="s">
        <v>251</v>
      </c>
    </row>
    <row r="2898" s="13" customFormat="1">
      <c r="A2898" s="13"/>
      <c r="B2898" s="249"/>
      <c r="C2898" s="250"/>
      <c r="D2898" s="251" t="s">
        <v>260</v>
      </c>
      <c r="E2898" s="252" t="s">
        <v>1</v>
      </c>
      <c r="F2898" s="253" t="s">
        <v>1274</v>
      </c>
      <c r="G2898" s="250"/>
      <c r="H2898" s="254">
        <v>2</v>
      </c>
      <c r="I2898" s="255"/>
      <c r="J2898" s="250"/>
      <c r="K2898" s="250"/>
      <c r="L2898" s="256"/>
      <c r="M2898" s="257"/>
      <c r="N2898" s="258"/>
      <c r="O2898" s="258"/>
      <c r="P2898" s="258"/>
      <c r="Q2898" s="258"/>
      <c r="R2898" s="258"/>
      <c r="S2898" s="258"/>
      <c r="T2898" s="259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60" t="s">
        <v>260</v>
      </c>
      <c r="AU2898" s="260" t="s">
        <v>93</v>
      </c>
      <c r="AV2898" s="13" t="s">
        <v>93</v>
      </c>
      <c r="AW2898" s="13" t="s">
        <v>40</v>
      </c>
      <c r="AX2898" s="13" t="s">
        <v>84</v>
      </c>
      <c r="AY2898" s="260" t="s">
        <v>251</v>
      </c>
    </row>
    <row r="2899" s="13" customFormat="1">
      <c r="A2899" s="13"/>
      <c r="B2899" s="249"/>
      <c r="C2899" s="250"/>
      <c r="D2899" s="251" t="s">
        <v>260</v>
      </c>
      <c r="E2899" s="252" t="s">
        <v>1</v>
      </c>
      <c r="F2899" s="253" t="s">
        <v>2418</v>
      </c>
      <c r="G2899" s="250"/>
      <c r="H2899" s="254">
        <v>2</v>
      </c>
      <c r="I2899" s="255"/>
      <c r="J2899" s="250"/>
      <c r="K2899" s="250"/>
      <c r="L2899" s="256"/>
      <c r="M2899" s="257"/>
      <c r="N2899" s="258"/>
      <c r="O2899" s="258"/>
      <c r="P2899" s="258"/>
      <c r="Q2899" s="258"/>
      <c r="R2899" s="258"/>
      <c r="S2899" s="258"/>
      <c r="T2899" s="259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60" t="s">
        <v>260</v>
      </c>
      <c r="AU2899" s="260" t="s">
        <v>93</v>
      </c>
      <c r="AV2899" s="13" t="s">
        <v>93</v>
      </c>
      <c r="AW2899" s="13" t="s">
        <v>40</v>
      </c>
      <c r="AX2899" s="13" t="s">
        <v>84</v>
      </c>
      <c r="AY2899" s="260" t="s">
        <v>251</v>
      </c>
    </row>
    <row r="2900" s="13" customFormat="1">
      <c r="A2900" s="13"/>
      <c r="B2900" s="249"/>
      <c r="C2900" s="250"/>
      <c r="D2900" s="251" t="s">
        <v>260</v>
      </c>
      <c r="E2900" s="252" t="s">
        <v>1</v>
      </c>
      <c r="F2900" s="253" t="s">
        <v>2419</v>
      </c>
      <c r="G2900" s="250"/>
      <c r="H2900" s="254">
        <v>2</v>
      </c>
      <c r="I2900" s="255"/>
      <c r="J2900" s="250"/>
      <c r="K2900" s="250"/>
      <c r="L2900" s="256"/>
      <c r="M2900" s="257"/>
      <c r="N2900" s="258"/>
      <c r="O2900" s="258"/>
      <c r="P2900" s="258"/>
      <c r="Q2900" s="258"/>
      <c r="R2900" s="258"/>
      <c r="S2900" s="258"/>
      <c r="T2900" s="259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60" t="s">
        <v>260</v>
      </c>
      <c r="AU2900" s="260" t="s">
        <v>93</v>
      </c>
      <c r="AV2900" s="13" t="s">
        <v>93</v>
      </c>
      <c r="AW2900" s="13" t="s">
        <v>40</v>
      </c>
      <c r="AX2900" s="13" t="s">
        <v>84</v>
      </c>
      <c r="AY2900" s="260" t="s">
        <v>251</v>
      </c>
    </row>
    <row r="2901" s="13" customFormat="1">
      <c r="A2901" s="13"/>
      <c r="B2901" s="249"/>
      <c r="C2901" s="250"/>
      <c r="D2901" s="251" t="s">
        <v>260</v>
      </c>
      <c r="E2901" s="252" t="s">
        <v>1</v>
      </c>
      <c r="F2901" s="253" t="s">
        <v>2420</v>
      </c>
      <c r="G2901" s="250"/>
      <c r="H2901" s="254">
        <v>2</v>
      </c>
      <c r="I2901" s="255"/>
      <c r="J2901" s="250"/>
      <c r="K2901" s="250"/>
      <c r="L2901" s="256"/>
      <c r="M2901" s="257"/>
      <c r="N2901" s="258"/>
      <c r="O2901" s="258"/>
      <c r="P2901" s="258"/>
      <c r="Q2901" s="258"/>
      <c r="R2901" s="258"/>
      <c r="S2901" s="258"/>
      <c r="T2901" s="259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60" t="s">
        <v>260</v>
      </c>
      <c r="AU2901" s="260" t="s">
        <v>93</v>
      </c>
      <c r="AV2901" s="13" t="s">
        <v>93</v>
      </c>
      <c r="AW2901" s="13" t="s">
        <v>40</v>
      </c>
      <c r="AX2901" s="13" t="s">
        <v>84</v>
      </c>
      <c r="AY2901" s="260" t="s">
        <v>251</v>
      </c>
    </row>
    <row r="2902" s="13" customFormat="1">
      <c r="A2902" s="13"/>
      <c r="B2902" s="249"/>
      <c r="C2902" s="250"/>
      <c r="D2902" s="251" t="s">
        <v>260</v>
      </c>
      <c r="E2902" s="252" t="s">
        <v>1</v>
      </c>
      <c r="F2902" s="253" t="s">
        <v>2421</v>
      </c>
      <c r="G2902" s="250"/>
      <c r="H2902" s="254">
        <v>2</v>
      </c>
      <c r="I2902" s="255"/>
      <c r="J2902" s="250"/>
      <c r="K2902" s="250"/>
      <c r="L2902" s="256"/>
      <c r="M2902" s="257"/>
      <c r="N2902" s="258"/>
      <c r="O2902" s="258"/>
      <c r="P2902" s="258"/>
      <c r="Q2902" s="258"/>
      <c r="R2902" s="258"/>
      <c r="S2902" s="258"/>
      <c r="T2902" s="259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60" t="s">
        <v>260</v>
      </c>
      <c r="AU2902" s="260" t="s">
        <v>93</v>
      </c>
      <c r="AV2902" s="13" t="s">
        <v>93</v>
      </c>
      <c r="AW2902" s="13" t="s">
        <v>40</v>
      </c>
      <c r="AX2902" s="13" t="s">
        <v>84</v>
      </c>
      <c r="AY2902" s="260" t="s">
        <v>251</v>
      </c>
    </row>
    <row r="2903" s="16" customFormat="1">
      <c r="A2903" s="16"/>
      <c r="B2903" s="283"/>
      <c r="C2903" s="284"/>
      <c r="D2903" s="251" t="s">
        <v>260</v>
      </c>
      <c r="E2903" s="285" t="s">
        <v>1</v>
      </c>
      <c r="F2903" s="286" t="s">
        <v>329</v>
      </c>
      <c r="G2903" s="284"/>
      <c r="H2903" s="287">
        <v>10</v>
      </c>
      <c r="I2903" s="288"/>
      <c r="J2903" s="284"/>
      <c r="K2903" s="284"/>
      <c r="L2903" s="289"/>
      <c r="M2903" s="290"/>
      <c r="N2903" s="291"/>
      <c r="O2903" s="291"/>
      <c r="P2903" s="291"/>
      <c r="Q2903" s="291"/>
      <c r="R2903" s="291"/>
      <c r="S2903" s="291"/>
      <c r="T2903" s="292"/>
      <c r="U2903" s="16"/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T2903" s="293" t="s">
        <v>260</v>
      </c>
      <c r="AU2903" s="293" t="s">
        <v>93</v>
      </c>
      <c r="AV2903" s="16" t="s">
        <v>273</v>
      </c>
      <c r="AW2903" s="16" t="s">
        <v>40</v>
      </c>
      <c r="AX2903" s="16" t="s">
        <v>84</v>
      </c>
      <c r="AY2903" s="293" t="s">
        <v>251</v>
      </c>
    </row>
    <row r="2904" s="15" customFormat="1">
      <c r="A2904" s="15"/>
      <c r="B2904" s="272"/>
      <c r="C2904" s="273"/>
      <c r="D2904" s="251" t="s">
        <v>260</v>
      </c>
      <c r="E2904" s="274" t="s">
        <v>1</v>
      </c>
      <c r="F2904" s="275" t="s">
        <v>2431</v>
      </c>
      <c r="G2904" s="273"/>
      <c r="H2904" s="274" t="s">
        <v>1</v>
      </c>
      <c r="I2904" s="276"/>
      <c r="J2904" s="273"/>
      <c r="K2904" s="273"/>
      <c r="L2904" s="277"/>
      <c r="M2904" s="278"/>
      <c r="N2904" s="279"/>
      <c r="O2904" s="279"/>
      <c r="P2904" s="279"/>
      <c r="Q2904" s="279"/>
      <c r="R2904" s="279"/>
      <c r="S2904" s="279"/>
      <c r="T2904" s="280"/>
      <c r="U2904" s="15"/>
      <c r="V2904" s="15"/>
      <c r="W2904" s="15"/>
      <c r="X2904" s="15"/>
      <c r="Y2904" s="15"/>
      <c r="Z2904" s="15"/>
      <c r="AA2904" s="15"/>
      <c r="AB2904" s="15"/>
      <c r="AC2904" s="15"/>
      <c r="AD2904" s="15"/>
      <c r="AE2904" s="15"/>
      <c r="AT2904" s="281" t="s">
        <v>260</v>
      </c>
      <c r="AU2904" s="281" t="s">
        <v>93</v>
      </c>
      <c r="AV2904" s="15" t="s">
        <v>91</v>
      </c>
      <c r="AW2904" s="15" t="s">
        <v>40</v>
      </c>
      <c r="AX2904" s="15" t="s">
        <v>84</v>
      </c>
      <c r="AY2904" s="281" t="s">
        <v>251</v>
      </c>
    </row>
    <row r="2905" s="13" customFormat="1">
      <c r="A2905" s="13"/>
      <c r="B2905" s="249"/>
      <c r="C2905" s="250"/>
      <c r="D2905" s="251" t="s">
        <v>260</v>
      </c>
      <c r="E2905" s="252" t="s">
        <v>1</v>
      </c>
      <c r="F2905" s="253" t="s">
        <v>1278</v>
      </c>
      <c r="G2905" s="250"/>
      <c r="H2905" s="254">
        <v>1</v>
      </c>
      <c r="I2905" s="255"/>
      <c r="J2905" s="250"/>
      <c r="K2905" s="250"/>
      <c r="L2905" s="256"/>
      <c r="M2905" s="257"/>
      <c r="N2905" s="258"/>
      <c r="O2905" s="258"/>
      <c r="P2905" s="258"/>
      <c r="Q2905" s="258"/>
      <c r="R2905" s="258"/>
      <c r="S2905" s="258"/>
      <c r="T2905" s="259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60" t="s">
        <v>260</v>
      </c>
      <c r="AU2905" s="260" t="s">
        <v>93</v>
      </c>
      <c r="AV2905" s="13" t="s">
        <v>93</v>
      </c>
      <c r="AW2905" s="13" t="s">
        <v>40</v>
      </c>
      <c r="AX2905" s="13" t="s">
        <v>84</v>
      </c>
      <c r="AY2905" s="260" t="s">
        <v>251</v>
      </c>
    </row>
    <row r="2906" s="13" customFormat="1">
      <c r="A2906" s="13"/>
      <c r="B2906" s="249"/>
      <c r="C2906" s="250"/>
      <c r="D2906" s="251" t="s">
        <v>260</v>
      </c>
      <c r="E2906" s="252" t="s">
        <v>1</v>
      </c>
      <c r="F2906" s="253" t="s">
        <v>2432</v>
      </c>
      <c r="G2906" s="250"/>
      <c r="H2906" s="254">
        <v>1</v>
      </c>
      <c r="I2906" s="255"/>
      <c r="J2906" s="250"/>
      <c r="K2906" s="250"/>
      <c r="L2906" s="256"/>
      <c r="M2906" s="257"/>
      <c r="N2906" s="258"/>
      <c r="O2906" s="258"/>
      <c r="P2906" s="258"/>
      <c r="Q2906" s="258"/>
      <c r="R2906" s="258"/>
      <c r="S2906" s="258"/>
      <c r="T2906" s="259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60" t="s">
        <v>260</v>
      </c>
      <c r="AU2906" s="260" t="s">
        <v>93</v>
      </c>
      <c r="AV2906" s="13" t="s">
        <v>93</v>
      </c>
      <c r="AW2906" s="13" t="s">
        <v>40</v>
      </c>
      <c r="AX2906" s="13" t="s">
        <v>84</v>
      </c>
      <c r="AY2906" s="260" t="s">
        <v>251</v>
      </c>
    </row>
    <row r="2907" s="13" customFormat="1">
      <c r="A2907" s="13"/>
      <c r="B2907" s="249"/>
      <c r="C2907" s="250"/>
      <c r="D2907" s="251" t="s">
        <v>260</v>
      </c>
      <c r="E2907" s="252" t="s">
        <v>1</v>
      </c>
      <c r="F2907" s="253" t="s">
        <v>2433</v>
      </c>
      <c r="G2907" s="250"/>
      <c r="H2907" s="254">
        <v>1</v>
      </c>
      <c r="I2907" s="255"/>
      <c r="J2907" s="250"/>
      <c r="K2907" s="250"/>
      <c r="L2907" s="256"/>
      <c r="M2907" s="257"/>
      <c r="N2907" s="258"/>
      <c r="O2907" s="258"/>
      <c r="P2907" s="258"/>
      <c r="Q2907" s="258"/>
      <c r="R2907" s="258"/>
      <c r="S2907" s="258"/>
      <c r="T2907" s="259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60" t="s">
        <v>260</v>
      </c>
      <c r="AU2907" s="260" t="s">
        <v>93</v>
      </c>
      <c r="AV2907" s="13" t="s">
        <v>93</v>
      </c>
      <c r="AW2907" s="13" t="s">
        <v>40</v>
      </c>
      <c r="AX2907" s="13" t="s">
        <v>84</v>
      </c>
      <c r="AY2907" s="260" t="s">
        <v>251</v>
      </c>
    </row>
    <row r="2908" s="13" customFormat="1">
      <c r="A2908" s="13"/>
      <c r="B2908" s="249"/>
      <c r="C2908" s="250"/>
      <c r="D2908" s="251" t="s">
        <v>260</v>
      </c>
      <c r="E2908" s="252" t="s">
        <v>1</v>
      </c>
      <c r="F2908" s="253" t="s">
        <v>2434</v>
      </c>
      <c r="G2908" s="250"/>
      <c r="H2908" s="254">
        <v>1</v>
      </c>
      <c r="I2908" s="255"/>
      <c r="J2908" s="250"/>
      <c r="K2908" s="250"/>
      <c r="L2908" s="256"/>
      <c r="M2908" s="257"/>
      <c r="N2908" s="258"/>
      <c r="O2908" s="258"/>
      <c r="P2908" s="258"/>
      <c r="Q2908" s="258"/>
      <c r="R2908" s="258"/>
      <c r="S2908" s="258"/>
      <c r="T2908" s="259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60" t="s">
        <v>260</v>
      </c>
      <c r="AU2908" s="260" t="s">
        <v>93</v>
      </c>
      <c r="AV2908" s="13" t="s">
        <v>93</v>
      </c>
      <c r="AW2908" s="13" t="s">
        <v>40</v>
      </c>
      <c r="AX2908" s="13" t="s">
        <v>84</v>
      </c>
      <c r="AY2908" s="260" t="s">
        <v>251</v>
      </c>
    </row>
    <row r="2909" s="13" customFormat="1">
      <c r="A2909" s="13"/>
      <c r="B2909" s="249"/>
      <c r="C2909" s="250"/>
      <c r="D2909" s="251" t="s">
        <v>260</v>
      </c>
      <c r="E2909" s="252" t="s">
        <v>1</v>
      </c>
      <c r="F2909" s="253" t="s">
        <v>2435</v>
      </c>
      <c r="G2909" s="250"/>
      <c r="H2909" s="254">
        <v>1</v>
      </c>
      <c r="I2909" s="255"/>
      <c r="J2909" s="250"/>
      <c r="K2909" s="250"/>
      <c r="L2909" s="256"/>
      <c r="M2909" s="257"/>
      <c r="N2909" s="258"/>
      <c r="O2909" s="258"/>
      <c r="P2909" s="258"/>
      <c r="Q2909" s="258"/>
      <c r="R2909" s="258"/>
      <c r="S2909" s="258"/>
      <c r="T2909" s="259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60" t="s">
        <v>260</v>
      </c>
      <c r="AU2909" s="260" t="s">
        <v>93</v>
      </c>
      <c r="AV2909" s="13" t="s">
        <v>93</v>
      </c>
      <c r="AW2909" s="13" t="s">
        <v>40</v>
      </c>
      <c r="AX2909" s="13" t="s">
        <v>84</v>
      </c>
      <c r="AY2909" s="260" t="s">
        <v>251</v>
      </c>
    </row>
    <row r="2910" s="16" customFormat="1">
      <c r="A2910" s="16"/>
      <c r="B2910" s="283"/>
      <c r="C2910" s="284"/>
      <c r="D2910" s="251" t="s">
        <v>260</v>
      </c>
      <c r="E2910" s="285" t="s">
        <v>1</v>
      </c>
      <c r="F2910" s="286" t="s">
        <v>329</v>
      </c>
      <c r="G2910" s="284"/>
      <c r="H2910" s="287">
        <v>5</v>
      </c>
      <c r="I2910" s="288"/>
      <c r="J2910" s="284"/>
      <c r="K2910" s="284"/>
      <c r="L2910" s="289"/>
      <c r="M2910" s="290"/>
      <c r="N2910" s="291"/>
      <c r="O2910" s="291"/>
      <c r="P2910" s="291"/>
      <c r="Q2910" s="291"/>
      <c r="R2910" s="291"/>
      <c r="S2910" s="291"/>
      <c r="T2910" s="292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T2910" s="293" t="s">
        <v>260</v>
      </c>
      <c r="AU2910" s="293" t="s">
        <v>93</v>
      </c>
      <c r="AV2910" s="16" t="s">
        <v>273</v>
      </c>
      <c r="AW2910" s="16" t="s">
        <v>40</v>
      </c>
      <c r="AX2910" s="16" t="s">
        <v>84</v>
      </c>
      <c r="AY2910" s="293" t="s">
        <v>251</v>
      </c>
    </row>
    <row r="2911" s="14" customFormat="1">
      <c r="A2911" s="14"/>
      <c r="B2911" s="261"/>
      <c r="C2911" s="262"/>
      <c r="D2911" s="251" t="s">
        <v>260</v>
      </c>
      <c r="E2911" s="263" t="s">
        <v>1</v>
      </c>
      <c r="F2911" s="264" t="s">
        <v>262</v>
      </c>
      <c r="G2911" s="262"/>
      <c r="H2911" s="265">
        <v>15</v>
      </c>
      <c r="I2911" s="266"/>
      <c r="J2911" s="262"/>
      <c r="K2911" s="262"/>
      <c r="L2911" s="267"/>
      <c r="M2911" s="268"/>
      <c r="N2911" s="269"/>
      <c r="O2911" s="269"/>
      <c r="P2911" s="269"/>
      <c r="Q2911" s="269"/>
      <c r="R2911" s="269"/>
      <c r="S2911" s="269"/>
      <c r="T2911" s="270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71" t="s">
        <v>260</v>
      </c>
      <c r="AU2911" s="271" t="s">
        <v>93</v>
      </c>
      <c r="AV2911" s="14" t="s">
        <v>257</v>
      </c>
      <c r="AW2911" s="14" t="s">
        <v>40</v>
      </c>
      <c r="AX2911" s="14" t="s">
        <v>91</v>
      </c>
      <c r="AY2911" s="271" t="s">
        <v>251</v>
      </c>
    </row>
    <row r="2912" s="2" customFormat="1" ht="37.8" customHeight="1">
      <c r="A2912" s="41"/>
      <c r="B2912" s="42"/>
      <c r="C2912" s="294" t="s">
        <v>2719</v>
      </c>
      <c r="D2912" s="294" t="s">
        <v>338</v>
      </c>
      <c r="E2912" s="295" t="s">
        <v>2720</v>
      </c>
      <c r="F2912" s="296" t="s">
        <v>2721</v>
      </c>
      <c r="G2912" s="297" t="s">
        <v>571</v>
      </c>
      <c r="H2912" s="298">
        <v>95</v>
      </c>
      <c r="I2912" s="299"/>
      <c r="J2912" s="300">
        <f>ROUND(I2912*H2912,2)</f>
        <v>0</v>
      </c>
      <c r="K2912" s="301"/>
      <c r="L2912" s="302"/>
      <c r="M2912" s="303" t="s">
        <v>1</v>
      </c>
      <c r="N2912" s="304" t="s">
        <v>49</v>
      </c>
      <c r="O2912" s="94"/>
      <c r="P2912" s="240">
        <f>O2912*H2912</f>
        <v>0</v>
      </c>
      <c r="Q2912" s="240">
        <v>0.017999999999999999</v>
      </c>
      <c r="R2912" s="240">
        <f>Q2912*H2912</f>
        <v>1.71</v>
      </c>
      <c r="S2912" s="240">
        <v>0</v>
      </c>
      <c r="T2912" s="241">
        <f>S2912*H2912</f>
        <v>0</v>
      </c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R2912" s="242" t="s">
        <v>364</v>
      </c>
      <c r="AT2912" s="242" t="s">
        <v>338</v>
      </c>
      <c r="AU2912" s="242" t="s">
        <v>93</v>
      </c>
      <c r="AY2912" s="19" t="s">
        <v>251</v>
      </c>
      <c r="BE2912" s="243">
        <f>IF(N2912="základní",J2912,0)</f>
        <v>0</v>
      </c>
      <c r="BF2912" s="243">
        <f>IF(N2912="snížená",J2912,0)</f>
        <v>0</v>
      </c>
      <c r="BG2912" s="243">
        <f>IF(N2912="zákl. přenesená",J2912,0)</f>
        <v>0</v>
      </c>
      <c r="BH2912" s="243">
        <f>IF(N2912="sníž. přenesená",J2912,0)</f>
        <v>0</v>
      </c>
      <c r="BI2912" s="243">
        <f>IF(N2912="nulová",J2912,0)</f>
        <v>0</v>
      </c>
      <c r="BJ2912" s="19" t="s">
        <v>91</v>
      </c>
      <c r="BK2912" s="243">
        <f>ROUND(I2912*H2912,2)</f>
        <v>0</v>
      </c>
      <c r="BL2912" s="19" t="s">
        <v>304</v>
      </c>
      <c r="BM2912" s="242" t="s">
        <v>2722</v>
      </c>
    </row>
    <row r="2913" s="15" customFormat="1">
      <c r="A2913" s="15"/>
      <c r="B2913" s="272"/>
      <c r="C2913" s="273"/>
      <c r="D2913" s="251" t="s">
        <v>260</v>
      </c>
      <c r="E2913" s="274" t="s">
        <v>1</v>
      </c>
      <c r="F2913" s="275" t="s">
        <v>1150</v>
      </c>
      <c r="G2913" s="273"/>
      <c r="H2913" s="274" t="s">
        <v>1</v>
      </c>
      <c r="I2913" s="276"/>
      <c r="J2913" s="273"/>
      <c r="K2913" s="273"/>
      <c r="L2913" s="277"/>
      <c r="M2913" s="278"/>
      <c r="N2913" s="279"/>
      <c r="O2913" s="279"/>
      <c r="P2913" s="279"/>
      <c r="Q2913" s="279"/>
      <c r="R2913" s="279"/>
      <c r="S2913" s="279"/>
      <c r="T2913" s="280"/>
      <c r="U2913" s="15"/>
      <c r="V2913" s="15"/>
      <c r="W2913" s="15"/>
      <c r="X2913" s="15"/>
      <c r="Y2913" s="15"/>
      <c r="Z2913" s="15"/>
      <c r="AA2913" s="15"/>
      <c r="AB2913" s="15"/>
      <c r="AC2913" s="15"/>
      <c r="AD2913" s="15"/>
      <c r="AE2913" s="15"/>
      <c r="AT2913" s="281" t="s">
        <v>260</v>
      </c>
      <c r="AU2913" s="281" t="s">
        <v>93</v>
      </c>
      <c r="AV2913" s="15" t="s">
        <v>91</v>
      </c>
      <c r="AW2913" s="15" t="s">
        <v>40</v>
      </c>
      <c r="AX2913" s="15" t="s">
        <v>84</v>
      </c>
      <c r="AY2913" s="281" t="s">
        <v>251</v>
      </c>
    </row>
    <row r="2914" s="15" customFormat="1">
      <c r="A2914" s="15"/>
      <c r="B2914" s="272"/>
      <c r="C2914" s="273"/>
      <c r="D2914" s="251" t="s">
        <v>260</v>
      </c>
      <c r="E2914" s="274" t="s">
        <v>1</v>
      </c>
      <c r="F2914" s="275" t="s">
        <v>2430</v>
      </c>
      <c r="G2914" s="273"/>
      <c r="H2914" s="274" t="s">
        <v>1</v>
      </c>
      <c r="I2914" s="276"/>
      <c r="J2914" s="273"/>
      <c r="K2914" s="273"/>
      <c r="L2914" s="277"/>
      <c r="M2914" s="278"/>
      <c r="N2914" s="279"/>
      <c r="O2914" s="279"/>
      <c r="P2914" s="279"/>
      <c r="Q2914" s="279"/>
      <c r="R2914" s="279"/>
      <c r="S2914" s="279"/>
      <c r="T2914" s="280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5"/>
      <c r="AE2914" s="15"/>
      <c r="AT2914" s="281" t="s">
        <v>260</v>
      </c>
      <c r="AU2914" s="281" t="s">
        <v>93</v>
      </c>
      <c r="AV2914" s="15" t="s">
        <v>91</v>
      </c>
      <c r="AW2914" s="15" t="s">
        <v>40</v>
      </c>
      <c r="AX2914" s="15" t="s">
        <v>84</v>
      </c>
      <c r="AY2914" s="281" t="s">
        <v>251</v>
      </c>
    </row>
    <row r="2915" s="13" customFormat="1">
      <c r="A2915" s="13"/>
      <c r="B2915" s="249"/>
      <c r="C2915" s="250"/>
      <c r="D2915" s="251" t="s">
        <v>260</v>
      </c>
      <c r="E2915" s="252" t="s">
        <v>1</v>
      </c>
      <c r="F2915" s="253" t="s">
        <v>2429</v>
      </c>
      <c r="G2915" s="250"/>
      <c r="H2915" s="254">
        <v>19</v>
      </c>
      <c r="I2915" s="255"/>
      <c r="J2915" s="250"/>
      <c r="K2915" s="250"/>
      <c r="L2915" s="256"/>
      <c r="M2915" s="257"/>
      <c r="N2915" s="258"/>
      <c r="O2915" s="258"/>
      <c r="P2915" s="258"/>
      <c r="Q2915" s="258"/>
      <c r="R2915" s="258"/>
      <c r="S2915" s="258"/>
      <c r="T2915" s="259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60" t="s">
        <v>260</v>
      </c>
      <c r="AU2915" s="260" t="s">
        <v>93</v>
      </c>
      <c r="AV2915" s="13" t="s">
        <v>93</v>
      </c>
      <c r="AW2915" s="13" t="s">
        <v>40</v>
      </c>
      <c r="AX2915" s="13" t="s">
        <v>84</v>
      </c>
      <c r="AY2915" s="260" t="s">
        <v>251</v>
      </c>
    </row>
    <row r="2916" s="13" customFormat="1">
      <c r="A2916" s="13"/>
      <c r="B2916" s="249"/>
      <c r="C2916" s="250"/>
      <c r="D2916" s="251" t="s">
        <v>260</v>
      </c>
      <c r="E2916" s="252" t="s">
        <v>1</v>
      </c>
      <c r="F2916" s="253" t="s">
        <v>2424</v>
      </c>
      <c r="G2916" s="250"/>
      <c r="H2916" s="254">
        <v>19</v>
      </c>
      <c r="I2916" s="255"/>
      <c r="J2916" s="250"/>
      <c r="K2916" s="250"/>
      <c r="L2916" s="256"/>
      <c r="M2916" s="257"/>
      <c r="N2916" s="258"/>
      <c r="O2916" s="258"/>
      <c r="P2916" s="258"/>
      <c r="Q2916" s="258"/>
      <c r="R2916" s="258"/>
      <c r="S2916" s="258"/>
      <c r="T2916" s="259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60" t="s">
        <v>260</v>
      </c>
      <c r="AU2916" s="260" t="s">
        <v>93</v>
      </c>
      <c r="AV2916" s="13" t="s">
        <v>93</v>
      </c>
      <c r="AW2916" s="13" t="s">
        <v>40</v>
      </c>
      <c r="AX2916" s="13" t="s">
        <v>84</v>
      </c>
      <c r="AY2916" s="260" t="s">
        <v>251</v>
      </c>
    </row>
    <row r="2917" s="13" customFormat="1">
      <c r="A2917" s="13"/>
      <c r="B2917" s="249"/>
      <c r="C2917" s="250"/>
      <c r="D2917" s="251" t="s">
        <v>260</v>
      </c>
      <c r="E2917" s="252" t="s">
        <v>1</v>
      </c>
      <c r="F2917" s="253" t="s">
        <v>2425</v>
      </c>
      <c r="G2917" s="250"/>
      <c r="H2917" s="254">
        <v>19</v>
      </c>
      <c r="I2917" s="255"/>
      <c r="J2917" s="250"/>
      <c r="K2917" s="250"/>
      <c r="L2917" s="256"/>
      <c r="M2917" s="257"/>
      <c r="N2917" s="258"/>
      <c r="O2917" s="258"/>
      <c r="P2917" s="258"/>
      <c r="Q2917" s="258"/>
      <c r="R2917" s="258"/>
      <c r="S2917" s="258"/>
      <c r="T2917" s="259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60" t="s">
        <v>260</v>
      </c>
      <c r="AU2917" s="260" t="s">
        <v>93</v>
      </c>
      <c r="AV2917" s="13" t="s">
        <v>93</v>
      </c>
      <c r="AW2917" s="13" t="s">
        <v>40</v>
      </c>
      <c r="AX2917" s="13" t="s">
        <v>84</v>
      </c>
      <c r="AY2917" s="260" t="s">
        <v>251</v>
      </c>
    </row>
    <row r="2918" s="13" customFormat="1">
      <c r="A2918" s="13"/>
      <c r="B2918" s="249"/>
      <c r="C2918" s="250"/>
      <c r="D2918" s="251" t="s">
        <v>260</v>
      </c>
      <c r="E2918" s="252" t="s">
        <v>1</v>
      </c>
      <c r="F2918" s="253" t="s">
        <v>2426</v>
      </c>
      <c r="G2918" s="250"/>
      <c r="H2918" s="254">
        <v>19</v>
      </c>
      <c r="I2918" s="255"/>
      <c r="J2918" s="250"/>
      <c r="K2918" s="250"/>
      <c r="L2918" s="256"/>
      <c r="M2918" s="257"/>
      <c r="N2918" s="258"/>
      <c r="O2918" s="258"/>
      <c r="P2918" s="258"/>
      <c r="Q2918" s="258"/>
      <c r="R2918" s="258"/>
      <c r="S2918" s="258"/>
      <c r="T2918" s="259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60" t="s">
        <v>260</v>
      </c>
      <c r="AU2918" s="260" t="s">
        <v>93</v>
      </c>
      <c r="AV2918" s="13" t="s">
        <v>93</v>
      </c>
      <c r="AW2918" s="13" t="s">
        <v>40</v>
      </c>
      <c r="AX2918" s="13" t="s">
        <v>84</v>
      </c>
      <c r="AY2918" s="260" t="s">
        <v>251</v>
      </c>
    </row>
    <row r="2919" s="13" customFormat="1">
      <c r="A2919" s="13"/>
      <c r="B2919" s="249"/>
      <c r="C2919" s="250"/>
      <c r="D2919" s="251" t="s">
        <v>260</v>
      </c>
      <c r="E2919" s="252" t="s">
        <v>1</v>
      </c>
      <c r="F2919" s="253" t="s">
        <v>2427</v>
      </c>
      <c r="G2919" s="250"/>
      <c r="H2919" s="254">
        <v>19</v>
      </c>
      <c r="I2919" s="255"/>
      <c r="J2919" s="250"/>
      <c r="K2919" s="250"/>
      <c r="L2919" s="256"/>
      <c r="M2919" s="257"/>
      <c r="N2919" s="258"/>
      <c r="O2919" s="258"/>
      <c r="P2919" s="258"/>
      <c r="Q2919" s="258"/>
      <c r="R2919" s="258"/>
      <c r="S2919" s="258"/>
      <c r="T2919" s="259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60" t="s">
        <v>260</v>
      </c>
      <c r="AU2919" s="260" t="s">
        <v>93</v>
      </c>
      <c r="AV2919" s="13" t="s">
        <v>93</v>
      </c>
      <c r="AW2919" s="13" t="s">
        <v>40</v>
      </c>
      <c r="AX2919" s="13" t="s">
        <v>84</v>
      </c>
      <c r="AY2919" s="260" t="s">
        <v>251</v>
      </c>
    </row>
    <row r="2920" s="14" customFormat="1">
      <c r="A2920" s="14"/>
      <c r="B2920" s="261"/>
      <c r="C2920" s="262"/>
      <c r="D2920" s="251" t="s">
        <v>260</v>
      </c>
      <c r="E2920" s="263" t="s">
        <v>1</v>
      </c>
      <c r="F2920" s="264" t="s">
        <v>262</v>
      </c>
      <c r="G2920" s="262"/>
      <c r="H2920" s="265">
        <v>95</v>
      </c>
      <c r="I2920" s="266"/>
      <c r="J2920" s="262"/>
      <c r="K2920" s="262"/>
      <c r="L2920" s="267"/>
      <c r="M2920" s="268"/>
      <c r="N2920" s="269"/>
      <c r="O2920" s="269"/>
      <c r="P2920" s="269"/>
      <c r="Q2920" s="269"/>
      <c r="R2920" s="269"/>
      <c r="S2920" s="269"/>
      <c r="T2920" s="270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71" t="s">
        <v>260</v>
      </c>
      <c r="AU2920" s="271" t="s">
        <v>93</v>
      </c>
      <c r="AV2920" s="14" t="s">
        <v>257</v>
      </c>
      <c r="AW2920" s="14" t="s">
        <v>40</v>
      </c>
      <c r="AX2920" s="14" t="s">
        <v>91</v>
      </c>
      <c r="AY2920" s="271" t="s">
        <v>251</v>
      </c>
    </row>
    <row r="2921" s="2" customFormat="1" ht="66.75" customHeight="1">
      <c r="A2921" s="41"/>
      <c r="B2921" s="42"/>
      <c r="C2921" s="230" t="s">
        <v>2723</v>
      </c>
      <c r="D2921" s="230" t="s">
        <v>253</v>
      </c>
      <c r="E2921" s="231" t="s">
        <v>2724</v>
      </c>
      <c r="F2921" s="232" t="s">
        <v>2725</v>
      </c>
      <c r="G2921" s="233" t="s">
        <v>571</v>
      </c>
      <c r="H2921" s="234">
        <v>45</v>
      </c>
      <c r="I2921" s="235"/>
      <c r="J2921" s="236">
        <f>ROUND(I2921*H2921,2)</f>
        <v>0</v>
      </c>
      <c r="K2921" s="237"/>
      <c r="L2921" s="47"/>
      <c r="M2921" s="238" t="s">
        <v>1</v>
      </c>
      <c r="N2921" s="239" t="s">
        <v>49</v>
      </c>
      <c r="O2921" s="94"/>
      <c r="P2921" s="240">
        <f>O2921*H2921</f>
        <v>0</v>
      </c>
      <c r="Q2921" s="240">
        <v>0</v>
      </c>
      <c r="R2921" s="240">
        <f>Q2921*H2921</f>
        <v>0</v>
      </c>
      <c r="S2921" s="240">
        <v>0</v>
      </c>
      <c r="T2921" s="241">
        <f>S2921*H2921</f>
        <v>0</v>
      </c>
      <c r="U2921" s="41"/>
      <c r="V2921" s="41"/>
      <c r="W2921" s="41"/>
      <c r="X2921" s="41"/>
      <c r="Y2921" s="41"/>
      <c r="Z2921" s="41"/>
      <c r="AA2921" s="41"/>
      <c r="AB2921" s="41"/>
      <c r="AC2921" s="41"/>
      <c r="AD2921" s="41"/>
      <c r="AE2921" s="41"/>
      <c r="AR2921" s="242" t="s">
        <v>304</v>
      </c>
      <c r="AT2921" s="242" t="s">
        <v>253</v>
      </c>
      <c r="AU2921" s="242" t="s">
        <v>93</v>
      </c>
      <c r="AY2921" s="19" t="s">
        <v>251</v>
      </c>
      <c r="BE2921" s="243">
        <f>IF(N2921="základní",J2921,0)</f>
        <v>0</v>
      </c>
      <c r="BF2921" s="243">
        <f>IF(N2921="snížená",J2921,0)</f>
        <v>0</v>
      </c>
      <c r="BG2921" s="243">
        <f>IF(N2921="zákl. přenesená",J2921,0)</f>
        <v>0</v>
      </c>
      <c r="BH2921" s="243">
        <f>IF(N2921="sníž. přenesená",J2921,0)</f>
        <v>0</v>
      </c>
      <c r="BI2921" s="243">
        <f>IF(N2921="nulová",J2921,0)</f>
        <v>0</v>
      </c>
      <c r="BJ2921" s="19" t="s">
        <v>91</v>
      </c>
      <c r="BK2921" s="243">
        <f>ROUND(I2921*H2921,2)</f>
        <v>0</v>
      </c>
      <c r="BL2921" s="19" t="s">
        <v>304</v>
      </c>
      <c r="BM2921" s="242" t="s">
        <v>2726</v>
      </c>
    </row>
    <row r="2922" s="2" customFormat="1">
      <c r="A2922" s="41"/>
      <c r="B2922" s="42"/>
      <c r="C2922" s="43"/>
      <c r="D2922" s="251" t="s">
        <v>289</v>
      </c>
      <c r="E2922" s="43"/>
      <c r="F2922" s="282" t="s">
        <v>2727</v>
      </c>
      <c r="G2922" s="43"/>
      <c r="H2922" s="43"/>
      <c r="I2922" s="246"/>
      <c r="J2922" s="43"/>
      <c r="K2922" s="43"/>
      <c r="L2922" s="47"/>
      <c r="M2922" s="247"/>
      <c r="N2922" s="248"/>
      <c r="O2922" s="94"/>
      <c r="P2922" s="94"/>
      <c r="Q2922" s="94"/>
      <c r="R2922" s="94"/>
      <c r="S2922" s="94"/>
      <c r="T2922" s="95"/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T2922" s="19" t="s">
        <v>289</v>
      </c>
      <c r="AU2922" s="19" t="s">
        <v>93</v>
      </c>
    </row>
    <row r="2923" s="15" customFormat="1">
      <c r="A2923" s="15"/>
      <c r="B2923" s="272"/>
      <c r="C2923" s="273"/>
      <c r="D2923" s="251" t="s">
        <v>260</v>
      </c>
      <c r="E2923" s="274" t="s">
        <v>1</v>
      </c>
      <c r="F2923" s="275" t="s">
        <v>2728</v>
      </c>
      <c r="G2923" s="273"/>
      <c r="H2923" s="274" t="s">
        <v>1</v>
      </c>
      <c r="I2923" s="276"/>
      <c r="J2923" s="273"/>
      <c r="K2923" s="273"/>
      <c r="L2923" s="277"/>
      <c r="M2923" s="278"/>
      <c r="N2923" s="279"/>
      <c r="O2923" s="279"/>
      <c r="P2923" s="279"/>
      <c r="Q2923" s="279"/>
      <c r="R2923" s="279"/>
      <c r="S2923" s="279"/>
      <c r="T2923" s="280"/>
      <c r="U2923" s="15"/>
      <c r="V2923" s="15"/>
      <c r="W2923" s="15"/>
      <c r="X2923" s="15"/>
      <c r="Y2923" s="15"/>
      <c r="Z2923" s="15"/>
      <c r="AA2923" s="15"/>
      <c r="AB2923" s="15"/>
      <c r="AC2923" s="15"/>
      <c r="AD2923" s="15"/>
      <c r="AE2923" s="15"/>
      <c r="AT2923" s="281" t="s">
        <v>260</v>
      </c>
      <c r="AU2923" s="281" t="s">
        <v>93</v>
      </c>
      <c r="AV2923" s="15" t="s">
        <v>91</v>
      </c>
      <c r="AW2923" s="15" t="s">
        <v>40</v>
      </c>
      <c r="AX2923" s="15" t="s">
        <v>84</v>
      </c>
      <c r="AY2923" s="281" t="s">
        <v>251</v>
      </c>
    </row>
    <row r="2924" s="13" customFormat="1">
      <c r="A2924" s="13"/>
      <c r="B2924" s="249"/>
      <c r="C2924" s="250"/>
      <c r="D2924" s="251" t="s">
        <v>260</v>
      </c>
      <c r="E2924" s="252" t="s">
        <v>1</v>
      </c>
      <c r="F2924" s="253" t="s">
        <v>2609</v>
      </c>
      <c r="G2924" s="250"/>
      <c r="H2924" s="254">
        <v>9</v>
      </c>
      <c r="I2924" s="255"/>
      <c r="J2924" s="250"/>
      <c r="K2924" s="250"/>
      <c r="L2924" s="256"/>
      <c r="M2924" s="257"/>
      <c r="N2924" s="258"/>
      <c r="O2924" s="258"/>
      <c r="P2924" s="258"/>
      <c r="Q2924" s="258"/>
      <c r="R2924" s="258"/>
      <c r="S2924" s="258"/>
      <c r="T2924" s="259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60" t="s">
        <v>260</v>
      </c>
      <c r="AU2924" s="260" t="s">
        <v>93</v>
      </c>
      <c r="AV2924" s="13" t="s">
        <v>93</v>
      </c>
      <c r="AW2924" s="13" t="s">
        <v>40</v>
      </c>
      <c r="AX2924" s="13" t="s">
        <v>84</v>
      </c>
      <c r="AY2924" s="260" t="s">
        <v>251</v>
      </c>
    </row>
    <row r="2925" s="13" customFormat="1">
      <c r="A2925" s="13"/>
      <c r="B2925" s="249"/>
      <c r="C2925" s="250"/>
      <c r="D2925" s="251" t="s">
        <v>260</v>
      </c>
      <c r="E2925" s="252" t="s">
        <v>1</v>
      </c>
      <c r="F2925" s="253" t="s">
        <v>2729</v>
      </c>
      <c r="G2925" s="250"/>
      <c r="H2925" s="254">
        <v>9</v>
      </c>
      <c r="I2925" s="255"/>
      <c r="J2925" s="250"/>
      <c r="K2925" s="250"/>
      <c r="L2925" s="256"/>
      <c r="M2925" s="257"/>
      <c r="N2925" s="258"/>
      <c r="O2925" s="258"/>
      <c r="P2925" s="258"/>
      <c r="Q2925" s="258"/>
      <c r="R2925" s="258"/>
      <c r="S2925" s="258"/>
      <c r="T2925" s="259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60" t="s">
        <v>260</v>
      </c>
      <c r="AU2925" s="260" t="s">
        <v>93</v>
      </c>
      <c r="AV2925" s="13" t="s">
        <v>93</v>
      </c>
      <c r="AW2925" s="13" t="s">
        <v>40</v>
      </c>
      <c r="AX2925" s="13" t="s">
        <v>84</v>
      </c>
      <c r="AY2925" s="260" t="s">
        <v>251</v>
      </c>
    </row>
    <row r="2926" s="13" customFormat="1">
      <c r="A2926" s="13"/>
      <c r="B2926" s="249"/>
      <c r="C2926" s="250"/>
      <c r="D2926" s="251" t="s">
        <v>260</v>
      </c>
      <c r="E2926" s="252" t="s">
        <v>1</v>
      </c>
      <c r="F2926" s="253" t="s">
        <v>2730</v>
      </c>
      <c r="G2926" s="250"/>
      <c r="H2926" s="254">
        <v>9</v>
      </c>
      <c r="I2926" s="255"/>
      <c r="J2926" s="250"/>
      <c r="K2926" s="250"/>
      <c r="L2926" s="256"/>
      <c r="M2926" s="257"/>
      <c r="N2926" s="258"/>
      <c r="O2926" s="258"/>
      <c r="P2926" s="258"/>
      <c r="Q2926" s="258"/>
      <c r="R2926" s="258"/>
      <c r="S2926" s="258"/>
      <c r="T2926" s="259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60" t="s">
        <v>260</v>
      </c>
      <c r="AU2926" s="260" t="s">
        <v>93</v>
      </c>
      <c r="AV2926" s="13" t="s">
        <v>93</v>
      </c>
      <c r="AW2926" s="13" t="s">
        <v>40</v>
      </c>
      <c r="AX2926" s="13" t="s">
        <v>84</v>
      </c>
      <c r="AY2926" s="260" t="s">
        <v>251</v>
      </c>
    </row>
    <row r="2927" s="13" customFormat="1">
      <c r="A2927" s="13"/>
      <c r="B2927" s="249"/>
      <c r="C2927" s="250"/>
      <c r="D2927" s="251" t="s">
        <v>260</v>
      </c>
      <c r="E2927" s="252" t="s">
        <v>1</v>
      </c>
      <c r="F2927" s="253" t="s">
        <v>2731</v>
      </c>
      <c r="G2927" s="250"/>
      <c r="H2927" s="254">
        <v>9</v>
      </c>
      <c r="I2927" s="255"/>
      <c r="J2927" s="250"/>
      <c r="K2927" s="250"/>
      <c r="L2927" s="256"/>
      <c r="M2927" s="257"/>
      <c r="N2927" s="258"/>
      <c r="O2927" s="258"/>
      <c r="P2927" s="258"/>
      <c r="Q2927" s="258"/>
      <c r="R2927" s="258"/>
      <c r="S2927" s="258"/>
      <c r="T2927" s="259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60" t="s">
        <v>260</v>
      </c>
      <c r="AU2927" s="260" t="s">
        <v>93</v>
      </c>
      <c r="AV2927" s="13" t="s">
        <v>93</v>
      </c>
      <c r="AW2927" s="13" t="s">
        <v>40</v>
      </c>
      <c r="AX2927" s="13" t="s">
        <v>84</v>
      </c>
      <c r="AY2927" s="260" t="s">
        <v>251</v>
      </c>
    </row>
    <row r="2928" s="13" customFormat="1">
      <c r="A2928" s="13"/>
      <c r="B2928" s="249"/>
      <c r="C2928" s="250"/>
      <c r="D2928" s="251" t="s">
        <v>260</v>
      </c>
      <c r="E2928" s="252" t="s">
        <v>1</v>
      </c>
      <c r="F2928" s="253" t="s">
        <v>2732</v>
      </c>
      <c r="G2928" s="250"/>
      <c r="H2928" s="254">
        <v>9</v>
      </c>
      <c r="I2928" s="255"/>
      <c r="J2928" s="250"/>
      <c r="K2928" s="250"/>
      <c r="L2928" s="256"/>
      <c r="M2928" s="257"/>
      <c r="N2928" s="258"/>
      <c r="O2928" s="258"/>
      <c r="P2928" s="258"/>
      <c r="Q2928" s="258"/>
      <c r="R2928" s="258"/>
      <c r="S2928" s="258"/>
      <c r="T2928" s="259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60" t="s">
        <v>260</v>
      </c>
      <c r="AU2928" s="260" t="s">
        <v>93</v>
      </c>
      <c r="AV2928" s="13" t="s">
        <v>93</v>
      </c>
      <c r="AW2928" s="13" t="s">
        <v>40</v>
      </c>
      <c r="AX2928" s="13" t="s">
        <v>84</v>
      </c>
      <c r="AY2928" s="260" t="s">
        <v>251</v>
      </c>
    </row>
    <row r="2929" s="14" customFormat="1">
      <c r="A2929" s="14"/>
      <c r="B2929" s="261"/>
      <c r="C2929" s="262"/>
      <c r="D2929" s="251" t="s">
        <v>260</v>
      </c>
      <c r="E2929" s="263" t="s">
        <v>1</v>
      </c>
      <c r="F2929" s="264" t="s">
        <v>262</v>
      </c>
      <c r="G2929" s="262"/>
      <c r="H2929" s="265">
        <v>45</v>
      </c>
      <c r="I2929" s="266"/>
      <c r="J2929" s="262"/>
      <c r="K2929" s="262"/>
      <c r="L2929" s="267"/>
      <c r="M2929" s="268"/>
      <c r="N2929" s="269"/>
      <c r="O2929" s="269"/>
      <c r="P2929" s="269"/>
      <c r="Q2929" s="269"/>
      <c r="R2929" s="269"/>
      <c r="S2929" s="269"/>
      <c r="T2929" s="270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71" t="s">
        <v>260</v>
      </c>
      <c r="AU2929" s="271" t="s">
        <v>93</v>
      </c>
      <c r="AV2929" s="14" t="s">
        <v>257</v>
      </c>
      <c r="AW2929" s="14" t="s">
        <v>40</v>
      </c>
      <c r="AX2929" s="14" t="s">
        <v>91</v>
      </c>
      <c r="AY2929" s="271" t="s">
        <v>251</v>
      </c>
    </row>
    <row r="2930" s="2" customFormat="1" ht="66.75" customHeight="1">
      <c r="A2930" s="41"/>
      <c r="B2930" s="42"/>
      <c r="C2930" s="230" t="s">
        <v>2733</v>
      </c>
      <c r="D2930" s="230" t="s">
        <v>253</v>
      </c>
      <c r="E2930" s="231" t="s">
        <v>2734</v>
      </c>
      <c r="F2930" s="232" t="s">
        <v>2735</v>
      </c>
      <c r="G2930" s="233" t="s">
        <v>571</v>
      </c>
      <c r="H2930" s="234">
        <v>5</v>
      </c>
      <c r="I2930" s="235"/>
      <c r="J2930" s="236">
        <f>ROUND(I2930*H2930,2)</f>
        <v>0</v>
      </c>
      <c r="K2930" s="237"/>
      <c r="L2930" s="47"/>
      <c r="M2930" s="238" t="s">
        <v>1</v>
      </c>
      <c r="N2930" s="239" t="s">
        <v>49</v>
      </c>
      <c r="O2930" s="94"/>
      <c r="P2930" s="240">
        <f>O2930*H2930</f>
        <v>0</v>
      </c>
      <c r="Q2930" s="240">
        <v>0</v>
      </c>
      <c r="R2930" s="240">
        <f>Q2930*H2930</f>
        <v>0</v>
      </c>
      <c r="S2930" s="240">
        <v>0</v>
      </c>
      <c r="T2930" s="241">
        <f>S2930*H2930</f>
        <v>0</v>
      </c>
      <c r="U2930" s="41"/>
      <c r="V2930" s="41"/>
      <c r="W2930" s="41"/>
      <c r="X2930" s="41"/>
      <c r="Y2930" s="41"/>
      <c r="Z2930" s="41"/>
      <c r="AA2930" s="41"/>
      <c r="AB2930" s="41"/>
      <c r="AC2930" s="41"/>
      <c r="AD2930" s="41"/>
      <c r="AE2930" s="41"/>
      <c r="AR2930" s="242" t="s">
        <v>304</v>
      </c>
      <c r="AT2930" s="242" t="s">
        <v>253</v>
      </c>
      <c r="AU2930" s="242" t="s">
        <v>93</v>
      </c>
      <c r="AY2930" s="19" t="s">
        <v>251</v>
      </c>
      <c r="BE2930" s="243">
        <f>IF(N2930="základní",J2930,0)</f>
        <v>0</v>
      </c>
      <c r="BF2930" s="243">
        <f>IF(N2930="snížená",J2930,0)</f>
        <v>0</v>
      </c>
      <c r="BG2930" s="243">
        <f>IF(N2930="zákl. přenesená",J2930,0)</f>
        <v>0</v>
      </c>
      <c r="BH2930" s="243">
        <f>IF(N2930="sníž. přenesená",J2930,0)</f>
        <v>0</v>
      </c>
      <c r="BI2930" s="243">
        <f>IF(N2930="nulová",J2930,0)</f>
        <v>0</v>
      </c>
      <c r="BJ2930" s="19" t="s">
        <v>91</v>
      </c>
      <c r="BK2930" s="243">
        <f>ROUND(I2930*H2930,2)</f>
        <v>0</v>
      </c>
      <c r="BL2930" s="19" t="s">
        <v>304</v>
      </c>
      <c r="BM2930" s="242" t="s">
        <v>2736</v>
      </c>
    </row>
    <row r="2931" s="2" customFormat="1">
      <c r="A2931" s="41"/>
      <c r="B2931" s="42"/>
      <c r="C2931" s="43"/>
      <c r="D2931" s="251" t="s">
        <v>289</v>
      </c>
      <c r="E2931" s="43"/>
      <c r="F2931" s="282" t="s">
        <v>2737</v>
      </c>
      <c r="G2931" s="43"/>
      <c r="H2931" s="43"/>
      <c r="I2931" s="246"/>
      <c r="J2931" s="43"/>
      <c r="K2931" s="43"/>
      <c r="L2931" s="47"/>
      <c r="M2931" s="247"/>
      <c r="N2931" s="248"/>
      <c r="O2931" s="94"/>
      <c r="P2931" s="94"/>
      <c r="Q2931" s="94"/>
      <c r="R2931" s="94"/>
      <c r="S2931" s="94"/>
      <c r="T2931" s="95"/>
      <c r="U2931" s="41"/>
      <c r="V2931" s="41"/>
      <c r="W2931" s="41"/>
      <c r="X2931" s="41"/>
      <c r="Y2931" s="41"/>
      <c r="Z2931" s="41"/>
      <c r="AA2931" s="41"/>
      <c r="AB2931" s="41"/>
      <c r="AC2931" s="41"/>
      <c r="AD2931" s="41"/>
      <c r="AE2931" s="41"/>
      <c r="AT2931" s="19" t="s">
        <v>289</v>
      </c>
      <c r="AU2931" s="19" t="s">
        <v>93</v>
      </c>
    </row>
    <row r="2932" s="15" customFormat="1">
      <c r="A2932" s="15"/>
      <c r="B2932" s="272"/>
      <c r="C2932" s="273"/>
      <c r="D2932" s="251" t="s">
        <v>260</v>
      </c>
      <c r="E2932" s="274" t="s">
        <v>1</v>
      </c>
      <c r="F2932" s="275" t="s">
        <v>2728</v>
      </c>
      <c r="G2932" s="273"/>
      <c r="H2932" s="274" t="s">
        <v>1</v>
      </c>
      <c r="I2932" s="276"/>
      <c r="J2932" s="273"/>
      <c r="K2932" s="273"/>
      <c r="L2932" s="277"/>
      <c r="M2932" s="278"/>
      <c r="N2932" s="279"/>
      <c r="O2932" s="279"/>
      <c r="P2932" s="279"/>
      <c r="Q2932" s="279"/>
      <c r="R2932" s="279"/>
      <c r="S2932" s="279"/>
      <c r="T2932" s="280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T2932" s="281" t="s">
        <v>260</v>
      </c>
      <c r="AU2932" s="281" t="s">
        <v>93</v>
      </c>
      <c r="AV2932" s="15" t="s">
        <v>91</v>
      </c>
      <c r="AW2932" s="15" t="s">
        <v>40</v>
      </c>
      <c r="AX2932" s="15" t="s">
        <v>84</v>
      </c>
      <c r="AY2932" s="281" t="s">
        <v>251</v>
      </c>
    </row>
    <row r="2933" s="13" customFormat="1">
      <c r="A2933" s="13"/>
      <c r="B2933" s="249"/>
      <c r="C2933" s="250"/>
      <c r="D2933" s="251" t="s">
        <v>260</v>
      </c>
      <c r="E2933" s="252" t="s">
        <v>1</v>
      </c>
      <c r="F2933" s="253" t="s">
        <v>1278</v>
      </c>
      <c r="G2933" s="250"/>
      <c r="H2933" s="254">
        <v>1</v>
      </c>
      <c r="I2933" s="255"/>
      <c r="J2933" s="250"/>
      <c r="K2933" s="250"/>
      <c r="L2933" s="256"/>
      <c r="M2933" s="257"/>
      <c r="N2933" s="258"/>
      <c r="O2933" s="258"/>
      <c r="P2933" s="258"/>
      <c r="Q2933" s="258"/>
      <c r="R2933" s="258"/>
      <c r="S2933" s="258"/>
      <c r="T2933" s="259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60" t="s">
        <v>260</v>
      </c>
      <c r="AU2933" s="260" t="s">
        <v>93</v>
      </c>
      <c r="AV2933" s="13" t="s">
        <v>93</v>
      </c>
      <c r="AW2933" s="13" t="s">
        <v>40</v>
      </c>
      <c r="AX2933" s="13" t="s">
        <v>84</v>
      </c>
      <c r="AY2933" s="260" t="s">
        <v>251</v>
      </c>
    </row>
    <row r="2934" s="13" customFormat="1">
      <c r="A2934" s="13"/>
      <c r="B2934" s="249"/>
      <c r="C2934" s="250"/>
      <c r="D2934" s="251" t="s">
        <v>260</v>
      </c>
      <c r="E2934" s="252" t="s">
        <v>1</v>
      </c>
      <c r="F2934" s="253" t="s">
        <v>2432</v>
      </c>
      <c r="G2934" s="250"/>
      <c r="H2934" s="254">
        <v>1</v>
      </c>
      <c r="I2934" s="255"/>
      <c r="J2934" s="250"/>
      <c r="K2934" s="250"/>
      <c r="L2934" s="256"/>
      <c r="M2934" s="257"/>
      <c r="N2934" s="258"/>
      <c r="O2934" s="258"/>
      <c r="P2934" s="258"/>
      <c r="Q2934" s="258"/>
      <c r="R2934" s="258"/>
      <c r="S2934" s="258"/>
      <c r="T2934" s="259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60" t="s">
        <v>260</v>
      </c>
      <c r="AU2934" s="260" t="s">
        <v>93</v>
      </c>
      <c r="AV2934" s="13" t="s">
        <v>93</v>
      </c>
      <c r="AW2934" s="13" t="s">
        <v>40</v>
      </c>
      <c r="AX2934" s="13" t="s">
        <v>84</v>
      </c>
      <c r="AY2934" s="260" t="s">
        <v>251</v>
      </c>
    </row>
    <row r="2935" s="13" customFormat="1">
      <c r="A2935" s="13"/>
      <c r="B2935" s="249"/>
      <c r="C2935" s="250"/>
      <c r="D2935" s="251" t="s">
        <v>260</v>
      </c>
      <c r="E2935" s="252" t="s">
        <v>1</v>
      </c>
      <c r="F2935" s="253" t="s">
        <v>2433</v>
      </c>
      <c r="G2935" s="250"/>
      <c r="H2935" s="254">
        <v>1</v>
      </c>
      <c r="I2935" s="255"/>
      <c r="J2935" s="250"/>
      <c r="K2935" s="250"/>
      <c r="L2935" s="256"/>
      <c r="M2935" s="257"/>
      <c r="N2935" s="258"/>
      <c r="O2935" s="258"/>
      <c r="P2935" s="258"/>
      <c r="Q2935" s="258"/>
      <c r="R2935" s="258"/>
      <c r="S2935" s="258"/>
      <c r="T2935" s="259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60" t="s">
        <v>260</v>
      </c>
      <c r="AU2935" s="260" t="s">
        <v>93</v>
      </c>
      <c r="AV2935" s="13" t="s">
        <v>93</v>
      </c>
      <c r="AW2935" s="13" t="s">
        <v>40</v>
      </c>
      <c r="AX2935" s="13" t="s">
        <v>84</v>
      </c>
      <c r="AY2935" s="260" t="s">
        <v>251</v>
      </c>
    </row>
    <row r="2936" s="13" customFormat="1">
      <c r="A2936" s="13"/>
      <c r="B2936" s="249"/>
      <c r="C2936" s="250"/>
      <c r="D2936" s="251" t="s">
        <v>260</v>
      </c>
      <c r="E2936" s="252" t="s">
        <v>1</v>
      </c>
      <c r="F2936" s="253" t="s">
        <v>2434</v>
      </c>
      <c r="G2936" s="250"/>
      <c r="H2936" s="254">
        <v>1</v>
      </c>
      <c r="I2936" s="255"/>
      <c r="J2936" s="250"/>
      <c r="K2936" s="250"/>
      <c r="L2936" s="256"/>
      <c r="M2936" s="257"/>
      <c r="N2936" s="258"/>
      <c r="O2936" s="258"/>
      <c r="P2936" s="258"/>
      <c r="Q2936" s="258"/>
      <c r="R2936" s="258"/>
      <c r="S2936" s="258"/>
      <c r="T2936" s="259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60" t="s">
        <v>260</v>
      </c>
      <c r="AU2936" s="260" t="s">
        <v>93</v>
      </c>
      <c r="AV2936" s="13" t="s">
        <v>93</v>
      </c>
      <c r="AW2936" s="13" t="s">
        <v>40</v>
      </c>
      <c r="AX2936" s="13" t="s">
        <v>84</v>
      </c>
      <c r="AY2936" s="260" t="s">
        <v>251</v>
      </c>
    </row>
    <row r="2937" s="13" customFormat="1">
      <c r="A2937" s="13"/>
      <c r="B2937" s="249"/>
      <c r="C2937" s="250"/>
      <c r="D2937" s="251" t="s">
        <v>260</v>
      </c>
      <c r="E2937" s="252" t="s">
        <v>1</v>
      </c>
      <c r="F2937" s="253" t="s">
        <v>2435</v>
      </c>
      <c r="G2937" s="250"/>
      <c r="H2937" s="254">
        <v>1</v>
      </c>
      <c r="I2937" s="255"/>
      <c r="J2937" s="250"/>
      <c r="K2937" s="250"/>
      <c r="L2937" s="256"/>
      <c r="M2937" s="257"/>
      <c r="N2937" s="258"/>
      <c r="O2937" s="258"/>
      <c r="P2937" s="258"/>
      <c r="Q2937" s="258"/>
      <c r="R2937" s="258"/>
      <c r="S2937" s="258"/>
      <c r="T2937" s="259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60" t="s">
        <v>260</v>
      </c>
      <c r="AU2937" s="260" t="s">
        <v>93</v>
      </c>
      <c r="AV2937" s="13" t="s">
        <v>93</v>
      </c>
      <c r="AW2937" s="13" t="s">
        <v>40</v>
      </c>
      <c r="AX2937" s="13" t="s">
        <v>84</v>
      </c>
      <c r="AY2937" s="260" t="s">
        <v>251</v>
      </c>
    </row>
    <row r="2938" s="14" customFormat="1">
      <c r="A2938" s="14"/>
      <c r="B2938" s="261"/>
      <c r="C2938" s="262"/>
      <c r="D2938" s="251" t="s">
        <v>260</v>
      </c>
      <c r="E2938" s="263" t="s">
        <v>1</v>
      </c>
      <c r="F2938" s="264" t="s">
        <v>262</v>
      </c>
      <c r="G2938" s="262"/>
      <c r="H2938" s="265">
        <v>5</v>
      </c>
      <c r="I2938" s="266"/>
      <c r="J2938" s="262"/>
      <c r="K2938" s="262"/>
      <c r="L2938" s="267"/>
      <c r="M2938" s="268"/>
      <c r="N2938" s="269"/>
      <c r="O2938" s="269"/>
      <c r="P2938" s="269"/>
      <c r="Q2938" s="269"/>
      <c r="R2938" s="269"/>
      <c r="S2938" s="269"/>
      <c r="T2938" s="270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T2938" s="271" t="s">
        <v>260</v>
      </c>
      <c r="AU2938" s="271" t="s">
        <v>93</v>
      </c>
      <c r="AV2938" s="14" t="s">
        <v>257</v>
      </c>
      <c r="AW2938" s="14" t="s">
        <v>40</v>
      </c>
      <c r="AX2938" s="14" t="s">
        <v>91</v>
      </c>
      <c r="AY2938" s="271" t="s">
        <v>251</v>
      </c>
    </row>
    <row r="2939" s="2" customFormat="1" ht="66.75" customHeight="1">
      <c r="A2939" s="41"/>
      <c r="B2939" s="42"/>
      <c r="C2939" s="230" t="s">
        <v>2738</v>
      </c>
      <c r="D2939" s="230" t="s">
        <v>253</v>
      </c>
      <c r="E2939" s="231" t="s">
        <v>2739</v>
      </c>
      <c r="F2939" s="232" t="s">
        <v>2740</v>
      </c>
      <c r="G2939" s="233" t="s">
        <v>571</v>
      </c>
      <c r="H2939" s="234">
        <v>1</v>
      </c>
      <c r="I2939" s="235"/>
      <c r="J2939" s="236">
        <f>ROUND(I2939*H2939,2)</f>
        <v>0</v>
      </c>
      <c r="K2939" s="237"/>
      <c r="L2939" s="47"/>
      <c r="M2939" s="238" t="s">
        <v>1</v>
      </c>
      <c r="N2939" s="239" t="s">
        <v>49</v>
      </c>
      <c r="O2939" s="94"/>
      <c r="P2939" s="240">
        <f>O2939*H2939</f>
        <v>0</v>
      </c>
      <c r="Q2939" s="240">
        <v>0</v>
      </c>
      <c r="R2939" s="240">
        <f>Q2939*H2939</f>
        <v>0</v>
      </c>
      <c r="S2939" s="240">
        <v>0</v>
      </c>
      <c r="T2939" s="241">
        <f>S2939*H2939</f>
        <v>0</v>
      </c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R2939" s="242" t="s">
        <v>304</v>
      </c>
      <c r="AT2939" s="242" t="s">
        <v>253</v>
      </c>
      <c r="AU2939" s="242" t="s">
        <v>93</v>
      </c>
      <c r="AY2939" s="19" t="s">
        <v>251</v>
      </c>
      <c r="BE2939" s="243">
        <f>IF(N2939="základní",J2939,0)</f>
        <v>0</v>
      </c>
      <c r="BF2939" s="243">
        <f>IF(N2939="snížená",J2939,0)</f>
        <v>0</v>
      </c>
      <c r="BG2939" s="243">
        <f>IF(N2939="zákl. přenesená",J2939,0)</f>
        <v>0</v>
      </c>
      <c r="BH2939" s="243">
        <f>IF(N2939="sníž. přenesená",J2939,0)</f>
        <v>0</v>
      </c>
      <c r="BI2939" s="243">
        <f>IF(N2939="nulová",J2939,0)</f>
        <v>0</v>
      </c>
      <c r="BJ2939" s="19" t="s">
        <v>91</v>
      </c>
      <c r="BK2939" s="243">
        <f>ROUND(I2939*H2939,2)</f>
        <v>0</v>
      </c>
      <c r="BL2939" s="19" t="s">
        <v>304</v>
      </c>
      <c r="BM2939" s="242" t="s">
        <v>2741</v>
      </c>
    </row>
    <row r="2940" s="2" customFormat="1">
      <c r="A2940" s="41"/>
      <c r="B2940" s="42"/>
      <c r="C2940" s="43"/>
      <c r="D2940" s="251" t="s">
        <v>289</v>
      </c>
      <c r="E2940" s="43"/>
      <c r="F2940" s="282" t="s">
        <v>2727</v>
      </c>
      <c r="G2940" s="43"/>
      <c r="H2940" s="43"/>
      <c r="I2940" s="246"/>
      <c r="J2940" s="43"/>
      <c r="K2940" s="43"/>
      <c r="L2940" s="47"/>
      <c r="M2940" s="247"/>
      <c r="N2940" s="248"/>
      <c r="O2940" s="94"/>
      <c r="P2940" s="94"/>
      <c r="Q2940" s="94"/>
      <c r="R2940" s="94"/>
      <c r="S2940" s="94"/>
      <c r="T2940" s="95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T2940" s="19" t="s">
        <v>289</v>
      </c>
      <c r="AU2940" s="19" t="s">
        <v>93</v>
      </c>
    </row>
    <row r="2941" s="15" customFormat="1">
      <c r="A2941" s="15"/>
      <c r="B2941" s="272"/>
      <c r="C2941" s="273"/>
      <c r="D2941" s="251" t="s">
        <v>260</v>
      </c>
      <c r="E2941" s="274" t="s">
        <v>1</v>
      </c>
      <c r="F2941" s="275" t="s">
        <v>2728</v>
      </c>
      <c r="G2941" s="273"/>
      <c r="H2941" s="274" t="s">
        <v>1</v>
      </c>
      <c r="I2941" s="276"/>
      <c r="J2941" s="273"/>
      <c r="K2941" s="273"/>
      <c r="L2941" s="277"/>
      <c r="M2941" s="278"/>
      <c r="N2941" s="279"/>
      <c r="O2941" s="279"/>
      <c r="P2941" s="279"/>
      <c r="Q2941" s="279"/>
      <c r="R2941" s="279"/>
      <c r="S2941" s="279"/>
      <c r="T2941" s="280"/>
      <c r="U2941" s="15"/>
      <c r="V2941" s="15"/>
      <c r="W2941" s="15"/>
      <c r="X2941" s="15"/>
      <c r="Y2941" s="15"/>
      <c r="Z2941" s="15"/>
      <c r="AA2941" s="15"/>
      <c r="AB2941" s="15"/>
      <c r="AC2941" s="15"/>
      <c r="AD2941" s="15"/>
      <c r="AE2941" s="15"/>
      <c r="AT2941" s="281" t="s">
        <v>260</v>
      </c>
      <c r="AU2941" s="281" t="s">
        <v>93</v>
      </c>
      <c r="AV2941" s="15" t="s">
        <v>91</v>
      </c>
      <c r="AW2941" s="15" t="s">
        <v>40</v>
      </c>
      <c r="AX2941" s="15" t="s">
        <v>84</v>
      </c>
      <c r="AY2941" s="281" t="s">
        <v>251</v>
      </c>
    </row>
    <row r="2942" s="13" customFormat="1">
      <c r="A2942" s="13"/>
      <c r="B2942" s="249"/>
      <c r="C2942" s="250"/>
      <c r="D2942" s="251" t="s">
        <v>260</v>
      </c>
      <c r="E2942" s="252" t="s">
        <v>1</v>
      </c>
      <c r="F2942" s="253" t="s">
        <v>2070</v>
      </c>
      <c r="G2942" s="250"/>
      <c r="H2942" s="254">
        <v>1</v>
      </c>
      <c r="I2942" s="255"/>
      <c r="J2942" s="250"/>
      <c r="K2942" s="250"/>
      <c r="L2942" s="256"/>
      <c r="M2942" s="257"/>
      <c r="N2942" s="258"/>
      <c r="O2942" s="258"/>
      <c r="P2942" s="258"/>
      <c r="Q2942" s="258"/>
      <c r="R2942" s="258"/>
      <c r="S2942" s="258"/>
      <c r="T2942" s="259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60" t="s">
        <v>260</v>
      </c>
      <c r="AU2942" s="260" t="s">
        <v>93</v>
      </c>
      <c r="AV2942" s="13" t="s">
        <v>93</v>
      </c>
      <c r="AW2942" s="13" t="s">
        <v>40</v>
      </c>
      <c r="AX2942" s="13" t="s">
        <v>91</v>
      </c>
      <c r="AY2942" s="260" t="s">
        <v>251</v>
      </c>
    </row>
    <row r="2943" s="2" customFormat="1" ht="24.15" customHeight="1">
      <c r="A2943" s="41"/>
      <c r="B2943" s="42"/>
      <c r="C2943" s="230" t="s">
        <v>2742</v>
      </c>
      <c r="D2943" s="230" t="s">
        <v>253</v>
      </c>
      <c r="E2943" s="231" t="s">
        <v>2743</v>
      </c>
      <c r="F2943" s="232" t="s">
        <v>2744</v>
      </c>
      <c r="G2943" s="233" t="s">
        <v>571</v>
      </c>
      <c r="H2943" s="234">
        <v>80</v>
      </c>
      <c r="I2943" s="235"/>
      <c r="J2943" s="236">
        <f>ROUND(I2943*H2943,2)</f>
        <v>0</v>
      </c>
      <c r="K2943" s="237"/>
      <c r="L2943" s="47"/>
      <c r="M2943" s="238" t="s">
        <v>1</v>
      </c>
      <c r="N2943" s="239" t="s">
        <v>49</v>
      </c>
      <c r="O2943" s="94"/>
      <c r="P2943" s="240">
        <f>O2943*H2943</f>
        <v>0</v>
      </c>
      <c r="Q2943" s="240">
        <v>0</v>
      </c>
      <c r="R2943" s="240">
        <f>Q2943*H2943</f>
        <v>0</v>
      </c>
      <c r="S2943" s="240">
        <v>0</v>
      </c>
      <c r="T2943" s="241">
        <f>S2943*H2943</f>
        <v>0</v>
      </c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R2943" s="242" t="s">
        <v>304</v>
      </c>
      <c r="AT2943" s="242" t="s">
        <v>253</v>
      </c>
      <c r="AU2943" s="242" t="s">
        <v>93</v>
      </c>
      <c r="AY2943" s="19" t="s">
        <v>251</v>
      </c>
      <c r="BE2943" s="243">
        <f>IF(N2943="základní",J2943,0)</f>
        <v>0</v>
      </c>
      <c r="BF2943" s="243">
        <f>IF(N2943="snížená",J2943,0)</f>
        <v>0</v>
      </c>
      <c r="BG2943" s="243">
        <f>IF(N2943="zákl. přenesená",J2943,0)</f>
        <v>0</v>
      </c>
      <c r="BH2943" s="243">
        <f>IF(N2943="sníž. přenesená",J2943,0)</f>
        <v>0</v>
      </c>
      <c r="BI2943" s="243">
        <f>IF(N2943="nulová",J2943,0)</f>
        <v>0</v>
      </c>
      <c r="BJ2943" s="19" t="s">
        <v>91</v>
      </c>
      <c r="BK2943" s="243">
        <f>ROUND(I2943*H2943,2)</f>
        <v>0</v>
      </c>
      <c r="BL2943" s="19" t="s">
        <v>304</v>
      </c>
      <c r="BM2943" s="242" t="s">
        <v>2745</v>
      </c>
    </row>
    <row r="2944" s="15" customFormat="1">
      <c r="A2944" s="15"/>
      <c r="B2944" s="272"/>
      <c r="C2944" s="273"/>
      <c r="D2944" s="251" t="s">
        <v>260</v>
      </c>
      <c r="E2944" s="274" t="s">
        <v>1</v>
      </c>
      <c r="F2944" s="275" t="s">
        <v>2746</v>
      </c>
      <c r="G2944" s="273"/>
      <c r="H2944" s="274" t="s">
        <v>1</v>
      </c>
      <c r="I2944" s="276"/>
      <c r="J2944" s="273"/>
      <c r="K2944" s="273"/>
      <c r="L2944" s="277"/>
      <c r="M2944" s="278"/>
      <c r="N2944" s="279"/>
      <c r="O2944" s="279"/>
      <c r="P2944" s="279"/>
      <c r="Q2944" s="279"/>
      <c r="R2944" s="279"/>
      <c r="S2944" s="279"/>
      <c r="T2944" s="280"/>
      <c r="U2944" s="15"/>
      <c r="V2944" s="15"/>
      <c r="W2944" s="15"/>
      <c r="X2944" s="15"/>
      <c r="Y2944" s="15"/>
      <c r="Z2944" s="15"/>
      <c r="AA2944" s="15"/>
      <c r="AB2944" s="15"/>
      <c r="AC2944" s="15"/>
      <c r="AD2944" s="15"/>
      <c r="AE2944" s="15"/>
      <c r="AT2944" s="281" t="s">
        <v>260</v>
      </c>
      <c r="AU2944" s="281" t="s">
        <v>93</v>
      </c>
      <c r="AV2944" s="15" t="s">
        <v>91</v>
      </c>
      <c r="AW2944" s="15" t="s">
        <v>40</v>
      </c>
      <c r="AX2944" s="15" t="s">
        <v>84</v>
      </c>
      <c r="AY2944" s="281" t="s">
        <v>251</v>
      </c>
    </row>
    <row r="2945" s="13" customFormat="1">
      <c r="A2945" s="13"/>
      <c r="B2945" s="249"/>
      <c r="C2945" s="250"/>
      <c r="D2945" s="251" t="s">
        <v>260</v>
      </c>
      <c r="E2945" s="252" t="s">
        <v>1</v>
      </c>
      <c r="F2945" s="253" t="s">
        <v>2747</v>
      </c>
      <c r="G2945" s="250"/>
      <c r="H2945" s="254">
        <v>16</v>
      </c>
      <c r="I2945" s="255"/>
      <c r="J2945" s="250"/>
      <c r="K2945" s="250"/>
      <c r="L2945" s="256"/>
      <c r="M2945" s="257"/>
      <c r="N2945" s="258"/>
      <c r="O2945" s="258"/>
      <c r="P2945" s="258"/>
      <c r="Q2945" s="258"/>
      <c r="R2945" s="258"/>
      <c r="S2945" s="258"/>
      <c r="T2945" s="259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60" t="s">
        <v>260</v>
      </c>
      <c r="AU2945" s="260" t="s">
        <v>93</v>
      </c>
      <c r="AV2945" s="13" t="s">
        <v>93</v>
      </c>
      <c r="AW2945" s="13" t="s">
        <v>40</v>
      </c>
      <c r="AX2945" s="13" t="s">
        <v>84</v>
      </c>
      <c r="AY2945" s="260" t="s">
        <v>251</v>
      </c>
    </row>
    <row r="2946" s="13" customFormat="1">
      <c r="A2946" s="13"/>
      <c r="B2946" s="249"/>
      <c r="C2946" s="250"/>
      <c r="D2946" s="251" t="s">
        <v>260</v>
      </c>
      <c r="E2946" s="252" t="s">
        <v>1</v>
      </c>
      <c r="F2946" s="253" t="s">
        <v>2748</v>
      </c>
      <c r="G2946" s="250"/>
      <c r="H2946" s="254">
        <v>16</v>
      </c>
      <c r="I2946" s="255"/>
      <c r="J2946" s="250"/>
      <c r="K2946" s="250"/>
      <c r="L2946" s="256"/>
      <c r="M2946" s="257"/>
      <c r="N2946" s="258"/>
      <c r="O2946" s="258"/>
      <c r="P2946" s="258"/>
      <c r="Q2946" s="258"/>
      <c r="R2946" s="258"/>
      <c r="S2946" s="258"/>
      <c r="T2946" s="259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60" t="s">
        <v>260</v>
      </c>
      <c r="AU2946" s="260" t="s">
        <v>93</v>
      </c>
      <c r="AV2946" s="13" t="s">
        <v>93</v>
      </c>
      <c r="AW2946" s="13" t="s">
        <v>40</v>
      </c>
      <c r="AX2946" s="13" t="s">
        <v>84</v>
      </c>
      <c r="AY2946" s="260" t="s">
        <v>251</v>
      </c>
    </row>
    <row r="2947" s="13" customFormat="1">
      <c r="A2947" s="13"/>
      <c r="B2947" s="249"/>
      <c r="C2947" s="250"/>
      <c r="D2947" s="251" t="s">
        <v>260</v>
      </c>
      <c r="E2947" s="252" t="s">
        <v>1</v>
      </c>
      <c r="F2947" s="253" t="s">
        <v>2749</v>
      </c>
      <c r="G2947" s="250"/>
      <c r="H2947" s="254">
        <v>16</v>
      </c>
      <c r="I2947" s="255"/>
      <c r="J2947" s="250"/>
      <c r="K2947" s="250"/>
      <c r="L2947" s="256"/>
      <c r="M2947" s="257"/>
      <c r="N2947" s="258"/>
      <c r="O2947" s="258"/>
      <c r="P2947" s="258"/>
      <c r="Q2947" s="258"/>
      <c r="R2947" s="258"/>
      <c r="S2947" s="258"/>
      <c r="T2947" s="259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60" t="s">
        <v>260</v>
      </c>
      <c r="AU2947" s="260" t="s">
        <v>93</v>
      </c>
      <c r="AV2947" s="13" t="s">
        <v>93</v>
      </c>
      <c r="AW2947" s="13" t="s">
        <v>40</v>
      </c>
      <c r="AX2947" s="13" t="s">
        <v>84</v>
      </c>
      <c r="AY2947" s="260" t="s">
        <v>251</v>
      </c>
    </row>
    <row r="2948" s="13" customFormat="1">
      <c r="A2948" s="13"/>
      <c r="B2948" s="249"/>
      <c r="C2948" s="250"/>
      <c r="D2948" s="251" t="s">
        <v>260</v>
      </c>
      <c r="E2948" s="252" t="s">
        <v>1</v>
      </c>
      <c r="F2948" s="253" t="s">
        <v>2750</v>
      </c>
      <c r="G2948" s="250"/>
      <c r="H2948" s="254">
        <v>16</v>
      </c>
      <c r="I2948" s="255"/>
      <c r="J2948" s="250"/>
      <c r="K2948" s="250"/>
      <c r="L2948" s="256"/>
      <c r="M2948" s="257"/>
      <c r="N2948" s="258"/>
      <c r="O2948" s="258"/>
      <c r="P2948" s="258"/>
      <c r="Q2948" s="258"/>
      <c r="R2948" s="258"/>
      <c r="S2948" s="258"/>
      <c r="T2948" s="259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60" t="s">
        <v>260</v>
      </c>
      <c r="AU2948" s="260" t="s">
        <v>93</v>
      </c>
      <c r="AV2948" s="13" t="s">
        <v>93</v>
      </c>
      <c r="AW2948" s="13" t="s">
        <v>40</v>
      </c>
      <c r="AX2948" s="13" t="s">
        <v>84</v>
      </c>
      <c r="AY2948" s="260" t="s">
        <v>251</v>
      </c>
    </row>
    <row r="2949" s="13" customFormat="1">
      <c r="A2949" s="13"/>
      <c r="B2949" s="249"/>
      <c r="C2949" s="250"/>
      <c r="D2949" s="251" t="s">
        <v>260</v>
      </c>
      <c r="E2949" s="252" t="s">
        <v>1</v>
      </c>
      <c r="F2949" s="253" t="s">
        <v>2751</v>
      </c>
      <c r="G2949" s="250"/>
      <c r="H2949" s="254">
        <v>16</v>
      </c>
      <c r="I2949" s="255"/>
      <c r="J2949" s="250"/>
      <c r="K2949" s="250"/>
      <c r="L2949" s="256"/>
      <c r="M2949" s="257"/>
      <c r="N2949" s="258"/>
      <c r="O2949" s="258"/>
      <c r="P2949" s="258"/>
      <c r="Q2949" s="258"/>
      <c r="R2949" s="258"/>
      <c r="S2949" s="258"/>
      <c r="T2949" s="259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60" t="s">
        <v>260</v>
      </c>
      <c r="AU2949" s="260" t="s">
        <v>93</v>
      </c>
      <c r="AV2949" s="13" t="s">
        <v>93</v>
      </c>
      <c r="AW2949" s="13" t="s">
        <v>40</v>
      </c>
      <c r="AX2949" s="13" t="s">
        <v>84</v>
      </c>
      <c r="AY2949" s="260" t="s">
        <v>251</v>
      </c>
    </row>
    <row r="2950" s="14" customFormat="1">
      <c r="A2950" s="14"/>
      <c r="B2950" s="261"/>
      <c r="C2950" s="262"/>
      <c r="D2950" s="251" t="s">
        <v>260</v>
      </c>
      <c r="E2950" s="263" t="s">
        <v>1</v>
      </c>
      <c r="F2950" s="264" t="s">
        <v>262</v>
      </c>
      <c r="G2950" s="262"/>
      <c r="H2950" s="265">
        <v>80</v>
      </c>
      <c r="I2950" s="266"/>
      <c r="J2950" s="262"/>
      <c r="K2950" s="262"/>
      <c r="L2950" s="267"/>
      <c r="M2950" s="268"/>
      <c r="N2950" s="269"/>
      <c r="O2950" s="269"/>
      <c r="P2950" s="269"/>
      <c r="Q2950" s="269"/>
      <c r="R2950" s="269"/>
      <c r="S2950" s="269"/>
      <c r="T2950" s="270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T2950" s="271" t="s">
        <v>260</v>
      </c>
      <c r="AU2950" s="271" t="s">
        <v>93</v>
      </c>
      <c r="AV2950" s="14" t="s">
        <v>257</v>
      </c>
      <c r="AW2950" s="14" t="s">
        <v>40</v>
      </c>
      <c r="AX2950" s="14" t="s">
        <v>91</v>
      </c>
      <c r="AY2950" s="271" t="s">
        <v>251</v>
      </c>
    </row>
    <row r="2951" s="2" customFormat="1" ht="24.15" customHeight="1">
      <c r="A2951" s="41"/>
      <c r="B2951" s="42"/>
      <c r="C2951" s="230" t="s">
        <v>2752</v>
      </c>
      <c r="D2951" s="230" t="s">
        <v>253</v>
      </c>
      <c r="E2951" s="231" t="s">
        <v>2753</v>
      </c>
      <c r="F2951" s="232" t="s">
        <v>2754</v>
      </c>
      <c r="G2951" s="233" t="s">
        <v>571</v>
      </c>
      <c r="H2951" s="234">
        <v>5</v>
      </c>
      <c r="I2951" s="235"/>
      <c r="J2951" s="236">
        <f>ROUND(I2951*H2951,2)</f>
        <v>0</v>
      </c>
      <c r="K2951" s="237"/>
      <c r="L2951" s="47"/>
      <c r="M2951" s="238" t="s">
        <v>1</v>
      </c>
      <c r="N2951" s="239" t="s">
        <v>49</v>
      </c>
      <c r="O2951" s="94"/>
      <c r="P2951" s="240">
        <f>O2951*H2951</f>
        <v>0</v>
      </c>
      <c r="Q2951" s="240">
        <v>0</v>
      </c>
      <c r="R2951" s="240">
        <f>Q2951*H2951</f>
        <v>0</v>
      </c>
      <c r="S2951" s="240">
        <v>0</v>
      </c>
      <c r="T2951" s="241">
        <f>S2951*H2951</f>
        <v>0</v>
      </c>
      <c r="U2951" s="41"/>
      <c r="V2951" s="41"/>
      <c r="W2951" s="41"/>
      <c r="X2951" s="41"/>
      <c r="Y2951" s="41"/>
      <c r="Z2951" s="41"/>
      <c r="AA2951" s="41"/>
      <c r="AB2951" s="41"/>
      <c r="AC2951" s="41"/>
      <c r="AD2951" s="41"/>
      <c r="AE2951" s="41"/>
      <c r="AR2951" s="242" t="s">
        <v>304</v>
      </c>
      <c r="AT2951" s="242" t="s">
        <v>253</v>
      </c>
      <c r="AU2951" s="242" t="s">
        <v>93</v>
      </c>
      <c r="AY2951" s="19" t="s">
        <v>251</v>
      </c>
      <c r="BE2951" s="243">
        <f>IF(N2951="základní",J2951,0)</f>
        <v>0</v>
      </c>
      <c r="BF2951" s="243">
        <f>IF(N2951="snížená",J2951,0)</f>
        <v>0</v>
      </c>
      <c r="BG2951" s="243">
        <f>IF(N2951="zákl. přenesená",J2951,0)</f>
        <v>0</v>
      </c>
      <c r="BH2951" s="243">
        <f>IF(N2951="sníž. přenesená",J2951,0)</f>
        <v>0</v>
      </c>
      <c r="BI2951" s="243">
        <f>IF(N2951="nulová",J2951,0)</f>
        <v>0</v>
      </c>
      <c r="BJ2951" s="19" t="s">
        <v>91</v>
      </c>
      <c r="BK2951" s="243">
        <f>ROUND(I2951*H2951,2)</f>
        <v>0</v>
      </c>
      <c r="BL2951" s="19" t="s">
        <v>304</v>
      </c>
      <c r="BM2951" s="242" t="s">
        <v>2755</v>
      </c>
    </row>
    <row r="2952" s="15" customFormat="1">
      <c r="A2952" s="15"/>
      <c r="B2952" s="272"/>
      <c r="C2952" s="273"/>
      <c r="D2952" s="251" t="s">
        <v>260</v>
      </c>
      <c r="E2952" s="274" t="s">
        <v>1</v>
      </c>
      <c r="F2952" s="275" t="s">
        <v>2728</v>
      </c>
      <c r="G2952" s="273"/>
      <c r="H2952" s="274" t="s">
        <v>1</v>
      </c>
      <c r="I2952" s="276"/>
      <c r="J2952" s="273"/>
      <c r="K2952" s="273"/>
      <c r="L2952" s="277"/>
      <c r="M2952" s="278"/>
      <c r="N2952" s="279"/>
      <c r="O2952" s="279"/>
      <c r="P2952" s="279"/>
      <c r="Q2952" s="279"/>
      <c r="R2952" s="279"/>
      <c r="S2952" s="279"/>
      <c r="T2952" s="280"/>
      <c r="U2952" s="15"/>
      <c r="V2952" s="15"/>
      <c r="W2952" s="15"/>
      <c r="X2952" s="15"/>
      <c r="Y2952" s="15"/>
      <c r="Z2952" s="15"/>
      <c r="AA2952" s="15"/>
      <c r="AB2952" s="15"/>
      <c r="AC2952" s="15"/>
      <c r="AD2952" s="15"/>
      <c r="AE2952" s="15"/>
      <c r="AT2952" s="281" t="s">
        <v>260</v>
      </c>
      <c r="AU2952" s="281" t="s">
        <v>93</v>
      </c>
      <c r="AV2952" s="15" t="s">
        <v>91</v>
      </c>
      <c r="AW2952" s="15" t="s">
        <v>40</v>
      </c>
      <c r="AX2952" s="15" t="s">
        <v>84</v>
      </c>
      <c r="AY2952" s="281" t="s">
        <v>251</v>
      </c>
    </row>
    <row r="2953" s="13" customFormat="1">
      <c r="A2953" s="13"/>
      <c r="B2953" s="249"/>
      <c r="C2953" s="250"/>
      <c r="D2953" s="251" t="s">
        <v>260</v>
      </c>
      <c r="E2953" s="252" t="s">
        <v>1</v>
      </c>
      <c r="F2953" s="253" t="s">
        <v>1278</v>
      </c>
      <c r="G2953" s="250"/>
      <c r="H2953" s="254">
        <v>1</v>
      </c>
      <c r="I2953" s="255"/>
      <c r="J2953" s="250"/>
      <c r="K2953" s="250"/>
      <c r="L2953" s="256"/>
      <c r="M2953" s="257"/>
      <c r="N2953" s="258"/>
      <c r="O2953" s="258"/>
      <c r="P2953" s="258"/>
      <c r="Q2953" s="258"/>
      <c r="R2953" s="258"/>
      <c r="S2953" s="258"/>
      <c r="T2953" s="259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60" t="s">
        <v>260</v>
      </c>
      <c r="AU2953" s="260" t="s">
        <v>93</v>
      </c>
      <c r="AV2953" s="13" t="s">
        <v>93</v>
      </c>
      <c r="AW2953" s="13" t="s">
        <v>40</v>
      </c>
      <c r="AX2953" s="13" t="s">
        <v>84</v>
      </c>
      <c r="AY2953" s="260" t="s">
        <v>251</v>
      </c>
    </row>
    <row r="2954" s="13" customFormat="1">
      <c r="A2954" s="13"/>
      <c r="B2954" s="249"/>
      <c r="C2954" s="250"/>
      <c r="D2954" s="251" t="s">
        <v>260</v>
      </c>
      <c r="E2954" s="252" t="s">
        <v>1</v>
      </c>
      <c r="F2954" s="253" t="s">
        <v>2432</v>
      </c>
      <c r="G2954" s="250"/>
      <c r="H2954" s="254">
        <v>1</v>
      </c>
      <c r="I2954" s="255"/>
      <c r="J2954" s="250"/>
      <c r="K2954" s="250"/>
      <c r="L2954" s="256"/>
      <c r="M2954" s="257"/>
      <c r="N2954" s="258"/>
      <c r="O2954" s="258"/>
      <c r="P2954" s="258"/>
      <c r="Q2954" s="258"/>
      <c r="R2954" s="258"/>
      <c r="S2954" s="258"/>
      <c r="T2954" s="259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60" t="s">
        <v>260</v>
      </c>
      <c r="AU2954" s="260" t="s">
        <v>93</v>
      </c>
      <c r="AV2954" s="13" t="s">
        <v>93</v>
      </c>
      <c r="AW2954" s="13" t="s">
        <v>40</v>
      </c>
      <c r="AX2954" s="13" t="s">
        <v>84</v>
      </c>
      <c r="AY2954" s="260" t="s">
        <v>251</v>
      </c>
    </row>
    <row r="2955" s="13" customFormat="1">
      <c r="A2955" s="13"/>
      <c r="B2955" s="249"/>
      <c r="C2955" s="250"/>
      <c r="D2955" s="251" t="s">
        <v>260</v>
      </c>
      <c r="E2955" s="252" t="s">
        <v>1</v>
      </c>
      <c r="F2955" s="253" t="s">
        <v>2433</v>
      </c>
      <c r="G2955" s="250"/>
      <c r="H2955" s="254">
        <v>1</v>
      </c>
      <c r="I2955" s="255"/>
      <c r="J2955" s="250"/>
      <c r="K2955" s="250"/>
      <c r="L2955" s="256"/>
      <c r="M2955" s="257"/>
      <c r="N2955" s="258"/>
      <c r="O2955" s="258"/>
      <c r="P2955" s="258"/>
      <c r="Q2955" s="258"/>
      <c r="R2955" s="258"/>
      <c r="S2955" s="258"/>
      <c r="T2955" s="259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60" t="s">
        <v>260</v>
      </c>
      <c r="AU2955" s="260" t="s">
        <v>93</v>
      </c>
      <c r="AV2955" s="13" t="s">
        <v>93</v>
      </c>
      <c r="AW2955" s="13" t="s">
        <v>40</v>
      </c>
      <c r="AX2955" s="13" t="s">
        <v>84</v>
      </c>
      <c r="AY2955" s="260" t="s">
        <v>251</v>
      </c>
    </row>
    <row r="2956" s="13" customFormat="1">
      <c r="A2956" s="13"/>
      <c r="B2956" s="249"/>
      <c r="C2956" s="250"/>
      <c r="D2956" s="251" t="s">
        <v>260</v>
      </c>
      <c r="E2956" s="252" t="s">
        <v>1</v>
      </c>
      <c r="F2956" s="253" t="s">
        <v>2434</v>
      </c>
      <c r="G2956" s="250"/>
      <c r="H2956" s="254">
        <v>1</v>
      </c>
      <c r="I2956" s="255"/>
      <c r="J2956" s="250"/>
      <c r="K2956" s="250"/>
      <c r="L2956" s="256"/>
      <c r="M2956" s="257"/>
      <c r="N2956" s="258"/>
      <c r="O2956" s="258"/>
      <c r="P2956" s="258"/>
      <c r="Q2956" s="258"/>
      <c r="R2956" s="258"/>
      <c r="S2956" s="258"/>
      <c r="T2956" s="259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60" t="s">
        <v>260</v>
      </c>
      <c r="AU2956" s="260" t="s">
        <v>93</v>
      </c>
      <c r="AV2956" s="13" t="s">
        <v>93</v>
      </c>
      <c r="AW2956" s="13" t="s">
        <v>40</v>
      </c>
      <c r="AX2956" s="13" t="s">
        <v>84</v>
      </c>
      <c r="AY2956" s="260" t="s">
        <v>251</v>
      </c>
    </row>
    <row r="2957" s="13" customFormat="1">
      <c r="A2957" s="13"/>
      <c r="B2957" s="249"/>
      <c r="C2957" s="250"/>
      <c r="D2957" s="251" t="s">
        <v>260</v>
      </c>
      <c r="E2957" s="252" t="s">
        <v>1</v>
      </c>
      <c r="F2957" s="253" t="s">
        <v>2435</v>
      </c>
      <c r="G2957" s="250"/>
      <c r="H2957" s="254">
        <v>1</v>
      </c>
      <c r="I2957" s="255"/>
      <c r="J2957" s="250"/>
      <c r="K2957" s="250"/>
      <c r="L2957" s="256"/>
      <c r="M2957" s="257"/>
      <c r="N2957" s="258"/>
      <c r="O2957" s="258"/>
      <c r="P2957" s="258"/>
      <c r="Q2957" s="258"/>
      <c r="R2957" s="258"/>
      <c r="S2957" s="258"/>
      <c r="T2957" s="259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60" t="s">
        <v>260</v>
      </c>
      <c r="AU2957" s="260" t="s">
        <v>93</v>
      </c>
      <c r="AV2957" s="13" t="s">
        <v>93</v>
      </c>
      <c r="AW2957" s="13" t="s">
        <v>40</v>
      </c>
      <c r="AX2957" s="13" t="s">
        <v>84</v>
      </c>
      <c r="AY2957" s="260" t="s">
        <v>251</v>
      </c>
    </row>
    <row r="2958" s="14" customFormat="1">
      <c r="A2958" s="14"/>
      <c r="B2958" s="261"/>
      <c r="C2958" s="262"/>
      <c r="D2958" s="251" t="s">
        <v>260</v>
      </c>
      <c r="E2958" s="263" t="s">
        <v>1</v>
      </c>
      <c r="F2958" s="264" t="s">
        <v>262</v>
      </c>
      <c r="G2958" s="262"/>
      <c r="H2958" s="265">
        <v>5</v>
      </c>
      <c r="I2958" s="266"/>
      <c r="J2958" s="262"/>
      <c r="K2958" s="262"/>
      <c r="L2958" s="267"/>
      <c r="M2958" s="268"/>
      <c r="N2958" s="269"/>
      <c r="O2958" s="269"/>
      <c r="P2958" s="269"/>
      <c r="Q2958" s="269"/>
      <c r="R2958" s="269"/>
      <c r="S2958" s="269"/>
      <c r="T2958" s="270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71" t="s">
        <v>260</v>
      </c>
      <c r="AU2958" s="271" t="s">
        <v>93</v>
      </c>
      <c r="AV2958" s="14" t="s">
        <v>257</v>
      </c>
      <c r="AW2958" s="14" t="s">
        <v>40</v>
      </c>
      <c r="AX2958" s="14" t="s">
        <v>91</v>
      </c>
      <c r="AY2958" s="271" t="s">
        <v>251</v>
      </c>
    </row>
    <row r="2959" s="2" customFormat="1" ht="24.15" customHeight="1">
      <c r="A2959" s="41"/>
      <c r="B2959" s="42"/>
      <c r="C2959" s="230" t="s">
        <v>2756</v>
      </c>
      <c r="D2959" s="230" t="s">
        <v>253</v>
      </c>
      <c r="E2959" s="231" t="s">
        <v>2757</v>
      </c>
      <c r="F2959" s="232" t="s">
        <v>2758</v>
      </c>
      <c r="G2959" s="233" t="s">
        <v>571</v>
      </c>
      <c r="H2959" s="234">
        <v>5</v>
      </c>
      <c r="I2959" s="235"/>
      <c r="J2959" s="236">
        <f>ROUND(I2959*H2959,2)</f>
        <v>0</v>
      </c>
      <c r="K2959" s="237"/>
      <c r="L2959" s="47"/>
      <c r="M2959" s="238" t="s">
        <v>1</v>
      </c>
      <c r="N2959" s="239" t="s">
        <v>49</v>
      </c>
      <c r="O2959" s="94"/>
      <c r="P2959" s="240">
        <f>O2959*H2959</f>
        <v>0</v>
      </c>
      <c r="Q2959" s="240">
        <v>0</v>
      </c>
      <c r="R2959" s="240">
        <f>Q2959*H2959</f>
        <v>0</v>
      </c>
      <c r="S2959" s="240">
        <v>0</v>
      </c>
      <c r="T2959" s="241">
        <f>S2959*H2959</f>
        <v>0</v>
      </c>
      <c r="U2959" s="41"/>
      <c r="V2959" s="41"/>
      <c r="W2959" s="41"/>
      <c r="X2959" s="41"/>
      <c r="Y2959" s="41"/>
      <c r="Z2959" s="41"/>
      <c r="AA2959" s="41"/>
      <c r="AB2959" s="41"/>
      <c r="AC2959" s="41"/>
      <c r="AD2959" s="41"/>
      <c r="AE2959" s="41"/>
      <c r="AR2959" s="242" t="s">
        <v>304</v>
      </c>
      <c r="AT2959" s="242" t="s">
        <v>253</v>
      </c>
      <c r="AU2959" s="242" t="s">
        <v>93</v>
      </c>
      <c r="AY2959" s="19" t="s">
        <v>251</v>
      </c>
      <c r="BE2959" s="243">
        <f>IF(N2959="základní",J2959,0)</f>
        <v>0</v>
      </c>
      <c r="BF2959" s="243">
        <f>IF(N2959="snížená",J2959,0)</f>
        <v>0</v>
      </c>
      <c r="BG2959" s="243">
        <f>IF(N2959="zákl. přenesená",J2959,0)</f>
        <v>0</v>
      </c>
      <c r="BH2959" s="243">
        <f>IF(N2959="sníž. přenesená",J2959,0)</f>
        <v>0</v>
      </c>
      <c r="BI2959" s="243">
        <f>IF(N2959="nulová",J2959,0)</f>
        <v>0</v>
      </c>
      <c r="BJ2959" s="19" t="s">
        <v>91</v>
      </c>
      <c r="BK2959" s="243">
        <f>ROUND(I2959*H2959,2)</f>
        <v>0</v>
      </c>
      <c r="BL2959" s="19" t="s">
        <v>304</v>
      </c>
      <c r="BM2959" s="242" t="s">
        <v>2759</v>
      </c>
    </row>
    <row r="2960" s="15" customFormat="1">
      <c r="A2960" s="15"/>
      <c r="B2960" s="272"/>
      <c r="C2960" s="273"/>
      <c r="D2960" s="251" t="s">
        <v>260</v>
      </c>
      <c r="E2960" s="274" t="s">
        <v>1</v>
      </c>
      <c r="F2960" s="275" t="s">
        <v>2728</v>
      </c>
      <c r="G2960" s="273"/>
      <c r="H2960" s="274" t="s">
        <v>1</v>
      </c>
      <c r="I2960" s="276"/>
      <c r="J2960" s="273"/>
      <c r="K2960" s="273"/>
      <c r="L2960" s="277"/>
      <c r="M2960" s="278"/>
      <c r="N2960" s="279"/>
      <c r="O2960" s="279"/>
      <c r="P2960" s="279"/>
      <c r="Q2960" s="279"/>
      <c r="R2960" s="279"/>
      <c r="S2960" s="279"/>
      <c r="T2960" s="280"/>
      <c r="U2960" s="15"/>
      <c r="V2960" s="15"/>
      <c r="W2960" s="15"/>
      <c r="X2960" s="15"/>
      <c r="Y2960" s="15"/>
      <c r="Z2960" s="15"/>
      <c r="AA2960" s="15"/>
      <c r="AB2960" s="15"/>
      <c r="AC2960" s="15"/>
      <c r="AD2960" s="15"/>
      <c r="AE2960" s="15"/>
      <c r="AT2960" s="281" t="s">
        <v>260</v>
      </c>
      <c r="AU2960" s="281" t="s">
        <v>93</v>
      </c>
      <c r="AV2960" s="15" t="s">
        <v>91</v>
      </c>
      <c r="AW2960" s="15" t="s">
        <v>40</v>
      </c>
      <c r="AX2960" s="15" t="s">
        <v>84</v>
      </c>
      <c r="AY2960" s="281" t="s">
        <v>251</v>
      </c>
    </row>
    <row r="2961" s="13" customFormat="1">
      <c r="A2961" s="13"/>
      <c r="B2961" s="249"/>
      <c r="C2961" s="250"/>
      <c r="D2961" s="251" t="s">
        <v>260</v>
      </c>
      <c r="E2961" s="252" t="s">
        <v>1</v>
      </c>
      <c r="F2961" s="253" t="s">
        <v>1278</v>
      </c>
      <c r="G2961" s="250"/>
      <c r="H2961" s="254">
        <v>1</v>
      </c>
      <c r="I2961" s="255"/>
      <c r="J2961" s="250"/>
      <c r="K2961" s="250"/>
      <c r="L2961" s="256"/>
      <c r="M2961" s="257"/>
      <c r="N2961" s="258"/>
      <c r="O2961" s="258"/>
      <c r="P2961" s="258"/>
      <c r="Q2961" s="258"/>
      <c r="R2961" s="258"/>
      <c r="S2961" s="258"/>
      <c r="T2961" s="259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60" t="s">
        <v>260</v>
      </c>
      <c r="AU2961" s="260" t="s">
        <v>93</v>
      </c>
      <c r="AV2961" s="13" t="s">
        <v>93</v>
      </c>
      <c r="AW2961" s="13" t="s">
        <v>40</v>
      </c>
      <c r="AX2961" s="13" t="s">
        <v>84</v>
      </c>
      <c r="AY2961" s="260" t="s">
        <v>251</v>
      </c>
    </row>
    <row r="2962" s="13" customFormat="1">
      <c r="A2962" s="13"/>
      <c r="B2962" s="249"/>
      <c r="C2962" s="250"/>
      <c r="D2962" s="251" t="s">
        <v>260</v>
      </c>
      <c r="E2962" s="252" t="s">
        <v>1</v>
      </c>
      <c r="F2962" s="253" t="s">
        <v>2432</v>
      </c>
      <c r="G2962" s="250"/>
      <c r="H2962" s="254">
        <v>1</v>
      </c>
      <c r="I2962" s="255"/>
      <c r="J2962" s="250"/>
      <c r="K2962" s="250"/>
      <c r="L2962" s="256"/>
      <c r="M2962" s="257"/>
      <c r="N2962" s="258"/>
      <c r="O2962" s="258"/>
      <c r="P2962" s="258"/>
      <c r="Q2962" s="258"/>
      <c r="R2962" s="258"/>
      <c r="S2962" s="258"/>
      <c r="T2962" s="259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60" t="s">
        <v>260</v>
      </c>
      <c r="AU2962" s="260" t="s">
        <v>93</v>
      </c>
      <c r="AV2962" s="13" t="s">
        <v>93</v>
      </c>
      <c r="AW2962" s="13" t="s">
        <v>40</v>
      </c>
      <c r="AX2962" s="13" t="s">
        <v>84</v>
      </c>
      <c r="AY2962" s="260" t="s">
        <v>251</v>
      </c>
    </row>
    <row r="2963" s="13" customFormat="1">
      <c r="A2963" s="13"/>
      <c r="B2963" s="249"/>
      <c r="C2963" s="250"/>
      <c r="D2963" s="251" t="s">
        <v>260</v>
      </c>
      <c r="E2963" s="252" t="s">
        <v>1</v>
      </c>
      <c r="F2963" s="253" t="s">
        <v>2433</v>
      </c>
      <c r="G2963" s="250"/>
      <c r="H2963" s="254">
        <v>1</v>
      </c>
      <c r="I2963" s="255"/>
      <c r="J2963" s="250"/>
      <c r="K2963" s="250"/>
      <c r="L2963" s="256"/>
      <c r="M2963" s="257"/>
      <c r="N2963" s="258"/>
      <c r="O2963" s="258"/>
      <c r="P2963" s="258"/>
      <c r="Q2963" s="258"/>
      <c r="R2963" s="258"/>
      <c r="S2963" s="258"/>
      <c r="T2963" s="259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60" t="s">
        <v>260</v>
      </c>
      <c r="AU2963" s="260" t="s">
        <v>93</v>
      </c>
      <c r="AV2963" s="13" t="s">
        <v>93</v>
      </c>
      <c r="AW2963" s="13" t="s">
        <v>40</v>
      </c>
      <c r="AX2963" s="13" t="s">
        <v>84</v>
      </c>
      <c r="AY2963" s="260" t="s">
        <v>251</v>
      </c>
    </row>
    <row r="2964" s="13" customFormat="1">
      <c r="A2964" s="13"/>
      <c r="B2964" s="249"/>
      <c r="C2964" s="250"/>
      <c r="D2964" s="251" t="s">
        <v>260</v>
      </c>
      <c r="E2964" s="252" t="s">
        <v>1</v>
      </c>
      <c r="F2964" s="253" t="s">
        <v>2434</v>
      </c>
      <c r="G2964" s="250"/>
      <c r="H2964" s="254">
        <v>1</v>
      </c>
      <c r="I2964" s="255"/>
      <c r="J2964" s="250"/>
      <c r="K2964" s="250"/>
      <c r="L2964" s="256"/>
      <c r="M2964" s="257"/>
      <c r="N2964" s="258"/>
      <c r="O2964" s="258"/>
      <c r="P2964" s="258"/>
      <c r="Q2964" s="258"/>
      <c r="R2964" s="258"/>
      <c r="S2964" s="258"/>
      <c r="T2964" s="259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60" t="s">
        <v>260</v>
      </c>
      <c r="AU2964" s="260" t="s">
        <v>93</v>
      </c>
      <c r="AV2964" s="13" t="s">
        <v>93</v>
      </c>
      <c r="AW2964" s="13" t="s">
        <v>40</v>
      </c>
      <c r="AX2964" s="13" t="s">
        <v>84</v>
      </c>
      <c r="AY2964" s="260" t="s">
        <v>251</v>
      </c>
    </row>
    <row r="2965" s="13" customFormat="1">
      <c r="A2965" s="13"/>
      <c r="B2965" s="249"/>
      <c r="C2965" s="250"/>
      <c r="D2965" s="251" t="s">
        <v>260</v>
      </c>
      <c r="E2965" s="252" t="s">
        <v>1</v>
      </c>
      <c r="F2965" s="253" t="s">
        <v>2435</v>
      </c>
      <c r="G2965" s="250"/>
      <c r="H2965" s="254">
        <v>1</v>
      </c>
      <c r="I2965" s="255"/>
      <c r="J2965" s="250"/>
      <c r="K2965" s="250"/>
      <c r="L2965" s="256"/>
      <c r="M2965" s="257"/>
      <c r="N2965" s="258"/>
      <c r="O2965" s="258"/>
      <c r="P2965" s="258"/>
      <c r="Q2965" s="258"/>
      <c r="R2965" s="258"/>
      <c r="S2965" s="258"/>
      <c r="T2965" s="259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60" t="s">
        <v>260</v>
      </c>
      <c r="AU2965" s="260" t="s">
        <v>93</v>
      </c>
      <c r="AV2965" s="13" t="s">
        <v>93</v>
      </c>
      <c r="AW2965" s="13" t="s">
        <v>40</v>
      </c>
      <c r="AX2965" s="13" t="s">
        <v>84</v>
      </c>
      <c r="AY2965" s="260" t="s">
        <v>251</v>
      </c>
    </row>
    <row r="2966" s="14" customFormat="1">
      <c r="A2966" s="14"/>
      <c r="B2966" s="261"/>
      <c r="C2966" s="262"/>
      <c r="D2966" s="251" t="s">
        <v>260</v>
      </c>
      <c r="E2966" s="263" t="s">
        <v>1</v>
      </c>
      <c r="F2966" s="264" t="s">
        <v>262</v>
      </c>
      <c r="G2966" s="262"/>
      <c r="H2966" s="265">
        <v>5</v>
      </c>
      <c r="I2966" s="266"/>
      <c r="J2966" s="262"/>
      <c r="K2966" s="262"/>
      <c r="L2966" s="267"/>
      <c r="M2966" s="268"/>
      <c r="N2966" s="269"/>
      <c r="O2966" s="269"/>
      <c r="P2966" s="269"/>
      <c r="Q2966" s="269"/>
      <c r="R2966" s="269"/>
      <c r="S2966" s="269"/>
      <c r="T2966" s="270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T2966" s="271" t="s">
        <v>260</v>
      </c>
      <c r="AU2966" s="271" t="s">
        <v>93</v>
      </c>
      <c r="AV2966" s="14" t="s">
        <v>257</v>
      </c>
      <c r="AW2966" s="14" t="s">
        <v>40</v>
      </c>
      <c r="AX2966" s="14" t="s">
        <v>91</v>
      </c>
      <c r="AY2966" s="271" t="s">
        <v>251</v>
      </c>
    </row>
    <row r="2967" s="2" customFormat="1" ht="24.15" customHeight="1">
      <c r="A2967" s="41"/>
      <c r="B2967" s="42"/>
      <c r="C2967" s="230" t="s">
        <v>2760</v>
      </c>
      <c r="D2967" s="230" t="s">
        <v>253</v>
      </c>
      <c r="E2967" s="231" t="s">
        <v>2761</v>
      </c>
      <c r="F2967" s="232" t="s">
        <v>2762</v>
      </c>
      <c r="G2967" s="233" t="s">
        <v>571</v>
      </c>
      <c r="H2967" s="234">
        <v>5</v>
      </c>
      <c r="I2967" s="235"/>
      <c r="J2967" s="236">
        <f>ROUND(I2967*H2967,2)</f>
        <v>0</v>
      </c>
      <c r="K2967" s="237"/>
      <c r="L2967" s="47"/>
      <c r="M2967" s="238" t="s">
        <v>1</v>
      </c>
      <c r="N2967" s="239" t="s">
        <v>49</v>
      </c>
      <c r="O2967" s="94"/>
      <c r="P2967" s="240">
        <f>O2967*H2967</f>
        <v>0</v>
      </c>
      <c r="Q2967" s="240">
        <v>0</v>
      </c>
      <c r="R2967" s="240">
        <f>Q2967*H2967</f>
        <v>0</v>
      </c>
      <c r="S2967" s="240">
        <v>0</v>
      </c>
      <c r="T2967" s="241">
        <f>S2967*H2967</f>
        <v>0</v>
      </c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R2967" s="242" t="s">
        <v>304</v>
      </c>
      <c r="AT2967" s="242" t="s">
        <v>253</v>
      </c>
      <c r="AU2967" s="242" t="s">
        <v>93</v>
      </c>
      <c r="AY2967" s="19" t="s">
        <v>251</v>
      </c>
      <c r="BE2967" s="243">
        <f>IF(N2967="základní",J2967,0)</f>
        <v>0</v>
      </c>
      <c r="BF2967" s="243">
        <f>IF(N2967="snížená",J2967,0)</f>
        <v>0</v>
      </c>
      <c r="BG2967" s="243">
        <f>IF(N2967="zákl. přenesená",J2967,0)</f>
        <v>0</v>
      </c>
      <c r="BH2967" s="243">
        <f>IF(N2967="sníž. přenesená",J2967,0)</f>
        <v>0</v>
      </c>
      <c r="BI2967" s="243">
        <f>IF(N2967="nulová",J2967,0)</f>
        <v>0</v>
      </c>
      <c r="BJ2967" s="19" t="s">
        <v>91</v>
      </c>
      <c r="BK2967" s="243">
        <f>ROUND(I2967*H2967,2)</f>
        <v>0</v>
      </c>
      <c r="BL2967" s="19" t="s">
        <v>304</v>
      </c>
      <c r="BM2967" s="242" t="s">
        <v>2763</v>
      </c>
    </row>
    <row r="2968" s="15" customFormat="1">
      <c r="A2968" s="15"/>
      <c r="B2968" s="272"/>
      <c r="C2968" s="273"/>
      <c r="D2968" s="251" t="s">
        <v>260</v>
      </c>
      <c r="E2968" s="274" t="s">
        <v>1</v>
      </c>
      <c r="F2968" s="275" t="s">
        <v>2728</v>
      </c>
      <c r="G2968" s="273"/>
      <c r="H2968" s="274" t="s">
        <v>1</v>
      </c>
      <c r="I2968" s="276"/>
      <c r="J2968" s="273"/>
      <c r="K2968" s="273"/>
      <c r="L2968" s="277"/>
      <c r="M2968" s="278"/>
      <c r="N2968" s="279"/>
      <c r="O2968" s="279"/>
      <c r="P2968" s="279"/>
      <c r="Q2968" s="279"/>
      <c r="R2968" s="279"/>
      <c r="S2968" s="279"/>
      <c r="T2968" s="280"/>
      <c r="U2968" s="15"/>
      <c r="V2968" s="15"/>
      <c r="W2968" s="15"/>
      <c r="X2968" s="15"/>
      <c r="Y2968" s="15"/>
      <c r="Z2968" s="15"/>
      <c r="AA2968" s="15"/>
      <c r="AB2968" s="15"/>
      <c r="AC2968" s="15"/>
      <c r="AD2968" s="15"/>
      <c r="AE2968" s="15"/>
      <c r="AT2968" s="281" t="s">
        <v>260</v>
      </c>
      <c r="AU2968" s="281" t="s">
        <v>93</v>
      </c>
      <c r="AV2968" s="15" t="s">
        <v>91</v>
      </c>
      <c r="AW2968" s="15" t="s">
        <v>40</v>
      </c>
      <c r="AX2968" s="15" t="s">
        <v>84</v>
      </c>
      <c r="AY2968" s="281" t="s">
        <v>251</v>
      </c>
    </row>
    <row r="2969" s="13" customFormat="1">
      <c r="A2969" s="13"/>
      <c r="B2969" s="249"/>
      <c r="C2969" s="250"/>
      <c r="D2969" s="251" t="s">
        <v>260</v>
      </c>
      <c r="E2969" s="252" t="s">
        <v>1</v>
      </c>
      <c r="F2969" s="253" t="s">
        <v>1278</v>
      </c>
      <c r="G2969" s="250"/>
      <c r="H2969" s="254">
        <v>1</v>
      </c>
      <c r="I2969" s="255"/>
      <c r="J2969" s="250"/>
      <c r="K2969" s="250"/>
      <c r="L2969" s="256"/>
      <c r="M2969" s="257"/>
      <c r="N2969" s="258"/>
      <c r="O2969" s="258"/>
      <c r="P2969" s="258"/>
      <c r="Q2969" s="258"/>
      <c r="R2969" s="258"/>
      <c r="S2969" s="258"/>
      <c r="T2969" s="259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60" t="s">
        <v>260</v>
      </c>
      <c r="AU2969" s="260" t="s">
        <v>93</v>
      </c>
      <c r="AV2969" s="13" t="s">
        <v>93</v>
      </c>
      <c r="AW2969" s="13" t="s">
        <v>40</v>
      </c>
      <c r="AX2969" s="13" t="s">
        <v>84</v>
      </c>
      <c r="AY2969" s="260" t="s">
        <v>251</v>
      </c>
    </row>
    <row r="2970" s="13" customFormat="1">
      <c r="A2970" s="13"/>
      <c r="B2970" s="249"/>
      <c r="C2970" s="250"/>
      <c r="D2970" s="251" t="s">
        <v>260</v>
      </c>
      <c r="E2970" s="252" t="s">
        <v>1</v>
      </c>
      <c r="F2970" s="253" t="s">
        <v>2432</v>
      </c>
      <c r="G2970" s="250"/>
      <c r="H2970" s="254">
        <v>1</v>
      </c>
      <c r="I2970" s="255"/>
      <c r="J2970" s="250"/>
      <c r="K2970" s="250"/>
      <c r="L2970" s="256"/>
      <c r="M2970" s="257"/>
      <c r="N2970" s="258"/>
      <c r="O2970" s="258"/>
      <c r="P2970" s="258"/>
      <c r="Q2970" s="258"/>
      <c r="R2970" s="258"/>
      <c r="S2970" s="258"/>
      <c r="T2970" s="259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60" t="s">
        <v>260</v>
      </c>
      <c r="AU2970" s="260" t="s">
        <v>93</v>
      </c>
      <c r="AV2970" s="13" t="s">
        <v>93</v>
      </c>
      <c r="AW2970" s="13" t="s">
        <v>40</v>
      </c>
      <c r="AX2970" s="13" t="s">
        <v>84</v>
      </c>
      <c r="AY2970" s="260" t="s">
        <v>251</v>
      </c>
    </row>
    <row r="2971" s="13" customFormat="1">
      <c r="A2971" s="13"/>
      <c r="B2971" s="249"/>
      <c r="C2971" s="250"/>
      <c r="D2971" s="251" t="s">
        <v>260</v>
      </c>
      <c r="E2971" s="252" t="s">
        <v>1</v>
      </c>
      <c r="F2971" s="253" t="s">
        <v>2433</v>
      </c>
      <c r="G2971" s="250"/>
      <c r="H2971" s="254">
        <v>1</v>
      </c>
      <c r="I2971" s="255"/>
      <c r="J2971" s="250"/>
      <c r="K2971" s="250"/>
      <c r="L2971" s="256"/>
      <c r="M2971" s="257"/>
      <c r="N2971" s="258"/>
      <c r="O2971" s="258"/>
      <c r="P2971" s="258"/>
      <c r="Q2971" s="258"/>
      <c r="R2971" s="258"/>
      <c r="S2971" s="258"/>
      <c r="T2971" s="259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60" t="s">
        <v>260</v>
      </c>
      <c r="AU2971" s="260" t="s">
        <v>93</v>
      </c>
      <c r="AV2971" s="13" t="s">
        <v>93</v>
      </c>
      <c r="AW2971" s="13" t="s">
        <v>40</v>
      </c>
      <c r="AX2971" s="13" t="s">
        <v>84</v>
      </c>
      <c r="AY2971" s="260" t="s">
        <v>251</v>
      </c>
    </row>
    <row r="2972" s="13" customFormat="1">
      <c r="A2972" s="13"/>
      <c r="B2972" s="249"/>
      <c r="C2972" s="250"/>
      <c r="D2972" s="251" t="s">
        <v>260</v>
      </c>
      <c r="E2972" s="252" t="s">
        <v>1</v>
      </c>
      <c r="F2972" s="253" t="s">
        <v>2434</v>
      </c>
      <c r="G2972" s="250"/>
      <c r="H2972" s="254">
        <v>1</v>
      </c>
      <c r="I2972" s="255"/>
      <c r="J2972" s="250"/>
      <c r="K2972" s="250"/>
      <c r="L2972" s="256"/>
      <c r="M2972" s="257"/>
      <c r="N2972" s="258"/>
      <c r="O2972" s="258"/>
      <c r="P2972" s="258"/>
      <c r="Q2972" s="258"/>
      <c r="R2972" s="258"/>
      <c r="S2972" s="258"/>
      <c r="T2972" s="259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60" t="s">
        <v>260</v>
      </c>
      <c r="AU2972" s="260" t="s">
        <v>93</v>
      </c>
      <c r="AV2972" s="13" t="s">
        <v>93</v>
      </c>
      <c r="AW2972" s="13" t="s">
        <v>40</v>
      </c>
      <c r="AX2972" s="13" t="s">
        <v>84</v>
      </c>
      <c r="AY2972" s="260" t="s">
        <v>251</v>
      </c>
    </row>
    <row r="2973" s="13" customFormat="1">
      <c r="A2973" s="13"/>
      <c r="B2973" s="249"/>
      <c r="C2973" s="250"/>
      <c r="D2973" s="251" t="s">
        <v>260</v>
      </c>
      <c r="E2973" s="252" t="s">
        <v>1</v>
      </c>
      <c r="F2973" s="253" t="s">
        <v>2435</v>
      </c>
      <c r="G2973" s="250"/>
      <c r="H2973" s="254">
        <v>1</v>
      </c>
      <c r="I2973" s="255"/>
      <c r="J2973" s="250"/>
      <c r="K2973" s="250"/>
      <c r="L2973" s="256"/>
      <c r="M2973" s="257"/>
      <c r="N2973" s="258"/>
      <c r="O2973" s="258"/>
      <c r="P2973" s="258"/>
      <c r="Q2973" s="258"/>
      <c r="R2973" s="258"/>
      <c r="S2973" s="258"/>
      <c r="T2973" s="259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60" t="s">
        <v>260</v>
      </c>
      <c r="AU2973" s="260" t="s">
        <v>93</v>
      </c>
      <c r="AV2973" s="13" t="s">
        <v>93</v>
      </c>
      <c r="AW2973" s="13" t="s">
        <v>40</v>
      </c>
      <c r="AX2973" s="13" t="s">
        <v>84</v>
      </c>
      <c r="AY2973" s="260" t="s">
        <v>251</v>
      </c>
    </row>
    <row r="2974" s="14" customFormat="1">
      <c r="A2974" s="14"/>
      <c r="B2974" s="261"/>
      <c r="C2974" s="262"/>
      <c r="D2974" s="251" t="s">
        <v>260</v>
      </c>
      <c r="E2974" s="263" t="s">
        <v>1</v>
      </c>
      <c r="F2974" s="264" t="s">
        <v>262</v>
      </c>
      <c r="G2974" s="262"/>
      <c r="H2974" s="265">
        <v>5</v>
      </c>
      <c r="I2974" s="266"/>
      <c r="J2974" s="262"/>
      <c r="K2974" s="262"/>
      <c r="L2974" s="267"/>
      <c r="M2974" s="268"/>
      <c r="N2974" s="269"/>
      <c r="O2974" s="269"/>
      <c r="P2974" s="269"/>
      <c r="Q2974" s="269"/>
      <c r="R2974" s="269"/>
      <c r="S2974" s="269"/>
      <c r="T2974" s="270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71" t="s">
        <v>260</v>
      </c>
      <c r="AU2974" s="271" t="s">
        <v>93</v>
      </c>
      <c r="AV2974" s="14" t="s">
        <v>257</v>
      </c>
      <c r="AW2974" s="14" t="s">
        <v>40</v>
      </c>
      <c r="AX2974" s="14" t="s">
        <v>91</v>
      </c>
      <c r="AY2974" s="271" t="s">
        <v>251</v>
      </c>
    </row>
    <row r="2975" s="2" customFormat="1" ht="24.15" customHeight="1">
      <c r="A2975" s="41"/>
      <c r="B2975" s="42"/>
      <c r="C2975" s="230" t="s">
        <v>2764</v>
      </c>
      <c r="D2975" s="230" t="s">
        <v>253</v>
      </c>
      <c r="E2975" s="231" t="s">
        <v>2765</v>
      </c>
      <c r="F2975" s="232" t="s">
        <v>2766</v>
      </c>
      <c r="G2975" s="233" t="s">
        <v>571</v>
      </c>
      <c r="H2975" s="234">
        <v>5</v>
      </c>
      <c r="I2975" s="235"/>
      <c r="J2975" s="236">
        <f>ROUND(I2975*H2975,2)</f>
        <v>0</v>
      </c>
      <c r="K2975" s="237"/>
      <c r="L2975" s="47"/>
      <c r="M2975" s="238" t="s">
        <v>1</v>
      </c>
      <c r="N2975" s="239" t="s">
        <v>49</v>
      </c>
      <c r="O2975" s="94"/>
      <c r="P2975" s="240">
        <f>O2975*H2975</f>
        <v>0</v>
      </c>
      <c r="Q2975" s="240">
        <v>0</v>
      </c>
      <c r="R2975" s="240">
        <f>Q2975*H2975</f>
        <v>0</v>
      </c>
      <c r="S2975" s="240">
        <v>0</v>
      </c>
      <c r="T2975" s="241">
        <f>S2975*H2975</f>
        <v>0</v>
      </c>
      <c r="U2975" s="41"/>
      <c r="V2975" s="41"/>
      <c r="W2975" s="41"/>
      <c r="X2975" s="41"/>
      <c r="Y2975" s="41"/>
      <c r="Z2975" s="41"/>
      <c r="AA2975" s="41"/>
      <c r="AB2975" s="41"/>
      <c r="AC2975" s="41"/>
      <c r="AD2975" s="41"/>
      <c r="AE2975" s="41"/>
      <c r="AR2975" s="242" t="s">
        <v>304</v>
      </c>
      <c r="AT2975" s="242" t="s">
        <v>253</v>
      </c>
      <c r="AU2975" s="242" t="s">
        <v>93</v>
      </c>
      <c r="AY2975" s="19" t="s">
        <v>251</v>
      </c>
      <c r="BE2975" s="243">
        <f>IF(N2975="základní",J2975,0)</f>
        <v>0</v>
      </c>
      <c r="BF2975" s="243">
        <f>IF(N2975="snížená",J2975,0)</f>
        <v>0</v>
      </c>
      <c r="BG2975" s="243">
        <f>IF(N2975="zákl. přenesená",J2975,0)</f>
        <v>0</v>
      </c>
      <c r="BH2975" s="243">
        <f>IF(N2975="sníž. přenesená",J2975,0)</f>
        <v>0</v>
      </c>
      <c r="BI2975" s="243">
        <f>IF(N2975="nulová",J2975,0)</f>
        <v>0</v>
      </c>
      <c r="BJ2975" s="19" t="s">
        <v>91</v>
      </c>
      <c r="BK2975" s="243">
        <f>ROUND(I2975*H2975,2)</f>
        <v>0</v>
      </c>
      <c r="BL2975" s="19" t="s">
        <v>304</v>
      </c>
      <c r="BM2975" s="242" t="s">
        <v>2767</v>
      </c>
    </row>
    <row r="2976" s="15" customFormat="1">
      <c r="A2976" s="15"/>
      <c r="B2976" s="272"/>
      <c r="C2976" s="273"/>
      <c r="D2976" s="251" t="s">
        <v>260</v>
      </c>
      <c r="E2976" s="274" t="s">
        <v>1</v>
      </c>
      <c r="F2976" s="275" t="s">
        <v>2728</v>
      </c>
      <c r="G2976" s="273"/>
      <c r="H2976" s="274" t="s">
        <v>1</v>
      </c>
      <c r="I2976" s="276"/>
      <c r="J2976" s="273"/>
      <c r="K2976" s="273"/>
      <c r="L2976" s="277"/>
      <c r="M2976" s="278"/>
      <c r="N2976" s="279"/>
      <c r="O2976" s="279"/>
      <c r="P2976" s="279"/>
      <c r="Q2976" s="279"/>
      <c r="R2976" s="279"/>
      <c r="S2976" s="279"/>
      <c r="T2976" s="280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  <c r="AE2976" s="15"/>
      <c r="AT2976" s="281" t="s">
        <v>260</v>
      </c>
      <c r="AU2976" s="281" t="s">
        <v>93</v>
      </c>
      <c r="AV2976" s="15" t="s">
        <v>91</v>
      </c>
      <c r="AW2976" s="15" t="s">
        <v>40</v>
      </c>
      <c r="AX2976" s="15" t="s">
        <v>84</v>
      </c>
      <c r="AY2976" s="281" t="s">
        <v>251</v>
      </c>
    </row>
    <row r="2977" s="13" customFormat="1">
      <c r="A2977" s="13"/>
      <c r="B2977" s="249"/>
      <c r="C2977" s="250"/>
      <c r="D2977" s="251" t="s">
        <v>260</v>
      </c>
      <c r="E2977" s="252" t="s">
        <v>1</v>
      </c>
      <c r="F2977" s="253" t="s">
        <v>1278</v>
      </c>
      <c r="G2977" s="250"/>
      <c r="H2977" s="254">
        <v>1</v>
      </c>
      <c r="I2977" s="255"/>
      <c r="J2977" s="250"/>
      <c r="K2977" s="250"/>
      <c r="L2977" s="256"/>
      <c r="M2977" s="257"/>
      <c r="N2977" s="258"/>
      <c r="O2977" s="258"/>
      <c r="P2977" s="258"/>
      <c r="Q2977" s="258"/>
      <c r="R2977" s="258"/>
      <c r="S2977" s="258"/>
      <c r="T2977" s="259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60" t="s">
        <v>260</v>
      </c>
      <c r="AU2977" s="260" t="s">
        <v>93</v>
      </c>
      <c r="AV2977" s="13" t="s">
        <v>93</v>
      </c>
      <c r="AW2977" s="13" t="s">
        <v>40</v>
      </c>
      <c r="AX2977" s="13" t="s">
        <v>84</v>
      </c>
      <c r="AY2977" s="260" t="s">
        <v>251</v>
      </c>
    </row>
    <row r="2978" s="13" customFormat="1">
      <c r="A2978" s="13"/>
      <c r="B2978" s="249"/>
      <c r="C2978" s="250"/>
      <c r="D2978" s="251" t="s">
        <v>260</v>
      </c>
      <c r="E2978" s="252" t="s">
        <v>1</v>
      </c>
      <c r="F2978" s="253" t="s">
        <v>2432</v>
      </c>
      <c r="G2978" s="250"/>
      <c r="H2978" s="254">
        <v>1</v>
      </c>
      <c r="I2978" s="255"/>
      <c r="J2978" s="250"/>
      <c r="K2978" s="250"/>
      <c r="L2978" s="256"/>
      <c r="M2978" s="257"/>
      <c r="N2978" s="258"/>
      <c r="O2978" s="258"/>
      <c r="P2978" s="258"/>
      <c r="Q2978" s="258"/>
      <c r="R2978" s="258"/>
      <c r="S2978" s="258"/>
      <c r="T2978" s="259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60" t="s">
        <v>260</v>
      </c>
      <c r="AU2978" s="260" t="s">
        <v>93</v>
      </c>
      <c r="AV2978" s="13" t="s">
        <v>93</v>
      </c>
      <c r="AW2978" s="13" t="s">
        <v>40</v>
      </c>
      <c r="AX2978" s="13" t="s">
        <v>84</v>
      </c>
      <c r="AY2978" s="260" t="s">
        <v>251</v>
      </c>
    </row>
    <row r="2979" s="13" customFormat="1">
      <c r="A2979" s="13"/>
      <c r="B2979" s="249"/>
      <c r="C2979" s="250"/>
      <c r="D2979" s="251" t="s">
        <v>260</v>
      </c>
      <c r="E2979" s="252" t="s">
        <v>1</v>
      </c>
      <c r="F2979" s="253" t="s">
        <v>2433</v>
      </c>
      <c r="G2979" s="250"/>
      <c r="H2979" s="254">
        <v>1</v>
      </c>
      <c r="I2979" s="255"/>
      <c r="J2979" s="250"/>
      <c r="K2979" s="250"/>
      <c r="L2979" s="256"/>
      <c r="M2979" s="257"/>
      <c r="N2979" s="258"/>
      <c r="O2979" s="258"/>
      <c r="P2979" s="258"/>
      <c r="Q2979" s="258"/>
      <c r="R2979" s="258"/>
      <c r="S2979" s="258"/>
      <c r="T2979" s="259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60" t="s">
        <v>260</v>
      </c>
      <c r="AU2979" s="260" t="s">
        <v>93</v>
      </c>
      <c r="AV2979" s="13" t="s">
        <v>93</v>
      </c>
      <c r="AW2979" s="13" t="s">
        <v>40</v>
      </c>
      <c r="AX2979" s="13" t="s">
        <v>84</v>
      </c>
      <c r="AY2979" s="260" t="s">
        <v>251</v>
      </c>
    </row>
    <row r="2980" s="13" customFormat="1">
      <c r="A2980" s="13"/>
      <c r="B2980" s="249"/>
      <c r="C2980" s="250"/>
      <c r="D2980" s="251" t="s">
        <v>260</v>
      </c>
      <c r="E2980" s="252" t="s">
        <v>1</v>
      </c>
      <c r="F2980" s="253" t="s">
        <v>2434</v>
      </c>
      <c r="G2980" s="250"/>
      <c r="H2980" s="254">
        <v>1</v>
      </c>
      <c r="I2980" s="255"/>
      <c r="J2980" s="250"/>
      <c r="K2980" s="250"/>
      <c r="L2980" s="256"/>
      <c r="M2980" s="257"/>
      <c r="N2980" s="258"/>
      <c r="O2980" s="258"/>
      <c r="P2980" s="258"/>
      <c r="Q2980" s="258"/>
      <c r="R2980" s="258"/>
      <c r="S2980" s="258"/>
      <c r="T2980" s="259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60" t="s">
        <v>260</v>
      </c>
      <c r="AU2980" s="260" t="s">
        <v>93</v>
      </c>
      <c r="AV2980" s="13" t="s">
        <v>93</v>
      </c>
      <c r="AW2980" s="13" t="s">
        <v>40</v>
      </c>
      <c r="AX2980" s="13" t="s">
        <v>84</v>
      </c>
      <c r="AY2980" s="260" t="s">
        <v>251</v>
      </c>
    </row>
    <row r="2981" s="13" customFormat="1">
      <c r="A2981" s="13"/>
      <c r="B2981" s="249"/>
      <c r="C2981" s="250"/>
      <c r="D2981" s="251" t="s">
        <v>260</v>
      </c>
      <c r="E2981" s="252" t="s">
        <v>1</v>
      </c>
      <c r="F2981" s="253" t="s">
        <v>2435</v>
      </c>
      <c r="G2981" s="250"/>
      <c r="H2981" s="254">
        <v>1</v>
      </c>
      <c r="I2981" s="255"/>
      <c r="J2981" s="250"/>
      <c r="K2981" s="250"/>
      <c r="L2981" s="256"/>
      <c r="M2981" s="257"/>
      <c r="N2981" s="258"/>
      <c r="O2981" s="258"/>
      <c r="P2981" s="258"/>
      <c r="Q2981" s="258"/>
      <c r="R2981" s="258"/>
      <c r="S2981" s="258"/>
      <c r="T2981" s="259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60" t="s">
        <v>260</v>
      </c>
      <c r="AU2981" s="260" t="s">
        <v>93</v>
      </c>
      <c r="AV2981" s="13" t="s">
        <v>93</v>
      </c>
      <c r="AW2981" s="13" t="s">
        <v>40</v>
      </c>
      <c r="AX2981" s="13" t="s">
        <v>84</v>
      </c>
      <c r="AY2981" s="260" t="s">
        <v>251</v>
      </c>
    </row>
    <row r="2982" s="14" customFormat="1">
      <c r="A2982" s="14"/>
      <c r="B2982" s="261"/>
      <c r="C2982" s="262"/>
      <c r="D2982" s="251" t="s">
        <v>260</v>
      </c>
      <c r="E2982" s="263" t="s">
        <v>1</v>
      </c>
      <c r="F2982" s="264" t="s">
        <v>262</v>
      </c>
      <c r="G2982" s="262"/>
      <c r="H2982" s="265">
        <v>5</v>
      </c>
      <c r="I2982" s="266"/>
      <c r="J2982" s="262"/>
      <c r="K2982" s="262"/>
      <c r="L2982" s="267"/>
      <c r="M2982" s="268"/>
      <c r="N2982" s="269"/>
      <c r="O2982" s="269"/>
      <c r="P2982" s="269"/>
      <c r="Q2982" s="269"/>
      <c r="R2982" s="269"/>
      <c r="S2982" s="269"/>
      <c r="T2982" s="270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71" t="s">
        <v>260</v>
      </c>
      <c r="AU2982" s="271" t="s">
        <v>93</v>
      </c>
      <c r="AV2982" s="14" t="s">
        <v>257</v>
      </c>
      <c r="AW2982" s="14" t="s">
        <v>40</v>
      </c>
      <c r="AX2982" s="14" t="s">
        <v>91</v>
      </c>
      <c r="AY2982" s="271" t="s">
        <v>251</v>
      </c>
    </row>
    <row r="2983" s="2" customFormat="1" ht="49.05" customHeight="1">
      <c r="A2983" s="41"/>
      <c r="B2983" s="42"/>
      <c r="C2983" s="230" t="s">
        <v>2768</v>
      </c>
      <c r="D2983" s="230" t="s">
        <v>253</v>
      </c>
      <c r="E2983" s="231" t="s">
        <v>2769</v>
      </c>
      <c r="F2983" s="232" t="s">
        <v>2770</v>
      </c>
      <c r="G2983" s="233" t="s">
        <v>571</v>
      </c>
      <c r="H2983" s="234">
        <v>5</v>
      </c>
      <c r="I2983" s="235"/>
      <c r="J2983" s="236">
        <f>ROUND(I2983*H2983,2)</f>
        <v>0</v>
      </c>
      <c r="K2983" s="237"/>
      <c r="L2983" s="47"/>
      <c r="M2983" s="238" t="s">
        <v>1</v>
      </c>
      <c r="N2983" s="239" t="s">
        <v>49</v>
      </c>
      <c r="O2983" s="94"/>
      <c r="P2983" s="240">
        <f>O2983*H2983</f>
        <v>0</v>
      </c>
      <c r="Q2983" s="240">
        <v>0</v>
      </c>
      <c r="R2983" s="240">
        <f>Q2983*H2983</f>
        <v>0</v>
      </c>
      <c r="S2983" s="240">
        <v>0</v>
      </c>
      <c r="T2983" s="241">
        <f>S2983*H2983</f>
        <v>0</v>
      </c>
      <c r="U2983" s="41"/>
      <c r="V2983" s="41"/>
      <c r="W2983" s="41"/>
      <c r="X2983" s="41"/>
      <c r="Y2983" s="41"/>
      <c r="Z2983" s="41"/>
      <c r="AA2983" s="41"/>
      <c r="AB2983" s="41"/>
      <c r="AC2983" s="41"/>
      <c r="AD2983" s="41"/>
      <c r="AE2983" s="41"/>
      <c r="AR2983" s="242" t="s">
        <v>304</v>
      </c>
      <c r="AT2983" s="242" t="s">
        <v>253</v>
      </c>
      <c r="AU2983" s="242" t="s">
        <v>93</v>
      </c>
      <c r="AY2983" s="19" t="s">
        <v>251</v>
      </c>
      <c r="BE2983" s="243">
        <f>IF(N2983="základní",J2983,0)</f>
        <v>0</v>
      </c>
      <c r="BF2983" s="243">
        <f>IF(N2983="snížená",J2983,0)</f>
        <v>0</v>
      </c>
      <c r="BG2983" s="243">
        <f>IF(N2983="zákl. přenesená",J2983,0)</f>
        <v>0</v>
      </c>
      <c r="BH2983" s="243">
        <f>IF(N2983="sníž. přenesená",J2983,0)</f>
        <v>0</v>
      </c>
      <c r="BI2983" s="243">
        <f>IF(N2983="nulová",J2983,0)</f>
        <v>0</v>
      </c>
      <c r="BJ2983" s="19" t="s">
        <v>91</v>
      </c>
      <c r="BK2983" s="243">
        <f>ROUND(I2983*H2983,2)</f>
        <v>0</v>
      </c>
      <c r="BL2983" s="19" t="s">
        <v>304</v>
      </c>
      <c r="BM2983" s="242" t="s">
        <v>2771</v>
      </c>
    </row>
    <row r="2984" s="15" customFormat="1">
      <c r="A2984" s="15"/>
      <c r="B2984" s="272"/>
      <c r="C2984" s="273"/>
      <c r="D2984" s="251" t="s">
        <v>260</v>
      </c>
      <c r="E2984" s="274" t="s">
        <v>1</v>
      </c>
      <c r="F2984" s="275" t="s">
        <v>2772</v>
      </c>
      <c r="G2984" s="273"/>
      <c r="H2984" s="274" t="s">
        <v>1</v>
      </c>
      <c r="I2984" s="276"/>
      <c r="J2984" s="273"/>
      <c r="K2984" s="273"/>
      <c r="L2984" s="277"/>
      <c r="M2984" s="278"/>
      <c r="N2984" s="279"/>
      <c r="O2984" s="279"/>
      <c r="P2984" s="279"/>
      <c r="Q2984" s="279"/>
      <c r="R2984" s="279"/>
      <c r="S2984" s="279"/>
      <c r="T2984" s="280"/>
      <c r="U2984" s="15"/>
      <c r="V2984" s="15"/>
      <c r="W2984" s="15"/>
      <c r="X2984" s="15"/>
      <c r="Y2984" s="15"/>
      <c r="Z2984" s="15"/>
      <c r="AA2984" s="15"/>
      <c r="AB2984" s="15"/>
      <c r="AC2984" s="15"/>
      <c r="AD2984" s="15"/>
      <c r="AE2984" s="15"/>
      <c r="AT2984" s="281" t="s">
        <v>260</v>
      </c>
      <c r="AU2984" s="281" t="s">
        <v>93</v>
      </c>
      <c r="AV2984" s="15" t="s">
        <v>91</v>
      </c>
      <c r="AW2984" s="15" t="s">
        <v>40</v>
      </c>
      <c r="AX2984" s="15" t="s">
        <v>84</v>
      </c>
      <c r="AY2984" s="281" t="s">
        <v>251</v>
      </c>
    </row>
    <row r="2985" s="13" customFormat="1">
      <c r="A2985" s="13"/>
      <c r="B2985" s="249"/>
      <c r="C2985" s="250"/>
      <c r="D2985" s="251" t="s">
        <v>260</v>
      </c>
      <c r="E2985" s="252" t="s">
        <v>1</v>
      </c>
      <c r="F2985" s="253" t="s">
        <v>2773</v>
      </c>
      <c r="G2985" s="250"/>
      <c r="H2985" s="254">
        <v>1</v>
      </c>
      <c r="I2985" s="255"/>
      <c r="J2985" s="250"/>
      <c r="K2985" s="250"/>
      <c r="L2985" s="256"/>
      <c r="M2985" s="257"/>
      <c r="N2985" s="258"/>
      <c r="O2985" s="258"/>
      <c r="P2985" s="258"/>
      <c r="Q2985" s="258"/>
      <c r="R2985" s="258"/>
      <c r="S2985" s="258"/>
      <c r="T2985" s="259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60" t="s">
        <v>260</v>
      </c>
      <c r="AU2985" s="260" t="s">
        <v>93</v>
      </c>
      <c r="AV2985" s="13" t="s">
        <v>93</v>
      </c>
      <c r="AW2985" s="13" t="s">
        <v>40</v>
      </c>
      <c r="AX2985" s="13" t="s">
        <v>84</v>
      </c>
      <c r="AY2985" s="260" t="s">
        <v>251</v>
      </c>
    </row>
    <row r="2986" s="13" customFormat="1">
      <c r="A2986" s="13"/>
      <c r="B2986" s="249"/>
      <c r="C2986" s="250"/>
      <c r="D2986" s="251" t="s">
        <v>260</v>
      </c>
      <c r="E2986" s="252" t="s">
        <v>1</v>
      </c>
      <c r="F2986" s="253" t="s">
        <v>2774</v>
      </c>
      <c r="G2986" s="250"/>
      <c r="H2986" s="254">
        <v>1</v>
      </c>
      <c r="I2986" s="255"/>
      <c r="J2986" s="250"/>
      <c r="K2986" s="250"/>
      <c r="L2986" s="256"/>
      <c r="M2986" s="257"/>
      <c r="N2986" s="258"/>
      <c r="O2986" s="258"/>
      <c r="P2986" s="258"/>
      <c r="Q2986" s="258"/>
      <c r="R2986" s="258"/>
      <c r="S2986" s="258"/>
      <c r="T2986" s="259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60" t="s">
        <v>260</v>
      </c>
      <c r="AU2986" s="260" t="s">
        <v>93</v>
      </c>
      <c r="AV2986" s="13" t="s">
        <v>93</v>
      </c>
      <c r="AW2986" s="13" t="s">
        <v>40</v>
      </c>
      <c r="AX2986" s="13" t="s">
        <v>84</v>
      </c>
      <c r="AY2986" s="260" t="s">
        <v>251</v>
      </c>
    </row>
    <row r="2987" s="13" customFormat="1">
      <c r="A2987" s="13"/>
      <c r="B2987" s="249"/>
      <c r="C2987" s="250"/>
      <c r="D2987" s="251" t="s">
        <v>260</v>
      </c>
      <c r="E2987" s="252" t="s">
        <v>1</v>
      </c>
      <c r="F2987" s="253" t="s">
        <v>2775</v>
      </c>
      <c r="G2987" s="250"/>
      <c r="H2987" s="254">
        <v>1</v>
      </c>
      <c r="I2987" s="255"/>
      <c r="J2987" s="250"/>
      <c r="K2987" s="250"/>
      <c r="L2987" s="256"/>
      <c r="M2987" s="257"/>
      <c r="N2987" s="258"/>
      <c r="O2987" s="258"/>
      <c r="P2987" s="258"/>
      <c r="Q2987" s="258"/>
      <c r="R2987" s="258"/>
      <c r="S2987" s="258"/>
      <c r="T2987" s="259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60" t="s">
        <v>260</v>
      </c>
      <c r="AU2987" s="260" t="s">
        <v>93</v>
      </c>
      <c r="AV2987" s="13" t="s">
        <v>93</v>
      </c>
      <c r="AW2987" s="13" t="s">
        <v>40</v>
      </c>
      <c r="AX2987" s="13" t="s">
        <v>84</v>
      </c>
      <c r="AY2987" s="260" t="s">
        <v>251</v>
      </c>
    </row>
    <row r="2988" s="13" customFormat="1">
      <c r="A2988" s="13"/>
      <c r="B2988" s="249"/>
      <c r="C2988" s="250"/>
      <c r="D2988" s="251" t="s">
        <v>260</v>
      </c>
      <c r="E2988" s="252" t="s">
        <v>1</v>
      </c>
      <c r="F2988" s="253" t="s">
        <v>2776</v>
      </c>
      <c r="G2988" s="250"/>
      <c r="H2988" s="254">
        <v>1</v>
      </c>
      <c r="I2988" s="255"/>
      <c r="J2988" s="250"/>
      <c r="K2988" s="250"/>
      <c r="L2988" s="256"/>
      <c r="M2988" s="257"/>
      <c r="N2988" s="258"/>
      <c r="O2988" s="258"/>
      <c r="P2988" s="258"/>
      <c r="Q2988" s="258"/>
      <c r="R2988" s="258"/>
      <c r="S2988" s="258"/>
      <c r="T2988" s="259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60" t="s">
        <v>260</v>
      </c>
      <c r="AU2988" s="260" t="s">
        <v>93</v>
      </c>
      <c r="AV2988" s="13" t="s">
        <v>93</v>
      </c>
      <c r="AW2988" s="13" t="s">
        <v>40</v>
      </c>
      <c r="AX2988" s="13" t="s">
        <v>84</v>
      </c>
      <c r="AY2988" s="260" t="s">
        <v>251</v>
      </c>
    </row>
    <row r="2989" s="13" customFormat="1">
      <c r="A2989" s="13"/>
      <c r="B2989" s="249"/>
      <c r="C2989" s="250"/>
      <c r="D2989" s="251" t="s">
        <v>260</v>
      </c>
      <c r="E2989" s="252" t="s">
        <v>1</v>
      </c>
      <c r="F2989" s="253" t="s">
        <v>2777</v>
      </c>
      <c r="G2989" s="250"/>
      <c r="H2989" s="254">
        <v>1</v>
      </c>
      <c r="I2989" s="255"/>
      <c r="J2989" s="250"/>
      <c r="K2989" s="250"/>
      <c r="L2989" s="256"/>
      <c r="M2989" s="257"/>
      <c r="N2989" s="258"/>
      <c r="O2989" s="258"/>
      <c r="P2989" s="258"/>
      <c r="Q2989" s="258"/>
      <c r="R2989" s="258"/>
      <c r="S2989" s="258"/>
      <c r="T2989" s="259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60" t="s">
        <v>260</v>
      </c>
      <c r="AU2989" s="260" t="s">
        <v>93</v>
      </c>
      <c r="AV2989" s="13" t="s">
        <v>93</v>
      </c>
      <c r="AW2989" s="13" t="s">
        <v>40</v>
      </c>
      <c r="AX2989" s="13" t="s">
        <v>84</v>
      </c>
      <c r="AY2989" s="260" t="s">
        <v>251</v>
      </c>
    </row>
    <row r="2990" s="14" customFormat="1">
      <c r="A2990" s="14"/>
      <c r="B2990" s="261"/>
      <c r="C2990" s="262"/>
      <c r="D2990" s="251" t="s">
        <v>260</v>
      </c>
      <c r="E2990" s="263" t="s">
        <v>1</v>
      </c>
      <c r="F2990" s="264" t="s">
        <v>262</v>
      </c>
      <c r="G2990" s="262"/>
      <c r="H2990" s="265">
        <v>5</v>
      </c>
      <c r="I2990" s="266"/>
      <c r="J2990" s="262"/>
      <c r="K2990" s="262"/>
      <c r="L2990" s="267"/>
      <c r="M2990" s="268"/>
      <c r="N2990" s="269"/>
      <c r="O2990" s="269"/>
      <c r="P2990" s="269"/>
      <c r="Q2990" s="269"/>
      <c r="R2990" s="269"/>
      <c r="S2990" s="269"/>
      <c r="T2990" s="270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71" t="s">
        <v>260</v>
      </c>
      <c r="AU2990" s="271" t="s">
        <v>93</v>
      </c>
      <c r="AV2990" s="14" t="s">
        <v>257</v>
      </c>
      <c r="AW2990" s="14" t="s">
        <v>40</v>
      </c>
      <c r="AX2990" s="14" t="s">
        <v>91</v>
      </c>
      <c r="AY2990" s="271" t="s">
        <v>251</v>
      </c>
    </row>
    <row r="2991" s="2" customFormat="1" ht="37.8" customHeight="1">
      <c r="A2991" s="41"/>
      <c r="B2991" s="42"/>
      <c r="C2991" s="230" t="s">
        <v>1906</v>
      </c>
      <c r="D2991" s="230" t="s">
        <v>253</v>
      </c>
      <c r="E2991" s="231" t="s">
        <v>2778</v>
      </c>
      <c r="F2991" s="232" t="s">
        <v>2779</v>
      </c>
      <c r="G2991" s="233" t="s">
        <v>571</v>
      </c>
      <c r="H2991" s="234">
        <v>4</v>
      </c>
      <c r="I2991" s="235"/>
      <c r="J2991" s="236">
        <f>ROUND(I2991*H2991,2)</f>
        <v>0</v>
      </c>
      <c r="K2991" s="237"/>
      <c r="L2991" s="47"/>
      <c r="M2991" s="238" t="s">
        <v>1</v>
      </c>
      <c r="N2991" s="239" t="s">
        <v>49</v>
      </c>
      <c r="O2991" s="94"/>
      <c r="P2991" s="240">
        <f>O2991*H2991</f>
        <v>0</v>
      </c>
      <c r="Q2991" s="240">
        <v>0</v>
      </c>
      <c r="R2991" s="240">
        <f>Q2991*H2991</f>
        <v>0</v>
      </c>
      <c r="S2991" s="240">
        <v>0</v>
      </c>
      <c r="T2991" s="241">
        <f>S2991*H2991</f>
        <v>0</v>
      </c>
      <c r="U2991" s="41"/>
      <c r="V2991" s="41"/>
      <c r="W2991" s="41"/>
      <c r="X2991" s="41"/>
      <c r="Y2991" s="41"/>
      <c r="Z2991" s="41"/>
      <c r="AA2991" s="41"/>
      <c r="AB2991" s="41"/>
      <c r="AC2991" s="41"/>
      <c r="AD2991" s="41"/>
      <c r="AE2991" s="41"/>
      <c r="AR2991" s="242" t="s">
        <v>304</v>
      </c>
      <c r="AT2991" s="242" t="s">
        <v>253</v>
      </c>
      <c r="AU2991" s="242" t="s">
        <v>93</v>
      </c>
      <c r="AY2991" s="19" t="s">
        <v>251</v>
      </c>
      <c r="BE2991" s="243">
        <f>IF(N2991="základní",J2991,0)</f>
        <v>0</v>
      </c>
      <c r="BF2991" s="243">
        <f>IF(N2991="snížená",J2991,0)</f>
        <v>0</v>
      </c>
      <c r="BG2991" s="243">
        <f>IF(N2991="zákl. přenesená",J2991,0)</f>
        <v>0</v>
      </c>
      <c r="BH2991" s="243">
        <f>IF(N2991="sníž. přenesená",J2991,0)</f>
        <v>0</v>
      </c>
      <c r="BI2991" s="243">
        <f>IF(N2991="nulová",J2991,0)</f>
        <v>0</v>
      </c>
      <c r="BJ2991" s="19" t="s">
        <v>91</v>
      </c>
      <c r="BK2991" s="243">
        <f>ROUND(I2991*H2991,2)</f>
        <v>0</v>
      </c>
      <c r="BL2991" s="19" t="s">
        <v>304</v>
      </c>
      <c r="BM2991" s="242" t="s">
        <v>2780</v>
      </c>
    </row>
    <row r="2992" s="15" customFormat="1">
      <c r="A2992" s="15"/>
      <c r="B2992" s="272"/>
      <c r="C2992" s="273"/>
      <c r="D2992" s="251" t="s">
        <v>260</v>
      </c>
      <c r="E2992" s="274" t="s">
        <v>1</v>
      </c>
      <c r="F2992" s="275" t="s">
        <v>2728</v>
      </c>
      <c r="G2992" s="273"/>
      <c r="H2992" s="274" t="s">
        <v>1</v>
      </c>
      <c r="I2992" s="276"/>
      <c r="J2992" s="273"/>
      <c r="K2992" s="273"/>
      <c r="L2992" s="277"/>
      <c r="M2992" s="278"/>
      <c r="N2992" s="279"/>
      <c r="O2992" s="279"/>
      <c r="P2992" s="279"/>
      <c r="Q2992" s="279"/>
      <c r="R2992" s="279"/>
      <c r="S2992" s="279"/>
      <c r="T2992" s="280"/>
      <c r="U2992" s="15"/>
      <c r="V2992" s="15"/>
      <c r="W2992" s="15"/>
      <c r="X2992" s="15"/>
      <c r="Y2992" s="15"/>
      <c r="Z2992" s="15"/>
      <c r="AA2992" s="15"/>
      <c r="AB2992" s="15"/>
      <c r="AC2992" s="15"/>
      <c r="AD2992" s="15"/>
      <c r="AE2992" s="15"/>
      <c r="AT2992" s="281" t="s">
        <v>260</v>
      </c>
      <c r="AU2992" s="281" t="s">
        <v>93</v>
      </c>
      <c r="AV2992" s="15" t="s">
        <v>91</v>
      </c>
      <c r="AW2992" s="15" t="s">
        <v>40</v>
      </c>
      <c r="AX2992" s="15" t="s">
        <v>84</v>
      </c>
      <c r="AY2992" s="281" t="s">
        <v>251</v>
      </c>
    </row>
    <row r="2993" s="13" customFormat="1">
      <c r="A2993" s="13"/>
      <c r="B2993" s="249"/>
      <c r="C2993" s="250"/>
      <c r="D2993" s="251" t="s">
        <v>260</v>
      </c>
      <c r="E2993" s="252" t="s">
        <v>1</v>
      </c>
      <c r="F2993" s="253" t="s">
        <v>2432</v>
      </c>
      <c r="G2993" s="250"/>
      <c r="H2993" s="254">
        <v>1</v>
      </c>
      <c r="I2993" s="255"/>
      <c r="J2993" s="250"/>
      <c r="K2993" s="250"/>
      <c r="L2993" s="256"/>
      <c r="M2993" s="257"/>
      <c r="N2993" s="258"/>
      <c r="O2993" s="258"/>
      <c r="P2993" s="258"/>
      <c r="Q2993" s="258"/>
      <c r="R2993" s="258"/>
      <c r="S2993" s="258"/>
      <c r="T2993" s="259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60" t="s">
        <v>260</v>
      </c>
      <c r="AU2993" s="260" t="s">
        <v>93</v>
      </c>
      <c r="AV2993" s="13" t="s">
        <v>93</v>
      </c>
      <c r="AW2993" s="13" t="s">
        <v>40</v>
      </c>
      <c r="AX2993" s="13" t="s">
        <v>84</v>
      </c>
      <c r="AY2993" s="260" t="s">
        <v>251</v>
      </c>
    </row>
    <row r="2994" s="13" customFormat="1">
      <c r="A2994" s="13"/>
      <c r="B2994" s="249"/>
      <c r="C2994" s="250"/>
      <c r="D2994" s="251" t="s">
        <v>260</v>
      </c>
      <c r="E2994" s="252" t="s">
        <v>1</v>
      </c>
      <c r="F2994" s="253" t="s">
        <v>2433</v>
      </c>
      <c r="G2994" s="250"/>
      <c r="H2994" s="254">
        <v>1</v>
      </c>
      <c r="I2994" s="255"/>
      <c r="J2994" s="250"/>
      <c r="K2994" s="250"/>
      <c r="L2994" s="256"/>
      <c r="M2994" s="257"/>
      <c r="N2994" s="258"/>
      <c r="O2994" s="258"/>
      <c r="P2994" s="258"/>
      <c r="Q2994" s="258"/>
      <c r="R2994" s="258"/>
      <c r="S2994" s="258"/>
      <c r="T2994" s="259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60" t="s">
        <v>260</v>
      </c>
      <c r="AU2994" s="260" t="s">
        <v>93</v>
      </c>
      <c r="AV2994" s="13" t="s">
        <v>93</v>
      </c>
      <c r="AW2994" s="13" t="s">
        <v>40</v>
      </c>
      <c r="AX2994" s="13" t="s">
        <v>84</v>
      </c>
      <c r="AY2994" s="260" t="s">
        <v>251</v>
      </c>
    </row>
    <row r="2995" s="13" customFormat="1">
      <c r="A2995" s="13"/>
      <c r="B2995" s="249"/>
      <c r="C2995" s="250"/>
      <c r="D2995" s="251" t="s">
        <v>260</v>
      </c>
      <c r="E2995" s="252" t="s">
        <v>1</v>
      </c>
      <c r="F2995" s="253" t="s">
        <v>2434</v>
      </c>
      <c r="G2995" s="250"/>
      <c r="H2995" s="254">
        <v>1</v>
      </c>
      <c r="I2995" s="255"/>
      <c r="J2995" s="250"/>
      <c r="K2995" s="250"/>
      <c r="L2995" s="256"/>
      <c r="M2995" s="257"/>
      <c r="N2995" s="258"/>
      <c r="O2995" s="258"/>
      <c r="P2995" s="258"/>
      <c r="Q2995" s="258"/>
      <c r="R2995" s="258"/>
      <c r="S2995" s="258"/>
      <c r="T2995" s="259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60" t="s">
        <v>260</v>
      </c>
      <c r="AU2995" s="260" t="s">
        <v>93</v>
      </c>
      <c r="AV2995" s="13" t="s">
        <v>93</v>
      </c>
      <c r="AW2995" s="13" t="s">
        <v>40</v>
      </c>
      <c r="AX2995" s="13" t="s">
        <v>84</v>
      </c>
      <c r="AY2995" s="260" t="s">
        <v>251</v>
      </c>
    </row>
    <row r="2996" s="13" customFormat="1">
      <c r="A2996" s="13"/>
      <c r="B2996" s="249"/>
      <c r="C2996" s="250"/>
      <c r="D2996" s="251" t="s">
        <v>260</v>
      </c>
      <c r="E2996" s="252" t="s">
        <v>1</v>
      </c>
      <c r="F2996" s="253" t="s">
        <v>2435</v>
      </c>
      <c r="G2996" s="250"/>
      <c r="H2996" s="254">
        <v>1</v>
      </c>
      <c r="I2996" s="255"/>
      <c r="J2996" s="250"/>
      <c r="K2996" s="250"/>
      <c r="L2996" s="256"/>
      <c r="M2996" s="257"/>
      <c r="N2996" s="258"/>
      <c r="O2996" s="258"/>
      <c r="P2996" s="258"/>
      <c r="Q2996" s="258"/>
      <c r="R2996" s="258"/>
      <c r="S2996" s="258"/>
      <c r="T2996" s="259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60" t="s">
        <v>260</v>
      </c>
      <c r="AU2996" s="260" t="s">
        <v>93</v>
      </c>
      <c r="AV2996" s="13" t="s">
        <v>93</v>
      </c>
      <c r="AW2996" s="13" t="s">
        <v>40</v>
      </c>
      <c r="AX2996" s="13" t="s">
        <v>84</v>
      </c>
      <c r="AY2996" s="260" t="s">
        <v>251</v>
      </c>
    </row>
    <row r="2997" s="14" customFormat="1">
      <c r="A2997" s="14"/>
      <c r="B2997" s="261"/>
      <c r="C2997" s="262"/>
      <c r="D2997" s="251" t="s">
        <v>260</v>
      </c>
      <c r="E2997" s="263" t="s">
        <v>1</v>
      </c>
      <c r="F2997" s="264" t="s">
        <v>262</v>
      </c>
      <c r="G2997" s="262"/>
      <c r="H2997" s="265">
        <v>4</v>
      </c>
      <c r="I2997" s="266"/>
      <c r="J2997" s="262"/>
      <c r="K2997" s="262"/>
      <c r="L2997" s="267"/>
      <c r="M2997" s="268"/>
      <c r="N2997" s="269"/>
      <c r="O2997" s="269"/>
      <c r="P2997" s="269"/>
      <c r="Q2997" s="269"/>
      <c r="R2997" s="269"/>
      <c r="S2997" s="269"/>
      <c r="T2997" s="270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71" t="s">
        <v>260</v>
      </c>
      <c r="AU2997" s="271" t="s">
        <v>93</v>
      </c>
      <c r="AV2997" s="14" t="s">
        <v>257</v>
      </c>
      <c r="AW2997" s="14" t="s">
        <v>40</v>
      </c>
      <c r="AX2997" s="14" t="s">
        <v>91</v>
      </c>
      <c r="AY2997" s="271" t="s">
        <v>251</v>
      </c>
    </row>
    <row r="2998" s="2" customFormat="1" ht="33" customHeight="1">
      <c r="A2998" s="41"/>
      <c r="B2998" s="42"/>
      <c r="C2998" s="230" t="s">
        <v>2781</v>
      </c>
      <c r="D2998" s="230" t="s">
        <v>253</v>
      </c>
      <c r="E2998" s="231" t="s">
        <v>2782</v>
      </c>
      <c r="F2998" s="232" t="s">
        <v>2783</v>
      </c>
      <c r="G2998" s="233" t="s">
        <v>571</v>
      </c>
      <c r="H2998" s="234">
        <v>1</v>
      </c>
      <c r="I2998" s="235"/>
      <c r="J2998" s="236">
        <f>ROUND(I2998*H2998,2)</f>
        <v>0</v>
      </c>
      <c r="K2998" s="237"/>
      <c r="L2998" s="47"/>
      <c r="M2998" s="238" t="s">
        <v>1</v>
      </c>
      <c r="N2998" s="239" t="s">
        <v>49</v>
      </c>
      <c r="O2998" s="94"/>
      <c r="P2998" s="240">
        <f>O2998*H2998</f>
        <v>0</v>
      </c>
      <c r="Q2998" s="240">
        <v>0</v>
      </c>
      <c r="R2998" s="240">
        <f>Q2998*H2998</f>
        <v>0</v>
      </c>
      <c r="S2998" s="240">
        <v>0</v>
      </c>
      <c r="T2998" s="241">
        <f>S2998*H2998</f>
        <v>0</v>
      </c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R2998" s="242" t="s">
        <v>304</v>
      </c>
      <c r="AT2998" s="242" t="s">
        <v>253</v>
      </c>
      <c r="AU2998" s="242" t="s">
        <v>93</v>
      </c>
      <c r="AY2998" s="19" t="s">
        <v>251</v>
      </c>
      <c r="BE2998" s="243">
        <f>IF(N2998="základní",J2998,0)</f>
        <v>0</v>
      </c>
      <c r="BF2998" s="243">
        <f>IF(N2998="snížená",J2998,0)</f>
        <v>0</v>
      </c>
      <c r="BG2998" s="243">
        <f>IF(N2998="zákl. přenesená",J2998,0)</f>
        <v>0</v>
      </c>
      <c r="BH2998" s="243">
        <f>IF(N2998="sníž. přenesená",J2998,0)</f>
        <v>0</v>
      </c>
      <c r="BI2998" s="243">
        <f>IF(N2998="nulová",J2998,0)</f>
        <v>0</v>
      </c>
      <c r="BJ2998" s="19" t="s">
        <v>91</v>
      </c>
      <c r="BK2998" s="243">
        <f>ROUND(I2998*H2998,2)</f>
        <v>0</v>
      </c>
      <c r="BL2998" s="19" t="s">
        <v>304</v>
      </c>
      <c r="BM2998" s="242" t="s">
        <v>2784</v>
      </c>
    </row>
    <row r="2999" s="15" customFormat="1">
      <c r="A2999" s="15"/>
      <c r="B2999" s="272"/>
      <c r="C2999" s="273"/>
      <c r="D2999" s="251" t="s">
        <v>260</v>
      </c>
      <c r="E2999" s="274" t="s">
        <v>1</v>
      </c>
      <c r="F2999" s="275" t="s">
        <v>2728</v>
      </c>
      <c r="G2999" s="273"/>
      <c r="H2999" s="274" t="s">
        <v>1</v>
      </c>
      <c r="I2999" s="276"/>
      <c r="J2999" s="273"/>
      <c r="K2999" s="273"/>
      <c r="L2999" s="277"/>
      <c r="M2999" s="278"/>
      <c r="N2999" s="279"/>
      <c r="O2999" s="279"/>
      <c r="P2999" s="279"/>
      <c r="Q2999" s="279"/>
      <c r="R2999" s="279"/>
      <c r="S2999" s="279"/>
      <c r="T2999" s="280"/>
      <c r="U2999" s="15"/>
      <c r="V2999" s="15"/>
      <c r="W2999" s="15"/>
      <c r="X2999" s="15"/>
      <c r="Y2999" s="15"/>
      <c r="Z2999" s="15"/>
      <c r="AA2999" s="15"/>
      <c r="AB2999" s="15"/>
      <c r="AC2999" s="15"/>
      <c r="AD2999" s="15"/>
      <c r="AE2999" s="15"/>
      <c r="AT2999" s="281" t="s">
        <v>260</v>
      </c>
      <c r="AU2999" s="281" t="s">
        <v>93</v>
      </c>
      <c r="AV2999" s="15" t="s">
        <v>91</v>
      </c>
      <c r="AW2999" s="15" t="s">
        <v>40</v>
      </c>
      <c r="AX2999" s="15" t="s">
        <v>84</v>
      </c>
      <c r="AY2999" s="281" t="s">
        <v>251</v>
      </c>
    </row>
    <row r="3000" s="13" customFormat="1">
      <c r="A3000" s="13"/>
      <c r="B3000" s="249"/>
      <c r="C3000" s="250"/>
      <c r="D3000" s="251" t="s">
        <v>260</v>
      </c>
      <c r="E3000" s="252" t="s">
        <v>1</v>
      </c>
      <c r="F3000" s="253" t="s">
        <v>1278</v>
      </c>
      <c r="G3000" s="250"/>
      <c r="H3000" s="254">
        <v>1</v>
      </c>
      <c r="I3000" s="255"/>
      <c r="J3000" s="250"/>
      <c r="K3000" s="250"/>
      <c r="L3000" s="256"/>
      <c r="M3000" s="257"/>
      <c r="N3000" s="258"/>
      <c r="O3000" s="258"/>
      <c r="P3000" s="258"/>
      <c r="Q3000" s="258"/>
      <c r="R3000" s="258"/>
      <c r="S3000" s="258"/>
      <c r="T3000" s="259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60" t="s">
        <v>260</v>
      </c>
      <c r="AU3000" s="260" t="s">
        <v>93</v>
      </c>
      <c r="AV3000" s="13" t="s">
        <v>93</v>
      </c>
      <c r="AW3000" s="13" t="s">
        <v>40</v>
      </c>
      <c r="AX3000" s="13" t="s">
        <v>91</v>
      </c>
      <c r="AY3000" s="260" t="s">
        <v>251</v>
      </c>
    </row>
    <row r="3001" s="2" customFormat="1" ht="24.15" customHeight="1">
      <c r="A3001" s="41"/>
      <c r="B3001" s="42"/>
      <c r="C3001" s="230" t="s">
        <v>2785</v>
      </c>
      <c r="D3001" s="230" t="s">
        <v>253</v>
      </c>
      <c r="E3001" s="231" t="s">
        <v>2786</v>
      </c>
      <c r="F3001" s="232" t="s">
        <v>2787</v>
      </c>
      <c r="G3001" s="233" t="s">
        <v>1665</v>
      </c>
      <c r="H3001" s="305"/>
      <c r="I3001" s="235"/>
      <c r="J3001" s="236">
        <f>ROUND(I3001*H3001,2)</f>
        <v>0</v>
      </c>
      <c r="K3001" s="237"/>
      <c r="L3001" s="47"/>
      <c r="M3001" s="238" t="s">
        <v>1</v>
      </c>
      <c r="N3001" s="239" t="s">
        <v>49</v>
      </c>
      <c r="O3001" s="94"/>
      <c r="P3001" s="240">
        <f>O3001*H3001</f>
        <v>0</v>
      </c>
      <c r="Q3001" s="240">
        <v>0</v>
      </c>
      <c r="R3001" s="240">
        <f>Q3001*H3001</f>
        <v>0</v>
      </c>
      <c r="S3001" s="240">
        <v>0</v>
      </c>
      <c r="T3001" s="241">
        <f>S3001*H3001</f>
        <v>0</v>
      </c>
      <c r="U3001" s="41"/>
      <c r="V3001" s="41"/>
      <c r="W3001" s="41"/>
      <c r="X3001" s="41"/>
      <c r="Y3001" s="41"/>
      <c r="Z3001" s="41"/>
      <c r="AA3001" s="41"/>
      <c r="AB3001" s="41"/>
      <c r="AC3001" s="41"/>
      <c r="AD3001" s="41"/>
      <c r="AE3001" s="41"/>
      <c r="AR3001" s="242" t="s">
        <v>304</v>
      </c>
      <c r="AT3001" s="242" t="s">
        <v>253</v>
      </c>
      <c r="AU3001" s="242" t="s">
        <v>93</v>
      </c>
      <c r="AY3001" s="19" t="s">
        <v>251</v>
      </c>
      <c r="BE3001" s="243">
        <f>IF(N3001="základní",J3001,0)</f>
        <v>0</v>
      </c>
      <c r="BF3001" s="243">
        <f>IF(N3001="snížená",J3001,0)</f>
        <v>0</v>
      </c>
      <c r="BG3001" s="243">
        <f>IF(N3001="zákl. přenesená",J3001,0)</f>
        <v>0</v>
      </c>
      <c r="BH3001" s="243">
        <f>IF(N3001="sníž. přenesená",J3001,0)</f>
        <v>0</v>
      </c>
      <c r="BI3001" s="243">
        <f>IF(N3001="nulová",J3001,0)</f>
        <v>0</v>
      </c>
      <c r="BJ3001" s="19" t="s">
        <v>91</v>
      </c>
      <c r="BK3001" s="243">
        <f>ROUND(I3001*H3001,2)</f>
        <v>0</v>
      </c>
      <c r="BL3001" s="19" t="s">
        <v>304</v>
      </c>
      <c r="BM3001" s="242" t="s">
        <v>2788</v>
      </c>
    </row>
    <row r="3002" s="2" customFormat="1">
      <c r="A3002" s="41"/>
      <c r="B3002" s="42"/>
      <c r="C3002" s="43"/>
      <c r="D3002" s="244" t="s">
        <v>258</v>
      </c>
      <c r="E3002" s="43"/>
      <c r="F3002" s="245" t="s">
        <v>2789</v>
      </c>
      <c r="G3002" s="43"/>
      <c r="H3002" s="43"/>
      <c r="I3002" s="246"/>
      <c r="J3002" s="43"/>
      <c r="K3002" s="43"/>
      <c r="L3002" s="47"/>
      <c r="M3002" s="247"/>
      <c r="N3002" s="248"/>
      <c r="O3002" s="94"/>
      <c r="P3002" s="94"/>
      <c r="Q3002" s="94"/>
      <c r="R3002" s="94"/>
      <c r="S3002" s="94"/>
      <c r="T3002" s="95"/>
      <c r="U3002" s="41"/>
      <c r="V3002" s="41"/>
      <c r="W3002" s="41"/>
      <c r="X3002" s="41"/>
      <c r="Y3002" s="41"/>
      <c r="Z3002" s="41"/>
      <c r="AA3002" s="41"/>
      <c r="AB3002" s="41"/>
      <c r="AC3002" s="41"/>
      <c r="AD3002" s="41"/>
      <c r="AE3002" s="41"/>
      <c r="AT3002" s="19" t="s">
        <v>258</v>
      </c>
      <c r="AU3002" s="19" t="s">
        <v>93</v>
      </c>
    </row>
    <row r="3003" s="12" customFormat="1" ht="22.8" customHeight="1">
      <c r="A3003" s="12"/>
      <c r="B3003" s="214"/>
      <c r="C3003" s="215"/>
      <c r="D3003" s="216" t="s">
        <v>83</v>
      </c>
      <c r="E3003" s="228" t="s">
        <v>2790</v>
      </c>
      <c r="F3003" s="228" t="s">
        <v>2791</v>
      </c>
      <c r="G3003" s="215"/>
      <c r="H3003" s="215"/>
      <c r="I3003" s="218"/>
      <c r="J3003" s="229">
        <f>BK3003</f>
        <v>0</v>
      </c>
      <c r="K3003" s="215"/>
      <c r="L3003" s="220"/>
      <c r="M3003" s="221"/>
      <c r="N3003" s="222"/>
      <c r="O3003" s="222"/>
      <c r="P3003" s="223">
        <f>SUM(P3004:P3808)</f>
        <v>0</v>
      </c>
      <c r="Q3003" s="222"/>
      <c r="R3003" s="223">
        <f>SUM(R3004:R3808)</f>
        <v>95.80462289999997</v>
      </c>
      <c r="S3003" s="222"/>
      <c r="T3003" s="224">
        <f>SUM(T3004:T3808)</f>
        <v>0</v>
      </c>
      <c r="U3003" s="12"/>
      <c r="V3003" s="12"/>
      <c r="W3003" s="12"/>
      <c r="X3003" s="12"/>
      <c r="Y3003" s="12"/>
      <c r="Z3003" s="12"/>
      <c r="AA3003" s="12"/>
      <c r="AB3003" s="12"/>
      <c r="AC3003" s="12"/>
      <c r="AD3003" s="12"/>
      <c r="AE3003" s="12"/>
      <c r="AR3003" s="225" t="s">
        <v>93</v>
      </c>
      <c r="AT3003" s="226" t="s">
        <v>83</v>
      </c>
      <c r="AU3003" s="226" t="s">
        <v>91</v>
      </c>
      <c r="AY3003" s="225" t="s">
        <v>251</v>
      </c>
      <c r="BK3003" s="227">
        <f>SUM(BK3004:BK3808)</f>
        <v>0</v>
      </c>
    </row>
    <row r="3004" s="2" customFormat="1" ht="37.8" customHeight="1">
      <c r="A3004" s="41"/>
      <c r="B3004" s="42"/>
      <c r="C3004" s="230" t="s">
        <v>2792</v>
      </c>
      <c r="D3004" s="230" t="s">
        <v>253</v>
      </c>
      <c r="E3004" s="231" t="s">
        <v>2793</v>
      </c>
      <c r="F3004" s="232" t="s">
        <v>2794</v>
      </c>
      <c r="G3004" s="233" t="s">
        <v>389</v>
      </c>
      <c r="H3004" s="234">
        <v>1402</v>
      </c>
      <c r="I3004" s="235"/>
      <c r="J3004" s="236">
        <f>ROUND(I3004*H3004,2)</f>
        <v>0</v>
      </c>
      <c r="K3004" s="237"/>
      <c r="L3004" s="47"/>
      <c r="M3004" s="238" t="s">
        <v>1</v>
      </c>
      <c r="N3004" s="239" t="s">
        <v>49</v>
      </c>
      <c r="O3004" s="94"/>
      <c r="P3004" s="240">
        <f>O3004*H3004</f>
        <v>0</v>
      </c>
      <c r="Q3004" s="240">
        <v>6.0000000000000002E-05</v>
      </c>
      <c r="R3004" s="240">
        <f>Q3004*H3004</f>
        <v>0.08412</v>
      </c>
      <c r="S3004" s="240">
        <v>0</v>
      </c>
      <c r="T3004" s="241">
        <f>S3004*H3004</f>
        <v>0</v>
      </c>
      <c r="U3004" s="41"/>
      <c r="V3004" s="41"/>
      <c r="W3004" s="41"/>
      <c r="X3004" s="41"/>
      <c r="Y3004" s="41"/>
      <c r="Z3004" s="41"/>
      <c r="AA3004" s="41"/>
      <c r="AB3004" s="41"/>
      <c r="AC3004" s="41"/>
      <c r="AD3004" s="41"/>
      <c r="AE3004" s="41"/>
      <c r="AR3004" s="242" t="s">
        <v>304</v>
      </c>
      <c r="AT3004" s="242" t="s">
        <v>253</v>
      </c>
      <c r="AU3004" s="242" t="s">
        <v>93</v>
      </c>
      <c r="AY3004" s="19" t="s">
        <v>251</v>
      </c>
      <c r="BE3004" s="243">
        <f>IF(N3004="základní",J3004,0)</f>
        <v>0</v>
      </c>
      <c r="BF3004" s="243">
        <f>IF(N3004="snížená",J3004,0)</f>
        <v>0</v>
      </c>
      <c r="BG3004" s="243">
        <f>IF(N3004="zákl. přenesená",J3004,0)</f>
        <v>0</v>
      </c>
      <c r="BH3004" s="243">
        <f>IF(N3004="sníž. přenesená",J3004,0)</f>
        <v>0</v>
      </c>
      <c r="BI3004" s="243">
        <f>IF(N3004="nulová",J3004,0)</f>
        <v>0</v>
      </c>
      <c r="BJ3004" s="19" t="s">
        <v>91</v>
      </c>
      <c r="BK3004" s="243">
        <f>ROUND(I3004*H3004,2)</f>
        <v>0</v>
      </c>
      <c r="BL3004" s="19" t="s">
        <v>304</v>
      </c>
      <c r="BM3004" s="242" t="s">
        <v>2795</v>
      </c>
    </row>
    <row r="3005" s="15" customFormat="1">
      <c r="A3005" s="15"/>
      <c r="B3005" s="272"/>
      <c r="C3005" s="273"/>
      <c r="D3005" s="251" t="s">
        <v>260</v>
      </c>
      <c r="E3005" s="274" t="s">
        <v>1</v>
      </c>
      <c r="F3005" s="275" t="s">
        <v>1246</v>
      </c>
      <c r="G3005" s="273"/>
      <c r="H3005" s="274" t="s">
        <v>1</v>
      </c>
      <c r="I3005" s="276"/>
      <c r="J3005" s="273"/>
      <c r="K3005" s="273"/>
      <c r="L3005" s="277"/>
      <c r="M3005" s="278"/>
      <c r="N3005" s="279"/>
      <c r="O3005" s="279"/>
      <c r="P3005" s="279"/>
      <c r="Q3005" s="279"/>
      <c r="R3005" s="279"/>
      <c r="S3005" s="279"/>
      <c r="T3005" s="280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  <c r="AE3005" s="15"/>
      <c r="AT3005" s="281" t="s">
        <v>260</v>
      </c>
      <c r="AU3005" s="281" t="s">
        <v>93</v>
      </c>
      <c r="AV3005" s="15" t="s">
        <v>91</v>
      </c>
      <c r="AW3005" s="15" t="s">
        <v>40</v>
      </c>
      <c r="AX3005" s="15" t="s">
        <v>84</v>
      </c>
      <c r="AY3005" s="281" t="s">
        <v>251</v>
      </c>
    </row>
    <row r="3006" s="13" customFormat="1">
      <c r="A3006" s="13"/>
      <c r="B3006" s="249"/>
      <c r="C3006" s="250"/>
      <c r="D3006" s="251" t="s">
        <v>260</v>
      </c>
      <c r="E3006" s="252" t="s">
        <v>1</v>
      </c>
      <c r="F3006" s="253" t="s">
        <v>2796</v>
      </c>
      <c r="G3006" s="250"/>
      <c r="H3006" s="254">
        <v>1402</v>
      </c>
      <c r="I3006" s="255"/>
      <c r="J3006" s="250"/>
      <c r="K3006" s="250"/>
      <c r="L3006" s="256"/>
      <c r="M3006" s="257"/>
      <c r="N3006" s="258"/>
      <c r="O3006" s="258"/>
      <c r="P3006" s="258"/>
      <c r="Q3006" s="258"/>
      <c r="R3006" s="258"/>
      <c r="S3006" s="258"/>
      <c r="T3006" s="259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60" t="s">
        <v>260</v>
      </c>
      <c r="AU3006" s="260" t="s">
        <v>93</v>
      </c>
      <c r="AV3006" s="13" t="s">
        <v>93</v>
      </c>
      <c r="AW3006" s="13" t="s">
        <v>40</v>
      </c>
      <c r="AX3006" s="13" t="s">
        <v>91</v>
      </c>
      <c r="AY3006" s="260" t="s">
        <v>251</v>
      </c>
    </row>
    <row r="3007" s="2" customFormat="1" ht="44.25" customHeight="1">
      <c r="A3007" s="41"/>
      <c r="B3007" s="42"/>
      <c r="C3007" s="230" t="s">
        <v>1926</v>
      </c>
      <c r="D3007" s="230" t="s">
        <v>253</v>
      </c>
      <c r="E3007" s="231" t="s">
        <v>2797</v>
      </c>
      <c r="F3007" s="232" t="s">
        <v>2798</v>
      </c>
      <c r="G3007" s="233" t="s">
        <v>389</v>
      </c>
      <c r="H3007" s="234">
        <v>817.87</v>
      </c>
      <c r="I3007" s="235"/>
      <c r="J3007" s="236">
        <f>ROUND(I3007*H3007,2)</f>
        <v>0</v>
      </c>
      <c r="K3007" s="237"/>
      <c r="L3007" s="47"/>
      <c r="M3007" s="238" t="s">
        <v>1</v>
      </c>
      <c r="N3007" s="239" t="s">
        <v>49</v>
      </c>
      <c r="O3007" s="94"/>
      <c r="P3007" s="240">
        <f>O3007*H3007</f>
        <v>0</v>
      </c>
      <c r="Q3007" s="240">
        <v>6.0000000000000002E-05</v>
      </c>
      <c r="R3007" s="240">
        <f>Q3007*H3007</f>
        <v>0.049072200000000003</v>
      </c>
      <c r="S3007" s="240">
        <v>0</v>
      </c>
      <c r="T3007" s="241">
        <f>S3007*H3007</f>
        <v>0</v>
      </c>
      <c r="U3007" s="41"/>
      <c r="V3007" s="41"/>
      <c r="W3007" s="41"/>
      <c r="X3007" s="41"/>
      <c r="Y3007" s="41"/>
      <c r="Z3007" s="41"/>
      <c r="AA3007" s="41"/>
      <c r="AB3007" s="41"/>
      <c r="AC3007" s="41"/>
      <c r="AD3007" s="41"/>
      <c r="AE3007" s="41"/>
      <c r="AR3007" s="242" t="s">
        <v>304</v>
      </c>
      <c r="AT3007" s="242" t="s">
        <v>253</v>
      </c>
      <c r="AU3007" s="242" t="s">
        <v>93</v>
      </c>
      <c r="AY3007" s="19" t="s">
        <v>251</v>
      </c>
      <c r="BE3007" s="243">
        <f>IF(N3007="základní",J3007,0)</f>
        <v>0</v>
      </c>
      <c r="BF3007" s="243">
        <f>IF(N3007="snížená",J3007,0)</f>
        <v>0</v>
      </c>
      <c r="BG3007" s="243">
        <f>IF(N3007="zákl. přenesená",J3007,0)</f>
        <v>0</v>
      </c>
      <c r="BH3007" s="243">
        <f>IF(N3007="sníž. přenesená",J3007,0)</f>
        <v>0</v>
      </c>
      <c r="BI3007" s="243">
        <f>IF(N3007="nulová",J3007,0)</f>
        <v>0</v>
      </c>
      <c r="BJ3007" s="19" t="s">
        <v>91</v>
      </c>
      <c r="BK3007" s="243">
        <f>ROUND(I3007*H3007,2)</f>
        <v>0</v>
      </c>
      <c r="BL3007" s="19" t="s">
        <v>304</v>
      </c>
      <c r="BM3007" s="242" t="s">
        <v>2799</v>
      </c>
    </row>
    <row r="3008" s="2" customFormat="1">
      <c r="A3008" s="41"/>
      <c r="B3008" s="42"/>
      <c r="C3008" s="43"/>
      <c r="D3008" s="251" t="s">
        <v>289</v>
      </c>
      <c r="E3008" s="43"/>
      <c r="F3008" s="282" t="s">
        <v>2800</v>
      </c>
      <c r="G3008" s="43"/>
      <c r="H3008" s="43"/>
      <c r="I3008" s="246"/>
      <c r="J3008" s="43"/>
      <c r="K3008" s="43"/>
      <c r="L3008" s="47"/>
      <c r="M3008" s="247"/>
      <c r="N3008" s="248"/>
      <c r="O3008" s="94"/>
      <c r="P3008" s="94"/>
      <c r="Q3008" s="94"/>
      <c r="R3008" s="94"/>
      <c r="S3008" s="94"/>
      <c r="T3008" s="95"/>
      <c r="U3008" s="41"/>
      <c r="V3008" s="41"/>
      <c r="W3008" s="41"/>
      <c r="X3008" s="41"/>
      <c r="Y3008" s="41"/>
      <c r="Z3008" s="41"/>
      <c r="AA3008" s="41"/>
      <c r="AB3008" s="41"/>
      <c r="AC3008" s="41"/>
      <c r="AD3008" s="41"/>
      <c r="AE3008" s="41"/>
      <c r="AT3008" s="19" t="s">
        <v>289</v>
      </c>
      <c r="AU3008" s="19" t="s">
        <v>93</v>
      </c>
    </row>
    <row r="3009" s="15" customFormat="1">
      <c r="A3009" s="15"/>
      <c r="B3009" s="272"/>
      <c r="C3009" s="273"/>
      <c r="D3009" s="251" t="s">
        <v>260</v>
      </c>
      <c r="E3009" s="274" t="s">
        <v>1</v>
      </c>
      <c r="F3009" s="275" t="s">
        <v>1246</v>
      </c>
      <c r="G3009" s="273"/>
      <c r="H3009" s="274" t="s">
        <v>1</v>
      </c>
      <c r="I3009" s="276"/>
      <c r="J3009" s="273"/>
      <c r="K3009" s="273"/>
      <c r="L3009" s="277"/>
      <c r="M3009" s="278"/>
      <c r="N3009" s="279"/>
      <c r="O3009" s="279"/>
      <c r="P3009" s="279"/>
      <c r="Q3009" s="279"/>
      <c r="R3009" s="279"/>
      <c r="S3009" s="279"/>
      <c r="T3009" s="280"/>
      <c r="U3009" s="15"/>
      <c r="V3009" s="15"/>
      <c r="W3009" s="15"/>
      <c r="X3009" s="15"/>
      <c r="Y3009" s="15"/>
      <c r="Z3009" s="15"/>
      <c r="AA3009" s="15"/>
      <c r="AB3009" s="15"/>
      <c r="AC3009" s="15"/>
      <c r="AD3009" s="15"/>
      <c r="AE3009" s="15"/>
      <c r="AT3009" s="281" t="s">
        <v>260</v>
      </c>
      <c r="AU3009" s="281" t="s">
        <v>93</v>
      </c>
      <c r="AV3009" s="15" t="s">
        <v>91</v>
      </c>
      <c r="AW3009" s="15" t="s">
        <v>40</v>
      </c>
      <c r="AX3009" s="15" t="s">
        <v>84</v>
      </c>
      <c r="AY3009" s="281" t="s">
        <v>251</v>
      </c>
    </row>
    <row r="3010" s="15" customFormat="1">
      <c r="A3010" s="15"/>
      <c r="B3010" s="272"/>
      <c r="C3010" s="273"/>
      <c r="D3010" s="251" t="s">
        <v>260</v>
      </c>
      <c r="E3010" s="274" t="s">
        <v>1</v>
      </c>
      <c r="F3010" s="275" t="s">
        <v>2801</v>
      </c>
      <c r="G3010" s="273"/>
      <c r="H3010" s="274" t="s">
        <v>1</v>
      </c>
      <c r="I3010" s="276"/>
      <c r="J3010" s="273"/>
      <c r="K3010" s="273"/>
      <c r="L3010" s="277"/>
      <c r="M3010" s="278"/>
      <c r="N3010" s="279"/>
      <c r="O3010" s="279"/>
      <c r="P3010" s="279"/>
      <c r="Q3010" s="279"/>
      <c r="R3010" s="279"/>
      <c r="S3010" s="279"/>
      <c r="T3010" s="280"/>
      <c r="U3010" s="15"/>
      <c r="V3010" s="15"/>
      <c r="W3010" s="15"/>
      <c r="X3010" s="15"/>
      <c r="Y3010" s="15"/>
      <c r="Z3010" s="15"/>
      <c r="AA3010" s="15"/>
      <c r="AB3010" s="15"/>
      <c r="AC3010" s="15"/>
      <c r="AD3010" s="15"/>
      <c r="AE3010" s="15"/>
      <c r="AT3010" s="281" t="s">
        <v>260</v>
      </c>
      <c r="AU3010" s="281" t="s">
        <v>93</v>
      </c>
      <c r="AV3010" s="15" t="s">
        <v>91</v>
      </c>
      <c r="AW3010" s="15" t="s">
        <v>40</v>
      </c>
      <c r="AX3010" s="15" t="s">
        <v>84</v>
      </c>
      <c r="AY3010" s="281" t="s">
        <v>251</v>
      </c>
    </row>
    <row r="3011" s="13" customFormat="1">
      <c r="A3011" s="13"/>
      <c r="B3011" s="249"/>
      <c r="C3011" s="250"/>
      <c r="D3011" s="251" t="s">
        <v>260</v>
      </c>
      <c r="E3011" s="252" t="s">
        <v>1</v>
      </c>
      <c r="F3011" s="253" t="s">
        <v>2802</v>
      </c>
      <c r="G3011" s="250"/>
      <c r="H3011" s="254">
        <v>57.490000000000002</v>
      </c>
      <c r="I3011" s="255"/>
      <c r="J3011" s="250"/>
      <c r="K3011" s="250"/>
      <c r="L3011" s="256"/>
      <c r="M3011" s="257"/>
      <c r="N3011" s="258"/>
      <c r="O3011" s="258"/>
      <c r="P3011" s="258"/>
      <c r="Q3011" s="258"/>
      <c r="R3011" s="258"/>
      <c r="S3011" s="258"/>
      <c r="T3011" s="259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60" t="s">
        <v>260</v>
      </c>
      <c r="AU3011" s="260" t="s">
        <v>93</v>
      </c>
      <c r="AV3011" s="13" t="s">
        <v>93</v>
      </c>
      <c r="AW3011" s="13" t="s">
        <v>40</v>
      </c>
      <c r="AX3011" s="13" t="s">
        <v>84</v>
      </c>
      <c r="AY3011" s="260" t="s">
        <v>251</v>
      </c>
    </row>
    <row r="3012" s="13" customFormat="1">
      <c r="A3012" s="13"/>
      <c r="B3012" s="249"/>
      <c r="C3012" s="250"/>
      <c r="D3012" s="251" t="s">
        <v>260</v>
      </c>
      <c r="E3012" s="252" t="s">
        <v>1</v>
      </c>
      <c r="F3012" s="253" t="s">
        <v>2803</v>
      </c>
      <c r="G3012" s="250"/>
      <c r="H3012" s="254">
        <v>73.069999999999993</v>
      </c>
      <c r="I3012" s="255"/>
      <c r="J3012" s="250"/>
      <c r="K3012" s="250"/>
      <c r="L3012" s="256"/>
      <c r="M3012" s="257"/>
      <c r="N3012" s="258"/>
      <c r="O3012" s="258"/>
      <c r="P3012" s="258"/>
      <c r="Q3012" s="258"/>
      <c r="R3012" s="258"/>
      <c r="S3012" s="258"/>
      <c r="T3012" s="259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60" t="s">
        <v>260</v>
      </c>
      <c r="AU3012" s="260" t="s">
        <v>93</v>
      </c>
      <c r="AV3012" s="13" t="s">
        <v>93</v>
      </c>
      <c r="AW3012" s="13" t="s">
        <v>40</v>
      </c>
      <c r="AX3012" s="13" t="s">
        <v>84</v>
      </c>
      <c r="AY3012" s="260" t="s">
        <v>251</v>
      </c>
    </row>
    <row r="3013" s="13" customFormat="1">
      <c r="A3013" s="13"/>
      <c r="B3013" s="249"/>
      <c r="C3013" s="250"/>
      <c r="D3013" s="251" t="s">
        <v>260</v>
      </c>
      <c r="E3013" s="252" t="s">
        <v>1</v>
      </c>
      <c r="F3013" s="253" t="s">
        <v>2804</v>
      </c>
      <c r="G3013" s="250"/>
      <c r="H3013" s="254">
        <v>83.069999999999993</v>
      </c>
      <c r="I3013" s="255"/>
      <c r="J3013" s="250"/>
      <c r="K3013" s="250"/>
      <c r="L3013" s="256"/>
      <c r="M3013" s="257"/>
      <c r="N3013" s="258"/>
      <c r="O3013" s="258"/>
      <c r="P3013" s="258"/>
      <c r="Q3013" s="258"/>
      <c r="R3013" s="258"/>
      <c r="S3013" s="258"/>
      <c r="T3013" s="259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60" t="s">
        <v>260</v>
      </c>
      <c r="AU3013" s="260" t="s">
        <v>93</v>
      </c>
      <c r="AV3013" s="13" t="s">
        <v>93</v>
      </c>
      <c r="AW3013" s="13" t="s">
        <v>40</v>
      </c>
      <c r="AX3013" s="13" t="s">
        <v>84</v>
      </c>
      <c r="AY3013" s="260" t="s">
        <v>251</v>
      </c>
    </row>
    <row r="3014" s="13" customFormat="1">
      <c r="A3014" s="13"/>
      <c r="B3014" s="249"/>
      <c r="C3014" s="250"/>
      <c r="D3014" s="251" t="s">
        <v>260</v>
      </c>
      <c r="E3014" s="252" t="s">
        <v>1</v>
      </c>
      <c r="F3014" s="253" t="s">
        <v>2805</v>
      </c>
      <c r="G3014" s="250"/>
      <c r="H3014" s="254">
        <v>86.799999999999997</v>
      </c>
      <c r="I3014" s="255"/>
      <c r="J3014" s="250"/>
      <c r="K3014" s="250"/>
      <c r="L3014" s="256"/>
      <c r="M3014" s="257"/>
      <c r="N3014" s="258"/>
      <c r="O3014" s="258"/>
      <c r="P3014" s="258"/>
      <c r="Q3014" s="258"/>
      <c r="R3014" s="258"/>
      <c r="S3014" s="258"/>
      <c r="T3014" s="259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60" t="s">
        <v>260</v>
      </c>
      <c r="AU3014" s="260" t="s">
        <v>93</v>
      </c>
      <c r="AV3014" s="13" t="s">
        <v>93</v>
      </c>
      <c r="AW3014" s="13" t="s">
        <v>40</v>
      </c>
      <c r="AX3014" s="13" t="s">
        <v>84</v>
      </c>
      <c r="AY3014" s="260" t="s">
        <v>251</v>
      </c>
    </row>
    <row r="3015" s="13" customFormat="1">
      <c r="A3015" s="13"/>
      <c r="B3015" s="249"/>
      <c r="C3015" s="250"/>
      <c r="D3015" s="251" t="s">
        <v>260</v>
      </c>
      <c r="E3015" s="252" t="s">
        <v>1</v>
      </c>
      <c r="F3015" s="253" t="s">
        <v>2806</v>
      </c>
      <c r="G3015" s="250"/>
      <c r="H3015" s="254">
        <v>109.25</v>
      </c>
      <c r="I3015" s="255"/>
      <c r="J3015" s="250"/>
      <c r="K3015" s="250"/>
      <c r="L3015" s="256"/>
      <c r="M3015" s="257"/>
      <c r="N3015" s="258"/>
      <c r="O3015" s="258"/>
      <c r="P3015" s="258"/>
      <c r="Q3015" s="258"/>
      <c r="R3015" s="258"/>
      <c r="S3015" s="258"/>
      <c r="T3015" s="259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60" t="s">
        <v>260</v>
      </c>
      <c r="AU3015" s="260" t="s">
        <v>93</v>
      </c>
      <c r="AV3015" s="13" t="s">
        <v>93</v>
      </c>
      <c r="AW3015" s="13" t="s">
        <v>40</v>
      </c>
      <c r="AX3015" s="13" t="s">
        <v>84</v>
      </c>
      <c r="AY3015" s="260" t="s">
        <v>251</v>
      </c>
    </row>
    <row r="3016" s="16" customFormat="1">
      <c r="A3016" s="16"/>
      <c r="B3016" s="283"/>
      <c r="C3016" s="284"/>
      <c r="D3016" s="251" t="s">
        <v>260</v>
      </c>
      <c r="E3016" s="285" t="s">
        <v>1</v>
      </c>
      <c r="F3016" s="286" t="s">
        <v>329</v>
      </c>
      <c r="G3016" s="284"/>
      <c r="H3016" s="287">
        <v>409.68000000000001</v>
      </c>
      <c r="I3016" s="288"/>
      <c r="J3016" s="284"/>
      <c r="K3016" s="284"/>
      <c r="L3016" s="289"/>
      <c r="M3016" s="290"/>
      <c r="N3016" s="291"/>
      <c r="O3016" s="291"/>
      <c r="P3016" s="291"/>
      <c r="Q3016" s="291"/>
      <c r="R3016" s="291"/>
      <c r="S3016" s="291"/>
      <c r="T3016" s="292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T3016" s="293" t="s">
        <v>260</v>
      </c>
      <c r="AU3016" s="293" t="s">
        <v>93</v>
      </c>
      <c r="AV3016" s="16" t="s">
        <v>273</v>
      </c>
      <c r="AW3016" s="16" t="s">
        <v>40</v>
      </c>
      <c r="AX3016" s="16" t="s">
        <v>84</v>
      </c>
      <c r="AY3016" s="293" t="s">
        <v>251</v>
      </c>
    </row>
    <row r="3017" s="15" customFormat="1">
      <c r="A3017" s="15"/>
      <c r="B3017" s="272"/>
      <c r="C3017" s="273"/>
      <c r="D3017" s="251" t="s">
        <v>260</v>
      </c>
      <c r="E3017" s="274" t="s">
        <v>1</v>
      </c>
      <c r="F3017" s="275" t="s">
        <v>2807</v>
      </c>
      <c r="G3017" s="273"/>
      <c r="H3017" s="274" t="s">
        <v>1</v>
      </c>
      <c r="I3017" s="276"/>
      <c r="J3017" s="273"/>
      <c r="K3017" s="273"/>
      <c r="L3017" s="277"/>
      <c r="M3017" s="278"/>
      <c r="N3017" s="279"/>
      <c r="O3017" s="279"/>
      <c r="P3017" s="279"/>
      <c r="Q3017" s="279"/>
      <c r="R3017" s="279"/>
      <c r="S3017" s="279"/>
      <c r="T3017" s="280"/>
      <c r="U3017" s="15"/>
      <c r="V3017" s="15"/>
      <c r="W3017" s="15"/>
      <c r="X3017" s="15"/>
      <c r="Y3017" s="15"/>
      <c r="Z3017" s="15"/>
      <c r="AA3017" s="15"/>
      <c r="AB3017" s="15"/>
      <c r="AC3017" s="15"/>
      <c r="AD3017" s="15"/>
      <c r="AE3017" s="15"/>
      <c r="AT3017" s="281" t="s">
        <v>260</v>
      </c>
      <c r="AU3017" s="281" t="s">
        <v>93</v>
      </c>
      <c r="AV3017" s="15" t="s">
        <v>91</v>
      </c>
      <c r="AW3017" s="15" t="s">
        <v>40</v>
      </c>
      <c r="AX3017" s="15" t="s">
        <v>84</v>
      </c>
      <c r="AY3017" s="281" t="s">
        <v>251</v>
      </c>
    </row>
    <row r="3018" s="13" customFormat="1">
      <c r="A3018" s="13"/>
      <c r="B3018" s="249"/>
      <c r="C3018" s="250"/>
      <c r="D3018" s="251" t="s">
        <v>260</v>
      </c>
      <c r="E3018" s="252" t="s">
        <v>1</v>
      </c>
      <c r="F3018" s="253" t="s">
        <v>2808</v>
      </c>
      <c r="G3018" s="250"/>
      <c r="H3018" s="254">
        <v>85.329999999999998</v>
      </c>
      <c r="I3018" s="255"/>
      <c r="J3018" s="250"/>
      <c r="K3018" s="250"/>
      <c r="L3018" s="256"/>
      <c r="M3018" s="257"/>
      <c r="N3018" s="258"/>
      <c r="O3018" s="258"/>
      <c r="P3018" s="258"/>
      <c r="Q3018" s="258"/>
      <c r="R3018" s="258"/>
      <c r="S3018" s="258"/>
      <c r="T3018" s="259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60" t="s">
        <v>260</v>
      </c>
      <c r="AU3018" s="260" t="s">
        <v>93</v>
      </c>
      <c r="AV3018" s="13" t="s">
        <v>93</v>
      </c>
      <c r="AW3018" s="13" t="s">
        <v>40</v>
      </c>
      <c r="AX3018" s="13" t="s">
        <v>84</v>
      </c>
      <c r="AY3018" s="260" t="s">
        <v>251</v>
      </c>
    </row>
    <row r="3019" s="13" customFormat="1">
      <c r="A3019" s="13"/>
      <c r="B3019" s="249"/>
      <c r="C3019" s="250"/>
      <c r="D3019" s="251" t="s">
        <v>260</v>
      </c>
      <c r="E3019" s="252" t="s">
        <v>1</v>
      </c>
      <c r="F3019" s="253" t="s">
        <v>2809</v>
      </c>
      <c r="G3019" s="250"/>
      <c r="H3019" s="254">
        <v>93.849999999999994</v>
      </c>
      <c r="I3019" s="255"/>
      <c r="J3019" s="250"/>
      <c r="K3019" s="250"/>
      <c r="L3019" s="256"/>
      <c r="M3019" s="257"/>
      <c r="N3019" s="258"/>
      <c r="O3019" s="258"/>
      <c r="P3019" s="258"/>
      <c r="Q3019" s="258"/>
      <c r="R3019" s="258"/>
      <c r="S3019" s="258"/>
      <c r="T3019" s="259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60" t="s">
        <v>260</v>
      </c>
      <c r="AU3019" s="260" t="s">
        <v>93</v>
      </c>
      <c r="AV3019" s="13" t="s">
        <v>93</v>
      </c>
      <c r="AW3019" s="13" t="s">
        <v>40</v>
      </c>
      <c r="AX3019" s="13" t="s">
        <v>84</v>
      </c>
      <c r="AY3019" s="260" t="s">
        <v>251</v>
      </c>
    </row>
    <row r="3020" s="13" customFormat="1">
      <c r="A3020" s="13"/>
      <c r="B3020" s="249"/>
      <c r="C3020" s="250"/>
      <c r="D3020" s="251" t="s">
        <v>260</v>
      </c>
      <c r="E3020" s="252" t="s">
        <v>1</v>
      </c>
      <c r="F3020" s="253" t="s">
        <v>2810</v>
      </c>
      <c r="G3020" s="250"/>
      <c r="H3020" s="254">
        <v>96.109999999999999</v>
      </c>
      <c r="I3020" s="255"/>
      <c r="J3020" s="250"/>
      <c r="K3020" s="250"/>
      <c r="L3020" s="256"/>
      <c r="M3020" s="257"/>
      <c r="N3020" s="258"/>
      <c r="O3020" s="258"/>
      <c r="P3020" s="258"/>
      <c r="Q3020" s="258"/>
      <c r="R3020" s="258"/>
      <c r="S3020" s="258"/>
      <c r="T3020" s="259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60" t="s">
        <v>260</v>
      </c>
      <c r="AU3020" s="260" t="s">
        <v>93</v>
      </c>
      <c r="AV3020" s="13" t="s">
        <v>93</v>
      </c>
      <c r="AW3020" s="13" t="s">
        <v>40</v>
      </c>
      <c r="AX3020" s="13" t="s">
        <v>84</v>
      </c>
      <c r="AY3020" s="260" t="s">
        <v>251</v>
      </c>
    </row>
    <row r="3021" s="13" customFormat="1">
      <c r="A3021" s="13"/>
      <c r="B3021" s="249"/>
      <c r="C3021" s="250"/>
      <c r="D3021" s="251" t="s">
        <v>260</v>
      </c>
      <c r="E3021" s="252" t="s">
        <v>1</v>
      </c>
      <c r="F3021" s="253" t="s">
        <v>2811</v>
      </c>
      <c r="G3021" s="250"/>
      <c r="H3021" s="254">
        <v>104.84999999999999</v>
      </c>
      <c r="I3021" s="255"/>
      <c r="J3021" s="250"/>
      <c r="K3021" s="250"/>
      <c r="L3021" s="256"/>
      <c r="M3021" s="257"/>
      <c r="N3021" s="258"/>
      <c r="O3021" s="258"/>
      <c r="P3021" s="258"/>
      <c r="Q3021" s="258"/>
      <c r="R3021" s="258"/>
      <c r="S3021" s="258"/>
      <c r="T3021" s="259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60" t="s">
        <v>260</v>
      </c>
      <c r="AU3021" s="260" t="s">
        <v>93</v>
      </c>
      <c r="AV3021" s="13" t="s">
        <v>93</v>
      </c>
      <c r="AW3021" s="13" t="s">
        <v>40</v>
      </c>
      <c r="AX3021" s="13" t="s">
        <v>84</v>
      </c>
      <c r="AY3021" s="260" t="s">
        <v>251</v>
      </c>
    </row>
    <row r="3022" s="16" customFormat="1">
      <c r="A3022" s="16"/>
      <c r="B3022" s="283"/>
      <c r="C3022" s="284"/>
      <c r="D3022" s="251" t="s">
        <v>260</v>
      </c>
      <c r="E3022" s="285" t="s">
        <v>1</v>
      </c>
      <c r="F3022" s="286" t="s">
        <v>329</v>
      </c>
      <c r="G3022" s="284"/>
      <c r="H3022" s="287">
        <v>380.13999999999999</v>
      </c>
      <c r="I3022" s="288"/>
      <c r="J3022" s="284"/>
      <c r="K3022" s="284"/>
      <c r="L3022" s="289"/>
      <c r="M3022" s="290"/>
      <c r="N3022" s="291"/>
      <c r="O3022" s="291"/>
      <c r="P3022" s="291"/>
      <c r="Q3022" s="291"/>
      <c r="R3022" s="291"/>
      <c r="S3022" s="291"/>
      <c r="T3022" s="292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T3022" s="293" t="s">
        <v>260</v>
      </c>
      <c r="AU3022" s="293" t="s">
        <v>93</v>
      </c>
      <c r="AV3022" s="16" t="s">
        <v>273</v>
      </c>
      <c r="AW3022" s="16" t="s">
        <v>40</v>
      </c>
      <c r="AX3022" s="16" t="s">
        <v>84</v>
      </c>
      <c r="AY3022" s="293" t="s">
        <v>251</v>
      </c>
    </row>
    <row r="3023" s="13" customFormat="1">
      <c r="A3023" s="13"/>
      <c r="B3023" s="249"/>
      <c r="C3023" s="250"/>
      <c r="D3023" s="251" t="s">
        <v>260</v>
      </c>
      <c r="E3023" s="252" t="s">
        <v>1</v>
      </c>
      <c r="F3023" s="253" t="s">
        <v>2812</v>
      </c>
      <c r="G3023" s="250"/>
      <c r="H3023" s="254">
        <v>28.050000000000001</v>
      </c>
      <c r="I3023" s="255"/>
      <c r="J3023" s="250"/>
      <c r="K3023" s="250"/>
      <c r="L3023" s="256"/>
      <c r="M3023" s="257"/>
      <c r="N3023" s="258"/>
      <c r="O3023" s="258"/>
      <c r="P3023" s="258"/>
      <c r="Q3023" s="258"/>
      <c r="R3023" s="258"/>
      <c r="S3023" s="258"/>
      <c r="T3023" s="259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60" t="s">
        <v>260</v>
      </c>
      <c r="AU3023" s="260" t="s">
        <v>93</v>
      </c>
      <c r="AV3023" s="13" t="s">
        <v>93</v>
      </c>
      <c r="AW3023" s="13" t="s">
        <v>40</v>
      </c>
      <c r="AX3023" s="13" t="s">
        <v>84</v>
      </c>
      <c r="AY3023" s="260" t="s">
        <v>251</v>
      </c>
    </row>
    <row r="3024" s="14" customFormat="1">
      <c r="A3024" s="14"/>
      <c r="B3024" s="261"/>
      <c r="C3024" s="262"/>
      <c r="D3024" s="251" t="s">
        <v>260</v>
      </c>
      <c r="E3024" s="263" t="s">
        <v>1</v>
      </c>
      <c r="F3024" s="264" t="s">
        <v>262</v>
      </c>
      <c r="G3024" s="262"/>
      <c r="H3024" s="265">
        <v>817.87</v>
      </c>
      <c r="I3024" s="266"/>
      <c r="J3024" s="262"/>
      <c r="K3024" s="262"/>
      <c r="L3024" s="267"/>
      <c r="M3024" s="268"/>
      <c r="N3024" s="269"/>
      <c r="O3024" s="269"/>
      <c r="P3024" s="269"/>
      <c r="Q3024" s="269"/>
      <c r="R3024" s="269"/>
      <c r="S3024" s="269"/>
      <c r="T3024" s="270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71" t="s">
        <v>260</v>
      </c>
      <c r="AU3024" s="271" t="s">
        <v>93</v>
      </c>
      <c r="AV3024" s="14" t="s">
        <v>257</v>
      </c>
      <c r="AW3024" s="14" t="s">
        <v>40</v>
      </c>
      <c r="AX3024" s="14" t="s">
        <v>91</v>
      </c>
      <c r="AY3024" s="271" t="s">
        <v>251</v>
      </c>
    </row>
    <row r="3025" s="2" customFormat="1" ht="44.25" customHeight="1">
      <c r="A3025" s="41"/>
      <c r="B3025" s="42"/>
      <c r="C3025" s="230" t="s">
        <v>2813</v>
      </c>
      <c r="D3025" s="230" t="s">
        <v>253</v>
      </c>
      <c r="E3025" s="231" t="s">
        <v>2814</v>
      </c>
      <c r="F3025" s="232" t="s">
        <v>2815</v>
      </c>
      <c r="G3025" s="233" t="s">
        <v>389</v>
      </c>
      <c r="H3025" s="234">
        <v>424</v>
      </c>
      <c r="I3025" s="235"/>
      <c r="J3025" s="236">
        <f>ROUND(I3025*H3025,2)</f>
        <v>0</v>
      </c>
      <c r="K3025" s="237"/>
      <c r="L3025" s="47"/>
      <c r="M3025" s="238" t="s">
        <v>1</v>
      </c>
      <c r="N3025" s="239" t="s">
        <v>49</v>
      </c>
      <c r="O3025" s="94"/>
      <c r="P3025" s="240">
        <f>O3025*H3025</f>
        <v>0</v>
      </c>
      <c r="Q3025" s="240">
        <v>6.0000000000000002E-05</v>
      </c>
      <c r="R3025" s="240">
        <f>Q3025*H3025</f>
        <v>0.025440000000000001</v>
      </c>
      <c r="S3025" s="240">
        <v>0</v>
      </c>
      <c r="T3025" s="241">
        <f>S3025*H3025</f>
        <v>0</v>
      </c>
      <c r="U3025" s="41"/>
      <c r="V3025" s="41"/>
      <c r="W3025" s="41"/>
      <c r="X3025" s="41"/>
      <c r="Y3025" s="41"/>
      <c r="Z3025" s="41"/>
      <c r="AA3025" s="41"/>
      <c r="AB3025" s="41"/>
      <c r="AC3025" s="41"/>
      <c r="AD3025" s="41"/>
      <c r="AE3025" s="41"/>
      <c r="AR3025" s="242" t="s">
        <v>304</v>
      </c>
      <c r="AT3025" s="242" t="s">
        <v>253</v>
      </c>
      <c r="AU3025" s="242" t="s">
        <v>93</v>
      </c>
      <c r="AY3025" s="19" t="s">
        <v>251</v>
      </c>
      <c r="BE3025" s="243">
        <f>IF(N3025="základní",J3025,0)</f>
        <v>0</v>
      </c>
      <c r="BF3025" s="243">
        <f>IF(N3025="snížená",J3025,0)</f>
        <v>0</v>
      </c>
      <c r="BG3025" s="243">
        <f>IF(N3025="zákl. přenesená",J3025,0)</f>
        <v>0</v>
      </c>
      <c r="BH3025" s="243">
        <f>IF(N3025="sníž. přenesená",J3025,0)</f>
        <v>0</v>
      </c>
      <c r="BI3025" s="243">
        <f>IF(N3025="nulová",J3025,0)</f>
        <v>0</v>
      </c>
      <c r="BJ3025" s="19" t="s">
        <v>91</v>
      </c>
      <c r="BK3025" s="243">
        <f>ROUND(I3025*H3025,2)</f>
        <v>0</v>
      </c>
      <c r="BL3025" s="19" t="s">
        <v>304</v>
      </c>
      <c r="BM3025" s="242" t="s">
        <v>2816</v>
      </c>
    </row>
    <row r="3026" s="2" customFormat="1">
      <c r="A3026" s="41"/>
      <c r="B3026" s="42"/>
      <c r="C3026" s="43"/>
      <c r="D3026" s="251" t="s">
        <v>289</v>
      </c>
      <c r="E3026" s="43"/>
      <c r="F3026" s="282" t="s">
        <v>2817</v>
      </c>
      <c r="G3026" s="43"/>
      <c r="H3026" s="43"/>
      <c r="I3026" s="246"/>
      <c r="J3026" s="43"/>
      <c r="K3026" s="43"/>
      <c r="L3026" s="47"/>
      <c r="M3026" s="247"/>
      <c r="N3026" s="248"/>
      <c r="O3026" s="94"/>
      <c r="P3026" s="94"/>
      <c r="Q3026" s="94"/>
      <c r="R3026" s="94"/>
      <c r="S3026" s="94"/>
      <c r="T3026" s="95"/>
      <c r="U3026" s="41"/>
      <c r="V3026" s="41"/>
      <c r="W3026" s="41"/>
      <c r="X3026" s="41"/>
      <c r="Y3026" s="41"/>
      <c r="Z3026" s="41"/>
      <c r="AA3026" s="41"/>
      <c r="AB3026" s="41"/>
      <c r="AC3026" s="41"/>
      <c r="AD3026" s="41"/>
      <c r="AE3026" s="41"/>
      <c r="AT3026" s="19" t="s">
        <v>289</v>
      </c>
      <c r="AU3026" s="19" t="s">
        <v>93</v>
      </c>
    </row>
    <row r="3027" s="15" customFormat="1">
      <c r="A3027" s="15"/>
      <c r="B3027" s="272"/>
      <c r="C3027" s="273"/>
      <c r="D3027" s="251" t="s">
        <v>260</v>
      </c>
      <c r="E3027" s="274" t="s">
        <v>1</v>
      </c>
      <c r="F3027" s="275" t="s">
        <v>2818</v>
      </c>
      <c r="G3027" s="273"/>
      <c r="H3027" s="274" t="s">
        <v>1</v>
      </c>
      <c r="I3027" s="276"/>
      <c r="J3027" s="273"/>
      <c r="K3027" s="273"/>
      <c r="L3027" s="277"/>
      <c r="M3027" s="278"/>
      <c r="N3027" s="279"/>
      <c r="O3027" s="279"/>
      <c r="P3027" s="279"/>
      <c r="Q3027" s="279"/>
      <c r="R3027" s="279"/>
      <c r="S3027" s="279"/>
      <c r="T3027" s="280"/>
      <c r="U3027" s="15"/>
      <c r="V3027" s="15"/>
      <c r="W3027" s="15"/>
      <c r="X3027" s="15"/>
      <c r="Y3027" s="15"/>
      <c r="Z3027" s="15"/>
      <c r="AA3027" s="15"/>
      <c r="AB3027" s="15"/>
      <c r="AC3027" s="15"/>
      <c r="AD3027" s="15"/>
      <c r="AE3027" s="15"/>
      <c r="AT3027" s="281" t="s">
        <v>260</v>
      </c>
      <c r="AU3027" s="281" t="s">
        <v>93</v>
      </c>
      <c r="AV3027" s="15" t="s">
        <v>91</v>
      </c>
      <c r="AW3027" s="15" t="s">
        <v>40</v>
      </c>
      <c r="AX3027" s="15" t="s">
        <v>84</v>
      </c>
      <c r="AY3027" s="281" t="s">
        <v>251</v>
      </c>
    </row>
    <row r="3028" s="13" customFormat="1">
      <c r="A3028" s="13"/>
      <c r="B3028" s="249"/>
      <c r="C3028" s="250"/>
      <c r="D3028" s="251" t="s">
        <v>260</v>
      </c>
      <c r="E3028" s="252" t="s">
        <v>1</v>
      </c>
      <c r="F3028" s="253" t="s">
        <v>2819</v>
      </c>
      <c r="G3028" s="250"/>
      <c r="H3028" s="254">
        <v>424</v>
      </c>
      <c r="I3028" s="255"/>
      <c r="J3028" s="250"/>
      <c r="K3028" s="250"/>
      <c r="L3028" s="256"/>
      <c r="M3028" s="257"/>
      <c r="N3028" s="258"/>
      <c r="O3028" s="258"/>
      <c r="P3028" s="258"/>
      <c r="Q3028" s="258"/>
      <c r="R3028" s="258"/>
      <c r="S3028" s="258"/>
      <c r="T3028" s="259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60" t="s">
        <v>260</v>
      </c>
      <c r="AU3028" s="260" t="s">
        <v>93</v>
      </c>
      <c r="AV3028" s="13" t="s">
        <v>93</v>
      </c>
      <c r="AW3028" s="13" t="s">
        <v>40</v>
      </c>
      <c r="AX3028" s="13" t="s">
        <v>91</v>
      </c>
      <c r="AY3028" s="260" t="s">
        <v>251</v>
      </c>
    </row>
    <row r="3029" s="2" customFormat="1" ht="44.25" customHeight="1">
      <c r="A3029" s="41"/>
      <c r="B3029" s="42"/>
      <c r="C3029" s="230" t="s">
        <v>1932</v>
      </c>
      <c r="D3029" s="230" t="s">
        <v>253</v>
      </c>
      <c r="E3029" s="231" t="s">
        <v>2820</v>
      </c>
      <c r="F3029" s="232" t="s">
        <v>2821</v>
      </c>
      <c r="G3029" s="233" t="s">
        <v>389</v>
      </c>
      <c r="H3029" s="234">
        <v>174.80000000000001</v>
      </c>
      <c r="I3029" s="235"/>
      <c r="J3029" s="236">
        <f>ROUND(I3029*H3029,2)</f>
        <v>0</v>
      </c>
      <c r="K3029" s="237"/>
      <c r="L3029" s="47"/>
      <c r="M3029" s="238" t="s">
        <v>1</v>
      </c>
      <c r="N3029" s="239" t="s">
        <v>49</v>
      </c>
      <c r="O3029" s="94"/>
      <c r="P3029" s="240">
        <f>O3029*H3029</f>
        <v>0</v>
      </c>
      <c r="Q3029" s="240">
        <v>6.0000000000000002E-05</v>
      </c>
      <c r="R3029" s="240">
        <f>Q3029*H3029</f>
        <v>0.010488000000000001</v>
      </c>
      <c r="S3029" s="240">
        <v>0</v>
      </c>
      <c r="T3029" s="241">
        <f>S3029*H3029</f>
        <v>0</v>
      </c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R3029" s="242" t="s">
        <v>304</v>
      </c>
      <c r="AT3029" s="242" t="s">
        <v>253</v>
      </c>
      <c r="AU3029" s="242" t="s">
        <v>93</v>
      </c>
      <c r="AY3029" s="19" t="s">
        <v>251</v>
      </c>
      <c r="BE3029" s="243">
        <f>IF(N3029="základní",J3029,0)</f>
        <v>0</v>
      </c>
      <c r="BF3029" s="243">
        <f>IF(N3029="snížená",J3029,0)</f>
        <v>0</v>
      </c>
      <c r="BG3029" s="243">
        <f>IF(N3029="zákl. přenesená",J3029,0)</f>
        <v>0</v>
      </c>
      <c r="BH3029" s="243">
        <f>IF(N3029="sníž. přenesená",J3029,0)</f>
        <v>0</v>
      </c>
      <c r="BI3029" s="243">
        <f>IF(N3029="nulová",J3029,0)</f>
        <v>0</v>
      </c>
      <c r="BJ3029" s="19" t="s">
        <v>91</v>
      </c>
      <c r="BK3029" s="243">
        <f>ROUND(I3029*H3029,2)</f>
        <v>0</v>
      </c>
      <c r="BL3029" s="19" t="s">
        <v>304</v>
      </c>
      <c r="BM3029" s="242" t="s">
        <v>2822</v>
      </c>
    </row>
    <row r="3030" s="15" customFormat="1">
      <c r="A3030" s="15"/>
      <c r="B3030" s="272"/>
      <c r="C3030" s="273"/>
      <c r="D3030" s="251" t="s">
        <v>260</v>
      </c>
      <c r="E3030" s="274" t="s">
        <v>1</v>
      </c>
      <c r="F3030" s="275" t="s">
        <v>2823</v>
      </c>
      <c r="G3030" s="273"/>
      <c r="H3030" s="274" t="s">
        <v>1</v>
      </c>
      <c r="I3030" s="276"/>
      <c r="J3030" s="273"/>
      <c r="K3030" s="273"/>
      <c r="L3030" s="277"/>
      <c r="M3030" s="278"/>
      <c r="N3030" s="279"/>
      <c r="O3030" s="279"/>
      <c r="P3030" s="279"/>
      <c r="Q3030" s="279"/>
      <c r="R3030" s="279"/>
      <c r="S3030" s="279"/>
      <c r="T3030" s="280"/>
      <c r="U3030" s="15"/>
      <c r="V3030" s="15"/>
      <c r="W3030" s="15"/>
      <c r="X3030" s="15"/>
      <c r="Y3030" s="15"/>
      <c r="Z3030" s="15"/>
      <c r="AA3030" s="15"/>
      <c r="AB3030" s="15"/>
      <c r="AC3030" s="15"/>
      <c r="AD3030" s="15"/>
      <c r="AE3030" s="15"/>
      <c r="AT3030" s="281" t="s">
        <v>260</v>
      </c>
      <c r="AU3030" s="281" t="s">
        <v>93</v>
      </c>
      <c r="AV3030" s="15" t="s">
        <v>91</v>
      </c>
      <c r="AW3030" s="15" t="s">
        <v>40</v>
      </c>
      <c r="AX3030" s="15" t="s">
        <v>84</v>
      </c>
      <c r="AY3030" s="281" t="s">
        <v>251</v>
      </c>
    </row>
    <row r="3031" s="15" customFormat="1">
      <c r="A3031" s="15"/>
      <c r="B3031" s="272"/>
      <c r="C3031" s="273"/>
      <c r="D3031" s="251" t="s">
        <v>260</v>
      </c>
      <c r="E3031" s="274" t="s">
        <v>1</v>
      </c>
      <c r="F3031" s="275" t="s">
        <v>2807</v>
      </c>
      <c r="G3031" s="273"/>
      <c r="H3031" s="274" t="s">
        <v>1</v>
      </c>
      <c r="I3031" s="276"/>
      <c r="J3031" s="273"/>
      <c r="K3031" s="273"/>
      <c r="L3031" s="277"/>
      <c r="M3031" s="278"/>
      <c r="N3031" s="279"/>
      <c r="O3031" s="279"/>
      <c r="P3031" s="279"/>
      <c r="Q3031" s="279"/>
      <c r="R3031" s="279"/>
      <c r="S3031" s="279"/>
      <c r="T3031" s="280"/>
      <c r="U3031" s="15"/>
      <c r="V3031" s="15"/>
      <c r="W3031" s="15"/>
      <c r="X3031" s="15"/>
      <c r="Y3031" s="15"/>
      <c r="Z3031" s="15"/>
      <c r="AA3031" s="15"/>
      <c r="AB3031" s="15"/>
      <c r="AC3031" s="15"/>
      <c r="AD3031" s="15"/>
      <c r="AE3031" s="15"/>
      <c r="AT3031" s="281" t="s">
        <v>260</v>
      </c>
      <c r="AU3031" s="281" t="s">
        <v>93</v>
      </c>
      <c r="AV3031" s="15" t="s">
        <v>91</v>
      </c>
      <c r="AW3031" s="15" t="s">
        <v>40</v>
      </c>
      <c r="AX3031" s="15" t="s">
        <v>84</v>
      </c>
      <c r="AY3031" s="281" t="s">
        <v>251</v>
      </c>
    </row>
    <row r="3032" s="13" customFormat="1">
      <c r="A3032" s="13"/>
      <c r="B3032" s="249"/>
      <c r="C3032" s="250"/>
      <c r="D3032" s="251" t="s">
        <v>260</v>
      </c>
      <c r="E3032" s="252" t="s">
        <v>1</v>
      </c>
      <c r="F3032" s="253" t="s">
        <v>2824</v>
      </c>
      <c r="G3032" s="250"/>
      <c r="H3032" s="254">
        <v>38.799999999999997</v>
      </c>
      <c r="I3032" s="255"/>
      <c r="J3032" s="250"/>
      <c r="K3032" s="250"/>
      <c r="L3032" s="256"/>
      <c r="M3032" s="257"/>
      <c r="N3032" s="258"/>
      <c r="O3032" s="258"/>
      <c r="P3032" s="258"/>
      <c r="Q3032" s="258"/>
      <c r="R3032" s="258"/>
      <c r="S3032" s="258"/>
      <c r="T3032" s="259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60" t="s">
        <v>260</v>
      </c>
      <c r="AU3032" s="260" t="s">
        <v>93</v>
      </c>
      <c r="AV3032" s="13" t="s">
        <v>93</v>
      </c>
      <c r="AW3032" s="13" t="s">
        <v>40</v>
      </c>
      <c r="AX3032" s="13" t="s">
        <v>84</v>
      </c>
      <c r="AY3032" s="260" t="s">
        <v>251</v>
      </c>
    </row>
    <row r="3033" s="13" customFormat="1">
      <c r="A3033" s="13"/>
      <c r="B3033" s="249"/>
      <c r="C3033" s="250"/>
      <c r="D3033" s="251" t="s">
        <v>260</v>
      </c>
      <c r="E3033" s="252" t="s">
        <v>1</v>
      </c>
      <c r="F3033" s="253" t="s">
        <v>2825</v>
      </c>
      <c r="G3033" s="250"/>
      <c r="H3033" s="254">
        <v>36</v>
      </c>
      <c r="I3033" s="255"/>
      <c r="J3033" s="250"/>
      <c r="K3033" s="250"/>
      <c r="L3033" s="256"/>
      <c r="M3033" s="257"/>
      <c r="N3033" s="258"/>
      <c r="O3033" s="258"/>
      <c r="P3033" s="258"/>
      <c r="Q3033" s="258"/>
      <c r="R3033" s="258"/>
      <c r="S3033" s="258"/>
      <c r="T3033" s="259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60" t="s">
        <v>260</v>
      </c>
      <c r="AU3033" s="260" t="s">
        <v>93</v>
      </c>
      <c r="AV3033" s="13" t="s">
        <v>93</v>
      </c>
      <c r="AW3033" s="13" t="s">
        <v>40</v>
      </c>
      <c r="AX3033" s="13" t="s">
        <v>84</v>
      </c>
      <c r="AY3033" s="260" t="s">
        <v>251</v>
      </c>
    </row>
    <row r="3034" s="13" customFormat="1">
      <c r="A3034" s="13"/>
      <c r="B3034" s="249"/>
      <c r="C3034" s="250"/>
      <c r="D3034" s="251" t="s">
        <v>260</v>
      </c>
      <c r="E3034" s="252" t="s">
        <v>1</v>
      </c>
      <c r="F3034" s="253" t="s">
        <v>2826</v>
      </c>
      <c r="G3034" s="250"/>
      <c r="H3034" s="254">
        <v>41</v>
      </c>
      <c r="I3034" s="255"/>
      <c r="J3034" s="250"/>
      <c r="K3034" s="250"/>
      <c r="L3034" s="256"/>
      <c r="M3034" s="257"/>
      <c r="N3034" s="258"/>
      <c r="O3034" s="258"/>
      <c r="P3034" s="258"/>
      <c r="Q3034" s="258"/>
      <c r="R3034" s="258"/>
      <c r="S3034" s="258"/>
      <c r="T3034" s="259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60" t="s">
        <v>260</v>
      </c>
      <c r="AU3034" s="260" t="s">
        <v>93</v>
      </c>
      <c r="AV3034" s="13" t="s">
        <v>93</v>
      </c>
      <c r="AW3034" s="13" t="s">
        <v>40</v>
      </c>
      <c r="AX3034" s="13" t="s">
        <v>84</v>
      </c>
      <c r="AY3034" s="260" t="s">
        <v>251</v>
      </c>
    </row>
    <row r="3035" s="13" customFormat="1">
      <c r="A3035" s="13"/>
      <c r="B3035" s="249"/>
      <c r="C3035" s="250"/>
      <c r="D3035" s="251" t="s">
        <v>260</v>
      </c>
      <c r="E3035" s="252" t="s">
        <v>1</v>
      </c>
      <c r="F3035" s="253" t="s">
        <v>2827</v>
      </c>
      <c r="G3035" s="250"/>
      <c r="H3035" s="254">
        <v>34.5</v>
      </c>
      <c r="I3035" s="255"/>
      <c r="J3035" s="250"/>
      <c r="K3035" s="250"/>
      <c r="L3035" s="256"/>
      <c r="M3035" s="257"/>
      <c r="N3035" s="258"/>
      <c r="O3035" s="258"/>
      <c r="P3035" s="258"/>
      <c r="Q3035" s="258"/>
      <c r="R3035" s="258"/>
      <c r="S3035" s="258"/>
      <c r="T3035" s="259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60" t="s">
        <v>260</v>
      </c>
      <c r="AU3035" s="260" t="s">
        <v>93</v>
      </c>
      <c r="AV3035" s="13" t="s">
        <v>93</v>
      </c>
      <c r="AW3035" s="13" t="s">
        <v>40</v>
      </c>
      <c r="AX3035" s="13" t="s">
        <v>84</v>
      </c>
      <c r="AY3035" s="260" t="s">
        <v>251</v>
      </c>
    </row>
    <row r="3036" s="13" customFormat="1">
      <c r="A3036" s="13"/>
      <c r="B3036" s="249"/>
      <c r="C3036" s="250"/>
      <c r="D3036" s="251" t="s">
        <v>260</v>
      </c>
      <c r="E3036" s="252" t="s">
        <v>1</v>
      </c>
      <c r="F3036" s="253" t="s">
        <v>2828</v>
      </c>
      <c r="G3036" s="250"/>
      <c r="H3036" s="254">
        <v>24.5</v>
      </c>
      <c r="I3036" s="255"/>
      <c r="J3036" s="250"/>
      <c r="K3036" s="250"/>
      <c r="L3036" s="256"/>
      <c r="M3036" s="257"/>
      <c r="N3036" s="258"/>
      <c r="O3036" s="258"/>
      <c r="P3036" s="258"/>
      <c r="Q3036" s="258"/>
      <c r="R3036" s="258"/>
      <c r="S3036" s="258"/>
      <c r="T3036" s="259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60" t="s">
        <v>260</v>
      </c>
      <c r="AU3036" s="260" t="s">
        <v>93</v>
      </c>
      <c r="AV3036" s="13" t="s">
        <v>93</v>
      </c>
      <c r="AW3036" s="13" t="s">
        <v>40</v>
      </c>
      <c r="AX3036" s="13" t="s">
        <v>84</v>
      </c>
      <c r="AY3036" s="260" t="s">
        <v>251</v>
      </c>
    </row>
    <row r="3037" s="14" customFormat="1">
      <c r="A3037" s="14"/>
      <c r="B3037" s="261"/>
      <c r="C3037" s="262"/>
      <c r="D3037" s="251" t="s">
        <v>260</v>
      </c>
      <c r="E3037" s="263" t="s">
        <v>1</v>
      </c>
      <c r="F3037" s="264" t="s">
        <v>262</v>
      </c>
      <c r="G3037" s="262"/>
      <c r="H3037" s="265">
        <v>174.80000000000001</v>
      </c>
      <c r="I3037" s="266"/>
      <c r="J3037" s="262"/>
      <c r="K3037" s="262"/>
      <c r="L3037" s="267"/>
      <c r="M3037" s="268"/>
      <c r="N3037" s="269"/>
      <c r="O3037" s="269"/>
      <c r="P3037" s="269"/>
      <c r="Q3037" s="269"/>
      <c r="R3037" s="269"/>
      <c r="S3037" s="269"/>
      <c r="T3037" s="270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71" t="s">
        <v>260</v>
      </c>
      <c r="AU3037" s="271" t="s">
        <v>93</v>
      </c>
      <c r="AV3037" s="14" t="s">
        <v>257</v>
      </c>
      <c r="AW3037" s="14" t="s">
        <v>40</v>
      </c>
      <c r="AX3037" s="14" t="s">
        <v>91</v>
      </c>
      <c r="AY3037" s="271" t="s">
        <v>251</v>
      </c>
    </row>
    <row r="3038" s="2" customFormat="1" ht="37.8" customHeight="1">
      <c r="A3038" s="41"/>
      <c r="B3038" s="42"/>
      <c r="C3038" s="230" t="s">
        <v>2829</v>
      </c>
      <c r="D3038" s="230" t="s">
        <v>253</v>
      </c>
      <c r="E3038" s="231" t="s">
        <v>2830</v>
      </c>
      <c r="F3038" s="232" t="s">
        <v>2831</v>
      </c>
      <c r="G3038" s="233" t="s">
        <v>389</v>
      </c>
      <c r="H3038" s="234">
        <v>54.93</v>
      </c>
      <c r="I3038" s="235"/>
      <c r="J3038" s="236">
        <f>ROUND(I3038*H3038,2)</f>
        <v>0</v>
      </c>
      <c r="K3038" s="237"/>
      <c r="L3038" s="47"/>
      <c r="M3038" s="238" t="s">
        <v>1</v>
      </c>
      <c r="N3038" s="239" t="s">
        <v>49</v>
      </c>
      <c r="O3038" s="94"/>
      <c r="P3038" s="240">
        <f>O3038*H3038</f>
        <v>0</v>
      </c>
      <c r="Q3038" s="240">
        <v>6.0000000000000002E-05</v>
      </c>
      <c r="R3038" s="240">
        <f>Q3038*H3038</f>
        <v>0.0032958000000000002</v>
      </c>
      <c r="S3038" s="240">
        <v>0</v>
      </c>
      <c r="T3038" s="241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42" t="s">
        <v>304</v>
      </c>
      <c r="AT3038" s="242" t="s">
        <v>253</v>
      </c>
      <c r="AU3038" s="242" t="s">
        <v>93</v>
      </c>
      <c r="AY3038" s="19" t="s">
        <v>251</v>
      </c>
      <c r="BE3038" s="243">
        <f>IF(N3038="základní",J3038,0)</f>
        <v>0</v>
      </c>
      <c r="BF3038" s="243">
        <f>IF(N3038="snížená",J3038,0)</f>
        <v>0</v>
      </c>
      <c r="BG3038" s="243">
        <f>IF(N3038="zákl. přenesená",J3038,0)</f>
        <v>0</v>
      </c>
      <c r="BH3038" s="243">
        <f>IF(N3038="sníž. přenesená",J3038,0)</f>
        <v>0</v>
      </c>
      <c r="BI3038" s="243">
        <f>IF(N3038="nulová",J3038,0)</f>
        <v>0</v>
      </c>
      <c r="BJ3038" s="19" t="s">
        <v>91</v>
      </c>
      <c r="BK3038" s="243">
        <f>ROUND(I3038*H3038,2)</f>
        <v>0</v>
      </c>
      <c r="BL3038" s="19" t="s">
        <v>304</v>
      </c>
      <c r="BM3038" s="242" t="s">
        <v>2832</v>
      </c>
    </row>
    <row r="3039" s="15" customFormat="1">
      <c r="A3039" s="15"/>
      <c r="B3039" s="272"/>
      <c r="C3039" s="273"/>
      <c r="D3039" s="251" t="s">
        <v>260</v>
      </c>
      <c r="E3039" s="274" t="s">
        <v>1</v>
      </c>
      <c r="F3039" s="275" t="s">
        <v>2833</v>
      </c>
      <c r="G3039" s="273"/>
      <c r="H3039" s="274" t="s">
        <v>1</v>
      </c>
      <c r="I3039" s="276"/>
      <c r="J3039" s="273"/>
      <c r="K3039" s="273"/>
      <c r="L3039" s="277"/>
      <c r="M3039" s="278"/>
      <c r="N3039" s="279"/>
      <c r="O3039" s="279"/>
      <c r="P3039" s="279"/>
      <c r="Q3039" s="279"/>
      <c r="R3039" s="279"/>
      <c r="S3039" s="279"/>
      <c r="T3039" s="280"/>
      <c r="U3039" s="15"/>
      <c r="V3039" s="15"/>
      <c r="W3039" s="15"/>
      <c r="X3039" s="15"/>
      <c r="Y3039" s="15"/>
      <c r="Z3039" s="15"/>
      <c r="AA3039" s="15"/>
      <c r="AB3039" s="15"/>
      <c r="AC3039" s="15"/>
      <c r="AD3039" s="15"/>
      <c r="AE3039" s="15"/>
      <c r="AT3039" s="281" t="s">
        <v>260</v>
      </c>
      <c r="AU3039" s="281" t="s">
        <v>93</v>
      </c>
      <c r="AV3039" s="15" t="s">
        <v>91</v>
      </c>
      <c r="AW3039" s="15" t="s">
        <v>40</v>
      </c>
      <c r="AX3039" s="15" t="s">
        <v>84</v>
      </c>
      <c r="AY3039" s="281" t="s">
        <v>251</v>
      </c>
    </row>
    <row r="3040" s="15" customFormat="1">
      <c r="A3040" s="15"/>
      <c r="B3040" s="272"/>
      <c r="C3040" s="273"/>
      <c r="D3040" s="251" t="s">
        <v>260</v>
      </c>
      <c r="E3040" s="274" t="s">
        <v>1</v>
      </c>
      <c r="F3040" s="275" t="s">
        <v>2834</v>
      </c>
      <c r="G3040" s="273"/>
      <c r="H3040" s="274" t="s">
        <v>1</v>
      </c>
      <c r="I3040" s="276"/>
      <c r="J3040" s="273"/>
      <c r="K3040" s="273"/>
      <c r="L3040" s="277"/>
      <c r="M3040" s="278"/>
      <c r="N3040" s="279"/>
      <c r="O3040" s="279"/>
      <c r="P3040" s="279"/>
      <c r="Q3040" s="279"/>
      <c r="R3040" s="279"/>
      <c r="S3040" s="279"/>
      <c r="T3040" s="280"/>
      <c r="U3040" s="15"/>
      <c r="V3040" s="15"/>
      <c r="W3040" s="15"/>
      <c r="X3040" s="15"/>
      <c r="Y3040" s="15"/>
      <c r="Z3040" s="15"/>
      <c r="AA3040" s="15"/>
      <c r="AB3040" s="15"/>
      <c r="AC3040" s="15"/>
      <c r="AD3040" s="15"/>
      <c r="AE3040" s="15"/>
      <c r="AT3040" s="281" t="s">
        <v>260</v>
      </c>
      <c r="AU3040" s="281" t="s">
        <v>93</v>
      </c>
      <c r="AV3040" s="15" t="s">
        <v>91</v>
      </c>
      <c r="AW3040" s="15" t="s">
        <v>40</v>
      </c>
      <c r="AX3040" s="15" t="s">
        <v>84</v>
      </c>
      <c r="AY3040" s="281" t="s">
        <v>251</v>
      </c>
    </row>
    <row r="3041" s="13" customFormat="1">
      <c r="A3041" s="13"/>
      <c r="B3041" s="249"/>
      <c r="C3041" s="250"/>
      <c r="D3041" s="251" t="s">
        <v>260</v>
      </c>
      <c r="E3041" s="252" t="s">
        <v>1</v>
      </c>
      <c r="F3041" s="253" t="s">
        <v>2835</v>
      </c>
      <c r="G3041" s="250"/>
      <c r="H3041" s="254">
        <v>27.120000000000001</v>
      </c>
      <c r="I3041" s="255"/>
      <c r="J3041" s="250"/>
      <c r="K3041" s="250"/>
      <c r="L3041" s="256"/>
      <c r="M3041" s="257"/>
      <c r="N3041" s="258"/>
      <c r="O3041" s="258"/>
      <c r="P3041" s="258"/>
      <c r="Q3041" s="258"/>
      <c r="R3041" s="258"/>
      <c r="S3041" s="258"/>
      <c r="T3041" s="259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60" t="s">
        <v>260</v>
      </c>
      <c r="AU3041" s="260" t="s">
        <v>93</v>
      </c>
      <c r="AV3041" s="13" t="s">
        <v>93</v>
      </c>
      <c r="AW3041" s="13" t="s">
        <v>40</v>
      </c>
      <c r="AX3041" s="13" t="s">
        <v>84</v>
      </c>
      <c r="AY3041" s="260" t="s">
        <v>251</v>
      </c>
    </row>
    <row r="3042" s="13" customFormat="1">
      <c r="A3042" s="13"/>
      <c r="B3042" s="249"/>
      <c r="C3042" s="250"/>
      <c r="D3042" s="251" t="s">
        <v>260</v>
      </c>
      <c r="E3042" s="252" t="s">
        <v>1</v>
      </c>
      <c r="F3042" s="253" t="s">
        <v>2836</v>
      </c>
      <c r="G3042" s="250"/>
      <c r="H3042" s="254">
        <v>27.809999999999999</v>
      </c>
      <c r="I3042" s="255"/>
      <c r="J3042" s="250"/>
      <c r="K3042" s="250"/>
      <c r="L3042" s="256"/>
      <c r="M3042" s="257"/>
      <c r="N3042" s="258"/>
      <c r="O3042" s="258"/>
      <c r="P3042" s="258"/>
      <c r="Q3042" s="258"/>
      <c r="R3042" s="258"/>
      <c r="S3042" s="258"/>
      <c r="T3042" s="259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60" t="s">
        <v>260</v>
      </c>
      <c r="AU3042" s="260" t="s">
        <v>93</v>
      </c>
      <c r="AV3042" s="13" t="s">
        <v>93</v>
      </c>
      <c r="AW3042" s="13" t="s">
        <v>40</v>
      </c>
      <c r="AX3042" s="13" t="s">
        <v>84</v>
      </c>
      <c r="AY3042" s="260" t="s">
        <v>251</v>
      </c>
    </row>
    <row r="3043" s="14" customFormat="1">
      <c r="A3043" s="14"/>
      <c r="B3043" s="261"/>
      <c r="C3043" s="262"/>
      <c r="D3043" s="251" t="s">
        <v>260</v>
      </c>
      <c r="E3043" s="263" t="s">
        <v>1</v>
      </c>
      <c r="F3043" s="264" t="s">
        <v>262</v>
      </c>
      <c r="G3043" s="262"/>
      <c r="H3043" s="265">
        <v>54.93</v>
      </c>
      <c r="I3043" s="266"/>
      <c r="J3043" s="262"/>
      <c r="K3043" s="262"/>
      <c r="L3043" s="267"/>
      <c r="M3043" s="268"/>
      <c r="N3043" s="269"/>
      <c r="O3043" s="269"/>
      <c r="P3043" s="269"/>
      <c r="Q3043" s="269"/>
      <c r="R3043" s="269"/>
      <c r="S3043" s="269"/>
      <c r="T3043" s="270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71" t="s">
        <v>260</v>
      </c>
      <c r="AU3043" s="271" t="s">
        <v>93</v>
      </c>
      <c r="AV3043" s="14" t="s">
        <v>257</v>
      </c>
      <c r="AW3043" s="14" t="s">
        <v>40</v>
      </c>
      <c r="AX3043" s="14" t="s">
        <v>91</v>
      </c>
      <c r="AY3043" s="271" t="s">
        <v>251</v>
      </c>
    </row>
    <row r="3044" s="2" customFormat="1" ht="24.15" customHeight="1">
      <c r="A3044" s="41"/>
      <c r="B3044" s="42"/>
      <c r="C3044" s="230" t="s">
        <v>2837</v>
      </c>
      <c r="D3044" s="230" t="s">
        <v>253</v>
      </c>
      <c r="E3044" s="231" t="s">
        <v>2838</v>
      </c>
      <c r="F3044" s="232" t="s">
        <v>2839</v>
      </c>
      <c r="G3044" s="233" t="s">
        <v>389</v>
      </c>
      <c r="H3044" s="234">
        <v>40.478999999999999</v>
      </c>
      <c r="I3044" s="235"/>
      <c r="J3044" s="236">
        <f>ROUND(I3044*H3044,2)</f>
        <v>0</v>
      </c>
      <c r="K3044" s="237"/>
      <c r="L3044" s="47"/>
      <c r="M3044" s="238" t="s">
        <v>1</v>
      </c>
      <c r="N3044" s="239" t="s">
        <v>49</v>
      </c>
      <c r="O3044" s="94"/>
      <c r="P3044" s="240">
        <f>O3044*H3044</f>
        <v>0</v>
      </c>
      <c r="Q3044" s="240">
        <v>0</v>
      </c>
      <c r="R3044" s="240">
        <f>Q3044*H3044</f>
        <v>0</v>
      </c>
      <c r="S3044" s="240">
        <v>0</v>
      </c>
      <c r="T3044" s="241">
        <f>S3044*H3044</f>
        <v>0</v>
      </c>
      <c r="U3044" s="41"/>
      <c r="V3044" s="41"/>
      <c r="W3044" s="41"/>
      <c r="X3044" s="41"/>
      <c r="Y3044" s="41"/>
      <c r="Z3044" s="41"/>
      <c r="AA3044" s="41"/>
      <c r="AB3044" s="41"/>
      <c r="AC3044" s="41"/>
      <c r="AD3044" s="41"/>
      <c r="AE3044" s="41"/>
      <c r="AR3044" s="242" t="s">
        <v>304</v>
      </c>
      <c r="AT3044" s="242" t="s">
        <v>253</v>
      </c>
      <c r="AU3044" s="242" t="s">
        <v>93</v>
      </c>
      <c r="AY3044" s="19" t="s">
        <v>251</v>
      </c>
      <c r="BE3044" s="243">
        <f>IF(N3044="základní",J3044,0)</f>
        <v>0</v>
      </c>
      <c r="BF3044" s="243">
        <f>IF(N3044="snížená",J3044,0)</f>
        <v>0</v>
      </c>
      <c r="BG3044" s="243">
        <f>IF(N3044="zákl. přenesená",J3044,0)</f>
        <v>0</v>
      </c>
      <c r="BH3044" s="243">
        <f>IF(N3044="sníž. přenesená",J3044,0)</f>
        <v>0</v>
      </c>
      <c r="BI3044" s="243">
        <f>IF(N3044="nulová",J3044,0)</f>
        <v>0</v>
      </c>
      <c r="BJ3044" s="19" t="s">
        <v>91</v>
      </c>
      <c r="BK3044" s="243">
        <f>ROUND(I3044*H3044,2)</f>
        <v>0</v>
      </c>
      <c r="BL3044" s="19" t="s">
        <v>304</v>
      </c>
      <c r="BM3044" s="242" t="s">
        <v>2840</v>
      </c>
    </row>
    <row r="3045" s="15" customFormat="1">
      <c r="A3045" s="15"/>
      <c r="B3045" s="272"/>
      <c r="C3045" s="273"/>
      <c r="D3045" s="251" t="s">
        <v>260</v>
      </c>
      <c r="E3045" s="274" t="s">
        <v>1</v>
      </c>
      <c r="F3045" s="275" t="s">
        <v>2577</v>
      </c>
      <c r="G3045" s="273"/>
      <c r="H3045" s="274" t="s">
        <v>1</v>
      </c>
      <c r="I3045" s="276"/>
      <c r="J3045" s="273"/>
      <c r="K3045" s="273"/>
      <c r="L3045" s="277"/>
      <c r="M3045" s="278"/>
      <c r="N3045" s="279"/>
      <c r="O3045" s="279"/>
      <c r="P3045" s="279"/>
      <c r="Q3045" s="279"/>
      <c r="R3045" s="279"/>
      <c r="S3045" s="279"/>
      <c r="T3045" s="280"/>
      <c r="U3045" s="15"/>
      <c r="V3045" s="15"/>
      <c r="W3045" s="15"/>
      <c r="X3045" s="15"/>
      <c r="Y3045" s="15"/>
      <c r="Z3045" s="15"/>
      <c r="AA3045" s="15"/>
      <c r="AB3045" s="15"/>
      <c r="AC3045" s="15"/>
      <c r="AD3045" s="15"/>
      <c r="AE3045" s="15"/>
      <c r="AT3045" s="281" t="s">
        <v>260</v>
      </c>
      <c r="AU3045" s="281" t="s">
        <v>93</v>
      </c>
      <c r="AV3045" s="15" t="s">
        <v>91</v>
      </c>
      <c r="AW3045" s="15" t="s">
        <v>40</v>
      </c>
      <c r="AX3045" s="15" t="s">
        <v>84</v>
      </c>
      <c r="AY3045" s="281" t="s">
        <v>251</v>
      </c>
    </row>
    <row r="3046" s="15" customFormat="1">
      <c r="A3046" s="15"/>
      <c r="B3046" s="272"/>
      <c r="C3046" s="273"/>
      <c r="D3046" s="251" t="s">
        <v>260</v>
      </c>
      <c r="E3046" s="274" t="s">
        <v>1</v>
      </c>
      <c r="F3046" s="275" t="s">
        <v>2841</v>
      </c>
      <c r="G3046" s="273"/>
      <c r="H3046" s="274" t="s">
        <v>1</v>
      </c>
      <c r="I3046" s="276"/>
      <c r="J3046" s="273"/>
      <c r="K3046" s="273"/>
      <c r="L3046" s="277"/>
      <c r="M3046" s="278"/>
      <c r="N3046" s="279"/>
      <c r="O3046" s="279"/>
      <c r="P3046" s="279"/>
      <c r="Q3046" s="279"/>
      <c r="R3046" s="279"/>
      <c r="S3046" s="279"/>
      <c r="T3046" s="280"/>
      <c r="U3046" s="15"/>
      <c r="V3046" s="15"/>
      <c r="W3046" s="15"/>
      <c r="X3046" s="15"/>
      <c r="Y3046" s="15"/>
      <c r="Z3046" s="15"/>
      <c r="AA3046" s="15"/>
      <c r="AB3046" s="15"/>
      <c r="AC3046" s="15"/>
      <c r="AD3046" s="15"/>
      <c r="AE3046" s="15"/>
      <c r="AT3046" s="281" t="s">
        <v>260</v>
      </c>
      <c r="AU3046" s="281" t="s">
        <v>93</v>
      </c>
      <c r="AV3046" s="15" t="s">
        <v>91</v>
      </c>
      <c r="AW3046" s="15" t="s">
        <v>40</v>
      </c>
      <c r="AX3046" s="15" t="s">
        <v>84</v>
      </c>
      <c r="AY3046" s="281" t="s">
        <v>251</v>
      </c>
    </row>
    <row r="3047" s="13" customFormat="1">
      <c r="A3047" s="13"/>
      <c r="B3047" s="249"/>
      <c r="C3047" s="250"/>
      <c r="D3047" s="251" t="s">
        <v>260</v>
      </c>
      <c r="E3047" s="252" t="s">
        <v>1</v>
      </c>
      <c r="F3047" s="253" t="s">
        <v>2842</v>
      </c>
      <c r="G3047" s="250"/>
      <c r="H3047" s="254">
        <v>21.553999999999998</v>
      </c>
      <c r="I3047" s="255"/>
      <c r="J3047" s="250"/>
      <c r="K3047" s="250"/>
      <c r="L3047" s="256"/>
      <c r="M3047" s="257"/>
      <c r="N3047" s="258"/>
      <c r="O3047" s="258"/>
      <c r="P3047" s="258"/>
      <c r="Q3047" s="258"/>
      <c r="R3047" s="258"/>
      <c r="S3047" s="258"/>
      <c r="T3047" s="259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60" t="s">
        <v>260</v>
      </c>
      <c r="AU3047" s="260" t="s">
        <v>93</v>
      </c>
      <c r="AV3047" s="13" t="s">
        <v>93</v>
      </c>
      <c r="AW3047" s="13" t="s">
        <v>40</v>
      </c>
      <c r="AX3047" s="13" t="s">
        <v>84</v>
      </c>
      <c r="AY3047" s="260" t="s">
        <v>251</v>
      </c>
    </row>
    <row r="3048" s="16" customFormat="1">
      <c r="A3048" s="16"/>
      <c r="B3048" s="283"/>
      <c r="C3048" s="284"/>
      <c r="D3048" s="251" t="s">
        <v>260</v>
      </c>
      <c r="E3048" s="285" t="s">
        <v>1</v>
      </c>
      <c r="F3048" s="286" t="s">
        <v>329</v>
      </c>
      <c r="G3048" s="284"/>
      <c r="H3048" s="287">
        <v>21.553999999999998</v>
      </c>
      <c r="I3048" s="288"/>
      <c r="J3048" s="284"/>
      <c r="K3048" s="284"/>
      <c r="L3048" s="289"/>
      <c r="M3048" s="290"/>
      <c r="N3048" s="291"/>
      <c r="O3048" s="291"/>
      <c r="P3048" s="291"/>
      <c r="Q3048" s="291"/>
      <c r="R3048" s="291"/>
      <c r="S3048" s="291"/>
      <c r="T3048" s="292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T3048" s="293" t="s">
        <v>260</v>
      </c>
      <c r="AU3048" s="293" t="s">
        <v>93</v>
      </c>
      <c r="AV3048" s="16" t="s">
        <v>273</v>
      </c>
      <c r="AW3048" s="16" t="s">
        <v>40</v>
      </c>
      <c r="AX3048" s="16" t="s">
        <v>84</v>
      </c>
      <c r="AY3048" s="293" t="s">
        <v>251</v>
      </c>
    </row>
    <row r="3049" s="15" customFormat="1">
      <c r="A3049" s="15"/>
      <c r="B3049" s="272"/>
      <c r="C3049" s="273"/>
      <c r="D3049" s="251" t="s">
        <v>260</v>
      </c>
      <c r="E3049" s="274" t="s">
        <v>1</v>
      </c>
      <c r="F3049" s="275" t="s">
        <v>2843</v>
      </c>
      <c r="G3049" s="273"/>
      <c r="H3049" s="274" t="s">
        <v>1</v>
      </c>
      <c r="I3049" s="276"/>
      <c r="J3049" s="273"/>
      <c r="K3049" s="273"/>
      <c r="L3049" s="277"/>
      <c r="M3049" s="278"/>
      <c r="N3049" s="279"/>
      <c r="O3049" s="279"/>
      <c r="P3049" s="279"/>
      <c r="Q3049" s="279"/>
      <c r="R3049" s="279"/>
      <c r="S3049" s="279"/>
      <c r="T3049" s="280"/>
      <c r="U3049" s="15"/>
      <c r="V3049" s="15"/>
      <c r="W3049" s="15"/>
      <c r="X3049" s="15"/>
      <c r="Y3049" s="15"/>
      <c r="Z3049" s="15"/>
      <c r="AA3049" s="15"/>
      <c r="AB3049" s="15"/>
      <c r="AC3049" s="15"/>
      <c r="AD3049" s="15"/>
      <c r="AE3049" s="15"/>
      <c r="AT3049" s="281" t="s">
        <v>260</v>
      </c>
      <c r="AU3049" s="281" t="s">
        <v>93</v>
      </c>
      <c r="AV3049" s="15" t="s">
        <v>91</v>
      </c>
      <c r="AW3049" s="15" t="s">
        <v>40</v>
      </c>
      <c r="AX3049" s="15" t="s">
        <v>84</v>
      </c>
      <c r="AY3049" s="281" t="s">
        <v>251</v>
      </c>
    </row>
    <row r="3050" s="13" customFormat="1">
      <c r="A3050" s="13"/>
      <c r="B3050" s="249"/>
      <c r="C3050" s="250"/>
      <c r="D3050" s="251" t="s">
        <v>260</v>
      </c>
      <c r="E3050" s="252" t="s">
        <v>1</v>
      </c>
      <c r="F3050" s="253" t="s">
        <v>2844</v>
      </c>
      <c r="G3050" s="250"/>
      <c r="H3050" s="254">
        <v>18.925000000000001</v>
      </c>
      <c r="I3050" s="255"/>
      <c r="J3050" s="250"/>
      <c r="K3050" s="250"/>
      <c r="L3050" s="256"/>
      <c r="M3050" s="257"/>
      <c r="N3050" s="258"/>
      <c r="O3050" s="258"/>
      <c r="P3050" s="258"/>
      <c r="Q3050" s="258"/>
      <c r="R3050" s="258"/>
      <c r="S3050" s="258"/>
      <c r="T3050" s="259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60" t="s">
        <v>260</v>
      </c>
      <c r="AU3050" s="260" t="s">
        <v>93</v>
      </c>
      <c r="AV3050" s="13" t="s">
        <v>93</v>
      </c>
      <c r="AW3050" s="13" t="s">
        <v>40</v>
      </c>
      <c r="AX3050" s="13" t="s">
        <v>84</v>
      </c>
      <c r="AY3050" s="260" t="s">
        <v>251</v>
      </c>
    </row>
    <row r="3051" s="16" customFormat="1">
      <c r="A3051" s="16"/>
      <c r="B3051" s="283"/>
      <c r="C3051" s="284"/>
      <c r="D3051" s="251" t="s">
        <v>260</v>
      </c>
      <c r="E3051" s="285" t="s">
        <v>1</v>
      </c>
      <c r="F3051" s="286" t="s">
        <v>329</v>
      </c>
      <c r="G3051" s="284"/>
      <c r="H3051" s="287">
        <v>18.925000000000001</v>
      </c>
      <c r="I3051" s="288"/>
      <c r="J3051" s="284"/>
      <c r="K3051" s="284"/>
      <c r="L3051" s="289"/>
      <c r="M3051" s="290"/>
      <c r="N3051" s="291"/>
      <c r="O3051" s="291"/>
      <c r="P3051" s="291"/>
      <c r="Q3051" s="291"/>
      <c r="R3051" s="291"/>
      <c r="S3051" s="291"/>
      <c r="T3051" s="292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T3051" s="293" t="s">
        <v>260</v>
      </c>
      <c r="AU3051" s="293" t="s">
        <v>93</v>
      </c>
      <c r="AV3051" s="16" t="s">
        <v>273</v>
      </c>
      <c r="AW3051" s="16" t="s">
        <v>40</v>
      </c>
      <c r="AX3051" s="16" t="s">
        <v>84</v>
      </c>
      <c r="AY3051" s="293" t="s">
        <v>251</v>
      </c>
    </row>
    <row r="3052" s="14" customFormat="1">
      <c r="A3052" s="14"/>
      <c r="B3052" s="261"/>
      <c r="C3052" s="262"/>
      <c r="D3052" s="251" t="s">
        <v>260</v>
      </c>
      <c r="E3052" s="263" t="s">
        <v>1</v>
      </c>
      <c r="F3052" s="264" t="s">
        <v>262</v>
      </c>
      <c r="G3052" s="262"/>
      <c r="H3052" s="265">
        <v>40.478999999999999</v>
      </c>
      <c r="I3052" s="266"/>
      <c r="J3052" s="262"/>
      <c r="K3052" s="262"/>
      <c r="L3052" s="267"/>
      <c r="M3052" s="268"/>
      <c r="N3052" s="269"/>
      <c r="O3052" s="269"/>
      <c r="P3052" s="269"/>
      <c r="Q3052" s="269"/>
      <c r="R3052" s="269"/>
      <c r="S3052" s="269"/>
      <c r="T3052" s="270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71" t="s">
        <v>260</v>
      </c>
      <c r="AU3052" s="271" t="s">
        <v>93</v>
      </c>
      <c r="AV3052" s="14" t="s">
        <v>257</v>
      </c>
      <c r="AW3052" s="14" t="s">
        <v>40</v>
      </c>
      <c r="AX3052" s="14" t="s">
        <v>91</v>
      </c>
      <c r="AY3052" s="271" t="s">
        <v>251</v>
      </c>
    </row>
    <row r="3053" s="2" customFormat="1" ht="66.75" customHeight="1">
      <c r="A3053" s="41"/>
      <c r="B3053" s="42"/>
      <c r="C3053" s="294" t="s">
        <v>2845</v>
      </c>
      <c r="D3053" s="294" t="s">
        <v>338</v>
      </c>
      <c r="E3053" s="295" t="s">
        <v>2846</v>
      </c>
      <c r="F3053" s="296" t="s">
        <v>2847</v>
      </c>
      <c r="G3053" s="297" t="s">
        <v>571</v>
      </c>
      <c r="H3053" s="298">
        <v>1</v>
      </c>
      <c r="I3053" s="299"/>
      <c r="J3053" s="300">
        <f>ROUND(I3053*H3053,2)</f>
        <v>0</v>
      </c>
      <c r="K3053" s="301"/>
      <c r="L3053" s="302"/>
      <c r="M3053" s="303" t="s">
        <v>1</v>
      </c>
      <c r="N3053" s="304" t="s">
        <v>49</v>
      </c>
      <c r="O3053" s="94"/>
      <c r="P3053" s="240">
        <f>O3053*H3053</f>
        <v>0</v>
      </c>
      <c r="Q3053" s="240">
        <v>0.53800000000000003</v>
      </c>
      <c r="R3053" s="240">
        <f>Q3053*H3053</f>
        <v>0.53800000000000003</v>
      </c>
      <c r="S3053" s="240">
        <v>0</v>
      </c>
      <c r="T3053" s="241">
        <f>S3053*H3053</f>
        <v>0</v>
      </c>
      <c r="U3053" s="41"/>
      <c r="V3053" s="41"/>
      <c r="W3053" s="41"/>
      <c r="X3053" s="41"/>
      <c r="Y3053" s="41"/>
      <c r="Z3053" s="41"/>
      <c r="AA3053" s="41"/>
      <c r="AB3053" s="41"/>
      <c r="AC3053" s="41"/>
      <c r="AD3053" s="41"/>
      <c r="AE3053" s="41"/>
      <c r="AR3053" s="242" t="s">
        <v>364</v>
      </c>
      <c r="AT3053" s="242" t="s">
        <v>338</v>
      </c>
      <c r="AU3053" s="242" t="s">
        <v>93</v>
      </c>
      <c r="AY3053" s="19" t="s">
        <v>251</v>
      </c>
      <c r="BE3053" s="243">
        <f>IF(N3053="základní",J3053,0)</f>
        <v>0</v>
      </c>
      <c r="BF3053" s="243">
        <f>IF(N3053="snížená",J3053,0)</f>
        <v>0</v>
      </c>
      <c r="BG3053" s="243">
        <f>IF(N3053="zákl. přenesená",J3053,0)</f>
        <v>0</v>
      </c>
      <c r="BH3053" s="243">
        <f>IF(N3053="sníž. přenesená",J3053,0)</f>
        <v>0</v>
      </c>
      <c r="BI3053" s="243">
        <f>IF(N3053="nulová",J3053,0)</f>
        <v>0</v>
      </c>
      <c r="BJ3053" s="19" t="s">
        <v>91</v>
      </c>
      <c r="BK3053" s="243">
        <f>ROUND(I3053*H3053,2)</f>
        <v>0</v>
      </c>
      <c r="BL3053" s="19" t="s">
        <v>304</v>
      </c>
      <c r="BM3053" s="242" t="s">
        <v>2848</v>
      </c>
    </row>
    <row r="3054" s="2" customFormat="1">
      <c r="A3054" s="41"/>
      <c r="B3054" s="42"/>
      <c r="C3054" s="43"/>
      <c r="D3054" s="251" t="s">
        <v>289</v>
      </c>
      <c r="E3054" s="43"/>
      <c r="F3054" s="282" t="s">
        <v>2849</v>
      </c>
      <c r="G3054" s="43"/>
      <c r="H3054" s="43"/>
      <c r="I3054" s="246"/>
      <c r="J3054" s="43"/>
      <c r="K3054" s="43"/>
      <c r="L3054" s="47"/>
      <c r="M3054" s="247"/>
      <c r="N3054" s="248"/>
      <c r="O3054" s="94"/>
      <c r="P3054" s="94"/>
      <c r="Q3054" s="94"/>
      <c r="R3054" s="94"/>
      <c r="S3054" s="94"/>
      <c r="T3054" s="95"/>
      <c r="U3054" s="41"/>
      <c r="V3054" s="41"/>
      <c r="W3054" s="41"/>
      <c r="X3054" s="41"/>
      <c r="Y3054" s="41"/>
      <c r="Z3054" s="41"/>
      <c r="AA3054" s="41"/>
      <c r="AB3054" s="41"/>
      <c r="AC3054" s="41"/>
      <c r="AD3054" s="41"/>
      <c r="AE3054" s="41"/>
      <c r="AT3054" s="19" t="s">
        <v>289</v>
      </c>
      <c r="AU3054" s="19" t="s">
        <v>93</v>
      </c>
    </row>
    <row r="3055" s="15" customFormat="1">
      <c r="A3055" s="15"/>
      <c r="B3055" s="272"/>
      <c r="C3055" s="273"/>
      <c r="D3055" s="251" t="s">
        <v>260</v>
      </c>
      <c r="E3055" s="274" t="s">
        <v>1</v>
      </c>
      <c r="F3055" s="275" t="s">
        <v>2577</v>
      </c>
      <c r="G3055" s="273"/>
      <c r="H3055" s="274" t="s">
        <v>1</v>
      </c>
      <c r="I3055" s="276"/>
      <c r="J3055" s="273"/>
      <c r="K3055" s="273"/>
      <c r="L3055" s="277"/>
      <c r="M3055" s="278"/>
      <c r="N3055" s="279"/>
      <c r="O3055" s="279"/>
      <c r="P3055" s="279"/>
      <c r="Q3055" s="279"/>
      <c r="R3055" s="279"/>
      <c r="S3055" s="279"/>
      <c r="T3055" s="280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  <c r="AE3055" s="15"/>
      <c r="AT3055" s="281" t="s">
        <v>260</v>
      </c>
      <c r="AU3055" s="281" t="s">
        <v>93</v>
      </c>
      <c r="AV3055" s="15" t="s">
        <v>91</v>
      </c>
      <c r="AW3055" s="15" t="s">
        <v>40</v>
      </c>
      <c r="AX3055" s="15" t="s">
        <v>84</v>
      </c>
      <c r="AY3055" s="281" t="s">
        <v>251</v>
      </c>
    </row>
    <row r="3056" s="15" customFormat="1">
      <c r="A3056" s="15"/>
      <c r="B3056" s="272"/>
      <c r="C3056" s="273"/>
      <c r="D3056" s="251" t="s">
        <v>260</v>
      </c>
      <c r="E3056" s="274" t="s">
        <v>1</v>
      </c>
      <c r="F3056" s="275" t="s">
        <v>2841</v>
      </c>
      <c r="G3056" s="273"/>
      <c r="H3056" s="274" t="s">
        <v>1</v>
      </c>
      <c r="I3056" s="276"/>
      <c r="J3056" s="273"/>
      <c r="K3056" s="273"/>
      <c r="L3056" s="277"/>
      <c r="M3056" s="278"/>
      <c r="N3056" s="279"/>
      <c r="O3056" s="279"/>
      <c r="P3056" s="279"/>
      <c r="Q3056" s="279"/>
      <c r="R3056" s="279"/>
      <c r="S3056" s="279"/>
      <c r="T3056" s="280"/>
      <c r="U3056" s="15"/>
      <c r="V3056" s="15"/>
      <c r="W3056" s="15"/>
      <c r="X3056" s="15"/>
      <c r="Y3056" s="15"/>
      <c r="Z3056" s="15"/>
      <c r="AA3056" s="15"/>
      <c r="AB3056" s="15"/>
      <c r="AC3056" s="15"/>
      <c r="AD3056" s="15"/>
      <c r="AE3056" s="15"/>
      <c r="AT3056" s="281" t="s">
        <v>260</v>
      </c>
      <c r="AU3056" s="281" t="s">
        <v>93</v>
      </c>
      <c r="AV3056" s="15" t="s">
        <v>91</v>
      </c>
      <c r="AW3056" s="15" t="s">
        <v>40</v>
      </c>
      <c r="AX3056" s="15" t="s">
        <v>84</v>
      </c>
      <c r="AY3056" s="281" t="s">
        <v>251</v>
      </c>
    </row>
    <row r="3057" s="13" customFormat="1">
      <c r="A3057" s="13"/>
      <c r="B3057" s="249"/>
      <c r="C3057" s="250"/>
      <c r="D3057" s="251" t="s">
        <v>260</v>
      </c>
      <c r="E3057" s="252" t="s">
        <v>1</v>
      </c>
      <c r="F3057" s="253" t="s">
        <v>1278</v>
      </c>
      <c r="G3057" s="250"/>
      <c r="H3057" s="254">
        <v>1</v>
      </c>
      <c r="I3057" s="255"/>
      <c r="J3057" s="250"/>
      <c r="K3057" s="250"/>
      <c r="L3057" s="256"/>
      <c r="M3057" s="257"/>
      <c r="N3057" s="258"/>
      <c r="O3057" s="258"/>
      <c r="P3057" s="258"/>
      <c r="Q3057" s="258"/>
      <c r="R3057" s="258"/>
      <c r="S3057" s="258"/>
      <c r="T3057" s="259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60" t="s">
        <v>260</v>
      </c>
      <c r="AU3057" s="260" t="s">
        <v>93</v>
      </c>
      <c r="AV3057" s="13" t="s">
        <v>93</v>
      </c>
      <c r="AW3057" s="13" t="s">
        <v>40</v>
      </c>
      <c r="AX3057" s="13" t="s">
        <v>91</v>
      </c>
      <c r="AY3057" s="260" t="s">
        <v>251</v>
      </c>
    </row>
    <row r="3058" s="2" customFormat="1" ht="55.5" customHeight="1">
      <c r="A3058" s="41"/>
      <c r="B3058" s="42"/>
      <c r="C3058" s="294" t="s">
        <v>1946</v>
      </c>
      <c r="D3058" s="294" t="s">
        <v>338</v>
      </c>
      <c r="E3058" s="295" t="s">
        <v>2850</v>
      </c>
      <c r="F3058" s="296" t="s">
        <v>2851</v>
      </c>
      <c r="G3058" s="297" t="s">
        <v>571</v>
      </c>
      <c r="H3058" s="298">
        <v>1</v>
      </c>
      <c r="I3058" s="299"/>
      <c r="J3058" s="300">
        <f>ROUND(I3058*H3058,2)</f>
        <v>0</v>
      </c>
      <c r="K3058" s="301"/>
      <c r="L3058" s="302"/>
      <c r="M3058" s="303" t="s">
        <v>1</v>
      </c>
      <c r="N3058" s="304" t="s">
        <v>49</v>
      </c>
      <c r="O3058" s="94"/>
      <c r="P3058" s="240">
        <f>O3058*H3058</f>
        <v>0</v>
      </c>
      <c r="Q3058" s="240">
        <v>0.49199999999999999</v>
      </c>
      <c r="R3058" s="240">
        <f>Q3058*H3058</f>
        <v>0.49199999999999999</v>
      </c>
      <c r="S3058" s="240">
        <v>0</v>
      </c>
      <c r="T3058" s="241">
        <f>S3058*H3058</f>
        <v>0</v>
      </c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R3058" s="242" t="s">
        <v>364</v>
      </c>
      <c r="AT3058" s="242" t="s">
        <v>338</v>
      </c>
      <c r="AU3058" s="242" t="s">
        <v>93</v>
      </c>
      <c r="AY3058" s="19" t="s">
        <v>251</v>
      </c>
      <c r="BE3058" s="243">
        <f>IF(N3058="základní",J3058,0)</f>
        <v>0</v>
      </c>
      <c r="BF3058" s="243">
        <f>IF(N3058="snížená",J3058,0)</f>
        <v>0</v>
      </c>
      <c r="BG3058" s="243">
        <f>IF(N3058="zákl. přenesená",J3058,0)</f>
        <v>0</v>
      </c>
      <c r="BH3058" s="243">
        <f>IF(N3058="sníž. přenesená",J3058,0)</f>
        <v>0</v>
      </c>
      <c r="BI3058" s="243">
        <f>IF(N3058="nulová",J3058,0)</f>
        <v>0</v>
      </c>
      <c r="BJ3058" s="19" t="s">
        <v>91</v>
      </c>
      <c r="BK3058" s="243">
        <f>ROUND(I3058*H3058,2)</f>
        <v>0</v>
      </c>
      <c r="BL3058" s="19" t="s">
        <v>304</v>
      </c>
      <c r="BM3058" s="242" t="s">
        <v>2852</v>
      </c>
    </row>
    <row r="3059" s="2" customFormat="1">
      <c r="A3059" s="41"/>
      <c r="B3059" s="42"/>
      <c r="C3059" s="43"/>
      <c r="D3059" s="251" t="s">
        <v>289</v>
      </c>
      <c r="E3059" s="43"/>
      <c r="F3059" s="282" t="s">
        <v>2849</v>
      </c>
      <c r="G3059" s="43"/>
      <c r="H3059" s="43"/>
      <c r="I3059" s="246"/>
      <c r="J3059" s="43"/>
      <c r="K3059" s="43"/>
      <c r="L3059" s="47"/>
      <c r="M3059" s="247"/>
      <c r="N3059" s="248"/>
      <c r="O3059" s="94"/>
      <c r="P3059" s="94"/>
      <c r="Q3059" s="94"/>
      <c r="R3059" s="94"/>
      <c r="S3059" s="94"/>
      <c r="T3059" s="95"/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T3059" s="19" t="s">
        <v>289</v>
      </c>
      <c r="AU3059" s="19" t="s">
        <v>93</v>
      </c>
    </row>
    <row r="3060" s="15" customFormat="1">
      <c r="A3060" s="15"/>
      <c r="B3060" s="272"/>
      <c r="C3060" s="273"/>
      <c r="D3060" s="251" t="s">
        <v>260</v>
      </c>
      <c r="E3060" s="274" t="s">
        <v>1</v>
      </c>
      <c r="F3060" s="275" t="s">
        <v>2577</v>
      </c>
      <c r="G3060" s="273"/>
      <c r="H3060" s="274" t="s">
        <v>1</v>
      </c>
      <c r="I3060" s="276"/>
      <c r="J3060" s="273"/>
      <c r="K3060" s="273"/>
      <c r="L3060" s="277"/>
      <c r="M3060" s="278"/>
      <c r="N3060" s="279"/>
      <c r="O3060" s="279"/>
      <c r="P3060" s="279"/>
      <c r="Q3060" s="279"/>
      <c r="R3060" s="279"/>
      <c r="S3060" s="279"/>
      <c r="T3060" s="280"/>
      <c r="U3060" s="15"/>
      <c r="V3060" s="15"/>
      <c r="W3060" s="15"/>
      <c r="X3060" s="15"/>
      <c r="Y3060" s="15"/>
      <c r="Z3060" s="15"/>
      <c r="AA3060" s="15"/>
      <c r="AB3060" s="15"/>
      <c r="AC3060" s="15"/>
      <c r="AD3060" s="15"/>
      <c r="AE3060" s="15"/>
      <c r="AT3060" s="281" t="s">
        <v>260</v>
      </c>
      <c r="AU3060" s="281" t="s">
        <v>93</v>
      </c>
      <c r="AV3060" s="15" t="s">
        <v>91</v>
      </c>
      <c r="AW3060" s="15" t="s">
        <v>40</v>
      </c>
      <c r="AX3060" s="15" t="s">
        <v>84</v>
      </c>
      <c r="AY3060" s="281" t="s">
        <v>251</v>
      </c>
    </row>
    <row r="3061" s="13" customFormat="1">
      <c r="A3061" s="13"/>
      <c r="B3061" s="249"/>
      <c r="C3061" s="250"/>
      <c r="D3061" s="251" t="s">
        <v>260</v>
      </c>
      <c r="E3061" s="252" t="s">
        <v>1</v>
      </c>
      <c r="F3061" s="253" t="s">
        <v>2432</v>
      </c>
      <c r="G3061" s="250"/>
      <c r="H3061" s="254">
        <v>1</v>
      </c>
      <c r="I3061" s="255"/>
      <c r="J3061" s="250"/>
      <c r="K3061" s="250"/>
      <c r="L3061" s="256"/>
      <c r="M3061" s="257"/>
      <c r="N3061" s="258"/>
      <c r="O3061" s="258"/>
      <c r="P3061" s="258"/>
      <c r="Q3061" s="258"/>
      <c r="R3061" s="258"/>
      <c r="S3061" s="258"/>
      <c r="T3061" s="259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60" t="s">
        <v>260</v>
      </c>
      <c r="AU3061" s="260" t="s">
        <v>93</v>
      </c>
      <c r="AV3061" s="13" t="s">
        <v>93</v>
      </c>
      <c r="AW3061" s="13" t="s">
        <v>40</v>
      </c>
      <c r="AX3061" s="13" t="s">
        <v>91</v>
      </c>
      <c r="AY3061" s="260" t="s">
        <v>251</v>
      </c>
    </row>
    <row r="3062" s="2" customFormat="1" ht="24.15" customHeight="1">
      <c r="A3062" s="41"/>
      <c r="B3062" s="42"/>
      <c r="C3062" s="230" t="s">
        <v>2853</v>
      </c>
      <c r="D3062" s="230" t="s">
        <v>253</v>
      </c>
      <c r="E3062" s="231" t="s">
        <v>2854</v>
      </c>
      <c r="F3062" s="232" t="s">
        <v>2855</v>
      </c>
      <c r="G3062" s="233" t="s">
        <v>389</v>
      </c>
      <c r="H3062" s="234">
        <v>175.881</v>
      </c>
      <c r="I3062" s="235"/>
      <c r="J3062" s="236">
        <f>ROUND(I3062*H3062,2)</f>
        <v>0</v>
      </c>
      <c r="K3062" s="237"/>
      <c r="L3062" s="47"/>
      <c r="M3062" s="238" t="s">
        <v>1</v>
      </c>
      <c r="N3062" s="239" t="s">
        <v>49</v>
      </c>
      <c r="O3062" s="94"/>
      <c r="P3062" s="240">
        <f>O3062*H3062</f>
        <v>0</v>
      </c>
      <c r="Q3062" s="240">
        <v>0</v>
      </c>
      <c r="R3062" s="240">
        <f>Q3062*H3062</f>
        <v>0</v>
      </c>
      <c r="S3062" s="240">
        <v>0</v>
      </c>
      <c r="T3062" s="241">
        <f>S3062*H3062</f>
        <v>0</v>
      </c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R3062" s="242" t="s">
        <v>304</v>
      </c>
      <c r="AT3062" s="242" t="s">
        <v>253</v>
      </c>
      <c r="AU3062" s="242" t="s">
        <v>93</v>
      </c>
      <c r="AY3062" s="19" t="s">
        <v>251</v>
      </c>
      <c r="BE3062" s="243">
        <f>IF(N3062="základní",J3062,0)</f>
        <v>0</v>
      </c>
      <c r="BF3062" s="243">
        <f>IF(N3062="snížená",J3062,0)</f>
        <v>0</v>
      </c>
      <c r="BG3062" s="243">
        <f>IF(N3062="zákl. přenesená",J3062,0)</f>
        <v>0</v>
      </c>
      <c r="BH3062" s="243">
        <f>IF(N3062="sníž. přenesená",J3062,0)</f>
        <v>0</v>
      </c>
      <c r="BI3062" s="243">
        <f>IF(N3062="nulová",J3062,0)</f>
        <v>0</v>
      </c>
      <c r="BJ3062" s="19" t="s">
        <v>91</v>
      </c>
      <c r="BK3062" s="243">
        <f>ROUND(I3062*H3062,2)</f>
        <v>0</v>
      </c>
      <c r="BL3062" s="19" t="s">
        <v>304</v>
      </c>
      <c r="BM3062" s="242" t="s">
        <v>2856</v>
      </c>
    </row>
    <row r="3063" s="15" customFormat="1">
      <c r="A3063" s="15"/>
      <c r="B3063" s="272"/>
      <c r="C3063" s="273"/>
      <c r="D3063" s="251" t="s">
        <v>260</v>
      </c>
      <c r="E3063" s="274" t="s">
        <v>1</v>
      </c>
      <c r="F3063" s="275" t="s">
        <v>2857</v>
      </c>
      <c r="G3063" s="273"/>
      <c r="H3063" s="274" t="s">
        <v>1</v>
      </c>
      <c r="I3063" s="276"/>
      <c r="J3063" s="273"/>
      <c r="K3063" s="273"/>
      <c r="L3063" s="277"/>
      <c r="M3063" s="278"/>
      <c r="N3063" s="279"/>
      <c r="O3063" s="279"/>
      <c r="P3063" s="279"/>
      <c r="Q3063" s="279"/>
      <c r="R3063" s="279"/>
      <c r="S3063" s="279"/>
      <c r="T3063" s="280"/>
      <c r="U3063" s="15"/>
      <c r="V3063" s="15"/>
      <c r="W3063" s="15"/>
      <c r="X3063" s="15"/>
      <c r="Y3063" s="15"/>
      <c r="Z3063" s="15"/>
      <c r="AA3063" s="15"/>
      <c r="AB3063" s="15"/>
      <c r="AC3063" s="15"/>
      <c r="AD3063" s="15"/>
      <c r="AE3063" s="15"/>
      <c r="AT3063" s="281" t="s">
        <v>260</v>
      </c>
      <c r="AU3063" s="281" t="s">
        <v>93</v>
      </c>
      <c r="AV3063" s="15" t="s">
        <v>91</v>
      </c>
      <c r="AW3063" s="15" t="s">
        <v>40</v>
      </c>
      <c r="AX3063" s="15" t="s">
        <v>84</v>
      </c>
      <c r="AY3063" s="281" t="s">
        <v>251</v>
      </c>
    </row>
    <row r="3064" s="15" customFormat="1">
      <c r="A3064" s="15"/>
      <c r="B3064" s="272"/>
      <c r="C3064" s="273"/>
      <c r="D3064" s="251" t="s">
        <v>260</v>
      </c>
      <c r="E3064" s="274" t="s">
        <v>1</v>
      </c>
      <c r="F3064" s="275" t="s">
        <v>2858</v>
      </c>
      <c r="G3064" s="273"/>
      <c r="H3064" s="274" t="s">
        <v>1</v>
      </c>
      <c r="I3064" s="276"/>
      <c r="J3064" s="273"/>
      <c r="K3064" s="273"/>
      <c r="L3064" s="277"/>
      <c r="M3064" s="278"/>
      <c r="N3064" s="279"/>
      <c r="O3064" s="279"/>
      <c r="P3064" s="279"/>
      <c r="Q3064" s="279"/>
      <c r="R3064" s="279"/>
      <c r="S3064" s="279"/>
      <c r="T3064" s="280"/>
      <c r="U3064" s="15"/>
      <c r="V3064" s="15"/>
      <c r="W3064" s="15"/>
      <c r="X3064" s="15"/>
      <c r="Y3064" s="15"/>
      <c r="Z3064" s="15"/>
      <c r="AA3064" s="15"/>
      <c r="AB3064" s="15"/>
      <c r="AC3064" s="15"/>
      <c r="AD3064" s="15"/>
      <c r="AE3064" s="15"/>
      <c r="AT3064" s="281" t="s">
        <v>260</v>
      </c>
      <c r="AU3064" s="281" t="s">
        <v>93</v>
      </c>
      <c r="AV3064" s="15" t="s">
        <v>91</v>
      </c>
      <c r="AW3064" s="15" t="s">
        <v>40</v>
      </c>
      <c r="AX3064" s="15" t="s">
        <v>84</v>
      </c>
      <c r="AY3064" s="281" t="s">
        <v>251</v>
      </c>
    </row>
    <row r="3065" s="15" customFormat="1">
      <c r="A3065" s="15"/>
      <c r="B3065" s="272"/>
      <c r="C3065" s="273"/>
      <c r="D3065" s="251" t="s">
        <v>260</v>
      </c>
      <c r="E3065" s="274" t="s">
        <v>1</v>
      </c>
      <c r="F3065" s="275" t="s">
        <v>2859</v>
      </c>
      <c r="G3065" s="273"/>
      <c r="H3065" s="274" t="s">
        <v>1</v>
      </c>
      <c r="I3065" s="276"/>
      <c r="J3065" s="273"/>
      <c r="K3065" s="273"/>
      <c r="L3065" s="277"/>
      <c r="M3065" s="278"/>
      <c r="N3065" s="279"/>
      <c r="O3065" s="279"/>
      <c r="P3065" s="279"/>
      <c r="Q3065" s="279"/>
      <c r="R3065" s="279"/>
      <c r="S3065" s="279"/>
      <c r="T3065" s="280"/>
      <c r="U3065" s="15"/>
      <c r="V3065" s="15"/>
      <c r="W3065" s="15"/>
      <c r="X3065" s="15"/>
      <c r="Y3065" s="15"/>
      <c r="Z3065" s="15"/>
      <c r="AA3065" s="15"/>
      <c r="AB3065" s="15"/>
      <c r="AC3065" s="15"/>
      <c r="AD3065" s="15"/>
      <c r="AE3065" s="15"/>
      <c r="AT3065" s="281" t="s">
        <v>260</v>
      </c>
      <c r="AU3065" s="281" t="s">
        <v>93</v>
      </c>
      <c r="AV3065" s="15" t="s">
        <v>91</v>
      </c>
      <c r="AW3065" s="15" t="s">
        <v>40</v>
      </c>
      <c r="AX3065" s="15" t="s">
        <v>84</v>
      </c>
      <c r="AY3065" s="281" t="s">
        <v>251</v>
      </c>
    </row>
    <row r="3066" s="13" customFormat="1">
      <c r="A3066" s="13"/>
      <c r="B3066" s="249"/>
      <c r="C3066" s="250"/>
      <c r="D3066" s="251" t="s">
        <v>260</v>
      </c>
      <c r="E3066" s="252" t="s">
        <v>1</v>
      </c>
      <c r="F3066" s="253" t="s">
        <v>2860</v>
      </c>
      <c r="G3066" s="250"/>
      <c r="H3066" s="254">
        <v>26.222000000000001</v>
      </c>
      <c r="I3066" s="255"/>
      <c r="J3066" s="250"/>
      <c r="K3066" s="250"/>
      <c r="L3066" s="256"/>
      <c r="M3066" s="257"/>
      <c r="N3066" s="258"/>
      <c r="O3066" s="258"/>
      <c r="P3066" s="258"/>
      <c r="Q3066" s="258"/>
      <c r="R3066" s="258"/>
      <c r="S3066" s="258"/>
      <c r="T3066" s="259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60" t="s">
        <v>260</v>
      </c>
      <c r="AU3066" s="260" t="s">
        <v>93</v>
      </c>
      <c r="AV3066" s="13" t="s">
        <v>93</v>
      </c>
      <c r="AW3066" s="13" t="s">
        <v>40</v>
      </c>
      <c r="AX3066" s="13" t="s">
        <v>84</v>
      </c>
      <c r="AY3066" s="260" t="s">
        <v>251</v>
      </c>
    </row>
    <row r="3067" s="13" customFormat="1">
      <c r="A3067" s="13"/>
      <c r="B3067" s="249"/>
      <c r="C3067" s="250"/>
      <c r="D3067" s="251" t="s">
        <v>260</v>
      </c>
      <c r="E3067" s="252" t="s">
        <v>1</v>
      </c>
      <c r="F3067" s="253" t="s">
        <v>2861</v>
      </c>
      <c r="G3067" s="250"/>
      <c r="H3067" s="254">
        <v>26.222000000000001</v>
      </c>
      <c r="I3067" s="255"/>
      <c r="J3067" s="250"/>
      <c r="K3067" s="250"/>
      <c r="L3067" s="256"/>
      <c r="M3067" s="257"/>
      <c r="N3067" s="258"/>
      <c r="O3067" s="258"/>
      <c r="P3067" s="258"/>
      <c r="Q3067" s="258"/>
      <c r="R3067" s="258"/>
      <c r="S3067" s="258"/>
      <c r="T3067" s="259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60" t="s">
        <v>260</v>
      </c>
      <c r="AU3067" s="260" t="s">
        <v>93</v>
      </c>
      <c r="AV3067" s="13" t="s">
        <v>93</v>
      </c>
      <c r="AW3067" s="13" t="s">
        <v>40</v>
      </c>
      <c r="AX3067" s="13" t="s">
        <v>84</v>
      </c>
      <c r="AY3067" s="260" t="s">
        <v>251</v>
      </c>
    </row>
    <row r="3068" s="15" customFormat="1">
      <c r="A3068" s="15"/>
      <c r="B3068" s="272"/>
      <c r="C3068" s="273"/>
      <c r="D3068" s="251" t="s">
        <v>260</v>
      </c>
      <c r="E3068" s="274" t="s">
        <v>1</v>
      </c>
      <c r="F3068" s="275" t="s">
        <v>2862</v>
      </c>
      <c r="G3068" s="273"/>
      <c r="H3068" s="274" t="s">
        <v>1</v>
      </c>
      <c r="I3068" s="276"/>
      <c r="J3068" s="273"/>
      <c r="K3068" s="273"/>
      <c r="L3068" s="277"/>
      <c r="M3068" s="278"/>
      <c r="N3068" s="279"/>
      <c r="O3068" s="279"/>
      <c r="P3068" s="279"/>
      <c r="Q3068" s="279"/>
      <c r="R3068" s="279"/>
      <c r="S3068" s="279"/>
      <c r="T3068" s="280"/>
      <c r="U3068" s="15"/>
      <c r="V3068" s="15"/>
      <c r="W3068" s="15"/>
      <c r="X3068" s="15"/>
      <c r="Y3068" s="15"/>
      <c r="Z3068" s="15"/>
      <c r="AA3068" s="15"/>
      <c r="AB3068" s="15"/>
      <c r="AC3068" s="15"/>
      <c r="AD3068" s="15"/>
      <c r="AE3068" s="15"/>
      <c r="AT3068" s="281" t="s">
        <v>260</v>
      </c>
      <c r="AU3068" s="281" t="s">
        <v>93</v>
      </c>
      <c r="AV3068" s="15" t="s">
        <v>91</v>
      </c>
      <c r="AW3068" s="15" t="s">
        <v>40</v>
      </c>
      <c r="AX3068" s="15" t="s">
        <v>84</v>
      </c>
      <c r="AY3068" s="281" t="s">
        <v>251</v>
      </c>
    </row>
    <row r="3069" s="13" customFormat="1">
      <c r="A3069" s="13"/>
      <c r="B3069" s="249"/>
      <c r="C3069" s="250"/>
      <c r="D3069" s="251" t="s">
        <v>260</v>
      </c>
      <c r="E3069" s="252" t="s">
        <v>1</v>
      </c>
      <c r="F3069" s="253" t="s">
        <v>2863</v>
      </c>
      <c r="G3069" s="250"/>
      <c r="H3069" s="254">
        <v>26.619</v>
      </c>
      <c r="I3069" s="255"/>
      <c r="J3069" s="250"/>
      <c r="K3069" s="250"/>
      <c r="L3069" s="256"/>
      <c r="M3069" s="257"/>
      <c r="N3069" s="258"/>
      <c r="O3069" s="258"/>
      <c r="P3069" s="258"/>
      <c r="Q3069" s="258"/>
      <c r="R3069" s="258"/>
      <c r="S3069" s="258"/>
      <c r="T3069" s="259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60" t="s">
        <v>260</v>
      </c>
      <c r="AU3069" s="260" t="s">
        <v>93</v>
      </c>
      <c r="AV3069" s="13" t="s">
        <v>93</v>
      </c>
      <c r="AW3069" s="13" t="s">
        <v>40</v>
      </c>
      <c r="AX3069" s="13" t="s">
        <v>84</v>
      </c>
      <c r="AY3069" s="260" t="s">
        <v>251</v>
      </c>
    </row>
    <row r="3070" s="16" customFormat="1">
      <c r="A3070" s="16"/>
      <c r="B3070" s="283"/>
      <c r="C3070" s="284"/>
      <c r="D3070" s="251" t="s">
        <v>260</v>
      </c>
      <c r="E3070" s="285" t="s">
        <v>1</v>
      </c>
      <c r="F3070" s="286" t="s">
        <v>329</v>
      </c>
      <c r="G3070" s="284"/>
      <c r="H3070" s="287">
        <v>79.063000000000002</v>
      </c>
      <c r="I3070" s="288"/>
      <c r="J3070" s="284"/>
      <c r="K3070" s="284"/>
      <c r="L3070" s="289"/>
      <c r="M3070" s="290"/>
      <c r="N3070" s="291"/>
      <c r="O3070" s="291"/>
      <c r="P3070" s="291"/>
      <c r="Q3070" s="291"/>
      <c r="R3070" s="291"/>
      <c r="S3070" s="291"/>
      <c r="T3070" s="292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T3070" s="293" t="s">
        <v>260</v>
      </c>
      <c r="AU3070" s="293" t="s">
        <v>93</v>
      </c>
      <c r="AV3070" s="16" t="s">
        <v>273</v>
      </c>
      <c r="AW3070" s="16" t="s">
        <v>40</v>
      </c>
      <c r="AX3070" s="16" t="s">
        <v>84</v>
      </c>
      <c r="AY3070" s="293" t="s">
        <v>251</v>
      </c>
    </row>
    <row r="3071" s="15" customFormat="1">
      <c r="A3071" s="15"/>
      <c r="B3071" s="272"/>
      <c r="C3071" s="273"/>
      <c r="D3071" s="251" t="s">
        <v>260</v>
      </c>
      <c r="E3071" s="274" t="s">
        <v>1</v>
      </c>
      <c r="F3071" s="275" t="s">
        <v>2864</v>
      </c>
      <c r="G3071" s="273"/>
      <c r="H3071" s="274" t="s">
        <v>1</v>
      </c>
      <c r="I3071" s="276"/>
      <c r="J3071" s="273"/>
      <c r="K3071" s="273"/>
      <c r="L3071" s="277"/>
      <c r="M3071" s="278"/>
      <c r="N3071" s="279"/>
      <c r="O3071" s="279"/>
      <c r="P3071" s="279"/>
      <c r="Q3071" s="279"/>
      <c r="R3071" s="279"/>
      <c r="S3071" s="279"/>
      <c r="T3071" s="280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T3071" s="281" t="s">
        <v>260</v>
      </c>
      <c r="AU3071" s="281" t="s">
        <v>93</v>
      </c>
      <c r="AV3071" s="15" t="s">
        <v>91</v>
      </c>
      <c r="AW3071" s="15" t="s">
        <v>40</v>
      </c>
      <c r="AX3071" s="15" t="s">
        <v>84</v>
      </c>
      <c r="AY3071" s="281" t="s">
        <v>251</v>
      </c>
    </row>
    <row r="3072" s="13" customFormat="1">
      <c r="A3072" s="13"/>
      <c r="B3072" s="249"/>
      <c r="C3072" s="250"/>
      <c r="D3072" s="251" t="s">
        <v>260</v>
      </c>
      <c r="E3072" s="252" t="s">
        <v>1</v>
      </c>
      <c r="F3072" s="253" t="s">
        <v>2865</v>
      </c>
      <c r="G3072" s="250"/>
      <c r="H3072" s="254">
        <v>12.627000000000001</v>
      </c>
      <c r="I3072" s="255"/>
      <c r="J3072" s="250"/>
      <c r="K3072" s="250"/>
      <c r="L3072" s="256"/>
      <c r="M3072" s="257"/>
      <c r="N3072" s="258"/>
      <c r="O3072" s="258"/>
      <c r="P3072" s="258"/>
      <c r="Q3072" s="258"/>
      <c r="R3072" s="258"/>
      <c r="S3072" s="258"/>
      <c r="T3072" s="259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60" t="s">
        <v>260</v>
      </c>
      <c r="AU3072" s="260" t="s">
        <v>93</v>
      </c>
      <c r="AV3072" s="13" t="s">
        <v>93</v>
      </c>
      <c r="AW3072" s="13" t="s">
        <v>40</v>
      </c>
      <c r="AX3072" s="13" t="s">
        <v>84</v>
      </c>
      <c r="AY3072" s="260" t="s">
        <v>251</v>
      </c>
    </row>
    <row r="3073" s="13" customFormat="1">
      <c r="A3073" s="13"/>
      <c r="B3073" s="249"/>
      <c r="C3073" s="250"/>
      <c r="D3073" s="251" t="s">
        <v>260</v>
      </c>
      <c r="E3073" s="252" t="s">
        <v>1</v>
      </c>
      <c r="F3073" s="253" t="s">
        <v>2866</v>
      </c>
      <c r="G3073" s="250"/>
      <c r="H3073" s="254">
        <v>12.627000000000001</v>
      </c>
      <c r="I3073" s="255"/>
      <c r="J3073" s="250"/>
      <c r="K3073" s="250"/>
      <c r="L3073" s="256"/>
      <c r="M3073" s="257"/>
      <c r="N3073" s="258"/>
      <c r="O3073" s="258"/>
      <c r="P3073" s="258"/>
      <c r="Q3073" s="258"/>
      <c r="R3073" s="258"/>
      <c r="S3073" s="258"/>
      <c r="T3073" s="259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60" t="s">
        <v>260</v>
      </c>
      <c r="AU3073" s="260" t="s">
        <v>93</v>
      </c>
      <c r="AV3073" s="13" t="s">
        <v>93</v>
      </c>
      <c r="AW3073" s="13" t="s">
        <v>40</v>
      </c>
      <c r="AX3073" s="13" t="s">
        <v>84</v>
      </c>
      <c r="AY3073" s="260" t="s">
        <v>251</v>
      </c>
    </row>
    <row r="3074" s="13" customFormat="1">
      <c r="A3074" s="13"/>
      <c r="B3074" s="249"/>
      <c r="C3074" s="250"/>
      <c r="D3074" s="251" t="s">
        <v>260</v>
      </c>
      <c r="E3074" s="252" t="s">
        <v>1</v>
      </c>
      <c r="F3074" s="253" t="s">
        <v>2867</v>
      </c>
      <c r="G3074" s="250"/>
      <c r="H3074" s="254">
        <v>12.627000000000001</v>
      </c>
      <c r="I3074" s="255"/>
      <c r="J3074" s="250"/>
      <c r="K3074" s="250"/>
      <c r="L3074" s="256"/>
      <c r="M3074" s="257"/>
      <c r="N3074" s="258"/>
      <c r="O3074" s="258"/>
      <c r="P3074" s="258"/>
      <c r="Q3074" s="258"/>
      <c r="R3074" s="258"/>
      <c r="S3074" s="258"/>
      <c r="T3074" s="259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60" t="s">
        <v>260</v>
      </c>
      <c r="AU3074" s="260" t="s">
        <v>93</v>
      </c>
      <c r="AV3074" s="13" t="s">
        <v>93</v>
      </c>
      <c r="AW3074" s="13" t="s">
        <v>40</v>
      </c>
      <c r="AX3074" s="13" t="s">
        <v>84</v>
      </c>
      <c r="AY3074" s="260" t="s">
        <v>251</v>
      </c>
    </row>
    <row r="3075" s="16" customFormat="1">
      <c r="A3075" s="16"/>
      <c r="B3075" s="283"/>
      <c r="C3075" s="284"/>
      <c r="D3075" s="251" t="s">
        <v>260</v>
      </c>
      <c r="E3075" s="285" t="s">
        <v>1</v>
      </c>
      <c r="F3075" s="286" t="s">
        <v>329</v>
      </c>
      <c r="G3075" s="284"/>
      <c r="H3075" s="287">
        <v>37.881</v>
      </c>
      <c r="I3075" s="288"/>
      <c r="J3075" s="284"/>
      <c r="K3075" s="284"/>
      <c r="L3075" s="289"/>
      <c r="M3075" s="290"/>
      <c r="N3075" s="291"/>
      <c r="O3075" s="291"/>
      <c r="P3075" s="291"/>
      <c r="Q3075" s="291"/>
      <c r="R3075" s="291"/>
      <c r="S3075" s="291"/>
      <c r="T3075" s="292"/>
      <c r="U3075" s="16"/>
      <c r="V3075" s="16"/>
      <c r="W3075" s="16"/>
      <c r="X3075" s="16"/>
      <c r="Y3075" s="16"/>
      <c r="Z3075" s="16"/>
      <c r="AA3075" s="16"/>
      <c r="AB3075" s="16"/>
      <c r="AC3075" s="16"/>
      <c r="AD3075" s="16"/>
      <c r="AE3075" s="16"/>
      <c r="AT3075" s="293" t="s">
        <v>260</v>
      </c>
      <c r="AU3075" s="293" t="s">
        <v>93</v>
      </c>
      <c r="AV3075" s="16" t="s">
        <v>273</v>
      </c>
      <c r="AW3075" s="16" t="s">
        <v>40</v>
      </c>
      <c r="AX3075" s="16" t="s">
        <v>84</v>
      </c>
      <c r="AY3075" s="293" t="s">
        <v>251</v>
      </c>
    </row>
    <row r="3076" s="15" customFormat="1">
      <c r="A3076" s="15"/>
      <c r="B3076" s="272"/>
      <c r="C3076" s="273"/>
      <c r="D3076" s="251" t="s">
        <v>260</v>
      </c>
      <c r="E3076" s="274" t="s">
        <v>1</v>
      </c>
      <c r="F3076" s="275" t="s">
        <v>2868</v>
      </c>
      <c r="G3076" s="273"/>
      <c r="H3076" s="274" t="s">
        <v>1</v>
      </c>
      <c r="I3076" s="276"/>
      <c r="J3076" s="273"/>
      <c r="K3076" s="273"/>
      <c r="L3076" s="277"/>
      <c r="M3076" s="278"/>
      <c r="N3076" s="279"/>
      <c r="O3076" s="279"/>
      <c r="P3076" s="279"/>
      <c r="Q3076" s="279"/>
      <c r="R3076" s="279"/>
      <c r="S3076" s="279"/>
      <c r="T3076" s="280"/>
      <c r="U3076" s="15"/>
      <c r="V3076" s="15"/>
      <c r="W3076" s="15"/>
      <c r="X3076" s="15"/>
      <c r="Y3076" s="15"/>
      <c r="Z3076" s="15"/>
      <c r="AA3076" s="15"/>
      <c r="AB3076" s="15"/>
      <c r="AC3076" s="15"/>
      <c r="AD3076" s="15"/>
      <c r="AE3076" s="15"/>
      <c r="AT3076" s="281" t="s">
        <v>260</v>
      </c>
      <c r="AU3076" s="281" t="s">
        <v>93</v>
      </c>
      <c r="AV3076" s="15" t="s">
        <v>91</v>
      </c>
      <c r="AW3076" s="15" t="s">
        <v>40</v>
      </c>
      <c r="AX3076" s="15" t="s">
        <v>84</v>
      </c>
      <c r="AY3076" s="281" t="s">
        <v>251</v>
      </c>
    </row>
    <row r="3077" s="13" customFormat="1">
      <c r="A3077" s="13"/>
      <c r="B3077" s="249"/>
      <c r="C3077" s="250"/>
      <c r="D3077" s="251" t="s">
        <v>260</v>
      </c>
      <c r="E3077" s="252" t="s">
        <v>1</v>
      </c>
      <c r="F3077" s="253" t="s">
        <v>2869</v>
      </c>
      <c r="G3077" s="250"/>
      <c r="H3077" s="254">
        <v>17.742000000000001</v>
      </c>
      <c r="I3077" s="255"/>
      <c r="J3077" s="250"/>
      <c r="K3077" s="250"/>
      <c r="L3077" s="256"/>
      <c r="M3077" s="257"/>
      <c r="N3077" s="258"/>
      <c r="O3077" s="258"/>
      <c r="P3077" s="258"/>
      <c r="Q3077" s="258"/>
      <c r="R3077" s="258"/>
      <c r="S3077" s="258"/>
      <c r="T3077" s="259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60" t="s">
        <v>260</v>
      </c>
      <c r="AU3077" s="260" t="s">
        <v>93</v>
      </c>
      <c r="AV3077" s="13" t="s">
        <v>93</v>
      </c>
      <c r="AW3077" s="13" t="s">
        <v>40</v>
      </c>
      <c r="AX3077" s="13" t="s">
        <v>84</v>
      </c>
      <c r="AY3077" s="260" t="s">
        <v>251</v>
      </c>
    </row>
    <row r="3078" s="16" customFormat="1">
      <c r="A3078" s="16"/>
      <c r="B3078" s="283"/>
      <c r="C3078" s="284"/>
      <c r="D3078" s="251" t="s">
        <v>260</v>
      </c>
      <c r="E3078" s="285" t="s">
        <v>1</v>
      </c>
      <c r="F3078" s="286" t="s">
        <v>329</v>
      </c>
      <c r="G3078" s="284"/>
      <c r="H3078" s="287">
        <v>17.742000000000001</v>
      </c>
      <c r="I3078" s="288"/>
      <c r="J3078" s="284"/>
      <c r="K3078" s="284"/>
      <c r="L3078" s="289"/>
      <c r="M3078" s="290"/>
      <c r="N3078" s="291"/>
      <c r="O3078" s="291"/>
      <c r="P3078" s="291"/>
      <c r="Q3078" s="291"/>
      <c r="R3078" s="291"/>
      <c r="S3078" s="291"/>
      <c r="T3078" s="292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T3078" s="293" t="s">
        <v>260</v>
      </c>
      <c r="AU3078" s="293" t="s">
        <v>93</v>
      </c>
      <c r="AV3078" s="16" t="s">
        <v>273</v>
      </c>
      <c r="AW3078" s="16" t="s">
        <v>40</v>
      </c>
      <c r="AX3078" s="16" t="s">
        <v>84</v>
      </c>
      <c r="AY3078" s="293" t="s">
        <v>251</v>
      </c>
    </row>
    <row r="3079" s="15" customFormat="1">
      <c r="A3079" s="15"/>
      <c r="B3079" s="272"/>
      <c r="C3079" s="273"/>
      <c r="D3079" s="251" t="s">
        <v>260</v>
      </c>
      <c r="E3079" s="274" t="s">
        <v>1</v>
      </c>
      <c r="F3079" s="275" t="s">
        <v>2870</v>
      </c>
      <c r="G3079" s="273"/>
      <c r="H3079" s="274" t="s">
        <v>1</v>
      </c>
      <c r="I3079" s="276"/>
      <c r="J3079" s="273"/>
      <c r="K3079" s="273"/>
      <c r="L3079" s="277"/>
      <c r="M3079" s="278"/>
      <c r="N3079" s="279"/>
      <c r="O3079" s="279"/>
      <c r="P3079" s="279"/>
      <c r="Q3079" s="279"/>
      <c r="R3079" s="279"/>
      <c r="S3079" s="279"/>
      <c r="T3079" s="280"/>
      <c r="U3079" s="15"/>
      <c r="V3079" s="15"/>
      <c r="W3079" s="15"/>
      <c r="X3079" s="15"/>
      <c r="Y3079" s="15"/>
      <c r="Z3079" s="15"/>
      <c r="AA3079" s="15"/>
      <c r="AB3079" s="15"/>
      <c r="AC3079" s="15"/>
      <c r="AD3079" s="15"/>
      <c r="AE3079" s="15"/>
      <c r="AT3079" s="281" t="s">
        <v>260</v>
      </c>
      <c r="AU3079" s="281" t="s">
        <v>93</v>
      </c>
      <c r="AV3079" s="15" t="s">
        <v>91</v>
      </c>
      <c r="AW3079" s="15" t="s">
        <v>40</v>
      </c>
      <c r="AX3079" s="15" t="s">
        <v>84</v>
      </c>
      <c r="AY3079" s="281" t="s">
        <v>251</v>
      </c>
    </row>
    <row r="3080" s="13" customFormat="1">
      <c r="A3080" s="13"/>
      <c r="B3080" s="249"/>
      <c r="C3080" s="250"/>
      <c r="D3080" s="251" t="s">
        <v>260</v>
      </c>
      <c r="E3080" s="252" t="s">
        <v>1</v>
      </c>
      <c r="F3080" s="253" t="s">
        <v>2871</v>
      </c>
      <c r="G3080" s="250"/>
      <c r="H3080" s="254">
        <v>12.773</v>
      </c>
      <c r="I3080" s="255"/>
      <c r="J3080" s="250"/>
      <c r="K3080" s="250"/>
      <c r="L3080" s="256"/>
      <c r="M3080" s="257"/>
      <c r="N3080" s="258"/>
      <c r="O3080" s="258"/>
      <c r="P3080" s="258"/>
      <c r="Q3080" s="258"/>
      <c r="R3080" s="258"/>
      <c r="S3080" s="258"/>
      <c r="T3080" s="259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60" t="s">
        <v>260</v>
      </c>
      <c r="AU3080" s="260" t="s">
        <v>93</v>
      </c>
      <c r="AV3080" s="13" t="s">
        <v>93</v>
      </c>
      <c r="AW3080" s="13" t="s">
        <v>40</v>
      </c>
      <c r="AX3080" s="13" t="s">
        <v>84</v>
      </c>
      <c r="AY3080" s="260" t="s">
        <v>251</v>
      </c>
    </row>
    <row r="3081" s="16" customFormat="1">
      <c r="A3081" s="16"/>
      <c r="B3081" s="283"/>
      <c r="C3081" s="284"/>
      <c r="D3081" s="251" t="s">
        <v>260</v>
      </c>
      <c r="E3081" s="285" t="s">
        <v>1</v>
      </c>
      <c r="F3081" s="286" t="s">
        <v>329</v>
      </c>
      <c r="G3081" s="284"/>
      <c r="H3081" s="287">
        <v>12.773</v>
      </c>
      <c r="I3081" s="288"/>
      <c r="J3081" s="284"/>
      <c r="K3081" s="284"/>
      <c r="L3081" s="289"/>
      <c r="M3081" s="290"/>
      <c r="N3081" s="291"/>
      <c r="O3081" s="291"/>
      <c r="P3081" s="291"/>
      <c r="Q3081" s="291"/>
      <c r="R3081" s="291"/>
      <c r="S3081" s="291"/>
      <c r="T3081" s="292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T3081" s="293" t="s">
        <v>260</v>
      </c>
      <c r="AU3081" s="293" t="s">
        <v>93</v>
      </c>
      <c r="AV3081" s="16" t="s">
        <v>273</v>
      </c>
      <c r="AW3081" s="16" t="s">
        <v>40</v>
      </c>
      <c r="AX3081" s="16" t="s">
        <v>84</v>
      </c>
      <c r="AY3081" s="293" t="s">
        <v>251</v>
      </c>
    </row>
    <row r="3082" s="15" customFormat="1">
      <c r="A3082" s="15"/>
      <c r="B3082" s="272"/>
      <c r="C3082" s="273"/>
      <c r="D3082" s="251" t="s">
        <v>260</v>
      </c>
      <c r="E3082" s="274" t="s">
        <v>1</v>
      </c>
      <c r="F3082" s="275" t="s">
        <v>2872</v>
      </c>
      <c r="G3082" s="273"/>
      <c r="H3082" s="274" t="s">
        <v>1</v>
      </c>
      <c r="I3082" s="276"/>
      <c r="J3082" s="273"/>
      <c r="K3082" s="273"/>
      <c r="L3082" s="277"/>
      <c r="M3082" s="278"/>
      <c r="N3082" s="279"/>
      <c r="O3082" s="279"/>
      <c r="P3082" s="279"/>
      <c r="Q3082" s="279"/>
      <c r="R3082" s="279"/>
      <c r="S3082" s="279"/>
      <c r="T3082" s="280"/>
      <c r="U3082" s="15"/>
      <c r="V3082" s="15"/>
      <c r="W3082" s="15"/>
      <c r="X3082" s="15"/>
      <c r="Y3082" s="15"/>
      <c r="Z3082" s="15"/>
      <c r="AA3082" s="15"/>
      <c r="AB3082" s="15"/>
      <c r="AC3082" s="15"/>
      <c r="AD3082" s="15"/>
      <c r="AE3082" s="15"/>
      <c r="AT3082" s="281" t="s">
        <v>260</v>
      </c>
      <c r="AU3082" s="281" t="s">
        <v>93</v>
      </c>
      <c r="AV3082" s="15" t="s">
        <v>91</v>
      </c>
      <c r="AW3082" s="15" t="s">
        <v>40</v>
      </c>
      <c r="AX3082" s="15" t="s">
        <v>84</v>
      </c>
      <c r="AY3082" s="281" t="s">
        <v>251</v>
      </c>
    </row>
    <row r="3083" s="13" customFormat="1">
      <c r="A3083" s="13"/>
      <c r="B3083" s="249"/>
      <c r="C3083" s="250"/>
      <c r="D3083" s="251" t="s">
        <v>260</v>
      </c>
      <c r="E3083" s="252" t="s">
        <v>1</v>
      </c>
      <c r="F3083" s="253" t="s">
        <v>2873</v>
      </c>
      <c r="G3083" s="250"/>
      <c r="H3083" s="254">
        <v>19.099</v>
      </c>
      <c r="I3083" s="255"/>
      <c r="J3083" s="250"/>
      <c r="K3083" s="250"/>
      <c r="L3083" s="256"/>
      <c r="M3083" s="257"/>
      <c r="N3083" s="258"/>
      <c r="O3083" s="258"/>
      <c r="P3083" s="258"/>
      <c r="Q3083" s="258"/>
      <c r="R3083" s="258"/>
      <c r="S3083" s="258"/>
      <c r="T3083" s="259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60" t="s">
        <v>260</v>
      </c>
      <c r="AU3083" s="260" t="s">
        <v>93</v>
      </c>
      <c r="AV3083" s="13" t="s">
        <v>93</v>
      </c>
      <c r="AW3083" s="13" t="s">
        <v>40</v>
      </c>
      <c r="AX3083" s="13" t="s">
        <v>84</v>
      </c>
      <c r="AY3083" s="260" t="s">
        <v>251</v>
      </c>
    </row>
    <row r="3084" s="16" customFormat="1">
      <c r="A3084" s="16"/>
      <c r="B3084" s="283"/>
      <c r="C3084" s="284"/>
      <c r="D3084" s="251" t="s">
        <v>260</v>
      </c>
      <c r="E3084" s="285" t="s">
        <v>1</v>
      </c>
      <c r="F3084" s="286" t="s">
        <v>329</v>
      </c>
      <c r="G3084" s="284"/>
      <c r="H3084" s="287">
        <v>19.099</v>
      </c>
      <c r="I3084" s="288"/>
      <c r="J3084" s="284"/>
      <c r="K3084" s="284"/>
      <c r="L3084" s="289"/>
      <c r="M3084" s="290"/>
      <c r="N3084" s="291"/>
      <c r="O3084" s="291"/>
      <c r="P3084" s="291"/>
      <c r="Q3084" s="291"/>
      <c r="R3084" s="291"/>
      <c r="S3084" s="291"/>
      <c r="T3084" s="292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T3084" s="293" t="s">
        <v>260</v>
      </c>
      <c r="AU3084" s="293" t="s">
        <v>93</v>
      </c>
      <c r="AV3084" s="16" t="s">
        <v>273</v>
      </c>
      <c r="AW3084" s="16" t="s">
        <v>40</v>
      </c>
      <c r="AX3084" s="16" t="s">
        <v>84</v>
      </c>
      <c r="AY3084" s="293" t="s">
        <v>251</v>
      </c>
    </row>
    <row r="3085" s="15" customFormat="1">
      <c r="A3085" s="15"/>
      <c r="B3085" s="272"/>
      <c r="C3085" s="273"/>
      <c r="D3085" s="251" t="s">
        <v>260</v>
      </c>
      <c r="E3085" s="274" t="s">
        <v>1</v>
      </c>
      <c r="F3085" s="275" t="s">
        <v>2874</v>
      </c>
      <c r="G3085" s="273"/>
      <c r="H3085" s="274" t="s">
        <v>1</v>
      </c>
      <c r="I3085" s="276"/>
      <c r="J3085" s="273"/>
      <c r="K3085" s="273"/>
      <c r="L3085" s="277"/>
      <c r="M3085" s="278"/>
      <c r="N3085" s="279"/>
      <c r="O3085" s="279"/>
      <c r="P3085" s="279"/>
      <c r="Q3085" s="279"/>
      <c r="R3085" s="279"/>
      <c r="S3085" s="279"/>
      <c r="T3085" s="280"/>
      <c r="U3085" s="15"/>
      <c r="V3085" s="15"/>
      <c r="W3085" s="15"/>
      <c r="X3085" s="15"/>
      <c r="Y3085" s="15"/>
      <c r="Z3085" s="15"/>
      <c r="AA3085" s="15"/>
      <c r="AB3085" s="15"/>
      <c r="AC3085" s="15"/>
      <c r="AD3085" s="15"/>
      <c r="AE3085" s="15"/>
      <c r="AT3085" s="281" t="s">
        <v>260</v>
      </c>
      <c r="AU3085" s="281" t="s">
        <v>93</v>
      </c>
      <c r="AV3085" s="15" t="s">
        <v>91</v>
      </c>
      <c r="AW3085" s="15" t="s">
        <v>40</v>
      </c>
      <c r="AX3085" s="15" t="s">
        <v>84</v>
      </c>
      <c r="AY3085" s="281" t="s">
        <v>251</v>
      </c>
    </row>
    <row r="3086" s="13" customFormat="1">
      <c r="A3086" s="13"/>
      <c r="B3086" s="249"/>
      <c r="C3086" s="250"/>
      <c r="D3086" s="251" t="s">
        <v>260</v>
      </c>
      <c r="E3086" s="252" t="s">
        <v>1</v>
      </c>
      <c r="F3086" s="253" t="s">
        <v>2875</v>
      </c>
      <c r="G3086" s="250"/>
      <c r="H3086" s="254">
        <v>9.3230000000000004</v>
      </c>
      <c r="I3086" s="255"/>
      <c r="J3086" s="250"/>
      <c r="K3086" s="250"/>
      <c r="L3086" s="256"/>
      <c r="M3086" s="257"/>
      <c r="N3086" s="258"/>
      <c r="O3086" s="258"/>
      <c r="P3086" s="258"/>
      <c r="Q3086" s="258"/>
      <c r="R3086" s="258"/>
      <c r="S3086" s="258"/>
      <c r="T3086" s="259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60" t="s">
        <v>260</v>
      </c>
      <c r="AU3086" s="260" t="s">
        <v>93</v>
      </c>
      <c r="AV3086" s="13" t="s">
        <v>93</v>
      </c>
      <c r="AW3086" s="13" t="s">
        <v>40</v>
      </c>
      <c r="AX3086" s="13" t="s">
        <v>84</v>
      </c>
      <c r="AY3086" s="260" t="s">
        <v>251</v>
      </c>
    </row>
    <row r="3087" s="16" customFormat="1">
      <c r="A3087" s="16"/>
      <c r="B3087" s="283"/>
      <c r="C3087" s="284"/>
      <c r="D3087" s="251" t="s">
        <v>260</v>
      </c>
      <c r="E3087" s="285" t="s">
        <v>1</v>
      </c>
      <c r="F3087" s="286" t="s">
        <v>329</v>
      </c>
      <c r="G3087" s="284"/>
      <c r="H3087" s="287">
        <v>9.3230000000000004</v>
      </c>
      <c r="I3087" s="288"/>
      <c r="J3087" s="284"/>
      <c r="K3087" s="284"/>
      <c r="L3087" s="289"/>
      <c r="M3087" s="290"/>
      <c r="N3087" s="291"/>
      <c r="O3087" s="291"/>
      <c r="P3087" s="291"/>
      <c r="Q3087" s="291"/>
      <c r="R3087" s="291"/>
      <c r="S3087" s="291"/>
      <c r="T3087" s="292"/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/>
      <c r="AE3087" s="16"/>
      <c r="AT3087" s="293" t="s">
        <v>260</v>
      </c>
      <c r="AU3087" s="293" t="s">
        <v>93</v>
      </c>
      <c r="AV3087" s="16" t="s">
        <v>273</v>
      </c>
      <c r="AW3087" s="16" t="s">
        <v>40</v>
      </c>
      <c r="AX3087" s="16" t="s">
        <v>84</v>
      </c>
      <c r="AY3087" s="293" t="s">
        <v>251</v>
      </c>
    </row>
    <row r="3088" s="14" customFormat="1">
      <c r="A3088" s="14"/>
      <c r="B3088" s="261"/>
      <c r="C3088" s="262"/>
      <c r="D3088" s="251" t="s">
        <v>260</v>
      </c>
      <c r="E3088" s="263" t="s">
        <v>1</v>
      </c>
      <c r="F3088" s="264" t="s">
        <v>262</v>
      </c>
      <c r="G3088" s="262"/>
      <c r="H3088" s="265">
        <v>175.881</v>
      </c>
      <c r="I3088" s="266"/>
      <c r="J3088" s="262"/>
      <c r="K3088" s="262"/>
      <c r="L3088" s="267"/>
      <c r="M3088" s="268"/>
      <c r="N3088" s="269"/>
      <c r="O3088" s="269"/>
      <c r="P3088" s="269"/>
      <c r="Q3088" s="269"/>
      <c r="R3088" s="269"/>
      <c r="S3088" s="269"/>
      <c r="T3088" s="270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71" t="s">
        <v>260</v>
      </c>
      <c r="AU3088" s="271" t="s">
        <v>93</v>
      </c>
      <c r="AV3088" s="14" t="s">
        <v>257</v>
      </c>
      <c r="AW3088" s="14" t="s">
        <v>40</v>
      </c>
      <c r="AX3088" s="14" t="s">
        <v>91</v>
      </c>
      <c r="AY3088" s="271" t="s">
        <v>251</v>
      </c>
    </row>
    <row r="3089" s="2" customFormat="1" ht="66.75" customHeight="1">
      <c r="A3089" s="41"/>
      <c r="B3089" s="42"/>
      <c r="C3089" s="294" t="s">
        <v>1949</v>
      </c>
      <c r="D3089" s="294" t="s">
        <v>338</v>
      </c>
      <c r="E3089" s="295" t="s">
        <v>2876</v>
      </c>
      <c r="F3089" s="296" t="s">
        <v>2877</v>
      </c>
      <c r="G3089" s="297" t="s">
        <v>571</v>
      </c>
      <c r="H3089" s="298">
        <v>3</v>
      </c>
      <c r="I3089" s="299"/>
      <c r="J3089" s="300">
        <f>ROUND(I3089*H3089,2)</f>
        <v>0</v>
      </c>
      <c r="K3089" s="301"/>
      <c r="L3089" s="302"/>
      <c r="M3089" s="303" t="s">
        <v>1</v>
      </c>
      <c r="N3089" s="304" t="s">
        <v>49</v>
      </c>
      <c r="O3089" s="94"/>
      <c r="P3089" s="240">
        <f>O3089*H3089</f>
        <v>0</v>
      </c>
      <c r="Q3089" s="240">
        <v>0.66000000000000003</v>
      </c>
      <c r="R3089" s="240">
        <f>Q3089*H3089</f>
        <v>1.98</v>
      </c>
      <c r="S3089" s="240">
        <v>0</v>
      </c>
      <c r="T3089" s="241">
        <f>S3089*H3089</f>
        <v>0</v>
      </c>
      <c r="U3089" s="41"/>
      <c r="V3089" s="41"/>
      <c r="W3089" s="41"/>
      <c r="X3089" s="41"/>
      <c r="Y3089" s="41"/>
      <c r="Z3089" s="41"/>
      <c r="AA3089" s="41"/>
      <c r="AB3089" s="41"/>
      <c r="AC3089" s="41"/>
      <c r="AD3089" s="41"/>
      <c r="AE3089" s="41"/>
      <c r="AR3089" s="242" t="s">
        <v>364</v>
      </c>
      <c r="AT3089" s="242" t="s">
        <v>338</v>
      </c>
      <c r="AU3089" s="242" t="s">
        <v>93</v>
      </c>
      <c r="AY3089" s="19" t="s">
        <v>251</v>
      </c>
      <c r="BE3089" s="243">
        <f>IF(N3089="základní",J3089,0)</f>
        <v>0</v>
      </c>
      <c r="BF3089" s="243">
        <f>IF(N3089="snížená",J3089,0)</f>
        <v>0</v>
      </c>
      <c r="BG3089" s="243">
        <f>IF(N3089="zákl. přenesená",J3089,0)</f>
        <v>0</v>
      </c>
      <c r="BH3089" s="243">
        <f>IF(N3089="sníž. přenesená",J3089,0)</f>
        <v>0</v>
      </c>
      <c r="BI3089" s="243">
        <f>IF(N3089="nulová",J3089,0)</f>
        <v>0</v>
      </c>
      <c r="BJ3089" s="19" t="s">
        <v>91</v>
      </c>
      <c r="BK3089" s="243">
        <f>ROUND(I3089*H3089,2)</f>
        <v>0</v>
      </c>
      <c r="BL3089" s="19" t="s">
        <v>304</v>
      </c>
      <c r="BM3089" s="242" t="s">
        <v>2878</v>
      </c>
    </row>
    <row r="3090" s="2" customFormat="1">
      <c r="A3090" s="41"/>
      <c r="B3090" s="42"/>
      <c r="C3090" s="43"/>
      <c r="D3090" s="251" t="s">
        <v>289</v>
      </c>
      <c r="E3090" s="43"/>
      <c r="F3090" s="282" t="s">
        <v>2849</v>
      </c>
      <c r="G3090" s="43"/>
      <c r="H3090" s="43"/>
      <c r="I3090" s="246"/>
      <c r="J3090" s="43"/>
      <c r="K3090" s="43"/>
      <c r="L3090" s="47"/>
      <c r="M3090" s="247"/>
      <c r="N3090" s="248"/>
      <c r="O3090" s="94"/>
      <c r="P3090" s="94"/>
      <c r="Q3090" s="94"/>
      <c r="R3090" s="94"/>
      <c r="S3090" s="94"/>
      <c r="T3090" s="95"/>
      <c r="U3090" s="41"/>
      <c r="V3090" s="41"/>
      <c r="W3090" s="41"/>
      <c r="X3090" s="41"/>
      <c r="Y3090" s="41"/>
      <c r="Z3090" s="41"/>
      <c r="AA3090" s="41"/>
      <c r="AB3090" s="41"/>
      <c r="AC3090" s="41"/>
      <c r="AD3090" s="41"/>
      <c r="AE3090" s="41"/>
      <c r="AT3090" s="19" t="s">
        <v>289</v>
      </c>
      <c r="AU3090" s="19" t="s">
        <v>93</v>
      </c>
    </row>
    <row r="3091" s="15" customFormat="1">
      <c r="A3091" s="15"/>
      <c r="B3091" s="272"/>
      <c r="C3091" s="273"/>
      <c r="D3091" s="251" t="s">
        <v>260</v>
      </c>
      <c r="E3091" s="274" t="s">
        <v>1</v>
      </c>
      <c r="F3091" s="275" t="s">
        <v>2857</v>
      </c>
      <c r="G3091" s="273"/>
      <c r="H3091" s="274" t="s">
        <v>1</v>
      </c>
      <c r="I3091" s="276"/>
      <c r="J3091" s="273"/>
      <c r="K3091" s="273"/>
      <c r="L3091" s="277"/>
      <c r="M3091" s="278"/>
      <c r="N3091" s="279"/>
      <c r="O3091" s="279"/>
      <c r="P3091" s="279"/>
      <c r="Q3091" s="279"/>
      <c r="R3091" s="279"/>
      <c r="S3091" s="279"/>
      <c r="T3091" s="280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  <c r="AE3091" s="15"/>
      <c r="AT3091" s="281" t="s">
        <v>260</v>
      </c>
      <c r="AU3091" s="281" t="s">
        <v>93</v>
      </c>
      <c r="AV3091" s="15" t="s">
        <v>91</v>
      </c>
      <c r="AW3091" s="15" t="s">
        <v>40</v>
      </c>
      <c r="AX3091" s="15" t="s">
        <v>84</v>
      </c>
      <c r="AY3091" s="281" t="s">
        <v>251</v>
      </c>
    </row>
    <row r="3092" s="15" customFormat="1">
      <c r="A3092" s="15"/>
      <c r="B3092" s="272"/>
      <c r="C3092" s="273"/>
      <c r="D3092" s="251" t="s">
        <v>260</v>
      </c>
      <c r="E3092" s="274" t="s">
        <v>1</v>
      </c>
      <c r="F3092" s="275" t="s">
        <v>2859</v>
      </c>
      <c r="G3092" s="273"/>
      <c r="H3092" s="274" t="s">
        <v>1</v>
      </c>
      <c r="I3092" s="276"/>
      <c r="J3092" s="273"/>
      <c r="K3092" s="273"/>
      <c r="L3092" s="277"/>
      <c r="M3092" s="278"/>
      <c r="N3092" s="279"/>
      <c r="O3092" s="279"/>
      <c r="P3092" s="279"/>
      <c r="Q3092" s="279"/>
      <c r="R3092" s="279"/>
      <c r="S3092" s="279"/>
      <c r="T3092" s="280"/>
      <c r="U3092" s="15"/>
      <c r="V3092" s="15"/>
      <c r="W3092" s="15"/>
      <c r="X3092" s="15"/>
      <c r="Y3092" s="15"/>
      <c r="Z3092" s="15"/>
      <c r="AA3092" s="15"/>
      <c r="AB3092" s="15"/>
      <c r="AC3092" s="15"/>
      <c r="AD3092" s="15"/>
      <c r="AE3092" s="15"/>
      <c r="AT3092" s="281" t="s">
        <v>260</v>
      </c>
      <c r="AU3092" s="281" t="s">
        <v>93</v>
      </c>
      <c r="AV3092" s="15" t="s">
        <v>91</v>
      </c>
      <c r="AW3092" s="15" t="s">
        <v>40</v>
      </c>
      <c r="AX3092" s="15" t="s">
        <v>84</v>
      </c>
      <c r="AY3092" s="281" t="s">
        <v>251</v>
      </c>
    </row>
    <row r="3093" s="13" customFormat="1">
      <c r="A3093" s="13"/>
      <c r="B3093" s="249"/>
      <c r="C3093" s="250"/>
      <c r="D3093" s="251" t="s">
        <v>260</v>
      </c>
      <c r="E3093" s="252" t="s">
        <v>1</v>
      </c>
      <c r="F3093" s="253" t="s">
        <v>2433</v>
      </c>
      <c r="G3093" s="250"/>
      <c r="H3093" s="254">
        <v>1</v>
      </c>
      <c r="I3093" s="255"/>
      <c r="J3093" s="250"/>
      <c r="K3093" s="250"/>
      <c r="L3093" s="256"/>
      <c r="M3093" s="257"/>
      <c r="N3093" s="258"/>
      <c r="O3093" s="258"/>
      <c r="P3093" s="258"/>
      <c r="Q3093" s="258"/>
      <c r="R3093" s="258"/>
      <c r="S3093" s="258"/>
      <c r="T3093" s="259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60" t="s">
        <v>260</v>
      </c>
      <c r="AU3093" s="260" t="s">
        <v>93</v>
      </c>
      <c r="AV3093" s="13" t="s">
        <v>93</v>
      </c>
      <c r="AW3093" s="13" t="s">
        <v>40</v>
      </c>
      <c r="AX3093" s="13" t="s">
        <v>84</v>
      </c>
      <c r="AY3093" s="260" t="s">
        <v>251</v>
      </c>
    </row>
    <row r="3094" s="13" customFormat="1">
      <c r="A3094" s="13"/>
      <c r="B3094" s="249"/>
      <c r="C3094" s="250"/>
      <c r="D3094" s="251" t="s">
        <v>260</v>
      </c>
      <c r="E3094" s="252" t="s">
        <v>1</v>
      </c>
      <c r="F3094" s="253" t="s">
        <v>2434</v>
      </c>
      <c r="G3094" s="250"/>
      <c r="H3094" s="254">
        <v>1</v>
      </c>
      <c r="I3094" s="255"/>
      <c r="J3094" s="250"/>
      <c r="K3094" s="250"/>
      <c r="L3094" s="256"/>
      <c r="M3094" s="257"/>
      <c r="N3094" s="258"/>
      <c r="O3094" s="258"/>
      <c r="P3094" s="258"/>
      <c r="Q3094" s="258"/>
      <c r="R3094" s="258"/>
      <c r="S3094" s="258"/>
      <c r="T3094" s="259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60" t="s">
        <v>260</v>
      </c>
      <c r="AU3094" s="260" t="s">
        <v>93</v>
      </c>
      <c r="AV3094" s="13" t="s">
        <v>93</v>
      </c>
      <c r="AW3094" s="13" t="s">
        <v>40</v>
      </c>
      <c r="AX3094" s="13" t="s">
        <v>84</v>
      </c>
      <c r="AY3094" s="260" t="s">
        <v>251</v>
      </c>
    </row>
    <row r="3095" s="15" customFormat="1">
      <c r="A3095" s="15"/>
      <c r="B3095" s="272"/>
      <c r="C3095" s="273"/>
      <c r="D3095" s="251" t="s">
        <v>260</v>
      </c>
      <c r="E3095" s="274" t="s">
        <v>1</v>
      </c>
      <c r="F3095" s="275" t="s">
        <v>2862</v>
      </c>
      <c r="G3095" s="273"/>
      <c r="H3095" s="274" t="s">
        <v>1</v>
      </c>
      <c r="I3095" s="276"/>
      <c r="J3095" s="273"/>
      <c r="K3095" s="273"/>
      <c r="L3095" s="277"/>
      <c r="M3095" s="278"/>
      <c r="N3095" s="279"/>
      <c r="O3095" s="279"/>
      <c r="P3095" s="279"/>
      <c r="Q3095" s="279"/>
      <c r="R3095" s="279"/>
      <c r="S3095" s="279"/>
      <c r="T3095" s="280"/>
      <c r="U3095" s="15"/>
      <c r="V3095" s="15"/>
      <c r="W3095" s="15"/>
      <c r="X3095" s="15"/>
      <c r="Y3095" s="15"/>
      <c r="Z3095" s="15"/>
      <c r="AA3095" s="15"/>
      <c r="AB3095" s="15"/>
      <c r="AC3095" s="15"/>
      <c r="AD3095" s="15"/>
      <c r="AE3095" s="15"/>
      <c r="AT3095" s="281" t="s">
        <v>260</v>
      </c>
      <c r="AU3095" s="281" t="s">
        <v>93</v>
      </c>
      <c r="AV3095" s="15" t="s">
        <v>91</v>
      </c>
      <c r="AW3095" s="15" t="s">
        <v>40</v>
      </c>
      <c r="AX3095" s="15" t="s">
        <v>84</v>
      </c>
      <c r="AY3095" s="281" t="s">
        <v>251</v>
      </c>
    </row>
    <row r="3096" s="13" customFormat="1">
      <c r="A3096" s="13"/>
      <c r="B3096" s="249"/>
      <c r="C3096" s="250"/>
      <c r="D3096" s="251" t="s">
        <v>260</v>
      </c>
      <c r="E3096" s="252" t="s">
        <v>1</v>
      </c>
      <c r="F3096" s="253" t="s">
        <v>2435</v>
      </c>
      <c r="G3096" s="250"/>
      <c r="H3096" s="254">
        <v>1</v>
      </c>
      <c r="I3096" s="255"/>
      <c r="J3096" s="250"/>
      <c r="K3096" s="250"/>
      <c r="L3096" s="256"/>
      <c r="M3096" s="257"/>
      <c r="N3096" s="258"/>
      <c r="O3096" s="258"/>
      <c r="P3096" s="258"/>
      <c r="Q3096" s="258"/>
      <c r="R3096" s="258"/>
      <c r="S3096" s="258"/>
      <c r="T3096" s="259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60" t="s">
        <v>260</v>
      </c>
      <c r="AU3096" s="260" t="s">
        <v>93</v>
      </c>
      <c r="AV3096" s="13" t="s">
        <v>93</v>
      </c>
      <c r="AW3096" s="13" t="s">
        <v>40</v>
      </c>
      <c r="AX3096" s="13" t="s">
        <v>84</v>
      </c>
      <c r="AY3096" s="260" t="s">
        <v>251</v>
      </c>
    </row>
    <row r="3097" s="14" customFormat="1">
      <c r="A3097" s="14"/>
      <c r="B3097" s="261"/>
      <c r="C3097" s="262"/>
      <c r="D3097" s="251" t="s">
        <v>260</v>
      </c>
      <c r="E3097" s="263" t="s">
        <v>1</v>
      </c>
      <c r="F3097" s="264" t="s">
        <v>262</v>
      </c>
      <c r="G3097" s="262"/>
      <c r="H3097" s="265">
        <v>3</v>
      </c>
      <c r="I3097" s="266"/>
      <c r="J3097" s="262"/>
      <c r="K3097" s="262"/>
      <c r="L3097" s="267"/>
      <c r="M3097" s="268"/>
      <c r="N3097" s="269"/>
      <c r="O3097" s="269"/>
      <c r="P3097" s="269"/>
      <c r="Q3097" s="269"/>
      <c r="R3097" s="269"/>
      <c r="S3097" s="269"/>
      <c r="T3097" s="270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71" t="s">
        <v>260</v>
      </c>
      <c r="AU3097" s="271" t="s">
        <v>93</v>
      </c>
      <c r="AV3097" s="14" t="s">
        <v>257</v>
      </c>
      <c r="AW3097" s="14" t="s">
        <v>40</v>
      </c>
      <c r="AX3097" s="14" t="s">
        <v>91</v>
      </c>
      <c r="AY3097" s="271" t="s">
        <v>251</v>
      </c>
    </row>
    <row r="3098" s="2" customFormat="1" ht="37.8" customHeight="1">
      <c r="A3098" s="41"/>
      <c r="B3098" s="42"/>
      <c r="C3098" s="294" t="s">
        <v>2879</v>
      </c>
      <c r="D3098" s="294" t="s">
        <v>338</v>
      </c>
      <c r="E3098" s="295" t="s">
        <v>2880</v>
      </c>
      <c r="F3098" s="296" t="s">
        <v>2881</v>
      </c>
      <c r="G3098" s="297" t="s">
        <v>571</v>
      </c>
      <c r="H3098" s="298">
        <v>3</v>
      </c>
      <c r="I3098" s="299"/>
      <c r="J3098" s="300">
        <f>ROUND(I3098*H3098,2)</f>
        <v>0</v>
      </c>
      <c r="K3098" s="301"/>
      <c r="L3098" s="302"/>
      <c r="M3098" s="303" t="s">
        <v>1</v>
      </c>
      <c r="N3098" s="304" t="s">
        <v>49</v>
      </c>
      <c r="O3098" s="94"/>
      <c r="P3098" s="240">
        <f>O3098*H3098</f>
        <v>0</v>
      </c>
      <c r="Q3098" s="240">
        <v>0.32000000000000001</v>
      </c>
      <c r="R3098" s="240">
        <f>Q3098*H3098</f>
        <v>0.95999999999999996</v>
      </c>
      <c r="S3098" s="240">
        <v>0</v>
      </c>
      <c r="T3098" s="241">
        <f>S3098*H3098</f>
        <v>0</v>
      </c>
      <c r="U3098" s="41"/>
      <c r="V3098" s="41"/>
      <c r="W3098" s="41"/>
      <c r="X3098" s="41"/>
      <c r="Y3098" s="41"/>
      <c r="Z3098" s="41"/>
      <c r="AA3098" s="41"/>
      <c r="AB3098" s="41"/>
      <c r="AC3098" s="41"/>
      <c r="AD3098" s="41"/>
      <c r="AE3098" s="41"/>
      <c r="AR3098" s="242" t="s">
        <v>364</v>
      </c>
      <c r="AT3098" s="242" t="s">
        <v>338</v>
      </c>
      <c r="AU3098" s="242" t="s">
        <v>93</v>
      </c>
      <c r="AY3098" s="19" t="s">
        <v>251</v>
      </c>
      <c r="BE3098" s="243">
        <f>IF(N3098="základní",J3098,0)</f>
        <v>0</v>
      </c>
      <c r="BF3098" s="243">
        <f>IF(N3098="snížená",J3098,0)</f>
        <v>0</v>
      </c>
      <c r="BG3098" s="243">
        <f>IF(N3098="zákl. přenesená",J3098,0)</f>
        <v>0</v>
      </c>
      <c r="BH3098" s="243">
        <f>IF(N3098="sníž. přenesená",J3098,0)</f>
        <v>0</v>
      </c>
      <c r="BI3098" s="243">
        <f>IF(N3098="nulová",J3098,0)</f>
        <v>0</v>
      </c>
      <c r="BJ3098" s="19" t="s">
        <v>91</v>
      </c>
      <c r="BK3098" s="243">
        <f>ROUND(I3098*H3098,2)</f>
        <v>0</v>
      </c>
      <c r="BL3098" s="19" t="s">
        <v>304</v>
      </c>
      <c r="BM3098" s="242" t="s">
        <v>2882</v>
      </c>
    </row>
    <row r="3099" s="2" customFormat="1">
      <c r="A3099" s="41"/>
      <c r="B3099" s="42"/>
      <c r="C3099" s="43"/>
      <c r="D3099" s="251" t="s">
        <v>289</v>
      </c>
      <c r="E3099" s="43"/>
      <c r="F3099" s="282" t="s">
        <v>2849</v>
      </c>
      <c r="G3099" s="43"/>
      <c r="H3099" s="43"/>
      <c r="I3099" s="246"/>
      <c r="J3099" s="43"/>
      <c r="K3099" s="43"/>
      <c r="L3099" s="47"/>
      <c r="M3099" s="247"/>
      <c r="N3099" s="248"/>
      <c r="O3099" s="94"/>
      <c r="P3099" s="94"/>
      <c r="Q3099" s="94"/>
      <c r="R3099" s="94"/>
      <c r="S3099" s="94"/>
      <c r="T3099" s="95"/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T3099" s="19" t="s">
        <v>289</v>
      </c>
      <c r="AU3099" s="19" t="s">
        <v>93</v>
      </c>
    </row>
    <row r="3100" s="15" customFormat="1">
      <c r="A3100" s="15"/>
      <c r="B3100" s="272"/>
      <c r="C3100" s="273"/>
      <c r="D3100" s="251" t="s">
        <v>260</v>
      </c>
      <c r="E3100" s="274" t="s">
        <v>1</v>
      </c>
      <c r="F3100" s="275" t="s">
        <v>2857</v>
      </c>
      <c r="G3100" s="273"/>
      <c r="H3100" s="274" t="s">
        <v>1</v>
      </c>
      <c r="I3100" s="276"/>
      <c r="J3100" s="273"/>
      <c r="K3100" s="273"/>
      <c r="L3100" s="277"/>
      <c r="M3100" s="278"/>
      <c r="N3100" s="279"/>
      <c r="O3100" s="279"/>
      <c r="P3100" s="279"/>
      <c r="Q3100" s="279"/>
      <c r="R3100" s="279"/>
      <c r="S3100" s="279"/>
      <c r="T3100" s="280"/>
      <c r="U3100" s="15"/>
      <c r="V3100" s="15"/>
      <c r="W3100" s="15"/>
      <c r="X3100" s="15"/>
      <c r="Y3100" s="15"/>
      <c r="Z3100" s="15"/>
      <c r="AA3100" s="15"/>
      <c r="AB3100" s="15"/>
      <c r="AC3100" s="15"/>
      <c r="AD3100" s="15"/>
      <c r="AE3100" s="15"/>
      <c r="AT3100" s="281" t="s">
        <v>260</v>
      </c>
      <c r="AU3100" s="281" t="s">
        <v>93</v>
      </c>
      <c r="AV3100" s="15" t="s">
        <v>91</v>
      </c>
      <c r="AW3100" s="15" t="s">
        <v>40</v>
      </c>
      <c r="AX3100" s="15" t="s">
        <v>84</v>
      </c>
      <c r="AY3100" s="281" t="s">
        <v>251</v>
      </c>
    </row>
    <row r="3101" s="13" customFormat="1">
      <c r="A3101" s="13"/>
      <c r="B3101" s="249"/>
      <c r="C3101" s="250"/>
      <c r="D3101" s="251" t="s">
        <v>260</v>
      </c>
      <c r="E3101" s="252" t="s">
        <v>1</v>
      </c>
      <c r="F3101" s="253" t="s">
        <v>2433</v>
      </c>
      <c r="G3101" s="250"/>
      <c r="H3101" s="254">
        <v>1</v>
      </c>
      <c r="I3101" s="255"/>
      <c r="J3101" s="250"/>
      <c r="K3101" s="250"/>
      <c r="L3101" s="256"/>
      <c r="M3101" s="257"/>
      <c r="N3101" s="258"/>
      <c r="O3101" s="258"/>
      <c r="P3101" s="258"/>
      <c r="Q3101" s="258"/>
      <c r="R3101" s="258"/>
      <c r="S3101" s="258"/>
      <c r="T3101" s="259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60" t="s">
        <v>260</v>
      </c>
      <c r="AU3101" s="260" t="s">
        <v>93</v>
      </c>
      <c r="AV3101" s="13" t="s">
        <v>93</v>
      </c>
      <c r="AW3101" s="13" t="s">
        <v>40</v>
      </c>
      <c r="AX3101" s="13" t="s">
        <v>84</v>
      </c>
      <c r="AY3101" s="260" t="s">
        <v>251</v>
      </c>
    </row>
    <row r="3102" s="13" customFormat="1">
      <c r="A3102" s="13"/>
      <c r="B3102" s="249"/>
      <c r="C3102" s="250"/>
      <c r="D3102" s="251" t="s">
        <v>260</v>
      </c>
      <c r="E3102" s="252" t="s">
        <v>1</v>
      </c>
      <c r="F3102" s="253" t="s">
        <v>2434</v>
      </c>
      <c r="G3102" s="250"/>
      <c r="H3102" s="254">
        <v>1</v>
      </c>
      <c r="I3102" s="255"/>
      <c r="J3102" s="250"/>
      <c r="K3102" s="250"/>
      <c r="L3102" s="256"/>
      <c r="M3102" s="257"/>
      <c r="N3102" s="258"/>
      <c r="O3102" s="258"/>
      <c r="P3102" s="258"/>
      <c r="Q3102" s="258"/>
      <c r="R3102" s="258"/>
      <c r="S3102" s="258"/>
      <c r="T3102" s="259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60" t="s">
        <v>260</v>
      </c>
      <c r="AU3102" s="260" t="s">
        <v>93</v>
      </c>
      <c r="AV3102" s="13" t="s">
        <v>93</v>
      </c>
      <c r="AW3102" s="13" t="s">
        <v>40</v>
      </c>
      <c r="AX3102" s="13" t="s">
        <v>84</v>
      </c>
      <c r="AY3102" s="260" t="s">
        <v>251</v>
      </c>
    </row>
    <row r="3103" s="13" customFormat="1">
      <c r="A3103" s="13"/>
      <c r="B3103" s="249"/>
      <c r="C3103" s="250"/>
      <c r="D3103" s="251" t="s">
        <v>260</v>
      </c>
      <c r="E3103" s="252" t="s">
        <v>1</v>
      </c>
      <c r="F3103" s="253" t="s">
        <v>2435</v>
      </c>
      <c r="G3103" s="250"/>
      <c r="H3103" s="254">
        <v>1</v>
      </c>
      <c r="I3103" s="255"/>
      <c r="J3103" s="250"/>
      <c r="K3103" s="250"/>
      <c r="L3103" s="256"/>
      <c r="M3103" s="257"/>
      <c r="N3103" s="258"/>
      <c r="O3103" s="258"/>
      <c r="P3103" s="258"/>
      <c r="Q3103" s="258"/>
      <c r="R3103" s="258"/>
      <c r="S3103" s="258"/>
      <c r="T3103" s="259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60" t="s">
        <v>260</v>
      </c>
      <c r="AU3103" s="260" t="s">
        <v>93</v>
      </c>
      <c r="AV3103" s="13" t="s">
        <v>93</v>
      </c>
      <c r="AW3103" s="13" t="s">
        <v>40</v>
      </c>
      <c r="AX3103" s="13" t="s">
        <v>84</v>
      </c>
      <c r="AY3103" s="260" t="s">
        <v>251</v>
      </c>
    </row>
    <row r="3104" s="14" customFormat="1">
      <c r="A3104" s="14"/>
      <c r="B3104" s="261"/>
      <c r="C3104" s="262"/>
      <c r="D3104" s="251" t="s">
        <v>260</v>
      </c>
      <c r="E3104" s="263" t="s">
        <v>1</v>
      </c>
      <c r="F3104" s="264" t="s">
        <v>262</v>
      </c>
      <c r="G3104" s="262"/>
      <c r="H3104" s="265">
        <v>3</v>
      </c>
      <c r="I3104" s="266"/>
      <c r="J3104" s="262"/>
      <c r="K3104" s="262"/>
      <c r="L3104" s="267"/>
      <c r="M3104" s="268"/>
      <c r="N3104" s="269"/>
      <c r="O3104" s="269"/>
      <c r="P3104" s="269"/>
      <c r="Q3104" s="269"/>
      <c r="R3104" s="269"/>
      <c r="S3104" s="269"/>
      <c r="T3104" s="270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T3104" s="271" t="s">
        <v>260</v>
      </c>
      <c r="AU3104" s="271" t="s">
        <v>93</v>
      </c>
      <c r="AV3104" s="14" t="s">
        <v>257</v>
      </c>
      <c r="AW3104" s="14" t="s">
        <v>40</v>
      </c>
      <c r="AX3104" s="14" t="s">
        <v>91</v>
      </c>
      <c r="AY3104" s="271" t="s">
        <v>251</v>
      </c>
    </row>
    <row r="3105" s="2" customFormat="1" ht="66.75" customHeight="1">
      <c r="A3105" s="41"/>
      <c r="B3105" s="42"/>
      <c r="C3105" s="294" t="s">
        <v>1961</v>
      </c>
      <c r="D3105" s="294" t="s">
        <v>338</v>
      </c>
      <c r="E3105" s="295" t="s">
        <v>2883</v>
      </c>
      <c r="F3105" s="296" t="s">
        <v>2884</v>
      </c>
      <c r="G3105" s="297" t="s">
        <v>571</v>
      </c>
      <c r="H3105" s="298">
        <v>1</v>
      </c>
      <c r="I3105" s="299"/>
      <c r="J3105" s="300">
        <f>ROUND(I3105*H3105,2)</f>
        <v>0</v>
      </c>
      <c r="K3105" s="301"/>
      <c r="L3105" s="302"/>
      <c r="M3105" s="303" t="s">
        <v>1</v>
      </c>
      <c r="N3105" s="304" t="s">
        <v>49</v>
      </c>
      <c r="O3105" s="94"/>
      <c r="P3105" s="240">
        <f>O3105*H3105</f>
        <v>0</v>
      </c>
      <c r="Q3105" s="240">
        <v>0.53000000000000003</v>
      </c>
      <c r="R3105" s="240">
        <f>Q3105*H3105</f>
        <v>0.53000000000000003</v>
      </c>
      <c r="S3105" s="240">
        <v>0</v>
      </c>
      <c r="T3105" s="241">
        <f>S3105*H3105</f>
        <v>0</v>
      </c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R3105" s="242" t="s">
        <v>364</v>
      </c>
      <c r="AT3105" s="242" t="s">
        <v>338</v>
      </c>
      <c r="AU3105" s="242" t="s">
        <v>93</v>
      </c>
      <c r="AY3105" s="19" t="s">
        <v>251</v>
      </c>
      <c r="BE3105" s="243">
        <f>IF(N3105="základní",J3105,0)</f>
        <v>0</v>
      </c>
      <c r="BF3105" s="243">
        <f>IF(N3105="snížená",J3105,0)</f>
        <v>0</v>
      </c>
      <c r="BG3105" s="243">
        <f>IF(N3105="zákl. přenesená",J3105,0)</f>
        <v>0</v>
      </c>
      <c r="BH3105" s="243">
        <f>IF(N3105="sníž. přenesená",J3105,0)</f>
        <v>0</v>
      </c>
      <c r="BI3105" s="243">
        <f>IF(N3105="nulová",J3105,0)</f>
        <v>0</v>
      </c>
      <c r="BJ3105" s="19" t="s">
        <v>91</v>
      </c>
      <c r="BK3105" s="243">
        <f>ROUND(I3105*H3105,2)</f>
        <v>0</v>
      </c>
      <c r="BL3105" s="19" t="s">
        <v>304</v>
      </c>
      <c r="BM3105" s="242" t="s">
        <v>2885</v>
      </c>
    </row>
    <row r="3106" s="2" customFormat="1">
      <c r="A3106" s="41"/>
      <c r="B3106" s="42"/>
      <c r="C3106" s="43"/>
      <c r="D3106" s="251" t="s">
        <v>289</v>
      </c>
      <c r="E3106" s="43"/>
      <c r="F3106" s="282" t="s">
        <v>2849</v>
      </c>
      <c r="G3106" s="43"/>
      <c r="H3106" s="43"/>
      <c r="I3106" s="246"/>
      <c r="J3106" s="43"/>
      <c r="K3106" s="43"/>
      <c r="L3106" s="47"/>
      <c r="M3106" s="247"/>
      <c r="N3106" s="248"/>
      <c r="O3106" s="94"/>
      <c r="P3106" s="94"/>
      <c r="Q3106" s="94"/>
      <c r="R3106" s="94"/>
      <c r="S3106" s="94"/>
      <c r="T3106" s="95"/>
      <c r="U3106" s="41"/>
      <c r="V3106" s="41"/>
      <c r="W3106" s="41"/>
      <c r="X3106" s="41"/>
      <c r="Y3106" s="41"/>
      <c r="Z3106" s="41"/>
      <c r="AA3106" s="41"/>
      <c r="AB3106" s="41"/>
      <c r="AC3106" s="41"/>
      <c r="AD3106" s="41"/>
      <c r="AE3106" s="41"/>
      <c r="AT3106" s="19" t="s">
        <v>289</v>
      </c>
      <c r="AU3106" s="19" t="s">
        <v>93</v>
      </c>
    </row>
    <row r="3107" s="15" customFormat="1">
      <c r="A3107" s="15"/>
      <c r="B3107" s="272"/>
      <c r="C3107" s="273"/>
      <c r="D3107" s="251" t="s">
        <v>260</v>
      </c>
      <c r="E3107" s="274" t="s">
        <v>1</v>
      </c>
      <c r="F3107" s="275" t="s">
        <v>2857</v>
      </c>
      <c r="G3107" s="273"/>
      <c r="H3107" s="274" t="s">
        <v>1</v>
      </c>
      <c r="I3107" s="276"/>
      <c r="J3107" s="273"/>
      <c r="K3107" s="273"/>
      <c r="L3107" s="277"/>
      <c r="M3107" s="278"/>
      <c r="N3107" s="279"/>
      <c r="O3107" s="279"/>
      <c r="P3107" s="279"/>
      <c r="Q3107" s="279"/>
      <c r="R3107" s="279"/>
      <c r="S3107" s="279"/>
      <c r="T3107" s="280"/>
      <c r="U3107" s="15"/>
      <c r="V3107" s="15"/>
      <c r="W3107" s="15"/>
      <c r="X3107" s="15"/>
      <c r="Y3107" s="15"/>
      <c r="Z3107" s="15"/>
      <c r="AA3107" s="15"/>
      <c r="AB3107" s="15"/>
      <c r="AC3107" s="15"/>
      <c r="AD3107" s="15"/>
      <c r="AE3107" s="15"/>
      <c r="AT3107" s="281" t="s">
        <v>260</v>
      </c>
      <c r="AU3107" s="281" t="s">
        <v>93</v>
      </c>
      <c r="AV3107" s="15" t="s">
        <v>91</v>
      </c>
      <c r="AW3107" s="15" t="s">
        <v>40</v>
      </c>
      <c r="AX3107" s="15" t="s">
        <v>84</v>
      </c>
      <c r="AY3107" s="281" t="s">
        <v>251</v>
      </c>
    </row>
    <row r="3108" s="13" customFormat="1">
      <c r="A3108" s="13"/>
      <c r="B3108" s="249"/>
      <c r="C3108" s="250"/>
      <c r="D3108" s="251" t="s">
        <v>260</v>
      </c>
      <c r="E3108" s="252" t="s">
        <v>1</v>
      </c>
      <c r="F3108" s="253" t="s">
        <v>2432</v>
      </c>
      <c r="G3108" s="250"/>
      <c r="H3108" s="254">
        <v>1</v>
      </c>
      <c r="I3108" s="255"/>
      <c r="J3108" s="250"/>
      <c r="K3108" s="250"/>
      <c r="L3108" s="256"/>
      <c r="M3108" s="257"/>
      <c r="N3108" s="258"/>
      <c r="O3108" s="258"/>
      <c r="P3108" s="258"/>
      <c r="Q3108" s="258"/>
      <c r="R3108" s="258"/>
      <c r="S3108" s="258"/>
      <c r="T3108" s="259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60" t="s">
        <v>260</v>
      </c>
      <c r="AU3108" s="260" t="s">
        <v>93</v>
      </c>
      <c r="AV3108" s="13" t="s">
        <v>93</v>
      </c>
      <c r="AW3108" s="13" t="s">
        <v>40</v>
      </c>
      <c r="AX3108" s="13" t="s">
        <v>91</v>
      </c>
      <c r="AY3108" s="260" t="s">
        <v>251</v>
      </c>
    </row>
    <row r="3109" s="2" customFormat="1" ht="37.8" customHeight="1">
      <c r="A3109" s="41"/>
      <c r="B3109" s="42"/>
      <c r="C3109" s="294" t="s">
        <v>2886</v>
      </c>
      <c r="D3109" s="294" t="s">
        <v>338</v>
      </c>
      <c r="E3109" s="295" t="s">
        <v>2887</v>
      </c>
      <c r="F3109" s="296" t="s">
        <v>2888</v>
      </c>
      <c r="G3109" s="297" t="s">
        <v>571</v>
      </c>
      <c r="H3109" s="298">
        <v>1</v>
      </c>
      <c r="I3109" s="299"/>
      <c r="J3109" s="300">
        <f>ROUND(I3109*H3109,2)</f>
        <v>0</v>
      </c>
      <c r="K3109" s="301"/>
      <c r="L3109" s="302"/>
      <c r="M3109" s="303" t="s">
        <v>1</v>
      </c>
      <c r="N3109" s="304" t="s">
        <v>49</v>
      </c>
      <c r="O3109" s="94"/>
      <c r="P3109" s="240">
        <f>O3109*H3109</f>
        <v>0</v>
      </c>
      <c r="Q3109" s="240">
        <v>0.33000000000000002</v>
      </c>
      <c r="R3109" s="240">
        <f>Q3109*H3109</f>
        <v>0.33000000000000002</v>
      </c>
      <c r="S3109" s="240">
        <v>0</v>
      </c>
      <c r="T3109" s="241">
        <f>S3109*H3109</f>
        <v>0</v>
      </c>
      <c r="U3109" s="41"/>
      <c r="V3109" s="41"/>
      <c r="W3109" s="41"/>
      <c r="X3109" s="41"/>
      <c r="Y3109" s="41"/>
      <c r="Z3109" s="41"/>
      <c r="AA3109" s="41"/>
      <c r="AB3109" s="41"/>
      <c r="AC3109" s="41"/>
      <c r="AD3109" s="41"/>
      <c r="AE3109" s="41"/>
      <c r="AR3109" s="242" t="s">
        <v>364</v>
      </c>
      <c r="AT3109" s="242" t="s">
        <v>338</v>
      </c>
      <c r="AU3109" s="242" t="s">
        <v>93</v>
      </c>
      <c r="AY3109" s="19" t="s">
        <v>251</v>
      </c>
      <c r="BE3109" s="243">
        <f>IF(N3109="základní",J3109,0)</f>
        <v>0</v>
      </c>
      <c r="BF3109" s="243">
        <f>IF(N3109="snížená",J3109,0)</f>
        <v>0</v>
      </c>
      <c r="BG3109" s="243">
        <f>IF(N3109="zákl. přenesená",J3109,0)</f>
        <v>0</v>
      </c>
      <c r="BH3109" s="243">
        <f>IF(N3109="sníž. přenesená",J3109,0)</f>
        <v>0</v>
      </c>
      <c r="BI3109" s="243">
        <f>IF(N3109="nulová",J3109,0)</f>
        <v>0</v>
      </c>
      <c r="BJ3109" s="19" t="s">
        <v>91</v>
      </c>
      <c r="BK3109" s="243">
        <f>ROUND(I3109*H3109,2)</f>
        <v>0</v>
      </c>
      <c r="BL3109" s="19" t="s">
        <v>304</v>
      </c>
      <c r="BM3109" s="242" t="s">
        <v>2889</v>
      </c>
    </row>
    <row r="3110" s="2" customFormat="1">
      <c r="A3110" s="41"/>
      <c r="B3110" s="42"/>
      <c r="C3110" s="43"/>
      <c r="D3110" s="251" t="s">
        <v>289</v>
      </c>
      <c r="E3110" s="43"/>
      <c r="F3110" s="282" t="s">
        <v>2849</v>
      </c>
      <c r="G3110" s="43"/>
      <c r="H3110" s="43"/>
      <c r="I3110" s="246"/>
      <c r="J3110" s="43"/>
      <c r="K3110" s="43"/>
      <c r="L3110" s="47"/>
      <c r="M3110" s="247"/>
      <c r="N3110" s="248"/>
      <c r="O3110" s="94"/>
      <c r="P3110" s="94"/>
      <c r="Q3110" s="94"/>
      <c r="R3110" s="94"/>
      <c r="S3110" s="94"/>
      <c r="T3110" s="95"/>
      <c r="U3110" s="41"/>
      <c r="V3110" s="41"/>
      <c r="W3110" s="41"/>
      <c r="X3110" s="41"/>
      <c r="Y3110" s="41"/>
      <c r="Z3110" s="41"/>
      <c r="AA3110" s="41"/>
      <c r="AB3110" s="41"/>
      <c r="AC3110" s="41"/>
      <c r="AD3110" s="41"/>
      <c r="AE3110" s="41"/>
      <c r="AT3110" s="19" t="s">
        <v>289</v>
      </c>
      <c r="AU3110" s="19" t="s">
        <v>93</v>
      </c>
    </row>
    <row r="3111" s="15" customFormat="1">
      <c r="A3111" s="15"/>
      <c r="B3111" s="272"/>
      <c r="C3111" s="273"/>
      <c r="D3111" s="251" t="s">
        <v>260</v>
      </c>
      <c r="E3111" s="274" t="s">
        <v>1</v>
      </c>
      <c r="F3111" s="275" t="s">
        <v>2857</v>
      </c>
      <c r="G3111" s="273"/>
      <c r="H3111" s="274" t="s">
        <v>1</v>
      </c>
      <c r="I3111" s="276"/>
      <c r="J3111" s="273"/>
      <c r="K3111" s="273"/>
      <c r="L3111" s="277"/>
      <c r="M3111" s="278"/>
      <c r="N3111" s="279"/>
      <c r="O3111" s="279"/>
      <c r="P3111" s="279"/>
      <c r="Q3111" s="279"/>
      <c r="R3111" s="279"/>
      <c r="S3111" s="279"/>
      <c r="T3111" s="280"/>
      <c r="U3111" s="15"/>
      <c r="V3111" s="15"/>
      <c r="W3111" s="15"/>
      <c r="X3111" s="15"/>
      <c r="Y3111" s="15"/>
      <c r="Z3111" s="15"/>
      <c r="AA3111" s="15"/>
      <c r="AB3111" s="15"/>
      <c r="AC3111" s="15"/>
      <c r="AD3111" s="15"/>
      <c r="AE3111" s="15"/>
      <c r="AT3111" s="281" t="s">
        <v>260</v>
      </c>
      <c r="AU3111" s="281" t="s">
        <v>93</v>
      </c>
      <c r="AV3111" s="15" t="s">
        <v>91</v>
      </c>
      <c r="AW3111" s="15" t="s">
        <v>40</v>
      </c>
      <c r="AX3111" s="15" t="s">
        <v>84</v>
      </c>
      <c r="AY3111" s="281" t="s">
        <v>251</v>
      </c>
    </row>
    <row r="3112" s="13" customFormat="1">
      <c r="A3112" s="13"/>
      <c r="B3112" s="249"/>
      <c r="C3112" s="250"/>
      <c r="D3112" s="251" t="s">
        <v>260</v>
      </c>
      <c r="E3112" s="252" t="s">
        <v>1</v>
      </c>
      <c r="F3112" s="253" t="s">
        <v>2432</v>
      </c>
      <c r="G3112" s="250"/>
      <c r="H3112" s="254">
        <v>1</v>
      </c>
      <c r="I3112" s="255"/>
      <c r="J3112" s="250"/>
      <c r="K3112" s="250"/>
      <c r="L3112" s="256"/>
      <c r="M3112" s="257"/>
      <c r="N3112" s="258"/>
      <c r="O3112" s="258"/>
      <c r="P3112" s="258"/>
      <c r="Q3112" s="258"/>
      <c r="R3112" s="258"/>
      <c r="S3112" s="258"/>
      <c r="T3112" s="259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60" t="s">
        <v>260</v>
      </c>
      <c r="AU3112" s="260" t="s">
        <v>93</v>
      </c>
      <c r="AV3112" s="13" t="s">
        <v>93</v>
      </c>
      <c r="AW3112" s="13" t="s">
        <v>40</v>
      </c>
      <c r="AX3112" s="13" t="s">
        <v>91</v>
      </c>
      <c r="AY3112" s="260" t="s">
        <v>251</v>
      </c>
    </row>
    <row r="3113" s="2" customFormat="1" ht="66.75" customHeight="1">
      <c r="A3113" s="41"/>
      <c r="B3113" s="42"/>
      <c r="C3113" s="294" t="s">
        <v>2890</v>
      </c>
      <c r="D3113" s="294" t="s">
        <v>338</v>
      </c>
      <c r="E3113" s="295" t="s">
        <v>2891</v>
      </c>
      <c r="F3113" s="296" t="s">
        <v>2892</v>
      </c>
      <c r="G3113" s="297" t="s">
        <v>571</v>
      </c>
      <c r="H3113" s="298">
        <v>1</v>
      </c>
      <c r="I3113" s="299"/>
      <c r="J3113" s="300">
        <f>ROUND(I3113*H3113,2)</f>
        <v>0</v>
      </c>
      <c r="K3113" s="301"/>
      <c r="L3113" s="302"/>
      <c r="M3113" s="303" t="s">
        <v>1</v>
      </c>
      <c r="N3113" s="304" t="s">
        <v>49</v>
      </c>
      <c r="O3113" s="94"/>
      <c r="P3113" s="240">
        <f>O3113*H3113</f>
        <v>0</v>
      </c>
      <c r="Q3113" s="240">
        <v>0.56999999999999995</v>
      </c>
      <c r="R3113" s="240">
        <f>Q3113*H3113</f>
        <v>0.56999999999999995</v>
      </c>
      <c r="S3113" s="240">
        <v>0</v>
      </c>
      <c r="T3113" s="241">
        <f>S3113*H3113</f>
        <v>0</v>
      </c>
      <c r="U3113" s="41"/>
      <c r="V3113" s="41"/>
      <c r="W3113" s="41"/>
      <c r="X3113" s="41"/>
      <c r="Y3113" s="41"/>
      <c r="Z3113" s="41"/>
      <c r="AA3113" s="41"/>
      <c r="AB3113" s="41"/>
      <c r="AC3113" s="41"/>
      <c r="AD3113" s="41"/>
      <c r="AE3113" s="41"/>
      <c r="AR3113" s="242" t="s">
        <v>364</v>
      </c>
      <c r="AT3113" s="242" t="s">
        <v>338</v>
      </c>
      <c r="AU3113" s="242" t="s">
        <v>93</v>
      </c>
      <c r="AY3113" s="19" t="s">
        <v>251</v>
      </c>
      <c r="BE3113" s="243">
        <f>IF(N3113="základní",J3113,0)</f>
        <v>0</v>
      </c>
      <c r="BF3113" s="243">
        <f>IF(N3113="snížená",J3113,0)</f>
        <v>0</v>
      </c>
      <c r="BG3113" s="243">
        <f>IF(N3113="zákl. přenesená",J3113,0)</f>
        <v>0</v>
      </c>
      <c r="BH3113" s="243">
        <f>IF(N3113="sníž. přenesená",J3113,0)</f>
        <v>0</v>
      </c>
      <c r="BI3113" s="243">
        <f>IF(N3113="nulová",J3113,0)</f>
        <v>0</v>
      </c>
      <c r="BJ3113" s="19" t="s">
        <v>91</v>
      </c>
      <c r="BK3113" s="243">
        <f>ROUND(I3113*H3113,2)</f>
        <v>0</v>
      </c>
      <c r="BL3113" s="19" t="s">
        <v>304</v>
      </c>
      <c r="BM3113" s="242" t="s">
        <v>2893</v>
      </c>
    </row>
    <row r="3114" s="2" customFormat="1">
      <c r="A3114" s="41"/>
      <c r="B3114" s="42"/>
      <c r="C3114" s="43"/>
      <c r="D3114" s="251" t="s">
        <v>289</v>
      </c>
      <c r="E3114" s="43"/>
      <c r="F3114" s="282" t="s">
        <v>2894</v>
      </c>
      <c r="G3114" s="43"/>
      <c r="H3114" s="43"/>
      <c r="I3114" s="246"/>
      <c r="J3114" s="43"/>
      <c r="K3114" s="43"/>
      <c r="L3114" s="47"/>
      <c r="M3114" s="247"/>
      <c r="N3114" s="248"/>
      <c r="O3114" s="94"/>
      <c r="P3114" s="94"/>
      <c r="Q3114" s="94"/>
      <c r="R3114" s="94"/>
      <c r="S3114" s="94"/>
      <c r="T3114" s="95"/>
      <c r="U3114" s="41"/>
      <c r="V3114" s="41"/>
      <c r="W3114" s="41"/>
      <c r="X3114" s="41"/>
      <c r="Y3114" s="41"/>
      <c r="Z3114" s="41"/>
      <c r="AA3114" s="41"/>
      <c r="AB3114" s="41"/>
      <c r="AC3114" s="41"/>
      <c r="AD3114" s="41"/>
      <c r="AE3114" s="41"/>
      <c r="AT3114" s="19" t="s">
        <v>289</v>
      </c>
      <c r="AU3114" s="19" t="s">
        <v>93</v>
      </c>
    </row>
    <row r="3115" s="15" customFormat="1">
      <c r="A3115" s="15"/>
      <c r="B3115" s="272"/>
      <c r="C3115" s="273"/>
      <c r="D3115" s="251" t="s">
        <v>260</v>
      </c>
      <c r="E3115" s="274" t="s">
        <v>1</v>
      </c>
      <c r="F3115" s="275" t="s">
        <v>2857</v>
      </c>
      <c r="G3115" s="273"/>
      <c r="H3115" s="274" t="s">
        <v>1</v>
      </c>
      <c r="I3115" s="276"/>
      <c r="J3115" s="273"/>
      <c r="K3115" s="273"/>
      <c r="L3115" s="277"/>
      <c r="M3115" s="278"/>
      <c r="N3115" s="279"/>
      <c r="O3115" s="279"/>
      <c r="P3115" s="279"/>
      <c r="Q3115" s="279"/>
      <c r="R3115" s="279"/>
      <c r="S3115" s="279"/>
      <c r="T3115" s="280"/>
      <c r="U3115" s="15"/>
      <c r="V3115" s="15"/>
      <c r="W3115" s="15"/>
      <c r="X3115" s="15"/>
      <c r="Y3115" s="15"/>
      <c r="Z3115" s="15"/>
      <c r="AA3115" s="15"/>
      <c r="AB3115" s="15"/>
      <c r="AC3115" s="15"/>
      <c r="AD3115" s="15"/>
      <c r="AE3115" s="15"/>
      <c r="AT3115" s="281" t="s">
        <v>260</v>
      </c>
      <c r="AU3115" s="281" t="s">
        <v>93</v>
      </c>
      <c r="AV3115" s="15" t="s">
        <v>91</v>
      </c>
      <c r="AW3115" s="15" t="s">
        <v>40</v>
      </c>
      <c r="AX3115" s="15" t="s">
        <v>84</v>
      </c>
      <c r="AY3115" s="281" t="s">
        <v>251</v>
      </c>
    </row>
    <row r="3116" s="13" customFormat="1">
      <c r="A3116" s="13"/>
      <c r="B3116" s="249"/>
      <c r="C3116" s="250"/>
      <c r="D3116" s="251" t="s">
        <v>260</v>
      </c>
      <c r="E3116" s="252" t="s">
        <v>1</v>
      </c>
      <c r="F3116" s="253" t="s">
        <v>1278</v>
      </c>
      <c r="G3116" s="250"/>
      <c r="H3116" s="254">
        <v>1</v>
      </c>
      <c r="I3116" s="255"/>
      <c r="J3116" s="250"/>
      <c r="K3116" s="250"/>
      <c r="L3116" s="256"/>
      <c r="M3116" s="257"/>
      <c r="N3116" s="258"/>
      <c r="O3116" s="258"/>
      <c r="P3116" s="258"/>
      <c r="Q3116" s="258"/>
      <c r="R3116" s="258"/>
      <c r="S3116" s="258"/>
      <c r="T3116" s="259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60" t="s">
        <v>260</v>
      </c>
      <c r="AU3116" s="260" t="s">
        <v>93</v>
      </c>
      <c r="AV3116" s="13" t="s">
        <v>93</v>
      </c>
      <c r="AW3116" s="13" t="s">
        <v>40</v>
      </c>
      <c r="AX3116" s="13" t="s">
        <v>91</v>
      </c>
      <c r="AY3116" s="260" t="s">
        <v>251</v>
      </c>
    </row>
    <row r="3117" s="2" customFormat="1" ht="62.7" customHeight="1">
      <c r="A3117" s="41"/>
      <c r="B3117" s="42"/>
      <c r="C3117" s="294" t="s">
        <v>2895</v>
      </c>
      <c r="D3117" s="294" t="s">
        <v>338</v>
      </c>
      <c r="E3117" s="295" t="s">
        <v>2896</v>
      </c>
      <c r="F3117" s="296" t="s">
        <v>2897</v>
      </c>
      <c r="G3117" s="297" t="s">
        <v>571</v>
      </c>
      <c r="H3117" s="298">
        <v>1</v>
      </c>
      <c r="I3117" s="299"/>
      <c r="J3117" s="300">
        <f>ROUND(I3117*H3117,2)</f>
        <v>0</v>
      </c>
      <c r="K3117" s="301"/>
      <c r="L3117" s="302"/>
      <c r="M3117" s="303" t="s">
        <v>1</v>
      </c>
      <c r="N3117" s="304" t="s">
        <v>49</v>
      </c>
      <c r="O3117" s="94"/>
      <c r="P3117" s="240">
        <f>O3117*H3117</f>
        <v>0</v>
      </c>
      <c r="Q3117" s="240">
        <v>0.27000000000000002</v>
      </c>
      <c r="R3117" s="240">
        <f>Q3117*H3117</f>
        <v>0.27000000000000002</v>
      </c>
      <c r="S3117" s="240">
        <v>0</v>
      </c>
      <c r="T3117" s="241">
        <f>S3117*H3117</f>
        <v>0</v>
      </c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R3117" s="242" t="s">
        <v>364</v>
      </c>
      <c r="AT3117" s="242" t="s">
        <v>338</v>
      </c>
      <c r="AU3117" s="242" t="s">
        <v>93</v>
      </c>
      <c r="AY3117" s="19" t="s">
        <v>251</v>
      </c>
      <c r="BE3117" s="243">
        <f>IF(N3117="základní",J3117,0)</f>
        <v>0</v>
      </c>
      <c r="BF3117" s="243">
        <f>IF(N3117="snížená",J3117,0)</f>
        <v>0</v>
      </c>
      <c r="BG3117" s="243">
        <f>IF(N3117="zákl. přenesená",J3117,0)</f>
        <v>0</v>
      </c>
      <c r="BH3117" s="243">
        <f>IF(N3117="sníž. přenesená",J3117,0)</f>
        <v>0</v>
      </c>
      <c r="BI3117" s="243">
        <f>IF(N3117="nulová",J3117,0)</f>
        <v>0</v>
      </c>
      <c r="BJ3117" s="19" t="s">
        <v>91</v>
      </c>
      <c r="BK3117" s="243">
        <f>ROUND(I3117*H3117,2)</f>
        <v>0</v>
      </c>
      <c r="BL3117" s="19" t="s">
        <v>304</v>
      </c>
      <c r="BM3117" s="242" t="s">
        <v>2898</v>
      </c>
    </row>
    <row r="3118" s="2" customFormat="1">
      <c r="A3118" s="41"/>
      <c r="B3118" s="42"/>
      <c r="C3118" s="43"/>
      <c r="D3118" s="251" t="s">
        <v>289</v>
      </c>
      <c r="E3118" s="43"/>
      <c r="F3118" s="282" t="s">
        <v>2849</v>
      </c>
      <c r="G3118" s="43"/>
      <c r="H3118" s="43"/>
      <c r="I3118" s="246"/>
      <c r="J3118" s="43"/>
      <c r="K3118" s="43"/>
      <c r="L3118" s="47"/>
      <c r="M3118" s="247"/>
      <c r="N3118" s="248"/>
      <c r="O3118" s="94"/>
      <c r="P3118" s="94"/>
      <c r="Q3118" s="94"/>
      <c r="R3118" s="94"/>
      <c r="S3118" s="94"/>
      <c r="T3118" s="95"/>
      <c r="U3118" s="41"/>
      <c r="V3118" s="41"/>
      <c r="W3118" s="41"/>
      <c r="X3118" s="41"/>
      <c r="Y3118" s="41"/>
      <c r="Z3118" s="41"/>
      <c r="AA3118" s="41"/>
      <c r="AB3118" s="41"/>
      <c r="AC3118" s="41"/>
      <c r="AD3118" s="41"/>
      <c r="AE3118" s="41"/>
      <c r="AT3118" s="19" t="s">
        <v>289</v>
      </c>
      <c r="AU3118" s="19" t="s">
        <v>93</v>
      </c>
    </row>
    <row r="3119" s="15" customFormat="1">
      <c r="A3119" s="15"/>
      <c r="B3119" s="272"/>
      <c r="C3119" s="273"/>
      <c r="D3119" s="251" t="s">
        <v>260</v>
      </c>
      <c r="E3119" s="274" t="s">
        <v>1</v>
      </c>
      <c r="F3119" s="275" t="s">
        <v>2857</v>
      </c>
      <c r="G3119" s="273"/>
      <c r="H3119" s="274" t="s">
        <v>1</v>
      </c>
      <c r="I3119" s="276"/>
      <c r="J3119" s="273"/>
      <c r="K3119" s="273"/>
      <c r="L3119" s="277"/>
      <c r="M3119" s="278"/>
      <c r="N3119" s="279"/>
      <c r="O3119" s="279"/>
      <c r="P3119" s="279"/>
      <c r="Q3119" s="279"/>
      <c r="R3119" s="279"/>
      <c r="S3119" s="279"/>
      <c r="T3119" s="280"/>
      <c r="U3119" s="15"/>
      <c r="V3119" s="15"/>
      <c r="W3119" s="15"/>
      <c r="X3119" s="15"/>
      <c r="Y3119" s="15"/>
      <c r="Z3119" s="15"/>
      <c r="AA3119" s="15"/>
      <c r="AB3119" s="15"/>
      <c r="AC3119" s="15"/>
      <c r="AD3119" s="15"/>
      <c r="AE3119" s="15"/>
      <c r="AT3119" s="281" t="s">
        <v>260</v>
      </c>
      <c r="AU3119" s="281" t="s">
        <v>93</v>
      </c>
      <c r="AV3119" s="15" t="s">
        <v>91</v>
      </c>
      <c r="AW3119" s="15" t="s">
        <v>40</v>
      </c>
      <c r="AX3119" s="15" t="s">
        <v>84</v>
      </c>
      <c r="AY3119" s="281" t="s">
        <v>251</v>
      </c>
    </row>
    <row r="3120" s="13" customFormat="1">
      <c r="A3120" s="13"/>
      <c r="B3120" s="249"/>
      <c r="C3120" s="250"/>
      <c r="D3120" s="251" t="s">
        <v>260</v>
      </c>
      <c r="E3120" s="252" t="s">
        <v>1</v>
      </c>
      <c r="F3120" s="253" t="s">
        <v>1278</v>
      </c>
      <c r="G3120" s="250"/>
      <c r="H3120" s="254">
        <v>1</v>
      </c>
      <c r="I3120" s="255"/>
      <c r="J3120" s="250"/>
      <c r="K3120" s="250"/>
      <c r="L3120" s="256"/>
      <c r="M3120" s="257"/>
      <c r="N3120" s="258"/>
      <c r="O3120" s="258"/>
      <c r="P3120" s="258"/>
      <c r="Q3120" s="258"/>
      <c r="R3120" s="258"/>
      <c r="S3120" s="258"/>
      <c r="T3120" s="259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60" t="s">
        <v>260</v>
      </c>
      <c r="AU3120" s="260" t="s">
        <v>93</v>
      </c>
      <c r="AV3120" s="13" t="s">
        <v>93</v>
      </c>
      <c r="AW3120" s="13" t="s">
        <v>40</v>
      </c>
      <c r="AX3120" s="13" t="s">
        <v>91</v>
      </c>
      <c r="AY3120" s="260" t="s">
        <v>251</v>
      </c>
    </row>
    <row r="3121" s="2" customFormat="1" ht="55.5" customHeight="1">
      <c r="A3121" s="41"/>
      <c r="B3121" s="42"/>
      <c r="C3121" s="230" t="s">
        <v>2059</v>
      </c>
      <c r="D3121" s="230" t="s">
        <v>253</v>
      </c>
      <c r="E3121" s="231" t="s">
        <v>2899</v>
      </c>
      <c r="F3121" s="232" t="s">
        <v>2900</v>
      </c>
      <c r="G3121" s="233" t="s">
        <v>321</v>
      </c>
      <c r="H3121" s="234">
        <v>23</v>
      </c>
      <c r="I3121" s="235"/>
      <c r="J3121" s="236">
        <f>ROUND(I3121*H3121,2)</f>
        <v>0</v>
      </c>
      <c r="K3121" s="237"/>
      <c r="L3121" s="47"/>
      <c r="M3121" s="238" t="s">
        <v>1</v>
      </c>
      <c r="N3121" s="239" t="s">
        <v>49</v>
      </c>
      <c r="O3121" s="94"/>
      <c r="P3121" s="240">
        <f>O3121*H3121</f>
        <v>0</v>
      </c>
      <c r="Q3121" s="240">
        <v>0.031910000000000001</v>
      </c>
      <c r="R3121" s="240">
        <f>Q3121*H3121</f>
        <v>0.73392999999999997</v>
      </c>
      <c r="S3121" s="240">
        <v>0</v>
      </c>
      <c r="T3121" s="241">
        <f>S3121*H3121</f>
        <v>0</v>
      </c>
      <c r="U3121" s="41"/>
      <c r="V3121" s="41"/>
      <c r="W3121" s="41"/>
      <c r="X3121" s="41"/>
      <c r="Y3121" s="41"/>
      <c r="Z3121" s="41"/>
      <c r="AA3121" s="41"/>
      <c r="AB3121" s="41"/>
      <c r="AC3121" s="41"/>
      <c r="AD3121" s="41"/>
      <c r="AE3121" s="41"/>
      <c r="AR3121" s="242" t="s">
        <v>304</v>
      </c>
      <c r="AT3121" s="242" t="s">
        <v>253</v>
      </c>
      <c r="AU3121" s="242" t="s">
        <v>93</v>
      </c>
      <c r="AY3121" s="19" t="s">
        <v>251</v>
      </c>
      <c r="BE3121" s="243">
        <f>IF(N3121="základní",J3121,0)</f>
        <v>0</v>
      </c>
      <c r="BF3121" s="243">
        <f>IF(N3121="snížená",J3121,0)</f>
        <v>0</v>
      </c>
      <c r="BG3121" s="243">
        <f>IF(N3121="zákl. přenesená",J3121,0)</f>
        <v>0</v>
      </c>
      <c r="BH3121" s="243">
        <f>IF(N3121="sníž. přenesená",J3121,0)</f>
        <v>0</v>
      </c>
      <c r="BI3121" s="243">
        <f>IF(N3121="nulová",J3121,0)</f>
        <v>0</v>
      </c>
      <c r="BJ3121" s="19" t="s">
        <v>91</v>
      </c>
      <c r="BK3121" s="243">
        <f>ROUND(I3121*H3121,2)</f>
        <v>0</v>
      </c>
      <c r="BL3121" s="19" t="s">
        <v>304</v>
      </c>
      <c r="BM3121" s="242" t="s">
        <v>2901</v>
      </c>
    </row>
    <row r="3122" s="2" customFormat="1">
      <c r="A3122" s="41"/>
      <c r="B3122" s="42"/>
      <c r="C3122" s="43"/>
      <c r="D3122" s="251" t="s">
        <v>289</v>
      </c>
      <c r="E3122" s="43"/>
      <c r="F3122" s="282" t="s">
        <v>2902</v>
      </c>
      <c r="G3122" s="43"/>
      <c r="H3122" s="43"/>
      <c r="I3122" s="246"/>
      <c r="J3122" s="43"/>
      <c r="K3122" s="43"/>
      <c r="L3122" s="47"/>
      <c r="M3122" s="247"/>
      <c r="N3122" s="248"/>
      <c r="O3122" s="94"/>
      <c r="P3122" s="94"/>
      <c r="Q3122" s="94"/>
      <c r="R3122" s="94"/>
      <c r="S3122" s="94"/>
      <c r="T3122" s="95"/>
      <c r="U3122" s="41"/>
      <c r="V3122" s="41"/>
      <c r="W3122" s="41"/>
      <c r="X3122" s="41"/>
      <c r="Y3122" s="41"/>
      <c r="Z3122" s="41"/>
      <c r="AA3122" s="41"/>
      <c r="AB3122" s="41"/>
      <c r="AC3122" s="41"/>
      <c r="AD3122" s="41"/>
      <c r="AE3122" s="41"/>
      <c r="AT3122" s="19" t="s">
        <v>289</v>
      </c>
      <c r="AU3122" s="19" t="s">
        <v>93</v>
      </c>
    </row>
    <row r="3123" s="15" customFormat="1">
      <c r="A3123" s="15"/>
      <c r="B3123" s="272"/>
      <c r="C3123" s="273"/>
      <c r="D3123" s="251" t="s">
        <v>260</v>
      </c>
      <c r="E3123" s="274" t="s">
        <v>1</v>
      </c>
      <c r="F3123" s="275" t="s">
        <v>2903</v>
      </c>
      <c r="G3123" s="273"/>
      <c r="H3123" s="274" t="s">
        <v>1</v>
      </c>
      <c r="I3123" s="276"/>
      <c r="J3123" s="273"/>
      <c r="K3123" s="273"/>
      <c r="L3123" s="277"/>
      <c r="M3123" s="278"/>
      <c r="N3123" s="279"/>
      <c r="O3123" s="279"/>
      <c r="P3123" s="279"/>
      <c r="Q3123" s="279"/>
      <c r="R3123" s="279"/>
      <c r="S3123" s="279"/>
      <c r="T3123" s="280"/>
      <c r="U3123" s="15"/>
      <c r="V3123" s="15"/>
      <c r="W3123" s="15"/>
      <c r="X3123" s="15"/>
      <c r="Y3123" s="15"/>
      <c r="Z3123" s="15"/>
      <c r="AA3123" s="15"/>
      <c r="AB3123" s="15"/>
      <c r="AC3123" s="15"/>
      <c r="AD3123" s="15"/>
      <c r="AE3123" s="15"/>
      <c r="AT3123" s="281" t="s">
        <v>260</v>
      </c>
      <c r="AU3123" s="281" t="s">
        <v>93</v>
      </c>
      <c r="AV3123" s="15" t="s">
        <v>91</v>
      </c>
      <c r="AW3123" s="15" t="s">
        <v>40</v>
      </c>
      <c r="AX3123" s="15" t="s">
        <v>84</v>
      </c>
      <c r="AY3123" s="281" t="s">
        <v>251</v>
      </c>
    </row>
    <row r="3124" s="13" customFormat="1">
      <c r="A3124" s="13"/>
      <c r="B3124" s="249"/>
      <c r="C3124" s="250"/>
      <c r="D3124" s="251" t="s">
        <v>260</v>
      </c>
      <c r="E3124" s="252" t="s">
        <v>1</v>
      </c>
      <c r="F3124" s="253" t="s">
        <v>2904</v>
      </c>
      <c r="G3124" s="250"/>
      <c r="H3124" s="254">
        <v>7.4000000000000004</v>
      </c>
      <c r="I3124" s="255"/>
      <c r="J3124" s="250"/>
      <c r="K3124" s="250"/>
      <c r="L3124" s="256"/>
      <c r="M3124" s="257"/>
      <c r="N3124" s="258"/>
      <c r="O3124" s="258"/>
      <c r="P3124" s="258"/>
      <c r="Q3124" s="258"/>
      <c r="R3124" s="258"/>
      <c r="S3124" s="258"/>
      <c r="T3124" s="259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60" t="s">
        <v>260</v>
      </c>
      <c r="AU3124" s="260" t="s">
        <v>93</v>
      </c>
      <c r="AV3124" s="13" t="s">
        <v>93</v>
      </c>
      <c r="AW3124" s="13" t="s">
        <v>40</v>
      </c>
      <c r="AX3124" s="13" t="s">
        <v>84</v>
      </c>
      <c r="AY3124" s="260" t="s">
        <v>251</v>
      </c>
    </row>
    <row r="3125" s="13" customFormat="1">
      <c r="A3125" s="13"/>
      <c r="B3125" s="249"/>
      <c r="C3125" s="250"/>
      <c r="D3125" s="251" t="s">
        <v>260</v>
      </c>
      <c r="E3125" s="252" t="s">
        <v>1</v>
      </c>
      <c r="F3125" s="253" t="s">
        <v>2905</v>
      </c>
      <c r="G3125" s="250"/>
      <c r="H3125" s="254">
        <v>1.5</v>
      </c>
      <c r="I3125" s="255"/>
      <c r="J3125" s="250"/>
      <c r="K3125" s="250"/>
      <c r="L3125" s="256"/>
      <c r="M3125" s="257"/>
      <c r="N3125" s="258"/>
      <c r="O3125" s="258"/>
      <c r="P3125" s="258"/>
      <c r="Q3125" s="258"/>
      <c r="R3125" s="258"/>
      <c r="S3125" s="258"/>
      <c r="T3125" s="259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60" t="s">
        <v>260</v>
      </c>
      <c r="AU3125" s="260" t="s">
        <v>93</v>
      </c>
      <c r="AV3125" s="13" t="s">
        <v>93</v>
      </c>
      <c r="AW3125" s="13" t="s">
        <v>40</v>
      </c>
      <c r="AX3125" s="13" t="s">
        <v>84</v>
      </c>
      <c r="AY3125" s="260" t="s">
        <v>251</v>
      </c>
    </row>
    <row r="3126" s="13" customFormat="1">
      <c r="A3126" s="13"/>
      <c r="B3126" s="249"/>
      <c r="C3126" s="250"/>
      <c r="D3126" s="251" t="s">
        <v>260</v>
      </c>
      <c r="E3126" s="252" t="s">
        <v>1</v>
      </c>
      <c r="F3126" s="253" t="s">
        <v>2906</v>
      </c>
      <c r="G3126" s="250"/>
      <c r="H3126" s="254">
        <v>4.7000000000000002</v>
      </c>
      <c r="I3126" s="255"/>
      <c r="J3126" s="250"/>
      <c r="K3126" s="250"/>
      <c r="L3126" s="256"/>
      <c r="M3126" s="257"/>
      <c r="N3126" s="258"/>
      <c r="O3126" s="258"/>
      <c r="P3126" s="258"/>
      <c r="Q3126" s="258"/>
      <c r="R3126" s="258"/>
      <c r="S3126" s="258"/>
      <c r="T3126" s="259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60" t="s">
        <v>260</v>
      </c>
      <c r="AU3126" s="260" t="s">
        <v>93</v>
      </c>
      <c r="AV3126" s="13" t="s">
        <v>93</v>
      </c>
      <c r="AW3126" s="13" t="s">
        <v>40</v>
      </c>
      <c r="AX3126" s="13" t="s">
        <v>84</v>
      </c>
      <c r="AY3126" s="260" t="s">
        <v>251</v>
      </c>
    </row>
    <row r="3127" s="13" customFormat="1">
      <c r="A3127" s="13"/>
      <c r="B3127" s="249"/>
      <c r="C3127" s="250"/>
      <c r="D3127" s="251" t="s">
        <v>260</v>
      </c>
      <c r="E3127" s="252" t="s">
        <v>1</v>
      </c>
      <c r="F3127" s="253" t="s">
        <v>2907</v>
      </c>
      <c r="G3127" s="250"/>
      <c r="H3127" s="254">
        <v>4.7000000000000002</v>
      </c>
      <c r="I3127" s="255"/>
      <c r="J3127" s="250"/>
      <c r="K3127" s="250"/>
      <c r="L3127" s="256"/>
      <c r="M3127" s="257"/>
      <c r="N3127" s="258"/>
      <c r="O3127" s="258"/>
      <c r="P3127" s="258"/>
      <c r="Q3127" s="258"/>
      <c r="R3127" s="258"/>
      <c r="S3127" s="258"/>
      <c r="T3127" s="259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60" t="s">
        <v>260</v>
      </c>
      <c r="AU3127" s="260" t="s">
        <v>93</v>
      </c>
      <c r="AV3127" s="13" t="s">
        <v>93</v>
      </c>
      <c r="AW3127" s="13" t="s">
        <v>40</v>
      </c>
      <c r="AX3127" s="13" t="s">
        <v>84</v>
      </c>
      <c r="AY3127" s="260" t="s">
        <v>251</v>
      </c>
    </row>
    <row r="3128" s="13" customFormat="1">
      <c r="A3128" s="13"/>
      <c r="B3128" s="249"/>
      <c r="C3128" s="250"/>
      <c r="D3128" s="251" t="s">
        <v>260</v>
      </c>
      <c r="E3128" s="252" t="s">
        <v>1</v>
      </c>
      <c r="F3128" s="253" t="s">
        <v>2908</v>
      </c>
      <c r="G3128" s="250"/>
      <c r="H3128" s="254">
        <v>4.7000000000000002</v>
      </c>
      <c r="I3128" s="255"/>
      <c r="J3128" s="250"/>
      <c r="K3128" s="250"/>
      <c r="L3128" s="256"/>
      <c r="M3128" s="257"/>
      <c r="N3128" s="258"/>
      <c r="O3128" s="258"/>
      <c r="P3128" s="258"/>
      <c r="Q3128" s="258"/>
      <c r="R3128" s="258"/>
      <c r="S3128" s="258"/>
      <c r="T3128" s="259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60" t="s">
        <v>260</v>
      </c>
      <c r="AU3128" s="260" t="s">
        <v>93</v>
      </c>
      <c r="AV3128" s="13" t="s">
        <v>93</v>
      </c>
      <c r="AW3128" s="13" t="s">
        <v>40</v>
      </c>
      <c r="AX3128" s="13" t="s">
        <v>84</v>
      </c>
      <c r="AY3128" s="260" t="s">
        <v>251</v>
      </c>
    </row>
    <row r="3129" s="14" customFormat="1">
      <c r="A3129" s="14"/>
      <c r="B3129" s="261"/>
      <c r="C3129" s="262"/>
      <c r="D3129" s="251" t="s">
        <v>260</v>
      </c>
      <c r="E3129" s="263" t="s">
        <v>1</v>
      </c>
      <c r="F3129" s="264" t="s">
        <v>262</v>
      </c>
      <c r="G3129" s="262"/>
      <c r="H3129" s="265">
        <v>23</v>
      </c>
      <c r="I3129" s="266"/>
      <c r="J3129" s="262"/>
      <c r="K3129" s="262"/>
      <c r="L3129" s="267"/>
      <c r="M3129" s="268"/>
      <c r="N3129" s="269"/>
      <c r="O3129" s="269"/>
      <c r="P3129" s="269"/>
      <c r="Q3129" s="269"/>
      <c r="R3129" s="269"/>
      <c r="S3129" s="269"/>
      <c r="T3129" s="270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71" t="s">
        <v>260</v>
      </c>
      <c r="AU3129" s="271" t="s">
        <v>93</v>
      </c>
      <c r="AV3129" s="14" t="s">
        <v>257</v>
      </c>
      <c r="AW3129" s="14" t="s">
        <v>40</v>
      </c>
      <c r="AX3129" s="14" t="s">
        <v>91</v>
      </c>
      <c r="AY3129" s="271" t="s">
        <v>251</v>
      </c>
    </row>
    <row r="3130" s="2" customFormat="1" ht="62.7" customHeight="1">
      <c r="A3130" s="41"/>
      <c r="B3130" s="42"/>
      <c r="C3130" s="230" t="s">
        <v>2909</v>
      </c>
      <c r="D3130" s="230" t="s">
        <v>253</v>
      </c>
      <c r="E3130" s="231" t="s">
        <v>2910</v>
      </c>
      <c r="F3130" s="232" t="s">
        <v>2911</v>
      </c>
      <c r="G3130" s="233" t="s">
        <v>321</v>
      </c>
      <c r="H3130" s="234">
        <v>2.1000000000000001</v>
      </c>
      <c r="I3130" s="235"/>
      <c r="J3130" s="236">
        <f>ROUND(I3130*H3130,2)</f>
        <v>0</v>
      </c>
      <c r="K3130" s="237"/>
      <c r="L3130" s="47"/>
      <c r="M3130" s="238" t="s">
        <v>1</v>
      </c>
      <c r="N3130" s="239" t="s">
        <v>49</v>
      </c>
      <c r="O3130" s="94"/>
      <c r="P3130" s="240">
        <f>O3130*H3130</f>
        <v>0</v>
      </c>
      <c r="Q3130" s="240">
        <v>0.05142</v>
      </c>
      <c r="R3130" s="240">
        <f>Q3130*H3130</f>
        <v>0.10798200000000001</v>
      </c>
      <c r="S3130" s="240">
        <v>0</v>
      </c>
      <c r="T3130" s="241">
        <f>S3130*H3130</f>
        <v>0</v>
      </c>
      <c r="U3130" s="41"/>
      <c r="V3130" s="41"/>
      <c r="W3130" s="41"/>
      <c r="X3130" s="41"/>
      <c r="Y3130" s="41"/>
      <c r="Z3130" s="41"/>
      <c r="AA3130" s="41"/>
      <c r="AB3130" s="41"/>
      <c r="AC3130" s="41"/>
      <c r="AD3130" s="41"/>
      <c r="AE3130" s="41"/>
      <c r="AR3130" s="242" t="s">
        <v>304</v>
      </c>
      <c r="AT3130" s="242" t="s">
        <v>253</v>
      </c>
      <c r="AU3130" s="242" t="s">
        <v>93</v>
      </c>
      <c r="AY3130" s="19" t="s">
        <v>251</v>
      </c>
      <c r="BE3130" s="243">
        <f>IF(N3130="základní",J3130,0)</f>
        <v>0</v>
      </c>
      <c r="BF3130" s="243">
        <f>IF(N3130="snížená",J3130,0)</f>
        <v>0</v>
      </c>
      <c r="BG3130" s="243">
        <f>IF(N3130="zákl. přenesená",J3130,0)</f>
        <v>0</v>
      </c>
      <c r="BH3130" s="243">
        <f>IF(N3130="sníž. přenesená",J3130,0)</f>
        <v>0</v>
      </c>
      <c r="BI3130" s="243">
        <f>IF(N3130="nulová",J3130,0)</f>
        <v>0</v>
      </c>
      <c r="BJ3130" s="19" t="s">
        <v>91</v>
      </c>
      <c r="BK3130" s="243">
        <f>ROUND(I3130*H3130,2)</f>
        <v>0</v>
      </c>
      <c r="BL3130" s="19" t="s">
        <v>304</v>
      </c>
      <c r="BM3130" s="242" t="s">
        <v>2912</v>
      </c>
    </row>
    <row r="3131" s="2" customFormat="1">
      <c r="A3131" s="41"/>
      <c r="B3131" s="42"/>
      <c r="C3131" s="43"/>
      <c r="D3131" s="251" t="s">
        <v>289</v>
      </c>
      <c r="E3131" s="43"/>
      <c r="F3131" s="282" t="s">
        <v>2913</v>
      </c>
      <c r="G3131" s="43"/>
      <c r="H3131" s="43"/>
      <c r="I3131" s="246"/>
      <c r="J3131" s="43"/>
      <c r="K3131" s="43"/>
      <c r="L3131" s="47"/>
      <c r="M3131" s="247"/>
      <c r="N3131" s="248"/>
      <c r="O3131" s="94"/>
      <c r="P3131" s="94"/>
      <c r="Q3131" s="94"/>
      <c r="R3131" s="94"/>
      <c r="S3131" s="94"/>
      <c r="T3131" s="95"/>
      <c r="U3131" s="41"/>
      <c r="V3131" s="41"/>
      <c r="W3131" s="41"/>
      <c r="X3131" s="41"/>
      <c r="Y3131" s="41"/>
      <c r="Z3131" s="41"/>
      <c r="AA3131" s="41"/>
      <c r="AB3131" s="41"/>
      <c r="AC3131" s="41"/>
      <c r="AD3131" s="41"/>
      <c r="AE3131" s="41"/>
      <c r="AT3131" s="19" t="s">
        <v>289</v>
      </c>
      <c r="AU3131" s="19" t="s">
        <v>93</v>
      </c>
    </row>
    <row r="3132" s="15" customFormat="1">
      <c r="A3132" s="15"/>
      <c r="B3132" s="272"/>
      <c r="C3132" s="273"/>
      <c r="D3132" s="251" t="s">
        <v>260</v>
      </c>
      <c r="E3132" s="274" t="s">
        <v>1</v>
      </c>
      <c r="F3132" s="275" t="s">
        <v>2903</v>
      </c>
      <c r="G3132" s="273"/>
      <c r="H3132" s="274" t="s">
        <v>1</v>
      </c>
      <c r="I3132" s="276"/>
      <c r="J3132" s="273"/>
      <c r="K3132" s="273"/>
      <c r="L3132" s="277"/>
      <c r="M3132" s="278"/>
      <c r="N3132" s="279"/>
      <c r="O3132" s="279"/>
      <c r="P3132" s="279"/>
      <c r="Q3132" s="279"/>
      <c r="R3132" s="279"/>
      <c r="S3132" s="279"/>
      <c r="T3132" s="280"/>
      <c r="U3132" s="15"/>
      <c r="V3132" s="15"/>
      <c r="W3132" s="15"/>
      <c r="X3132" s="15"/>
      <c r="Y3132" s="15"/>
      <c r="Z3132" s="15"/>
      <c r="AA3132" s="15"/>
      <c r="AB3132" s="15"/>
      <c r="AC3132" s="15"/>
      <c r="AD3132" s="15"/>
      <c r="AE3132" s="15"/>
      <c r="AT3132" s="281" t="s">
        <v>260</v>
      </c>
      <c r="AU3132" s="281" t="s">
        <v>93</v>
      </c>
      <c r="AV3132" s="15" t="s">
        <v>91</v>
      </c>
      <c r="AW3132" s="15" t="s">
        <v>40</v>
      </c>
      <c r="AX3132" s="15" t="s">
        <v>84</v>
      </c>
      <c r="AY3132" s="281" t="s">
        <v>251</v>
      </c>
    </row>
    <row r="3133" s="13" customFormat="1">
      <c r="A3133" s="13"/>
      <c r="B3133" s="249"/>
      <c r="C3133" s="250"/>
      <c r="D3133" s="251" t="s">
        <v>260</v>
      </c>
      <c r="E3133" s="252" t="s">
        <v>1</v>
      </c>
      <c r="F3133" s="253" t="s">
        <v>2914</v>
      </c>
      <c r="G3133" s="250"/>
      <c r="H3133" s="254">
        <v>2.1000000000000001</v>
      </c>
      <c r="I3133" s="255"/>
      <c r="J3133" s="250"/>
      <c r="K3133" s="250"/>
      <c r="L3133" s="256"/>
      <c r="M3133" s="257"/>
      <c r="N3133" s="258"/>
      <c r="O3133" s="258"/>
      <c r="P3133" s="258"/>
      <c r="Q3133" s="258"/>
      <c r="R3133" s="258"/>
      <c r="S3133" s="258"/>
      <c r="T3133" s="259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60" t="s">
        <v>260</v>
      </c>
      <c r="AU3133" s="260" t="s">
        <v>93</v>
      </c>
      <c r="AV3133" s="13" t="s">
        <v>93</v>
      </c>
      <c r="AW3133" s="13" t="s">
        <v>40</v>
      </c>
      <c r="AX3133" s="13" t="s">
        <v>91</v>
      </c>
      <c r="AY3133" s="260" t="s">
        <v>251</v>
      </c>
    </row>
    <row r="3134" s="2" customFormat="1" ht="66.75" customHeight="1">
      <c r="A3134" s="41"/>
      <c r="B3134" s="42"/>
      <c r="C3134" s="230" t="s">
        <v>2915</v>
      </c>
      <c r="D3134" s="230" t="s">
        <v>253</v>
      </c>
      <c r="E3134" s="231" t="s">
        <v>2916</v>
      </c>
      <c r="F3134" s="232" t="s">
        <v>2917</v>
      </c>
      <c r="G3134" s="233" t="s">
        <v>321</v>
      </c>
      <c r="H3134" s="234">
        <v>98.599999999999994</v>
      </c>
      <c r="I3134" s="235"/>
      <c r="J3134" s="236">
        <f>ROUND(I3134*H3134,2)</f>
        <v>0</v>
      </c>
      <c r="K3134" s="237"/>
      <c r="L3134" s="47"/>
      <c r="M3134" s="238" t="s">
        <v>1</v>
      </c>
      <c r="N3134" s="239" t="s">
        <v>49</v>
      </c>
      <c r="O3134" s="94"/>
      <c r="P3134" s="240">
        <f>O3134*H3134</f>
        <v>0</v>
      </c>
      <c r="Q3134" s="240">
        <v>0.00040000000000000002</v>
      </c>
      <c r="R3134" s="240">
        <f>Q3134*H3134</f>
        <v>0.039440000000000003</v>
      </c>
      <c r="S3134" s="240">
        <v>0</v>
      </c>
      <c r="T3134" s="241">
        <f>S3134*H3134</f>
        <v>0</v>
      </c>
      <c r="U3134" s="41"/>
      <c r="V3134" s="41"/>
      <c r="W3134" s="41"/>
      <c r="X3134" s="41"/>
      <c r="Y3134" s="41"/>
      <c r="Z3134" s="41"/>
      <c r="AA3134" s="41"/>
      <c r="AB3134" s="41"/>
      <c r="AC3134" s="41"/>
      <c r="AD3134" s="41"/>
      <c r="AE3134" s="41"/>
      <c r="AR3134" s="242" t="s">
        <v>304</v>
      </c>
      <c r="AT3134" s="242" t="s">
        <v>253</v>
      </c>
      <c r="AU3134" s="242" t="s">
        <v>93</v>
      </c>
      <c r="AY3134" s="19" t="s">
        <v>251</v>
      </c>
      <c r="BE3134" s="243">
        <f>IF(N3134="základní",J3134,0)</f>
        <v>0</v>
      </c>
      <c r="BF3134" s="243">
        <f>IF(N3134="snížená",J3134,0)</f>
        <v>0</v>
      </c>
      <c r="BG3134" s="243">
        <f>IF(N3134="zákl. přenesená",J3134,0)</f>
        <v>0</v>
      </c>
      <c r="BH3134" s="243">
        <f>IF(N3134="sníž. přenesená",J3134,0)</f>
        <v>0</v>
      </c>
      <c r="BI3134" s="243">
        <f>IF(N3134="nulová",J3134,0)</f>
        <v>0</v>
      </c>
      <c r="BJ3134" s="19" t="s">
        <v>91</v>
      </c>
      <c r="BK3134" s="243">
        <f>ROUND(I3134*H3134,2)</f>
        <v>0</v>
      </c>
      <c r="BL3134" s="19" t="s">
        <v>304</v>
      </c>
      <c r="BM3134" s="242" t="s">
        <v>2918</v>
      </c>
    </row>
    <row r="3135" s="2" customFormat="1">
      <c r="A3135" s="41"/>
      <c r="B3135" s="42"/>
      <c r="C3135" s="43"/>
      <c r="D3135" s="251" t="s">
        <v>289</v>
      </c>
      <c r="E3135" s="43"/>
      <c r="F3135" s="282" t="s">
        <v>2919</v>
      </c>
      <c r="G3135" s="43"/>
      <c r="H3135" s="43"/>
      <c r="I3135" s="246"/>
      <c r="J3135" s="43"/>
      <c r="K3135" s="43"/>
      <c r="L3135" s="47"/>
      <c r="M3135" s="247"/>
      <c r="N3135" s="248"/>
      <c r="O3135" s="94"/>
      <c r="P3135" s="94"/>
      <c r="Q3135" s="94"/>
      <c r="R3135" s="94"/>
      <c r="S3135" s="94"/>
      <c r="T3135" s="95"/>
      <c r="U3135" s="41"/>
      <c r="V3135" s="41"/>
      <c r="W3135" s="41"/>
      <c r="X3135" s="41"/>
      <c r="Y3135" s="41"/>
      <c r="Z3135" s="41"/>
      <c r="AA3135" s="41"/>
      <c r="AB3135" s="41"/>
      <c r="AC3135" s="41"/>
      <c r="AD3135" s="41"/>
      <c r="AE3135" s="41"/>
      <c r="AT3135" s="19" t="s">
        <v>289</v>
      </c>
      <c r="AU3135" s="19" t="s">
        <v>93</v>
      </c>
    </row>
    <row r="3136" s="15" customFormat="1">
      <c r="A3136" s="15"/>
      <c r="B3136" s="272"/>
      <c r="C3136" s="273"/>
      <c r="D3136" s="251" t="s">
        <v>260</v>
      </c>
      <c r="E3136" s="274" t="s">
        <v>1</v>
      </c>
      <c r="F3136" s="275" t="s">
        <v>2920</v>
      </c>
      <c r="G3136" s="273"/>
      <c r="H3136" s="274" t="s">
        <v>1</v>
      </c>
      <c r="I3136" s="276"/>
      <c r="J3136" s="273"/>
      <c r="K3136" s="273"/>
      <c r="L3136" s="277"/>
      <c r="M3136" s="278"/>
      <c r="N3136" s="279"/>
      <c r="O3136" s="279"/>
      <c r="P3136" s="279"/>
      <c r="Q3136" s="279"/>
      <c r="R3136" s="279"/>
      <c r="S3136" s="279"/>
      <c r="T3136" s="280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  <c r="AE3136" s="15"/>
      <c r="AT3136" s="281" t="s">
        <v>260</v>
      </c>
      <c r="AU3136" s="281" t="s">
        <v>93</v>
      </c>
      <c r="AV3136" s="15" t="s">
        <v>91</v>
      </c>
      <c r="AW3136" s="15" t="s">
        <v>40</v>
      </c>
      <c r="AX3136" s="15" t="s">
        <v>84</v>
      </c>
      <c r="AY3136" s="281" t="s">
        <v>251</v>
      </c>
    </row>
    <row r="3137" s="13" customFormat="1">
      <c r="A3137" s="13"/>
      <c r="B3137" s="249"/>
      <c r="C3137" s="250"/>
      <c r="D3137" s="251" t="s">
        <v>260</v>
      </c>
      <c r="E3137" s="252" t="s">
        <v>1</v>
      </c>
      <c r="F3137" s="253" t="s">
        <v>2921</v>
      </c>
      <c r="G3137" s="250"/>
      <c r="H3137" s="254">
        <v>21.300000000000001</v>
      </c>
      <c r="I3137" s="255"/>
      <c r="J3137" s="250"/>
      <c r="K3137" s="250"/>
      <c r="L3137" s="256"/>
      <c r="M3137" s="257"/>
      <c r="N3137" s="258"/>
      <c r="O3137" s="258"/>
      <c r="P3137" s="258"/>
      <c r="Q3137" s="258"/>
      <c r="R3137" s="258"/>
      <c r="S3137" s="258"/>
      <c r="T3137" s="259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60" t="s">
        <v>260</v>
      </c>
      <c r="AU3137" s="260" t="s">
        <v>93</v>
      </c>
      <c r="AV3137" s="13" t="s">
        <v>93</v>
      </c>
      <c r="AW3137" s="13" t="s">
        <v>40</v>
      </c>
      <c r="AX3137" s="13" t="s">
        <v>84</v>
      </c>
      <c r="AY3137" s="260" t="s">
        <v>251</v>
      </c>
    </row>
    <row r="3138" s="13" customFormat="1">
      <c r="A3138" s="13"/>
      <c r="B3138" s="249"/>
      <c r="C3138" s="250"/>
      <c r="D3138" s="251" t="s">
        <v>260</v>
      </c>
      <c r="E3138" s="252" t="s">
        <v>1</v>
      </c>
      <c r="F3138" s="253" t="s">
        <v>2922</v>
      </c>
      <c r="G3138" s="250"/>
      <c r="H3138" s="254">
        <v>18.899999999999999</v>
      </c>
      <c r="I3138" s="255"/>
      <c r="J3138" s="250"/>
      <c r="K3138" s="250"/>
      <c r="L3138" s="256"/>
      <c r="M3138" s="257"/>
      <c r="N3138" s="258"/>
      <c r="O3138" s="258"/>
      <c r="P3138" s="258"/>
      <c r="Q3138" s="258"/>
      <c r="R3138" s="258"/>
      <c r="S3138" s="258"/>
      <c r="T3138" s="259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60" t="s">
        <v>260</v>
      </c>
      <c r="AU3138" s="260" t="s">
        <v>93</v>
      </c>
      <c r="AV3138" s="13" t="s">
        <v>93</v>
      </c>
      <c r="AW3138" s="13" t="s">
        <v>40</v>
      </c>
      <c r="AX3138" s="13" t="s">
        <v>84</v>
      </c>
      <c r="AY3138" s="260" t="s">
        <v>251</v>
      </c>
    </row>
    <row r="3139" s="13" customFormat="1">
      <c r="A3139" s="13"/>
      <c r="B3139" s="249"/>
      <c r="C3139" s="250"/>
      <c r="D3139" s="251" t="s">
        <v>260</v>
      </c>
      <c r="E3139" s="252" t="s">
        <v>1</v>
      </c>
      <c r="F3139" s="253" t="s">
        <v>2923</v>
      </c>
      <c r="G3139" s="250"/>
      <c r="H3139" s="254">
        <v>27.399999999999999</v>
      </c>
      <c r="I3139" s="255"/>
      <c r="J3139" s="250"/>
      <c r="K3139" s="250"/>
      <c r="L3139" s="256"/>
      <c r="M3139" s="257"/>
      <c r="N3139" s="258"/>
      <c r="O3139" s="258"/>
      <c r="P3139" s="258"/>
      <c r="Q3139" s="258"/>
      <c r="R3139" s="258"/>
      <c r="S3139" s="258"/>
      <c r="T3139" s="25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60" t="s">
        <v>260</v>
      </c>
      <c r="AU3139" s="260" t="s">
        <v>93</v>
      </c>
      <c r="AV3139" s="13" t="s">
        <v>93</v>
      </c>
      <c r="AW3139" s="13" t="s">
        <v>40</v>
      </c>
      <c r="AX3139" s="13" t="s">
        <v>84</v>
      </c>
      <c r="AY3139" s="260" t="s">
        <v>251</v>
      </c>
    </row>
    <row r="3140" s="13" customFormat="1">
      <c r="A3140" s="13"/>
      <c r="B3140" s="249"/>
      <c r="C3140" s="250"/>
      <c r="D3140" s="251" t="s">
        <v>260</v>
      </c>
      <c r="E3140" s="252" t="s">
        <v>1</v>
      </c>
      <c r="F3140" s="253" t="s">
        <v>2924</v>
      </c>
      <c r="G3140" s="250"/>
      <c r="H3140" s="254">
        <v>31</v>
      </c>
      <c r="I3140" s="255"/>
      <c r="J3140" s="250"/>
      <c r="K3140" s="250"/>
      <c r="L3140" s="256"/>
      <c r="M3140" s="257"/>
      <c r="N3140" s="258"/>
      <c r="O3140" s="258"/>
      <c r="P3140" s="258"/>
      <c r="Q3140" s="258"/>
      <c r="R3140" s="258"/>
      <c r="S3140" s="258"/>
      <c r="T3140" s="259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60" t="s">
        <v>260</v>
      </c>
      <c r="AU3140" s="260" t="s">
        <v>93</v>
      </c>
      <c r="AV3140" s="13" t="s">
        <v>93</v>
      </c>
      <c r="AW3140" s="13" t="s">
        <v>40</v>
      </c>
      <c r="AX3140" s="13" t="s">
        <v>84</v>
      </c>
      <c r="AY3140" s="260" t="s">
        <v>251</v>
      </c>
    </row>
    <row r="3141" s="14" customFormat="1">
      <c r="A3141" s="14"/>
      <c r="B3141" s="261"/>
      <c r="C3141" s="262"/>
      <c r="D3141" s="251" t="s">
        <v>260</v>
      </c>
      <c r="E3141" s="263" t="s">
        <v>1</v>
      </c>
      <c r="F3141" s="264" t="s">
        <v>262</v>
      </c>
      <c r="G3141" s="262"/>
      <c r="H3141" s="265">
        <v>98.599999999999994</v>
      </c>
      <c r="I3141" s="266"/>
      <c r="J3141" s="262"/>
      <c r="K3141" s="262"/>
      <c r="L3141" s="267"/>
      <c r="M3141" s="268"/>
      <c r="N3141" s="269"/>
      <c r="O3141" s="269"/>
      <c r="P3141" s="269"/>
      <c r="Q3141" s="269"/>
      <c r="R3141" s="269"/>
      <c r="S3141" s="269"/>
      <c r="T3141" s="270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71" t="s">
        <v>260</v>
      </c>
      <c r="AU3141" s="271" t="s">
        <v>93</v>
      </c>
      <c r="AV3141" s="14" t="s">
        <v>257</v>
      </c>
      <c r="AW3141" s="14" t="s">
        <v>40</v>
      </c>
      <c r="AX3141" s="14" t="s">
        <v>91</v>
      </c>
      <c r="AY3141" s="271" t="s">
        <v>251</v>
      </c>
    </row>
    <row r="3142" s="2" customFormat="1" ht="66.75" customHeight="1">
      <c r="A3142" s="41"/>
      <c r="B3142" s="42"/>
      <c r="C3142" s="230" t="s">
        <v>2925</v>
      </c>
      <c r="D3142" s="230" t="s">
        <v>253</v>
      </c>
      <c r="E3142" s="231" t="s">
        <v>2926</v>
      </c>
      <c r="F3142" s="232" t="s">
        <v>2927</v>
      </c>
      <c r="G3142" s="233" t="s">
        <v>321</v>
      </c>
      <c r="H3142" s="234">
        <v>29.300000000000001</v>
      </c>
      <c r="I3142" s="235"/>
      <c r="J3142" s="236">
        <f>ROUND(I3142*H3142,2)</f>
        <v>0</v>
      </c>
      <c r="K3142" s="237"/>
      <c r="L3142" s="47"/>
      <c r="M3142" s="238" t="s">
        <v>1</v>
      </c>
      <c r="N3142" s="239" t="s">
        <v>49</v>
      </c>
      <c r="O3142" s="94"/>
      <c r="P3142" s="240">
        <f>O3142*H3142</f>
        <v>0</v>
      </c>
      <c r="Q3142" s="240">
        <v>0.00040000000000000002</v>
      </c>
      <c r="R3142" s="240">
        <f>Q3142*H3142</f>
        <v>0.011720000000000001</v>
      </c>
      <c r="S3142" s="240">
        <v>0</v>
      </c>
      <c r="T3142" s="241">
        <f>S3142*H3142</f>
        <v>0</v>
      </c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R3142" s="242" t="s">
        <v>304</v>
      </c>
      <c r="AT3142" s="242" t="s">
        <v>253</v>
      </c>
      <c r="AU3142" s="242" t="s">
        <v>93</v>
      </c>
      <c r="AY3142" s="19" t="s">
        <v>251</v>
      </c>
      <c r="BE3142" s="243">
        <f>IF(N3142="základní",J3142,0)</f>
        <v>0</v>
      </c>
      <c r="BF3142" s="243">
        <f>IF(N3142="snížená",J3142,0)</f>
        <v>0</v>
      </c>
      <c r="BG3142" s="243">
        <f>IF(N3142="zákl. přenesená",J3142,0)</f>
        <v>0</v>
      </c>
      <c r="BH3142" s="243">
        <f>IF(N3142="sníž. přenesená",J3142,0)</f>
        <v>0</v>
      </c>
      <c r="BI3142" s="243">
        <f>IF(N3142="nulová",J3142,0)</f>
        <v>0</v>
      </c>
      <c r="BJ3142" s="19" t="s">
        <v>91</v>
      </c>
      <c r="BK3142" s="243">
        <f>ROUND(I3142*H3142,2)</f>
        <v>0</v>
      </c>
      <c r="BL3142" s="19" t="s">
        <v>304</v>
      </c>
      <c r="BM3142" s="242" t="s">
        <v>2928</v>
      </c>
    </row>
    <row r="3143" s="2" customFormat="1">
      <c r="A3143" s="41"/>
      <c r="B3143" s="42"/>
      <c r="C3143" s="43"/>
      <c r="D3143" s="251" t="s">
        <v>289</v>
      </c>
      <c r="E3143" s="43"/>
      <c r="F3143" s="282" t="s">
        <v>2929</v>
      </c>
      <c r="G3143" s="43"/>
      <c r="H3143" s="43"/>
      <c r="I3143" s="246"/>
      <c r="J3143" s="43"/>
      <c r="K3143" s="43"/>
      <c r="L3143" s="47"/>
      <c r="M3143" s="247"/>
      <c r="N3143" s="248"/>
      <c r="O3143" s="94"/>
      <c r="P3143" s="94"/>
      <c r="Q3143" s="94"/>
      <c r="R3143" s="94"/>
      <c r="S3143" s="94"/>
      <c r="T3143" s="95"/>
      <c r="U3143" s="41"/>
      <c r="V3143" s="41"/>
      <c r="W3143" s="41"/>
      <c r="X3143" s="41"/>
      <c r="Y3143" s="41"/>
      <c r="Z3143" s="41"/>
      <c r="AA3143" s="41"/>
      <c r="AB3143" s="41"/>
      <c r="AC3143" s="41"/>
      <c r="AD3143" s="41"/>
      <c r="AE3143" s="41"/>
      <c r="AT3143" s="19" t="s">
        <v>289</v>
      </c>
      <c r="AU3143" s="19" t="s">
        <v>93</v>
      </c>
    </row>
    <row r="3144" s="15" customFormat="1">
      <c r="A3144" s="15"/>
      <c r="B3144" s="272"/>
      <c r="C3144" s="273"/>
      <c r="D3144" s="251" t="s">
        <v>260</v>
      </c>
      <c r="E3144" s="274" t="s">
        <v>1</v>
      </c>
      <c r="F3144" s="275" t="s">
        <v>2920</v>
      </c>
      <c r="G3144" s="273"/>
      <c r="H3144" s="274" t="s">
        <v>1</v>
      </c>
      <c r="I3144" s="276"/>
      <c r="J3144" s="273"/>
      <c r="K3144" s="273"/>
      <c r="L3144" s="277"/>
      <c r="M3144" s="278"/>
      <c r="N3144" s="279"/>
      <c r="O3144" s="279"/>
      <c r="P3144" s="279"/>
      <c r="Q3144" s="279"/>
      <c r="R3144" s="279"/>
      <c r="S3144" s="279"/>
      <c r="T3144" s="280"/>
      <c r="U3144" s="15"/>
      <c r="V3144" s="15"/>
      <c r="W3144" s="15"/>
      <c r="X3144" s="15"/>
      <c r="Y3144" s="15"/>
      <c r="Z3144" s="15"/>
      <c r="AA3144" s="15"/>
      <c r="AB3144" s="15"/>
      <c r="AC3144" s="15"/>
      <c r="AD3144" s="15"/>
      <c r="AE3144" s="15"/>
      <c r="AT3144" s="281" t="s">
        <v>260</v>
      </c>
      <c r="AU3144" s="281" t="s">
        <v>93</v>
      </c>
      <c r="AV3144" s="15" t="s">
        <v>91</v>
      </c>
      <c r="AW3144" s="15" t="s">
        <v>40</v>
      </c>
      <c r="AX3144" s="15" t="s">
        <v>84</v>
      </c>
      <c r="AY3144" s="281" t="s">
        <v>251</v>
      </c>
    </row>
    <row r="3145" s="13" customFormat="1">
      <c r="A3145" s="13"/>
      <c r="B3145" s="249"/>
      <c r="C3145" s="250"/>
      <c r="D3145" s="251" t="s">
        <v>260</v>
      </c>
      <c r="E3145" s="252" t="s">
        <v>1</v>
      </c>
      <c r="F3145" s="253" t="s">
        <v>2930</v>
      </c>
      <c r="G3145" s="250"/>
      <c r="H3145" s="254">
        <v>5.7000000000000002</v>
      </c>
      <c r="I3145" s="255"/>
      <c r="J3145" s="250"/>
      <c r="K3145" s="250"/>
      <c r="L3145" s="256"/>
      <c r="M3145" s="257"/>
      <c r="N3145" s="258"/>
      <c r="O3145" s="258"/>
      <c r="P3145" s="258"/>
      <c r="Q3145" s="258"/>
      <c r="R3145" s="258"/>
      <c r="S3145" s="258"/>
      <c r="T3145" s="259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60" t="s">
        <v>260</v>
      </c>
      <c r="AU3145" s="260" t="s">
        <v>93</v>
      </c>
      <c r="AV3145" s="13" t="s">
        <v>93</v>
      </c>
      <c r="AW3145" s="13" t="s">
        <v>40</v>
      </c>
      <c r="AX3145" s="13" t="s">
        <v>84</v>
      </c>
      <c r="AY3145" s="260" t="s">
        <v>251</v>
      </c>
    </row>
    <row r="3146" s="13" customFormat="1">
      <c r="A3146" s="13"/>
      <c r="B3146" s="249"/>
      <c r="C3146" s="250"/>
      <c r="D3146" s="251" t="s">
        <v>260</v>
      </c>
      <c r="E3146" s="252" t="s">
        <v>1</v>
      </c>
      <c r="F3146" s="253" t="s">
        <v>2931</v>
      </c>
      <c r="G3146" s="250"/>
      <c r="H3146" s="254">
        <v>5.7000000000000002</v>
      </c>
      <c r="I3146" s="255"/>
      <c r="J3146" s="250"/>
      <c r="K3146" s="250"/>
      <c r="L3146" s="256"/>
      <c r="M3146" s="257"/>
      <c r="N3146" s="258"/>
      <c r="O3146" s="258"/>
      <c r="P3146" s="258"/>
      <c r="Q3146" s="258"/>
      <c r="R3146" s="258"/>
      <c r="S3146" s="258"/>
      <c r="T3146" s="259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60" t="s">
        <v>260</v>
      </c>
      <c r="AU3146" s="260" t="s">
        <v>93</v>
      </c>
      <c r="AV3146" s="13" t="s">
        <v>93</v>
      </c>
      <c r="AW3146" s="13" t="s">
        <v>40</v>
      </c>
      <c r="AX3146" s="13" t="s">
        <v>84</v>
      </c>
      <c r="AY3146" s="260" t="s">
        <v>251</v>
      </c>
    </row>
    <row r="3147" s="13" customFormat="1">
      <c r="A3147" s="13"/>
      <c r="B3147" s="249"/>
      <c r="C3147" s="250"/>
      <c r="D3147" s="251" t="s">
        <v>260</v>
      </c>
      <c r="E3147" s="252" t="s">
        <v>1</v>
      </c>
      <c r="F3147" s="253" t="s">
        <v>2932</v>
      </c>
      <c r="G3147" s="250"/>
      <c r="H3147" s="254">
        <v>5.7000000000000002</v>
      </c>
      <c r="I3147" s="255"/>
      <c r="J3147" s="250"/>
      <c r="K3147" s="250"/>
      <c r="L3147" s="256"/>
      <c r="M3147" s="257"/>
      <c r="N3147" s="258"/>
      <c r="O3147" s="258"/>
      <c r="P3147" s="258"/>
      <c r="Q3147" s="258"/>
      <c r="R3147" s="258"/>
      <c r="S3147" s="258"/>
      <c r="T3147" s="259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60" t="s">
        <v>260</v>
      </c>
      <c r="AU3147" s="260" t="s">
        <v>93</v>
      </c>
      <c r="AV3147" s="13" t="s">
        <v>93</v>
      </c>
      <c r="AW3147" s="13" t="s">
        <v>40</v>
      </c>
      <c r="AX3147" s="13" t="s">
        <v>84</v>
      </c>
      <c r="AY3147" s="260" t="s">
        <v>251</v>
      </c>
    </row>
    <row r="3148" s="13" customFormat="1">
      <c r="A3148" s="13"/>
      <c r="B3148" s="249"/>
      <c r="C3148" s="250"/>
      <c r="D3148" s="251" t="s">
        <v>260</v>
      </c>
      <c r="E3148" s="252" t="s">
        <v>1</v>
      </c>
      <c r="F3148" s="253" t="s">
        <v>2933</v>
      </c>
      <c r="G3148" s="250"/>
      <c r="H3148" s="254">
        <v>12.199999999999999</v>
      </c>
      <c r="I3148" s="255"/>
      <c r="J3148" s="250"/>
      <c r="K3148" s="250"/>
      <c r="L3148" s="256"/>
      <c r="M3148" s="257"/>
      <c r="N3148" s="258"/>
      <c r="O3148" s="258"/>
      <c r="P3148" s="258"/>
      <c r="Q3148" s="258"/>
      <c r="R3148" s="258"/>
      <c r="S3148" s="258"/>
      <c r="T3148" s="259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60" t="s">
        <v>260</v>
      </c>
      <c r="AU3148" s="260" t="s">
        <v>93</v>
      </c>
      <c r="AV3148" s="13" t="s">
        <v>93</v>
      </c>
      <c r="AW3148" s="13" t="s">
        <v>40</v>
      </c>
      <c r="AX3148" s="13" t="s">
        <v>84</v>
      </c>
      <c r="AY3148" s="260" t="s">
        <v>251</v>
      </c>
    </row>
    <row r="3149" s="14" customFormat="1">
      <c r="A3149" s="14"/>
      <c r="B3149" s="261"/>
      <c r="C3149" s="262"/>
      <c r="D3149" s="251" t="s">
        <v>260</v>
      </c>
      <c r="E3149" s="263" t="s">
        <v>1</v>
      </c>
      <c r="F3149" s="264" t="s">
        <v>262</v>
      </c>
      <c r="G3149" s="262"/>
      <c r="H3149" s="265">
        <v>29.300000000000001</v>
      </c>
      <c r="I3149" s="266"/>
      <c r="J3149" s="262"/>
      <c r="K3149" s="262"/>
      <c r="L3149" s="267"/>
      <c r="M3149" s="268"/>
      <c r="N3149" s="269"/>
      <c r="O3149" s="269"/>
      <c r="P3149" s="269"/>
      <c r="Q3149" s="269"/>
      <c r="R3149" s="269"/>
      <c r="S3149" s="269"/>
      <c r="T3149" s="270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71" t="s">
        <v>260</v>
      </c>
      <c r="AU3149" s="271" t="s">
        <v>93</v>
      </c>
      <c r="AV3149" s="14" t="s">
        <v>257</v>
      </c>
      <c r="AW3149" s="14" t="s">
        <v>40</v>
      </c>
      <c r="AX3149" s="14" t="s">
        <v>91</v>
      </c>
      <c r="AY3149" s="271" t="s">
        <v>251</v>
      </c>
    </row>
    <row r="3150" s="2" customFormat="1" ht="66.75" customHeight="1">
      <c r="A3150" s="41"/>
      <c r="B3150" s="42"/>
      <c r="C3150" s="230" t="s">
        <v>2934</v>
      </c>
      <c r="D3150" s="230" t="s">
        <v>253</v>
      </c>
      <c r="E3150" s="231" t="s">
        <v>2935</v>
      </c>
      <c r="F3150" s="232" t="s">
        <v>2936</v>
      </c>
      <c r="G3150" s="233" t="s">
        <v>321</v>
      </c>
      <c r="H3150" s="234">
        <v>6.2000000000000002</v>
      </c>
      <c r="I3150" s="235"/>
      <c r="J3150" s="236">
        <f>ROUND(I3150*H3150,2)</f>
        <v>0</v>
      </c>
      <c r="K3150" s="237"/>
      <c r="L3150" s="47"/>
      <c r="M3150" s="238" t="s">
        <v>1</v>
      </c>
      <c r="N3150" s="239" t="s">
        <v>49</v>
      </c>
      <c r="O3150" s="94"/>
      <c r="P3150" s="240">
        <f>O3150*H3150</f>
        <v>0</v>
      </c>
      <c r="Q3150" s="240">
        <v>0.00040000000000000002</v>
      </c>
      <c r="R3150" s="240">
        <f>Q3150*H3150</f>
        <v>0.00248</v>
      </c>
      <c r="S3150" s="240">
        <v>0</v>
      </c>
      <c r="T3150" s="241">
        <f>S3150*H3150</f>
        <v>0</v>
      </c>
      <c r="U3150" s="41"/>
      <c r="V3150" s="41"/>
      <c r="W3150" s="41"/>
      <c r="X3150" s="41"/>
      <c r="Y3150" s="41"/>
      <c r="Z3150" s="41"/>
      <c r="AA3150" s="41"/>
      <c r="AB3150" s="41"/>
      <c r="AC3150" s="41"/>
      <c r="AD3150" s="41"/>
      <c r="AE3150" s="41"/>
      <c r="AR3150" s="242" t="s">
        <v>304</v>
      </c>
      <c r="AT3150" s="242" t="s">
        <v>253</v>
      </c>
      <c r="AU3150" s="242" t="s">
        <v>93</v>
      </c>
      <c r="AY3150" s="19" t="s">
        <v>251</v>
      </c>
      <c r="BE3150" s="243">
        <f>IF(N3150="základní",J3150,0)</f>
        <v>0</v>
      </c>
      <c r="BF3150" s="243">
        <f>IF(N3150="snížená",J3150,0)</f>
        <v>0</v>
      </c>
      <c r="BG3150" s="243">
        <f>IF(N3150="zákl. přenesená",J3150,0)</f>
        <v>0</v>
      </c>
      <c r="BH3150" s="243">
        <f>IF(N3150="sníž. přenesená",J3150,0)</f>
        <v>0</v>
      </c>
      <c r="BI3150" s="243">
        <f>IF(N3150="nulová",J3150,0)</f>
        <v>0</v>
      </c>
      <c r="BJ3150" s="19" t="s">
        <v>91</v>
      </c>
      <c r="BK3150" s="243">
        <f>ROUND(I3150*H3150,2)</f>
        <v>0</v>
      </c>
      <c r="BL3150" s="19" t="s">
        <v>304</v>
      </c>
      <c r="BM3150" s="242" t="s">
        <v>2937</v>
      </c>
    </row>
    <row r="3151" s="2" customFormat="1">
      <c r="A3151" s="41"/>
      <c r="B3151" s="42"/>
      <c r="C3151" s="43"/>
      <c r="D3151" s="251" t="s">
        <v>289</v>
      </c>
      <c r="E3151" s="43"/>
      <c r="F3151" s="282" t="s">
        <v>2938</v>
      </c>
      <c r="G3151" s="43"/>
      <c r="H3151" s="43"/>
      <c r="I3151" s="246"/>
      <c r="J3151" s="43"/>
      <c r="K3151" s="43"/>
      <c r="L3151" s="47"/>
      <c r="M3151" s="247"/>
      <c r="N3151" s="248"/>
      <c r="O3151" s="94"/>
      <c r="P3151" s="94"/>
      <c r="Q3151" s="94"/>
      <c r="R3151" s="94"/>
      <c r="S3151" s="94"/>
      <c r="T3151" s="95"/>
      <c r="U3151" s="41"/>
      <c r="V3151" s="41"/>
      <c r="W3151" s="41"/>
      <c r="X3151" s="41"/>
      <c r="Y3151" s="41"/>
      <c r="Z3151" s="41"/>
      <c r="AA3151" s="41"/>
      <c r="AB3151" s="41"/>
      <c r="AC3151" s="41"/>
      <c r="AD3151" s="41"/>
      <c r="AE3151" s="41"/>
      <c r="AT3151" s="19" t="s">
        <v>289</v>
      </c>
      <c r="AU3151" s="19" t="s">
        <v>93</v>
      </c>
    </row>
    <row r="3152" s="15" customFormat="1">
      <c r="A3152" s="15"/>
      <c r="B3152" s="272"/>
      <c r="C3152" s="273"/>
      <c r="D3152" s="251" t="s">
        <v>260</v>
      </c>
      <c r="E3152" s="274" t="s">
        <v>1</v>
      </c>
      <c r="F3152" s="275" t="s">
        <v>2920</v>
      </c>
      <c r="G3152" s="273"/>
      <c r="H3152" s="274" t="s">
        <v>1</v>
      </c>
      <c r="I3152" s="276"/>
      <c r="J3152" s="273"/>
      <c r="K3152" s="273"/>
      <c r="L3152" s="277"/>
      <c r="M3152" s="278"/>
      <c r="N3152" s="279"/>
      <c r="O3152" s="279"/>
      <c r="P3152" s="279"/>
      <c r="Q3152" s="279"/>
      <c r="R3152" s="279"/>
      <c r="S3152" s="279"/>
      <c r="T3152" s="280"/>
      <c r="U3152" s="15"/>
      <c r="V3152" s="15"/>
      <c r="W3152" s="15"/>
      <c r="X3152" s="15"/>
      <c r="Y3152" s="15"/>
      <c r="Z3152" s="15"/>
      <c r="AA3152" s="15"/>
      <c r="AB3152" s="15"/>
      <c r="AC3152" s="15"/>
      <c r="AD3152" s="15"/>
      <c r="AE3152" s="15"/>
      <c r="AT3152" s="281" t="s">
        <v>260</v>
      </c>
      <c r="AU3152" s="281" t="s">
        <v>93</v>
      </c>
      <c r="AV3152" s="15" t="s">
        <v>91</v>
      </c>
      <c r="AW3152" s="15" t="s">
        <v>40</v>
      </c>
      <c r="AX3152" s="15" t="s">
        <v>84</v>
      </c>
      <c r="AY3152" s="281" t="s">
        <v>251</v>
      </c>
    </row>
    <row r="3153" s="13" customFormat="1">
      <c r="A3153" s="13"/>
      <c r="B3153" s="249"/>
      <c r="C3153" s="250"/>
      <c r="D3153" s="251" t="s">
        <v>260</v>
      </c>
      <c r="E3153" s="252" t="s">
        <v>1</v>
      </c>
      <c r="F3153" s="253" t="s">
        <v>2939</v>
      </c>
      <c r="G3153" s="250"/>
      <c r="H3153" s="254">
        <v>6.2000000000000002</v>
      </c>
      <c r="I3153" s="255"/>
      <c r="J3153" s="250"/>
      <c r="K3153" s="250"/>
      <c r="L3153" s="256"/>
      <c r="M3153" s="257"/>
      <c r="N3153" s="258"/>
      <c r="O3153" s="258"/>
      <c r="P3153" s="258"/>
      <c r="Q3153" s="258"/>
      <c r="R3153" s="258"/>
      <c r="S3153" s="258"/>
      <c r="T3153" s="259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60" t="s">
        <v>260</v>
      </c>
      <c r="AU3153" s="260" t="s">
        <v>93</v>
      </c>
      <c r="AV3153" s="13" t="s">
        <v>93</v>
      </c>
      <c r="AW3153" s="13" t="s">
        <v>40</v>
      </c>
      <c r="AX3153" s="13" t="s">
        <v>91</v>
      </c>
      <c r="AY3153" s="260" t="s">
        <v>251</v>
      </c>
    </row>
    <row r="3154" s="2" customFormat="1" ht="66.75" customHeight="1">
      <c r="A3154" s="41"/>
      <c r="B3154" s="42"/>
      <c r="C3154" s="230" t="s">
        <v>2940</v>
      </c>
      <c r="D3154" s="230" t="s">
        <v>253</v>
      </c>
      <c r="E3154" s="231" t="s">
        <v>2941</v>
      </c>
      <c r="F3154" s="232" t="s">
        <v>2942</v>
      </c>
      <c r="G3154" s="233" t="s">
        <v>321</v>
      </c>
      <c r="H3154" s="234">
        <v>150.40000000000001</v>
      </c>
      <c r="I3154" s="235"/>
      <c r="J3154" s="236">
        <f>ROUND(I3154*H3154,2)</f>
        <v>0</v>
      </c>
      <c r="K3154" s="237"/>
      <c r="L3154" s="47"/>
      <c r="M3154" s="238" t="s">
        <v>1</v>
      </c>
      <c r="N3154" s="239" t="s">
        <v>49</v>
      </c>
      <c r="O3154" s="94"/>
      <c r="P3154" s="240">
        <f>O3154*H3154</f>
        <v>0</v>
      </c>
      <c r="Q3154" s="240">
        <v>0.00040000000000000002</v>
      </c>
      <c r="R3154" s="240">
        <f>Q3154*H3154</f>
        <v>0.060160000000000005</v>
      </c>
      <c r="S3154" s="240">
        <v>0</v>
      </c>
      <c r="T3154" s="241">
        <f>S3154*H3154</f>
        <v>0</v>
      </c>
      <c r="U3154" s="41"/>
      <c r="V3154" s="41"/>
      <c r="W3154" s="41"/>
      <c r="X3154" s="41"/>
      <c r="Y3154" s="41"/>
      <c r="Z3154" s="41"/>
      <c r="AA3154" s="41"/>
      <c r="AB3154" s="41"/>
      <c r="AC3154" s="41"/>
      <c r="AD3154" s="41"/>
      <c r="AE3154" s="41"/>
      <c r="AR3154" s="242" t="s">
        <v>304</v>
      </c>
      <c r="AT3154" s="242" t="s">
        <v>253</v>
      </c>
      <c r="AU3154" s="242" t="s">
        <v>93</v>
      </c>
      <c r="AY3154" s="19" t="s">
        <v>251</v>
      </c>
      <c r="BE3154" s="243">
        <f>IF(N3154="základní",J3154,0)</f>
        <v>0</v>
      </c>
      <c r="BF3154" s="243">
        <f>IF(N3154="snížená",J3154,0)</f>
        <v>0</v>
      </c>
      <c r="BG3154" s="243">
        <f>IF(N3154="zákl. přenesená",J3154,0)</f>
        <v>0</v>
      </c>
      <c r="BH3154" s="243">
        <f>IF(N3154="sníž. přenesená",J3154,0)</f>
        <v>0</v>
      </c>
      <c r="BI3154" s="243">
        <f>IF(N3154="nulová",J3154,0)</f>
        <v>0</v>
      </c>
      <c r="BJ3154" s="19" t="s">
        <v>91</v>
      </c>
      <c r="BK3154" s="243">
        <f>ROUND(I3154*H3154,2)</f>
        <v>0</v>
      </c>
      <c r="BL3154" s="19" t="s">
        <v>304</v>
      </c>
      <c r="BM3154" s="242" t="s">
        <v>2943</v>
      </c>
    </row>
    <row r="3155" s="2" customFormat="1">
      <c r="A3155" s="41"/>
      <c r="B3155" s="42"/>
      <c r="C3155" s="43"/>
      <c r="D3155" s="251" t="s">
        <v>289</v>
      </c>
      <c r="E3155" s="43"/>
      <c r="F3155" s="282" t="s">
        <v>2944</v>
      </c>
      <c r="G3155" s="43"/>
      <c r="H3155" s="43"/>
      <c r="I3155" s="246"/>
      <c r="J3155" s="43"/>
      <c r="K3155" s="43"/>
      <c r="L3155" s="47"/>
      <c r="M3155" s="247"/>
      <c r="N3155" s="248"/>
      <c r="O3155" s="94"/>
      <c r="P3155" s="94"/>
      <c r="Q3155" s="94"/>
      <c r="R3155" s="94"/>
      <c r="S3155" s="94"/>
      <c r="T3155" s="95"/>
      <c r="U3155" s="41"/>
      <c r="V3155" s="41"/>
      <c r="W3155" s="41"/>
      <c r="X3155" s="41"/>
      <c r="Y3155" s="41"/>
      <c r="Z3155" s="41"/>
      <c r="AA3155" s="41"/>
      <c r="AB3155" s="41"/>
      <c r="AC3155" s="41"/>
      <c r="AD3155" s="41"/>
      <c r="AE3155" s="41"/>
      <c r="AT3155" s="19" t="s">
        <v>289</v>
      </c>
      <c r="AU3155" s="19" t="s">
        <v>93</v>
      </c>
    </row>
    <row r="3156" s="15" customFormat="1">
      <c r="A3156" s="15"/>
      <c r="B3156" s="272"/>
      <c r="C3156" s="273"/>
      <c r="D3156" s="251" t="s">
        <v>260</v>
      </c>
      <c r="E3156" s="274" t="s">
        <v>1</v>
      </c>
      <c r="F3156" s="275" t="s">
        <v>2945</v>
      </c>
      <c r="G3156" s="273"/>
      <c r="H3156" s="274" t="s">
        <v>1</v>
      </c>
      <c r="I3156" s="276"/>
      <c r="J3156" s="273"/>
      <c r="K3156" s="273"/>
      <c r="L3156" s="277"/>
      <c r="M3156" s="278"/>
      <c r="N3156" s="279"/>
      <c r="O3156" s="279"/>
      <c r="P3156" s="279"/>
      <c r="Q3156" s="279"/>
      <c r="R3156" s="279"/>
      <c r="S3156" s="279"/>
      <c r="T3156" s="280"/>
      <c r="U3156" s="15"/>
      <c r="V3156" s="15"/>
      <c r="W3156" s="15"/>
      <c r="X3156" s="15"/>
      <c r="Y3156" s="15"/>
      <c r="Z3156" s="15"/>
      <c r="AA3156" s="15"/>
      <c r="AB3156" s="15"/>
      <c r="AC3156" s="15"/>
      <c r="AD3156" s="15"/>
      <c r="AE3156" s="15"/>
      <c r="AT3156" s="281" t="s">
        <v>260</v>
      </c>
      <c r="AU3156" s="281" t="s">
        <v>93</v>
      </c>
      <c r="AV3156" s="15" t="s">
        <v>91</v>
      </c>
      <c r="AW3156" s="15" t="s">
        <v>40</v>
      </c>
      <c r="AX3156" s="15" t="s">
        <v>84</v>
      </c>
      <c r="AY3156" s="281" t="s">
        <v>251</v>
      </c>
    </row>
    <row r="3157" s="13" customFormat="1">
      <c r="A3157" s="13"/>
      <c r="B3157" s="249"/>
      <c r="C3157" s="250"/>
      <c r="D3157" s="251" t="s">
        <v>260</v>
      </c>
      <c r="E3157" s="252" t="s">
        <v>1</v>
      </c>
      <c r="F3157" s="253" t="s">
        <v>2946</v>
      </c>
      <c r="G3157" s="250"/>
      <c r="H3157" s="254">
        <v>75.200000000000003</v>
      </c>
      <c r="I3157" s="255"/>
      <c r="J3157" s="250"/>
      <c r="K3157" s="250"/>
      <c r="L3157" s="256"/>
      <c r="M3157" s="257"/>
      <c r="N3157" s="258"/>
      <c r="O3157" s="258"/>
      <c r="P3157" s="258"/>
      <c r="Q3157" s="258"/>
      <c r="R3157" s="258"/>
      <c r="S3157" s="258"/>
      <c r="T3157" s="259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60" t="s">
        <v>260</v>
      </c>
      <c r="AU3157" s="260" t="s">
        <v>93</v>
      </c>
      <c r="AV3157" s="13" t="s">
        <v>93</v>
      </c>
      <c r="AW3157" s="13" t="s">
        <v>40</v>
      </c>
      <c r="AX3157" s="13" t="s">
        <v>84</v>
      </c>
      <c r="AY3157" s="260" t="s">
        <v>251</v>
      </c>
    </row>
    <row r="3158" s="13" customFormat="1">
      <c r="A3158" s="13"/>
      <c r="B3158" s="249"/>
      <c r="C3158" s="250"/>
      <c r="D3158" s="251" t="s">
        <v>260</v>
      </c>
      <c r="E3158" s="252" t="s">
        <v>1</v>
      </c>
      <c r="F3158" s="253" t="s">
        <v>2947</v>
      </c>
      <c r="G3158" s="250"/>
      <c r="H3158" s="254">
        <v>75.200000000000003</v>
      </c>
      <c r="I3158" s="255"/>
      <c r="J3158" s="250"/>
      <c r="K3158" s="250"/>
      <c r="L3158" s="256"/>
      <c r="M3158" s="257"/>
      <c r="N3158" s="258"/>
      <c r="O3158" s="258"/>
      <c r="P3158" s="258"/>
      <c r="Q3158" s="258"/>
      <c r="R3158" s="258"/>
      <c r="S3158" s="258"/>
      <c r="T3158" s="259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60" t="s">
        <v>260</v>
      </c>
      <c r="AU3158" s="260" t="s">
        <v>93</v>
      </c>
      <c r="AV3158" s="13" t="s">
        <v>93</v>
      </c>
      <c r="AW3158" s="13" t="s">
        <v>40</v>
      </c>
      <c r="AX3158" s="13" t="s">
        <v>84</v>
      </c>
      <c r="AY3158" s="260" t="s">
        <v>251</v>
      </c>
    </row>
    <row r="3159" s="14" customFormat="1">
      <c r="A3159" s="14"/>
      <c r="B3159" s="261"/>
      <c r="C3159" s="262"/>
      <c r="D3159" s="251" t="s">
        <v>260</v>
      </c>
      <c r="E3159" s="263" t="s">
        <v>1</v>
      </c>
      <c r="F3159" s="264" t="s">
        <v>262</v>
      </c>
      <c r="G3159" s="262"/>
      <c r="H3159" s="265">
        <v>150.40000000000001</v>
      </c>
      <c r="I3159" s="266"/>
      <c r="J3159" s="262"/>
      <c r="K3159" s="262"/>
      <c r="L3159" s="267"/>
      <c r="M3159" s="268"/>
      <c r="N3159" s="269"/>
      <c r="O3159" s="269"/>
      <c r="P3159" s="269"/>
      <c r="Q3159" s="269"/>
      <c r="R3159" s="269"/>
      <c r="S3159" s="269"/>
      <c r="T3159" s="270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71" t="s">
        <v>260</v>
      </c>
      <c r="AU3159" s="271" t="s">
        <v>93</v>
      </c>
      <c r="AV3159" s="14" t="s">
        <v>257</v>
      </c>
      <c r="AW3159" s="14" t="s">
        <v>40</v>
      </c>
      <c r="AX3159" s="14" t="s">
        <v>91</v>
      </c>
      <c r="AY3159" s="271" t="s">
        <v>251</v>
      </c>
    </row>
    <row r="3160" s="2" customFormat="1" ht="66.75" customHeight="1">
      <c r="A3160" s="41"/>
      <c r="B3160" s="42"/>
      <c r="C3160" s="230" t="s">
        <v>2948</v>
      </c>
      <c r="D3160" s="230" t="s">
        <v>253</v>
      </c>
      <c r="E3160" s="231" t="s">
        <v>2949</v>
      </c>
      <c r="F3160" s="232" t="s">
        <v>2950</v>
      </c>
      <c r="G3160" s="233" t="s">
        <v>321</v>
      </c>
      <c r="H3160" s="234">
        <v>9.4000000000000004</v>
      </c>
      <c r="I3160" s="235"/>
      <c r="J3160" s="236">
        <f>ROUND(I3160*H3160,2)</f>
        <v>0</v>
      </c>
      <c r="K3160" s="237"/>
      <c r="L3160" s="47"/>
      <c r="M3160" s="238" t="s">
        <v>1</v>
      </c>
      <c r="N3160" s="239" t="s">
        <v>49</v>
      </c>
      <c r="O3160" s="94"/>
      <c r="P3160" s="240">
        <f>O3160*H3160</f>
        <v>0</v>
      </c>
      <c r="Q3160" s="240">
        <v>0.00040000000000000002</v>
      </c>
      <c r="R3160" s="240">
        <f>Q3160*H3160</f>
        <v>0.0037600000000000003</v>
      </c>
      <c r="S3160" s="240">
        <v>0</v>
      </c>
      <c r="T3160" s="241">
        <f>S3160*H3160</f>
        <v>0</v>
      </c>
      <c r="U3160" s="41"/>
      <c r="V3160" s="41"/>
      <c r="W3160" s="41"/>
      <c r="X3160" s="41"/>
      <c r="Y3160" s="41"/>
      <c r="Z3160" s="41"/>
      <c r="AA3160" s="41"/>
      <c r="AB3160" s="41"/>
      <c r="AC3160" s="41"/>
      <c r="AD3160" s="41"/>
      <c r="AE3160" s="41"/>
      <c r="AR3160" s="242" t="s">
        <v>304</v>
      </c>
      <c r="AT3160" s="242" t="s">
        <v>253</v>
      </c>
      <c r="AU3160" s="242" t="s">
        <v>93</v>
      </c>
      <c r="AY3160" s="19" t="s">
        <v>251</v>
      </c>
      <c r="BE3160" s="243">
        <f>IF(N3160="základní",J3160,0)</f>
        <v>0</v>
      </c>
      <c r="BF3160" s="243">
        <f>IF(N3160="snížená",J3160,0)</f>
        <v>0</v>
      </c>
      <c r="BG3160" s="243">
        <f>IF(N3160="zákl. přenesená",J3160,0)</f>
        <v>0</v>
      </c>
      <c r="BH3160" s="243">
        <f>IF(N3160="sníž. přenesená",J3160,0)</f>
        <v>0</v>
      </c>
      <c r="BI3160" s="243">
        <f>IF(N3160="nulová",J3160,0)</f>
        <v>0</v>
      </c>
      <c r="BJ3160" s="19" t="s">
        <v>91</v>
      </c>
      <c r="BK3160" s="243">
        <f>ROUND(I3160*H3160,2)</f>
        <v>0</v>
      </c>
      <c r="BL3160" s="19" t="s">
        <v>304</v>
      </c>
      <c r="BM3160" s="242" t="s">
        <v>2951</v>
      </c>
    </row>
    <row r="3161" s="2" customFormat="1">
      <c r="A3161" s="41"/>
      <c r="B3161" s="42"/>
      <c r="C3161" s="43"/>
      <c r="D3161" s="251" t="s">
        <v>289</v>
      </c>
      <c r="E3161" s="43"/>
      <c r="F3161" s="282" t="s">
        <v>2952</v>
      </c>
      <c r="G3161" s="43"/>
      <c r="H3161" s="43"/>
      <c r="I3161" s="246"/>
      <c r="J3161" s="43"/>
      <c r="K3161" s="43"/>
      <c r="L3161" s="47"/>
      <c r="M3161" s="247"/>
      <c r="N3161" s="248"/>
      <c r="O3161" s="94"/>
      <c r="P3161" s="94"/>
      <c r="Q3161" s="94"/>
      <c r="R3161" s="94"/>
      <c r="S3161" s="94"/>
      <c r="T3161" s="95"/>
      <c r="U3161" s="41"/>
      <c r="V3161" s="41"/>
      <c r="W3161" s="41"/>
      <c r="X3161" s="41"/>
      <c r="Y3161" s="41"/>
      <c r="Z3161" s="41"/>
      <c r="AA3161" s="41"/>
      <c r="AB3161" s="41"/>
      <c r="AC3161" s="41"/>
      <c r="AD3161" s="41"/>
      <c r="AE3161" s="41"/>
      <c r="AT3161" s="19" t="s">
        <v>289</v>
      </c>
      <c r="AU3161" s="19" t="s">
        <v>93</v>
      </c>
    </row>
    <row r="3162" s="15" customFormat="1">
      <c r="A3162" s="15"/>
      <c r="B3162" s="272"/>
      <c r="C3162" s="273"/>
      <c r="D3162" s="251" t="s">
        <v>260</v>
      </c>
      <c r="E3162" s="274" t="s">
        <v>1</v>
      </c>
      <c r="F3162" s="275" t="s">
        <v>2945</v>
      </c>
      <c r="G3162" s="273"/>
      <c r="H3162" s="274" t="s">
        <v>1</v>
      </c>
      <c r="I3162" s="276"/>
      <c r="J3162" s="273"/>
      <c r="K3162" s="273"/>
      <c r="L3162" s="277"/>
      <c r="M3162" s="278"/>
      <c r="N3162" s="279"/>
      <c r="O3162" s="279"/>
      <c r="P3162" s="279"/>
      <c r="Q3162" s="279"/>
      <c r="R3162" s="279"/>
      <c r="S3162" s="279"/>
      <c r="T3162" s="280"/>
      <c r="U3162" s="15"/>
      <c r="V3162" s="15"/>
      <c r="W3162" s="15"/>
      <c r="X3162" s="15"/>
      <c r="Y3162" s="15"/>
      <c r="Z3162" s="15"/>
      <c r="AA3162" s="15"/>
      <c r="AB3162" s="15"/>
      <c r="AC3162" s="15"/>
      <c r="AD3162" s="15"/>
      <c r="AE3162" s="15"/>
      <c r="AT3162" s="281" t="s">
        <v>260</v>
      </c>
      <c r="AU3162" s="281" t="s">
        <v>93</v>
      </c>
      <c r="AV3162" s="15" t="s">
        <v>91</v>
      </c>
      <c r="AW3162" s="15" t="s">
        <v>40</v>
      </c>
      <c r="AX3162" s="15" t="s">
        <v>84</v>
      </c>
      <c r="AY3162" s="281" t="s">
        <v>251</v>
      </c>
    </row>
    <row r="3163" s="13" customFormat="1">
      <c r="A3163" s="13"/>
      <c r="B3163" s="249"/>
      <c r="C3163" s="250"/>
      <c r="D3163" s="251" t="s">
        <v>260</v>
      </c>
      <c r="E3163" s="252" t="s">
        <v>1</v>
      </c>
      <c r="F3163" s="253" t="s">
        <v>2953</v>
      </c>
      <c r="G3163" s="250"/>
      <c r="H3163" s="254">
        <v>9.4000000000000004</v>
      </c>
      <c r="I3163" s="255"/>
      <c r="J3163" s="250"/>
      <c r="K3163" s="250"/>
      <c r="L3163" s="256"/>
      <c r="M3163" s="257"/>
      <c r="N3163" s="258"/>
      <c r="O3163" s="258"/>
      <c r="P3163" s="258"/>
      <c r="Q3163" s="258"/>
      <c r="R3163" s="258"/>
      <c r="S3163" s="258"/>
      <c r="T3163" s="259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60" t="s">
        <v>260</v>
      </c>
      <c r="AU3163" s="260" t="s">
        <v>93</v>
      </c>
      <c r="AV3163" s="13" t="s">
        <v>93</v>
      </c>
      <c r="AW3163" s="13" t="s">
        <v>40</v>
      </c>
      <c r="AX3163" s="13" t="s">
        <v>91</v>
      </c>
      <c r="AY3163" s="260" t="s">
        <v>251</v>
      </c>
    </row>
    <row r="3164" s="2" customFormat="1" ht="66.75" customHeight="1">
      <c r="A3164" s="41"/>
      <c r="B3164" s="42"/>
      <c r="C3164" s="230" t="s">
        <v>2954</v>
      </c>
      <c r="D3164" s="230" t="s">
        <v>253</v>
      </c>
      <c r="E3164" s="231" t="s">
        <v>2955</v>
      </c>
      <c r="F3164" s="232" t="s">
        <v>2956</v>
      </c>
      <c r="G3164" s="233" t="s">
        <v>321</v>
      </c>
      <c r="H3164" s="234">
        <v>84.599999999999994</v>
      </c>
      <c r="I3164" s="235"/>
      <c r="J3164" s="236">
        <f>ROUND(I3164*H3164,2)</f>
        <v>0</v>
      </c>
      <c r="K3164" s="237"/>
      <c r="L3164" s="47"/>
      <c r="M3164" s="238" t="s">
        <v>1</v>
      </c>
      <c r="N3164" s="239" t="s">
        <v>49</v>
      </c>
      <c r="O3164" s="94"/>
      <c r="P3164" s="240">
        <f>O3164*H3164</f>
        <v>0</v>
      </c>
      <c r="Q3164" s="240">
        <v>0.00040000000000000002</v>
      </c>
      <c r="R3164" s="240">
        <f>Q3164*H3164</f>
        <v>0.033840000000000002</v>
      </c>
      <c r="S3164" s="240">
        <v>0</v>
      </c>
      <c r="T3164" s="241">
        <f>S3164*H3164</f>
        <v>0</v>
      </c>
      <c r="U3164" s="41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R3164" s="242" t="s">
        <v>304</v>
      </c>
      <c r="AT3164" s="242" t="s">
        <v>253</v>
      </c>
      <c r="AU3164" s="242" t="s">
        <v>93</v>
      </c>
      <c r="AY3164" s="19" t="s">
        <v>251</v>
      </c>
      <c r="BE3164" s="243">
        <f>IF(N3164="základní",J3164,0)</f>
        <v>0</v>
      </c>
      <c r="BF3164" s="243">
        <f>IF(N3164="snížená",J3164,0)</f>
        <v>0</v>
      </c>
      <c r="BG3164" s="243">
        <f>IF(N3164="zákl. přenesená",J3164,0)</f>
        <v>0</v>
      </c>
      <c r="BH3164" s="243">
        <f>IF(N3164="sníž. přenesená",J3164,0)</f>
        <v>0</v>
      </c>
      <c r="BI3164" s="243">
        <f>IF(N3164="nulová",J3164,0)</f>
        <v>0</v>
      </c>
      <c r="BJ3164" s="19" t="s">
        <v>91</v>
      </c>
      <c r="BK3164" s="243">
        <f>ROUND(I3164*H3164,2)</f>
        <v>0</v>
      </c>
      <c r="BL3164" s="19" t="s">
        <v>304</v>
      </c>
      <c r="BM3164" s="242" t="s">
        <v>2957</v>
      </c>
    </row>
    <row r="3165" s="2" customFormat="1">
      <c r="A3165" s="41"/>
      <c r="B3165" s="42"/>
      <c r="C3165" s="43"/>
      <c r="D3165" s="251" t="s">
        <v>289</v>
      </c>
      <c r="E3165" s="43"/>
      <c r="F3165" s="282" t="s">
        <v>2958</v>
      </c>
      <c r="G3165" s="43"/>
      <c r="H3165" s="43"/>
      <c r="I3165" s="246"/>
      <c r="J3165" s="43"/>
      <c r="K3165" s="43"/>
      <c r="L3165" s="47"/>
      <c r="M3165" s="247"/>
      <c r="N3165" s="248"/>
      <c r="O3165" s="94"/>
      <c r="P3165" s="94"/>
      <c r="Q3165" s="94"/>
      <c r="R3165" s="94"/>
      <c r="S3165" s="94"/>
      <c r="T3165" s="95"/>
      <c r="U3165" s="41"/>
      <c r="V3165" s="41"/>
      <c r="W3165" s="41"/>
      <c r="X3165" s="41"/>
      <c r="Y3165" s="41"/>
      <c r="Z3165" s="41"/>
      <c r="AA3165" s="41"/>
      <c r="AB3165" s="41"/>
      <c r="AC3165" s="41"/>
      <c r="AD3165" s="41"/>
      <c r="AE3165" s="41"/>
      <c r="AT3165" s="19" t="s">
        <v>289</v>
      </c>
      <c r="AU3165" s="19" t="s">
        <v>93</v>
      </c>
    </row>
    <row r="3166" s="15" customFormat="1">
      <c r="A3166" s="15"/>
      <c r="B3166" s="272"/>
      <c r="C3166" s="273"/>
      <c r="D3166" s="251" t="s">
        <v>260</v>
      </c>
      <c r="E3166" s="274" t="s">
        <v>1</v>
      </c>
      <c r="F3166" s="275" t="s">
        <v>2945</v>
      </c>
      <c r="G3166" s="273"/>
      <c r="H3166" s="274" t="s">
        <v>1</v>
      </c>
      <c r="I3166" s="276"/>
      <c r="J3166" s="273"/>
      <c r="K3166" s="273"/>
      <c r="L3166" s="277"/>
      <c r="M3166" s="278"/>
      <c r="N3166" s="279"/>
      <c r="O3166" s="279"/>
      <c r="P3166" s="279"/>
      <c r="Q3166" s="279"/>
      <c r="R3166" s="279"/>
      <c r="S3166" s="279"/>
      <c r="T3166" s="280"/>
      <c r="U3166" s="15"/>
      <c r="V3166" s="15"/>
      <c r="W3166" s="15"/>
      <c r="X3166" s="15"/>
      <c r="Y3166" s="15"/>
      <c r="Z3166" s="15"/>
      <c r="AA3166" s="15"/>
      <c r="AB3166" s="15"/>
      <c r="AC3166" s="15"/>
      <c r="AD3166" s="15"/>
      <c r="AE3166" s="15"/>
      <c r="AT3166" s="281" t="s">
        <v>260</v>
      </c>
      <c r="AU3166" s="281" t="s">
        <v>93</v>
      </c>
      <c r="AV3166" s="15" t="s">
        <v>91</v>
      </c>
      <c r="AW3166" s="15" t="s">
        <v>40</v>
      </c>
      <c r="AX3166" s="15" t="s">
        <v>84</v>
      </c>
      <c r="AY3166" s="281" t="s">
        <v>251</v>
      </c>
    </row>
    <row r="3167" s="13" customFormat="1">
      <c r="A3167" s="13"/>
      <c r="B3167" s="249"/>
      <c r="C3167" s="250"/>
      <c r="D3167" s="251" t="s">
        <v>260</v>
      </c>
      <c r="E3167" s="252" t="s">
        <v>1</v>
      </c>
      <c r="F3167" s="253" t="s">
        <v>2959</v>
      </c>
      <c r="G3167" s="250"/>
      <c r="H3167" s="254">
        <v>84.599999999999994</v>
      </c>
      <c r="I3167" s="255"/>
      <c r="J3167" s="250"/>
      <c r="K3167" s="250"/>
      <c r="L3167" s="256"/>
      <c r="M3167" s="257"/>
      <c r="N3167" s="258"/>
      <c r="O3167" s="258"/>
      <c r="P3167" s="258"/>
      <c r="Q3167" s="258"/>
      <c r="R3167" s="258"/>
      <c r="S3167" s="258"/>
      <c r="T3167" s="259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60" t="s">
        <v>260</v>
      </c>
      <c r="AU3167" s="260" t="s">
        <v>93</v>
      </c>
      <c r="AV3167" s="13" t="s">
        <v>93</v>
      </c>
      <c r="AW3167" s="13" t="s">
        <v>40</v>
      </c>
      <c r="AX3167" s="13" t="s">
        <v>91</v>
      </c>
      <c r="AY3167" s="260" t="s">
        <v>251</v>
      </c>
    </row>
    <row r="3168" s="2" customFormat="1" ht="66.75" customHeight="1">
      <c r="A3168" s="41"/>
      <c r="B3168" s="42"/>
      <c r="C3168" s="230" t="s">
        <v>2960</v>
      </c>
      <c r="D3168" s="230" t="s">
        <v>253</v>
      </c>
      <c r="E3168" s="231" t="s">
        <v>2961</v>
      </c>
      <c r="F3168" s="232" t="s">
        <v>2962</v>
      </c>
      <c r="G3168" s="233" t="s">
        <v>321</v>
      </c>
      <c r="H3168" s="234">
        <v>84.599999999999994</v>
      </c>
      <c r="I3168" s="235"/>
      <c r="J3168" s="236">
        <f>ROUND(I3168*H3168,2)</f>
        <v>0</v>
      </c>
      <c r="K3168" s="237"/>
      <c r="L3168" s="47"/>
      <c r="M3168" s="238" t="s">
        <v>1</v>
      </c>
      <c r="N3168" s="239" t="s">
        <v>49</v>
      </c>
      <c r="O3168" s="94"/>
      <c r="P3168" s="240">
        <f>O3168*H3168</f>
        <v>0</v>
      </c>
      <c r="Q3168" s="240">
        <v>0.00040000000000000002</v>
      </c>
      <c r="R3168" s="240">
        <f>Q3168*H3168</f>
        <v>0.033840000000000002</v>
      </c>
      <c r="S3168" s="240">
        <v>0</v>
      </c>
      <c r="T3168" s="241">
        <f>S3168*H3168</f>
        <v>0</v>
      </c>
      <c r="U3168" s="41"/>
      <c r="V3168" s="41"/>
      <c r="W3168" s="41"/>
      <c r="X3168" s="41"/>
      <c r="Y3168" s="41"/>
      <c r="Z3168" s="41"/>
      <c r="AA3168" s="41"/>
      <c r="AB3168" s="41"/>
      <c r="AC3168" s="41"/>
      <c r="AD3168" s="41"/>
      <c r="AE3168" s="41"/>
      <c r="AR3168" s="242" t="s">
        <v>304</v>
      </c>
      <c r="AT3168" s="242" t="s">
        <v>253</v>
      </c>
      <c r="AU3168" s="242" t="s">
        <v>93</v>
      </c>
      <c r="AY3168" s="19" t="s">
        <v>251</v>
      </c>
      <c r="BE3168" s="243">
        <f>IF(N3168="základní",J3168,0)</f>
        <v>0</v>
      </c>
      <c r="BF3168" s="243">
        <f>IF(N3168="snížená",J3168,0)</f>
        <v>0</v>
      </c>
      <c r="BG3168" s="243">
        <f>IF(N3168="zákl. přenesená",J3168,0)</f>
        <v>0</v>
      </c>
      <c r="BH3168" s="243">
        <f>IF(N3168="sníž. přenesená",J3168,0)</f>
        <v>0</v>
      </c>
      <c r="BI3168" s="243">
        <f>IF(N3168="nulová",J3168,0)</f>
        <v>0</v>
      </c>
      <c r="BJ3168" s="19" t="s">
        <v>91</v>
      </c>
      <c r="BK3168" s="243">
        <f>ROUND(I3168*H3168,2)</f>
        <v>0</v>
      </c>
      <c r="BL3168" s="19" t="s">
        <v>304</v>
      </c>
      <c r="BM3168" s="242" t="s">
        <v>2963</v>
      </c>
    </row>
    <row r="3169" s="2" customFormat="1">
      <c r="A3169" s="41"/>
      <c r="B3169" s="42"/>
      <c r="C3169" s="43"/>
      <c r="D3169" s="251" t="s">
        <v>289</v>
      </c>
      <c r="E3169" s="43"/>
      <c r="F3169" s="282" t="s">
        <v>2964</v>
      </c>
      <c r="G3169" s="43"/>
      <c r="H3169" s="43"/>
      <c r="I3169" s="246"/>
      <c r="J3169" s="43"/>
      <c r="K3169" s="43"/>
      <c r="L3169" s="47"/>
      <c r="M3169" s="247"/>
      <c r="N3169" s="248"/>
      <c r="O3169" s="94"/>
      <c r="P3169" s="94"/>
      <c r="Q3169" s="94"/>
      <c r="R3169" s="94"/>
      <c r="S3169" s="94"/>
      <c r="T3169" s="95"/>
      <c r="U3169" s="41"/>
      <c r="V3169" s="41"/>
      <c r="W3169" s="41"/>
      <c r="X3169" s="41"/>
      <c r="Y3169" s="41"/>
      <c r="Z3169" s="41"/>
      <c r="AA3169" s="41"/>
      <c r="AB3169" s="41"/>
      <c r="AC3169" s="41"/>
      <c r="AD3169" s="41"/>
      <c r="AE3169" s="41"/>
      <c r="AT3169" s="19" t="s">
        <v>289</v>
      </c>
      <c r="AU3169" s="19" t="s">
        <v>93</v>
      </c>
    </row>
    <row r="3170" s="15" customFormat="1">
      <c r="A3170" s="15"/>
      <c r="B3170" s="272"/>
      <c r="C3170" s="273"/>
      <c r="D3170" s="251" t="s">
        <v>260</v>
      </c>
      <c r="E3170" s="274" t="s">
        <v>1</v>
      </c>
      <c r="F3170" s="275" t="s">
        <v>2945</v>
      </c>
      <c r="G3170" s="273"/>
      <c r="H3170" s="274" t="s">
        <v>1</v>
      </c>
      <c r="I3170" s="276"/>
      <c r="J3170" s="273"/>
      <c r="K3170" s="273"/>
      <c r="L3170" s="277"/>
      <c r="M3170" s="278"/>
      <c r="N3170" s="279"/>
      <c r="O3170" s="279"/>
      <c r="P3170" s="279"/>
      <c r="Q3170" s="279"/>
      <c r="R3170" s="279"/>
      <c r="S3170" s="279"/>
      <c r="T3170" s="280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T3170" s="281" t="s">
        <v>260</v>
      </c>
      <c r="AU3170" s="281" t="s">
        <v>93</v>
      </c>
      <c r="AV3170" s="15" t="s">
        <v>91</v>
      </c>
      <c r="AW3170" s="15" t="s">
        <v>40</v>
      </c>
      <c r="AX3170" s="15" t="s">
        <v>84</v>
      </c>
      <c r="AY3170" s="281" t="s">
        <v>251</v>
      </c>
    </row>
    <row r="3171" s="13" customFormat="1">
      <c r="A3171" s="13"/>
      <c r="B3171" s="249"/>
      <c r="C3171" s="250"/>
      <c r="D3171" s="251" t="s">
        <v>260</v>
      </c>
      <c r="E3171" s="252" t="s">
        <v>1</v>
      </c>
      <c r="F3171" s="253" t="s">
        <v>2965</v>
      </c>
      <c r="G3171" s="250"/>
      <c r="H3171" s="254">
        <v>84.599999999999994</v>
      </c>
      <c r="I3171" s="255"/>
      <c r="J3171" s="250"/>
      <c r="K3171" s="250"/>
      <c r="L3171" s="256"/>
      <c r="M3171" s="257"/>
      <c r="N3171" s="258"/>
      <c r="O3171" s="258"/>
      <c r="P3171" s="258"/>
      <c r="Q3171" s="258"/>
      <c r="R3171" s="258"/>
      <c r="S3171" s="258"/>
      <c r="T3171" s="259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60" t="s">
        <v>260</v>
      </c>
      <c r="AU3171" s="260" t="s">
        <v>93</v>
      </c>
      <c r="AV3171" s="13" t="s">
        <v>93</v>
      </c>
      <c r="AW3171" s="13" t="s">
        <v>40</v>
      </c>
      <c r="AX3171" s="13" t="s">
        <v>91</v>
      </c>
      <c r="AY3171" s="260" t="s">
        <v>251</v>
      </c>
    </row>
    <row r="3172" s="2" customFormat="1" ht="66.75" customHeight="1">
      <c r="A3172" s="41"/>
      <c r="B3172" s="42"/>
      <c r="C3172" s="230" t="s">
        <v>2966</v>
      </c>
      <c r="D3172" s="230" t="s">
        <v>253</v>
      </c>
      <c r="E3172" s="231" t="s">
        <v>2967</v>
      </c>
      <c r="F3172" s="232" t="s">
        <v>2968</v>
      </c>
      <c r="G3172" s="233" t="s">
        <v>321</v>
      </c>
      <c r="H3172" s="234">
        <v>23.300000000000001</v>
      </c>
      <c r="I3172" s="235"/>
      <c r="J3172" s="236">
        <f>ROUND(I3172*H3172,2)</f>
        <v>0</v>
      </c>
      <c r="K3172" s="237"/>
      <c r="L3172" s="47"/>
      <c r="M3172" s="238" t="s">
        <v>1</v>
      </c>
      <c r="N3172" s="239" t="s">
        <v>49</v>
      </c>
      <c r="O3172" s="94"/>
      <c r="P3172" s="240">
        <f>O3172*H3172</f>
        <v>0</v>
      </c>
      <c r="Q3172" s="240">
        <v>0.00528</v>
      </c>
      <c r="R3172" s="240">
        <f>Q3172*H3172</f>
        <v>0.12302400000000001</v>
      </c>
      <c r="S3172" s="240">
        <v>0</v>
      </c>
      <c r="T3172" s="241">
        <f>S3172*H3172</f>
        <v>0</v>
      </c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R3172" s="242" t="s">
        <v>304</v>
      </c>
      <c r="AT3172" s="242" t="s">
        <v>253</v>
      </c>
      <c r="AU3172" s="242" t="s">
        <v>93</v>
      </c>
      <c r="AY3172" s="19" t="s">
        <v>251</v>
      </c>
      <c r="BE3172" s="243">
        <f>IF(N3172="základní",J3172,0)</f>
        <v>0</v>
      </c>
      <c r="BF3172" s="243">
        <f>IF(N3172="snížená",J3172,0)</f>
        <v>0</v>
      </c>
      <c r="BG3172" s="243">
        <f>IF(N3172="zákl. přenesená",J3172,0)</f>
        <v>0</v>
      </c>
      <c r="BH3172" s="243">
        <f>IF(N3172="sníž. přenesená",J3172,0)</f>
        <v>0</v>
      </c>
      <c r="BI3172" s="243">
        <f>IF(N3172="nulová",J3172,0)</f>
        <v>0</v>
      </c>
      <c r="BJ3172" s="19" t="s">
        <v>91</v>
      </c>
      <c r="BK3172" s="243">
        <f>ROUND(I3172*H3172,2)</f>
        <v>0</v>
      </c>
      <c r="BL3172" s="19" t="s">
        <v>304</v>
      </c>
      <c r="BM3172" s="242" t="s">
        <v>2969</v>
      </c>
    </row>
    <row r="3173" s="2" customFormat="1">
      <c r="A3173" s="41"/>
      <c r="B3173" s="42"/>
      <c r="C3173" s="43"/>
      <c r="D3173" s="251" t="s">
        <v>289</v>
      </c>
      <c r="E3173" s="43"/>
      <c r="F3173" s="282" t="s">
        <v>2970</v>
      </c>
      <c r="G3173" s="43"/>
      <c r="H3173" s="43"/>
      <c r="I3173" s="246"/>
      <c r="J3173" s="43"/>
      <c r="K3173" s="43"/>
      <c r="L3173" s="47"/>
      <c r="M3173" s="247"/>
      <c r="N3173" s="248"/>
      <c r="O3173" s="94"/>
      <c r="P3173" s="94"/>
      <c r="Q3173" s="94"/>
      <c r="R3173" s="94"/>
      <c r="S3173" s="94"/>
      <c r="T3173" s="95"/>
      <c r="U3173" s="41"/>
      <c r="V3173" s="41"/>
      <c r="W3173" s="41"/>
      <c r="X3173" s="41"/>
      <c r="Y3173" s="41"/>
      <c r="Z3173" s="41"/>
      <c r="AA3173" s="41"/>
      <c r="AB3173" s="41"/>
      <c r="AC3173" s="41"/>
      <c r="AD3173" s="41"/>
      <c r="AE3173" s="41"/>
      <c r="AT3173" s="19" t="s">
        <v>289</v>
      </c>
      <c r="AU3173" s="19" t="s">
        <v>93</v>
      </c>
    </row>
    <row r="3174" s="15" customFormat="1">
      <c r="A3174" s="15"/>
      <c r="B3174" s="272"/>
      <c r="C3174" s="273"/>
      <c r="D3174" s="251" t="s">
        <v>260</v>
      </c>
      <c r="E3174" s="274" t="s">
        <v>1</v>
      </c>
      <c r="F3174" s="275" t="s">
        <v>2903</v>
      </c>
      <c r="G3174" s="273"/>
      <c r="H3174" s="274" t="s">
        <v>1</v>
      </c>
      <c r="I3174" s="276"/>
      <c r="J3174" s="273"/>
      <c r="K3174" s="273"/>
      <c r="L3174" s="277"/>
      <c r="M3174" s="278"/>
      <c r="N3174" s="279"/>
      <c r="O3174" s="279"/>
      <c r="P3174" s="279"/>
      <c r="Q3174" s="279"/>
      <c r="R3174" s="279"/>
      <c r="S3174" s="279"/>
      <c r="T3174" s="280"/>
      <c r="U3174" s="15"/>
      <c r="V3174" s="15"/>
      <c r="W3174" s="15"/>
      <c r="X3174" s="15"/>
      <c r="Y3174" s="15"/>
      <c r="Z3174" s="15"/>
      <c r="AA3174" s="15"/>
      <c r="AB3174" s="15"/>
      <c r="AC3174" s="15"/>
      <c r="AD3174" s="15"/>
      <c r="AE3174" s="15"/>
      <c r="AT3174" s="281" t="s">
        <v>260</v>
      </c>
      <c r="AU3174" s="281" t="s">
        <v>93</v>
      </c>
      <c r="AV3174" s="15" t="s">
        <v>91</v>
      </c>
      <c r="AW3174" s="15" t="s">
        <v>40</v>
      </c>
      <c r="AX3174" s="15" t="s">
        <v>84</v>
      </c>
      <c r="AY3174" s="281" t="s">
        <v>251</v>
      </c>
    </row>
    <row r="3175" s="13" customFormat="1">
      <c r="A3175" s="13"/>
      <c r="B3175" s="249"/>
      <c r="C3175" s="250"/>
      <c r="D3175" s="251" t="s">
        <v>260</v>
      </c>
      <c r="E3175" s="252" t="s">
        <v>1</v>
      </c>
      <c r="F3175" s="253" t="s">
        <v>2971</v>
      </c>
      <c r="G3175" s="250"/>
      <c r="H3175" s="254">
        <v>6.7999999999999998</v>
      </c>
      <c r="I3175" s="255"/>
      <c r="J3175" s="250"/>
      <c r="K3175" s="250"/>
      <c r="L3175" s="256"/>
      <c r="M3175" s="257"/>
      <c r="N3175" s="258"/>
      <c r="O3175" s="258"/>
      <c r="P3175" s="258"/>
      <c r="Q3175" s="258"/>
      <c r="R3175" s="258"/>
      <c r="S3175" s="258"/>
      <c r="T3175" s="259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60" t="s">
        <v>260</v>
      </c>
      <c r="AU3175" s="260" t="s">
        <v>93</v>
      </c>
      <c r="AV3175" s="13" t="s">
        <v>93</v>
      </c>
      <c r="AW3175" s="13" t="s">
        <v>40</v>
      </c>
      <c r="AX3175" s="13" t="s">
        <v>84</v>
      </c>
      <c r="AY3175" s="260" t="s">
        <v>251</v>
      </c>
    </row>
    <row r="3176" s="13" customFormat="1">
      <c r="A3176" s="13"/>
      <c r="B3176" s="249"/>
      <c r="C3176" s="250"/>
      <c r="D3176" s="251" t="s">
        <v>260</v>
      </c>
      <c r="E3176" s="252" t="s">
        <v>1</v>
      </c>
      <c r="F3176" s="253" t="s">
        <v>2972</v>
      </c>
      <c r="G3176" s="250"/>
      <c r="H3176" s="254">
        <v>3.5</v>
      </c>
      <c r="I3176" s="255"/>
      <c r="J3176" s="250"/>
      <c r="K3176" s="250"/>
      <c r="L3176" s="256"/>
      <c r="M3176" s="257"/>
      <c r="N3176" s="258"/>
      <c r="O3176" s="258"/>
      <c r="P3176" s="258"/>
      <c r="Q3176" s="258"/>
      <c r="R3176" s="258"/>
      <c r="S3176" s="258"/>
      <c r="T3176" s="259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60" t="s">
        <v>260</v>
      </c>
      <c r="AU3176" s="260" t="s">
        <v>93</v>
      </c>
      <c r="AV3176" s="13" t="s">
        <v>93</v>
      </c>
      <c r="AW3176" s="13" t="s">
        <v>40</v>
      </c>
      <c r="AX3176" s="13" t="s">
        <v>84</v>
      </c>
      <c r="AY3176" s="260" t="s">
        <v>251</v>
      </c>
    </row>
    <row r="3177" s="13" customFormat="1">
      <c r="A3177" s="13"/>
      <c r="B3177" s="249"/>
      <c r="C3177" s="250"/>
      <c r="D3177" s="251" t="s">
        <v>260</v>
      </c>
      <c r="E3177" s="252" t="s">
        <v>1</v>
      </c>
      <c r="F3177" s="253" t="s">
        <v>2973</v>
      </c>
      <c r="G3177" s="250"/>
      <c r="H3177" s="254">
        <v>3.5</v>
      </c>
      <c r="I3177" s="255"/>
      <c r="J3177" s="250"/>
      <c r="K3177" s="250"/>
      <c r="L3177" s="256"/>
      <c r="M3177" s="257"/>
      <c r="N3177" s="258"/>
      <c r="O3177" s="258"/>
      <c r="P3177" s="258"/>
      <c r="Q3177" s="258"/>
      <c r="R3177" s="258"/>
      <c r="S3177" s="258"/>
      <c r="T3177" s="259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60" t="s">
        <v>260</v>
      </c>
      <c r="AU3177" s="260" t="s">
        <v>93</v>
      </c>
      <c r="AV3177" s="13" t="s">
        <v>93</v>
      </c>
      <c r="AW3177" s="13" t="s">
        <v>40</v>
      </c>
      <c r="AX3177" s="13" t="s">
        <v>84</v>
      </c>
      <c r="AY3177" s="260" t="s">
        <v>251</v>
      </c>
    </row>
    <row r="3178" s="13" customFormat="1">
      <c r="A3178" s="13"/>
      <c r="B3178" s="249"/>
      <c r="C3178" s="250"/>
      <c r="D3178" s="251" t="s">
        <v>260</v>
      </c>
      <c r="E3178" s="252" t="s">
        <v>1</v>
      </c>
      <c r="F3178" s="253" t="s">
        <v>2974</v>
      </c>
      <c r="G3178" s="250"/>
      <c r="H3178" s="254">
        <v>3.5</v>
      </c>
      <c r="I3178" s="255"/>
      <c r="J3178" s="250"/>
      <c r="K3178" s="250"/>
      <c r="L3178" s="256"/>
      <c r="M3178" s="257"/>
      <c r="N3178" s="258"/>
      <c r="O3178" s="258"/>
      <c r="P3178" s="258"/>
      <c r="Q3178" s="258"/>
      <c r="R3178" s="258"/>
      <c r="S3178" s="258"/>
      <c r="T3178" s="259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60" t="s">
        <v>260</v>
      </c>
      <c r="AU3178" s="260" t="s">
        <v>93</v>
      </c>
      <c r="AV3178" s="13" t="s">
        <v>93</v>
      </c>
      <c r="AW3178" s="13" t="s">
        <v>40</v>
      </c>
      <c r="AX3178" s="13" t="s">
        <v>84</v>
      </c>
      <c r="AY3178" s="260" t="s">
        <v>251</v>
      </c>
    </row>
    <row r="3179" s="13" customFormat="1">
      <c r="A3179" s="13"/>
      <c r="B3179" s="249"/>
      <c r="C3179" s="250"/>
      <c r="D3179" s="251" t="s">
        <v>260</v>
      </c>
      <c r="E3179" s="252" t="s">
        <v>1</v>
      </c>
      <c r="F3179" s="253" t="s">
        <v>2975</v>
      </c>
      <c r="G3179" s="250"/>
      <c r="H3179" s="254">
        <v>3.5</v>
      </c>
      <c r="I3179" s="255"/>
      <c r="J3179" s="250"/>
      <c r="K3179" s="250"/>
      <c r="L3179" s="256"/>
      <c r="M3179" s="257"/>
      <c r="N3179" s="258"/>
      <c r="O3179" s="258"/>
      <c r="P3179" s="258"/>
      <c r="Q3179" s="258"/>
      <c r="R3179" s="258"/>
      <c r="S3179" s="258"/>
      <c r="T3179" s="259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60" t="s">
        <v>260</v>
      </c>
      <c r="AU3179" s="260" t="s">
        <v>93</v>
      </c>
      <c r="AV3179" s="13" t="s">
        <v>93</v>
      </c>
      <c r="AW3179" s="13" t="s">
        <v>40</v>
      </c>
      <c r="AX3179" s="13" t="s">
        <v>84</v>
      </c>
      <c r="AY3179" s="260" t="s">
        <v>251</v>
      </c>
    </row>
    <row r="3180" s="13" customFormat="1">
      <c r="A3180" s="13"/>
      <c r="B3180" s="249"/>
      <c r="C3180" s="250"/>
      <c r="D3180" s="251" t="s">
        <v>260</v>
      </c>
      <c r="E3180" s="252" t="s">
        <v>1</v>
      </c>
      <c r="F3180" s="253" t="s">
        <v>2976</v>
      </c>
      <c r="G3180" s="250"/>
      <c r="H3180" s="254">
        <v>2.5</v>
      </c>
      <c r="I3180" s="255"/>
      <c r="J3180" s="250"/>
      <c r="K3180" s="250"/>
      <c r="L3180" s="256"/>
      <c r="M3180" s="257"/>
      <c r="N3180" s="258"/>
      <c r="O3180" s="258"/>
      <c r="P3180" s="258"/>
      <c r="Q3180" s="258"/>
      <c r="R3180" s="258"/>
      <c r="S3180" s="258"/>
      <c r="T3180" s="259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60" t="s">
        <v>260</v>
      </c>
      <c r="AU3180" s="260" t="s">
        <v>93</v>
      </c>
      <c r="AV3180" s="13" t="s">
        <v>93</v>
      </c>
      <c r="AW3180" s="13" t="s">
        <v>40</v>
      </c>
      <c r="AX3180" s="13" t="s">
        <v>84</v>
      </c>
      <c r="AY3180" s="260" t="s">
        <v>251</v>
      </c>
    </row>
    <row r="3181" s="14" customFormat="1">
      <c r="A3181" s="14"/>
      <c r="B3181" s="261"/>
      <c r="C3181" s="262"/>
      <c r="D3181" s="251" t="s">
        <v>260</v>
      </c>
      <c r="E3181" s="263" t="s">
        <v>1</v>
      </c>
      <c r="F3181" s="264" t="s">
        <v>262</v>
      </c>
      <c r="G3181" s="262"/>
      <c r="H3181" s="265">
        <v>23.300000000000001</v>
      </c>
      <c r="I3181" s="266"/>
      <c r="J3181" s="262"/>
      <c r="K3181" s="262"/>
      <c r="L3181" s="267"/>
      <c r="M3181" s="268"/>
      <c r="N3181" s="269"/>
      <c r="O3181" s="269"/>
      <c r="P3181" s="269"/>
      <c r="Q3181" s="269"/>
      <c r="R3181" s="269"/>
      <c r="S3181" s="269"/>
      <c r="T3181" s="270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71" t="s">
        <v>260</v>
      </c>
      <c r="AU3181" s="271" t="s">
        <v>93</v>
      </c>
      <c r="AV3181" s="14" t="s">
        <v>257</v>
      </c>
      <c r="AW3181" s="14" t="s">
        <v>40</v>
      </c>
      <c r="AX3181" s="14" t="s">
        <v>91</v>
      </c>
      <c r="AY3181" s="271" t="s">
        <v>251</v>
      </c>
    </row>
    <row r="3182" s="2" customFormat="1" ht="49.05" customHeight="1">
      <c r="A3182" s="41"/>
      <c r="B3182" s="42"/>
      <c r="C3182" s="230" t="s">
        <v>2977</v>
      </c>
      <c r="D3182" s="230" t="s">
        <v>253</v>
      </c>
      <c r="E3182" s="231" t="s">
        <v>2978</v>
      </c>
      <c r="F3182" s="232" t="s">
        <v>2979</v>
      </c>
      <c r="G3182" s="233" t="s">
        <v>321</v>
      </c>
      <c r="H3182" s="234">
        <v>177.86000000000001</v>
      </c>
      <c r="I3182" s="235"/>
      <c r="J3182" s="236">
        <f>ROUND(I3182*H3182,2)</f>
        <v>0</v>
      </c>
      <c r="K3182" s="237"/>
      <c r="L3182" s="47"/>
      <c r="M3182" s="238" t="s">
        <v>1</v>
      </c>
      <c r="N3182" s="239" t="s">
        <v>49</v>
      </c>
      <c r="O3182" s="94"/>
      <c r="P3182" s="240">
        <f>O3182*H3182</f>
        <v>0</v>
      </c>
      <c r="Q3182" s="240">
        <v>0</v>
      </c>
      <c r="R3182" s="240">
        <f>Q3182*H3182</f>
        <v>0</v>
      </c>
      <c r="S3182" s="240">
        <v>0</v>
      </c>
      <c r="T3182" s="241">
        <f>S3182*H3182</f>
        <v>0</v>
      </c>
      <c r="U3182" s="41"/>
      <c r="V3182" s="41"/>
      <c r="W3182" s="41"/>
      <c r="X3182" s="41"/>
      <c r="Y3182" s="41"/>
      <c r="Z3182" s="41"/>
      <c r="AA3182" s="41"/>
      <c r="AB3182" s="41"/>
      <c r="AC3182" s="41"/>
      <c r="AD3182" s="41"/>
      <c r="AE3182" s="41"/>
      <c r="AR3182" s="242" t="s">
        <v>304</v>
      </c>
      <c r="AT3182" s="242" t="s">
        <v>253</v>
      </c>
      <c r="AU3182" s="242" t="s">
        <v>93</v>
      </c>
      <c r="AY3182" s="19" t="s">
        <v>251</v>
      </c>
      <c r="BE3182" s="243">
        <f>IF(N3182="základní",J3182,0)</f>
        <v>0</v>
      </c>
      <c r="BF3182" s="243">
        <f>IF(N3182="snížená",J3182,0)</f>
        <v>0</v>
      </c>
      <c r="BG3182" s="243">
        <f>IF(N3182="zákl. přenesená",J3182,0)</f>
        <v>0</v>
      </c>
      <c r="BH3182" s="243">
        <f>IF(N3182="sníž. přenesená",J3182,0)</f>
        <v>0</v>
      </c>
      <c r="BI3182" s="243">
        <f>IF(N3182="nulová",J3182,0)</f>
        <v>0</v>
      </c>
      <c r="BJ3182" s="19" t="s">
        <v>91</v>
      </c>
      <c r="BK3182" s="243">
        <f>ROUND(I3182*H3182,2)</f>
        <v>0</v>
      </c>
      <c r="BL3182" s="19" t="s">
        <v>304</v>
      </c>
      <c r="BM3182" s="242" t="s">
        <v>2980</v>
      </c>
    </row>
    <row r="3183" s="15" customFormat="1">
      <c r="A3183" s="15"/>
      <c r="B3183" s="272"/>
      <c r="C3183" s="273"/>
      <c r="D3183" s="251" t="s">
        <v>260</v>
      </c>
      <c r="E3183" s="274" t="s">
        <v>1</v>
      </c>
      <c r="F3183" s="275" t="s">
        <v>1246</v>
      </c>
      <c r="G3183" s="273"/>
      <c r="H3183" s="274" t="s">
        <v>1</v>
      </c>
      <c r="I3183" s="276"/>
      <c r="J3183" s="273"/>
      <c r="K3183" s="273"/>
      <c r="L3183" s="277"/>
      <c r="M3183" s="278"/>
      <c r="N3183" s="279"/>
      <c r="O3183" s="279"/>
      <c r="P3183" s="279"/>
      <c r="Q3183" s="279"/>
      <c r="R3183" s="279"/>
      <c r="S3183" s="279"/>
      <c r="T3183" s="280"/>
      <c r="U3183" s="15"/>
      <c r="V3183" s="15"/>
      <c r="W3183" s="15"/>
      <c r="X3183" s="15"/>
      <c r="Y3183" s="15"/>
      <c r="Z3183" s="15"/>
      <c r="AA3183" s="15"/>
      <c r="AB3183" s="15"/>
      <c r="AC3183" s="15"/>
      <c r="AD3183" s="15"/>
      <c r="AE3183" s="15"/>
      <c r="AT3183" s="281" t="s">
        <v>260</v>
      </c>
      <c r="AU3183" s="281" t="s">
        <v>93</v>
      </c>
      <c r="AV3183" s="15" t="s">
        <v>91</v>
      </c>
      <c r="AW3183" s="15" t="s">
        <v>40</v>
      </c>
      <c r="AX3183" s="15" t="s">
        <v>84</v>
      </c>
      <c r="AY3183" s="281" t="s">
        <v>251</v>
      </c>
    </row>
    <row r="3184" s="15" customFormat="1">
      <c r="A3184" s="15"/>
      <c r="B3184" s="272"/>
      <c r="C3184" s="273"/>
      <c r="D3184" s="251" t="s">
        <v>260</v>
      </c>
      <c r="E3184" s="274" t="s">
        <v>1</v>
      </c>
      <c r="F3184" s="275" t="s">
        <v>2981</v>
      </c>
      <c r="G3184" s="273"/>
      <c r="H3184" s="274" t="s">
        <v>1</v>
      </c>
      <c r="I3184" s="276"/>
      <c r="J3184" s="273"/>
      <c r="K3184" s="273"/>
      <c r="L3184" s="277"/>
      <c r="M3184" s="278"/>
      <c r="N3184" s="279"/>
      <c r="O3184" s="279"/>
      <c r="P3184" s="279"/>
      <c r="Q3184" s="279"/>
      <c r="R3184" s="279"/>
      <c r="S3184" s="279"/>
      <c r="T3184" s="280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T3184" s="281" t="s">
        <v>260</v>
      </c>
      <c r="AU3184" s="281" t="s">
        <v>93</v>
      </c>
      <c r="AV3184" s="15" t="s">
        <v>91</v>
      </c>
      <c r="AW3184" s="15" t="s">
        <v>40</v>
      </c>
      <c r="AX3184" s="15" t="s">
        <v>84</v>
      </c>
      <c r="AY3184" s="281" t="s">
        <v>251</v>
      </c>
    </row>
    <row r="3185" s="13" customFormat="1">
      <c r="A3185" s="13"/>
      <c r="B3185" s="249"/>
      <c r="C3185" s="250"/>
      <c r="D3185" s="251" t="s">
        <v>260</v>
      </c>
      <c r="E3185" s="252" t="s">
        <v>1</v>
      </c>
      <c r="F3185" s="253" t="s">
        <v>2982</v>
      </c>
      <c r="G3185" s="250"/>
      <c r="H3185" s="254">
        <v>16.100000000000001</v>
      </c>
      <c r="I3185" s="255"/>
      <c r="J3185" s="250"/>
      <c r="K3185" s="250"/>
      <c r="L3185" s="256"/>
      <c r="M3185" s="257"/>
      <c r="N3185" s="258"/>
      <c r="O3185" s="258"/>
      <c r="P3185" s="258"/>
      <c r="Q3185" s="258"/>
      <c r="R3185" s="258"/>
      <c r="S3185" s="258"/>
      <c r="T3185" s="259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60" t="s">
        <v>260</v>
      </c>
      <c r="AU3185" s="260" t="s">
        <v>93</v>
      </c>
      <c r="AV3185" s="13" t="s">
        <v>93</v>
      </c>
      <c r="AW3185" s="13" t="s">
        <v>40</v>
      </c>
      <c r="AX3185" s="13" t="s">
        <v>84</v>
      </c>
      <c r="AY3185" s="260" t="s">
        <v>251</v>
      </c>
    </row>
    <row r="3186" s="13" customFormat="1">
      <c r="A3186" s="13"/>
      <c r="B3186" s="249"/>
      <c r="C3186" s="250"/>
      <c r="D3186" s="251" t="s">
        <v>260</v>
      </c>
      <c r="E3186" s="252" t="s">
        <v>1</v>
      </c>
      <c r="F3186" s="253" t="s">
        <v>2983</v>
      </c>
      <c r="G3186" s="250"/>
      <c r="H3186" s="254">
        <v>2.8100000000000001</v>
      </c>
      <c r="I3186" s="255"/>
      <c r="J3186" s="250"/>
      <c r="K3186" s="250"/>
      <c r="L3186" s="256"/>
      <c r="M3186" s="257"/>
      <c r="N3186" s="258"/>
      <c r="O3186" s="258"/>
      <c r="P3186" s="258"/>
      <c r="Q3186" s="258"/>
      <c r="R3186" s="258"/>
      <c r="S3186" s="258"/>
      <c r="T3186" s="259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60" t="s">
        <v>260</v>
      </c>
      <c r="AU3186" s="260" t="s">
        <v>93</v>
      </c>
      <c r="AV3186" s="13" t="s">
        <v>93</v>
      </c>
      <c r="AW3186" s="13" t="s">
        <v>40</v>
      </c>
      <c r="AX3186" s="13" t="s">
        <v>84</v>
      </c>
      <c r="AY3186" s="260" t="s">
        <v>251</v>
      </c>
    </row>
    <row r="3187" s="13" customFormat="1">
      <c r="A3187" s="13"/>
      <c r="B3187" s="249"/>
      <c r="C3187" s="250"/>
      <c r="D3187" s="251" t="s">
        <v>260</v>
      </c>
      <c r="E3187" s="252" t="s">
        <v>1</v>
      </c>
      <c r="F3187" s="253" t="s">
        <v>2984</v>
      </c>
      <c r="G3187" s="250"/>
      <c r="H3187" s="254">
        <v>2.6499999999999999</v>
      </c>
      <c r="I3187" s="255"/>
      <c r="J3187" s="250"/>
      <c r="K3187" s="250"/>
      <c r="L3187" s="256"/>
      <c r="M3187" s="257"/>
      <c r="N3187" s="258"/>
      <c r="O3187" s="258"/>
      <c r="P3187" s="258"/>
      <c r="Q3187" s="258"/>
      <c r="R3187" s="258"/>
      <c r="S3187" s="258"/>
      <c r="T3187" s="259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60" t="s">
        <v>260</v>
      </c>
      <c r="AU3187" s="260" t="s">
        <v>93</v>
      </c>
      <c r="AV3187" s="13" t="s">
        <v>93</v>
      </c>
      <c r="AW3187" s="13" t="s">
        <v>40</v>
      </c>
      <c r="AX3187" s="13" t="s">
        <v>84</v>
      </c>
      <c r="AY3187" s="260" t="s">
        <v>251</v>
      </c>
    </row>
    <row r="3188" s="16" customFormat="1">
      <c r="A3188" s="16"/>
      <c r="B3188" s="283"/>
      <c r="C3188" s="284"/>
      <c r="D3188" s="251" t="s">
        <v>260</v>
      </c>
      <c r="E3188" s="285" t="s">
        <v>1</v>
      </c>
      <c r="F3188" s="286" t="s">
        <v>329</v>
      </c>
      <c r="G3188" s="284"/>
      <c r="H3188" s="287">
        <v>21.559999999999999</v>
      </c>
      <c r="I3188" s="288"/>
      <c r="J3188" s="284"/>
      <c r="K3188" s="284"/>
      <c r="L3188" s="289"/>
      <c r="M3188" s="290"/>
      <c r="N3188" s="291"/>
      <c r="O3188" s="291"/>
      <c r="P3188" s="291"/>
      <c r="Q3188" s="291"/>
      <c r="R3188" s="291"/>
      <c r="S3188" s="291"/>
      <c r="T3188" s="292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T3188" s="293" t="s">
        <v>260</v>
      </c>
      <c r="AU3188" s="293" t="s">
        <v>93</v>
      </c>
      <c r="AV3188" s="16" t="s">
        <v>273</v>
      </c>
      <c r="AW3188" s="16" t="s">
        <v>40</v>
      </c>
      <c r="AX3188" s="16" t="s">
        <v>84</v>
      </c>
      <c r="AY3188" s="293" t="s">
        <v>251</v>
      </c>
    </row>
    <row r="3189" s="15" customFormat="1">
      <c r="A3189" s="15"/>
      <c r="B3189" s="272"/>
      <c r="C3189" s="273"/>
      <c r="D3189" s="251" t="s">
        <v>260</v>
      </c>
      <c r="E3189" s="274" t="s">
        <v>1</v>
      </c>
      <c r="F3189" s="275" t="s">
        <v>2985</v>
      </c>
      <c r="G3189" s="273"/>
      <c r="H3189" s="274" t="s">
        <v>1</v>
      </c>
      <c r="I3189" s="276"/>
      <c r="J3189" s="273"/>
      <c r="K3189" s="273"/>
      <c r="L3189" s="277"/>
      <c r="M3189" s="278"/>
      <c r="N3189" s="279"/>
      <c r="O3189" s="279"/>
      <c r="P3189" s="279"/>
      <c r="Q3189" s="279"/>
      <c r="R3189" s="279"/>
      <c r="S3189" s="279"/>
      <c r="T3189" s="280"/>
      <c r="U3189" s="15"/>
      <c r="V3189" s="15"/>
      <c r="W3189" s="15"/>
      <c r="X3189" s="15"/>
      <c r="Y3189" s="15"/>
      <c r="Z3189" s="15"/>
      <c r="AA3189" s="15"/>
      <c r="AB3189" s="15"/>
      <c r="AC3189" s="15"/>
      <c r="AD3189" s="15"/>
      <c r="AE3189" s="15"/>
      <c r="AT3189" s="281" t="s">
        <v>260</v>
      </c>
      <c r="AU3189" s="281" t="s">
        <v>93</v>
      </c>
      <c r="AV3189" s="15" t="s">
        <v>91</v>
      </c>
      <c r="AW3189" s="15" t="s">
        <v>40</v>
      </c>
      <c r="AX3189" s="15" t="s">
        <v>84</v>
      </c>
      <c r="AY3189" s="281" t="s">
        <v>251</v>
      </c>
    </row>
    <row r="3190" s="13" customFormat="1">
      <c r="A3190" s="13"/>
      <c r="B3190" s="249"/>
      <c r="C3190" s="250"/>
      <c r="D3190" s="251" t="s">
        <v>260</v>
      </c>
      <c r="E3190" s="252" t="s">
        <v>1</v>
      </c>
      <c r="F3190" s="253" t="s">
        <v>2986</v>
      </c>
      <c r="G3190" s="250"/>
      <c r="H3190" s="254">
        <v>10.800000000000001</v>
      </c>
      <c r="I3190" s="255"/>
      <c r="J3190" s="250"/>
      <c r="K3190" s="250"/>
      <c r="L3190" s="256"/>
      <c r="M3190" s="257"/>
      <c r="N3190" s="258"/>
      <c r="O3190" s="258"/>
      <c r="P3190" s="258"/>
      <c r="Q3190" s="258"/>
      <c r="R3190" s="258"/>
      <c r="S3190" s="258"/>
      <c r="T3190" s="259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60" t="s">
        <v>260</v>
      </c>
      <c r="AU3190" s="260" t="s">
        <v>93</v>
      </c>
      <c r="AV3190" s="13" t="s">
        <v>93</v>
      </c>
      <c r="AW3190" s="13" t="s">
        <v>40</v>
      </c>
      <c r="AX3190" s="13" t="s">
        <v>84</v>
      </c>
      <c r="AY3190" s="260" t="s">
        <v>251</v>
      </c>
    </row>
    <row r="3191" s="13" customFormat="1">
      <c r="A3191" s="13"/>
      <c r="B3191" s="249"/>
      <c r="C3191" s="250"/>
      <c r="D3191" s="251" t="s">
        <v>260</v>
      </c>
      <c r="E3191" s="252" t="s">
        <v>1</v>
      </c>
      <c r="F3191" s="253" t="s">
        <v>2987</v>
      </c>
      <c r="G3191" s="250"/>
      <c r="H3191" s="254">
        <v>26.5</v>
      </c>
      <c r="I3191" s="255"/>
      <c r="J3191" s="250"/>
      <c r="K3191" s="250"/>
      <c r="L3191" s="256"/>
      <c r="M3191" s="257"/>
      <c r="N3191" s="258"/>
      <c r="O3191" s="258"/>
      <c r="P3191" s="258"/>
      <c r="Q3191" s="258"/>
      <c r="R3191" s="258"/>
      <c r="S3191" s="258"/>
      <c r="T3191" s="259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60" t="s">
        <v>260</v>
      </c>
      <c r="AU3191" s="260" t="s">
        <v>93</v>
      </c>
      <c r="AV3191" s="13" t="s">
        <v>93</v>
      </c>
      <c r="AW3191" s="13" t="s">
        <v>40</v>
      </c>
      <c r="AX3191" s="13" t="s">
        <v>84</v>
      </c>
      <c r="AY3191" s="260" t="s">
        <v>251</v>
      </c>
    </row>
    <row r="3192" s="13" customFormat="1">
      <c r="A3192" s="13"/>
      <c r="B3192" s="249"/>
      <c r="C3192" s="250"/>
      <c r="D3192" s="251" t="s">
        <v>260</v>
      </c>
      <c r="E3192" s="252" t="s">
        <v>1</v>
      </c>
      <c r="F3192" s="253" t="s">
        <v>2988</v>
      </c>
      <c r="G3192" s="250"/>
      <c r="H3192" s="254">
        <v>26.5</v>
      </c>
      <c r="I3192" s="255"/>
      <c r="J3192" s="250"/>
      <c r="K3192" s="250"/>
      <c r="L3192" s="256"/>
      <c r="M3192" s="257"/>
      <c r="N3192" s="258"/>
      <c r="O3192" s="258"/>
      <c r="P3192" s="258"/>
      <c r="Q3192" s="258"/>
      <c r="R3192" s="258"/>
      <c r="S3192" s="258"/>
      <c r="T3192" s="259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60" t="s">
        <v>260</v>
      </c>
      <c r="AU3192" s="260" t="s">
        <v>93</v>
      </c>
      <c r="AV3192" s="13" t="s">
        <v>93</v>
      </c>
      <c r="AW3192" s="13" t="s">
        <v>40</v>
      </c>
      <c r="AX3192" s="13" t="s">
        <v>84</v>
      </c>
      <c r="AY3192" s="260" t="s">
        <v>251</v>
      </c>
    </row>
    <row r="3193" s="13" customFormat="1">
      <c r="A3193" s="13"/>
      <c r="B3193" s="249"/>
      <c r="C3193" s="250"/>
      <c r="D3193" s="251" t="s">
        <v>260</v>
      </c>
      <c r="E3193" s="252" t="s">
        <v>1</v>
      </c>
      <c r="F3193" s="253" t="s">
        <v>2989</v>
      </c>
      <c r="G3193" s="250"/>
      <c r="H3193" s="254">
        <v>26.5</v>
      </c>
      <c r="I3193" s="255"/>
      <c r="J3193" s="250"/>
      <c r="K3193" s="250"/>
      <c r="L3193" s="256"/>
      <c r="M3193" s="257"/>
      <c r="N3193" s="258"/>
      <c r="O3193" s="258"/>
      <c r="P3193" s="258"/>
      <c r="Q3193" s="258"/>
      <c r="R3193" s="258"/>
      <c r="S3193" s="258"/>
      <c r="T3193" s="259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60" t="s">
        <v>260</v>
      </c>
      <c r="AU3193" s="260" t="s">
        <v>93</v>
      </c>
      <c r="AV3193" s="13" t="s">
        <v>93</v>
      </c>
      <c r="AW3193" s="13" t="s">
        <v>40</v>
      </c>
      <c r="AX3193" s="13" t="s">
        <v>84</v>
      </c>
      <c r="AY3193" s="260" t="s">
        <v>251</v>
      </c>
    </row>
    <row r="3194" s="13" customFormat="1">
      <c r="A3194" s="13"/>
      <c r="B3194" s="249"/>
      <c r="C3194" s="250"/>
      <c r="D3194" s="251" t="s">
        <v>260</v>
      </c>
      <c r="E3194" s="252" t="s">
        <v>1</v>
      </c>
      <c r="F3194" s="253" t="s">
        <v>2990</v>
      </c>
      <c r="G3194" s="250"/>
      <c r="H3194" s="254">
        <v>26.5</v>
      </c>
      <c r="I3194" s="255"/>
      <c r="J3194" s="250"/>
      <c r="K3194" s="250"/>
      <c r="L3194" s="256"/>
      <c r="M3194" s="257"/>
      <c r="N3194" s="258"/>
      <c r="O3194" s="258"/>
      <c r="P3194" s="258"/>
      <c r="Q3194" s="258"/>
      <c r="R3194" s="258"/>
      <c r="S3194" s="258"/>
      <c r="T3194" s="259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60" t="s">
        <v>260</v>
      </c>
      <c r="AU3194" s="260" t="s">
        <v>93</v>
      </c>
      <c r="AV3194" s="13" t="s">
        <v>93</v>
      </c>
      <c r="AW3194" s="13" t="s">
        <v>40</v>
      </c>
      <c r="AX3194" s="13" t="s">
        <v>84</v>
      </c>
      <c r="AY3194" s="260" t="s">
        <v>251</v>
      </c>
    </row>
    <row r="3195" s="13" customFormat="1">
      <c r="A3195" s="13"/>
      <c r="B3195" s="249"/>
      <c r="C3195" s="250"/>
      <c r="D3195" s="251" t="s">
        <v>260</v>
      </c>
      <c r="E3195" s="252" t="s">
        <v>1</v>
      </c>
      <c r="F3195" s="253" t="s">
        <v>2991</v>
      </c>
      <c r="G3195" s="250"/>
      <c r="H3195" s="254">
        <v>26.5</v>
      </c>
      <c r="I3195" s="255"/>
      <c r="J3195" s="250"/>
      <c r="K3195" s="250"/>
      <c r="L3195" s="256"/>
      <c r="M3195" s="257"/>
      <c r="N3195" s="258"/>
      <c r="O3195" s="258"/>
      <c r="P3195" s="258"/>
      <c r="Q3195" s="258"/>
      <c r="R3195" s="258"/>
      <c r="S3195" s="258"/>
      <c r="T3195" s="259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60" t="s">
        <v>260</v>
      </c>
      <c r="AU3195" s="260" t="s">
        <v>93</v>
      </c>
      <c r="AV3195" s="13" t="s">
        <v>93</v>
      </c>
      <c r="AW3195" s="13" t="s">
        <v>40</v>
      </c>
      <c r="AX3195" s="13" t="s">
        <v>84</v>
      </c>
      <c r="AY3195" s="260" t="s">
        <v>251</v>
      </c>
    </row>
    <row r="3196" s="16" customFormat="1">
      <c r="A3196" s="16"/>
      <c r="B3196" s="283"/>
      <c r="C3196" s="284"/>
      <c r="D3196" s="251" t="s">
        <v>260</v>
      </c>
      <c r="E3196" s="285" t="s">
        <v>1</v>
      </c>
      <c r="F3196" s="286" t="s">
        <v>329</v>
      </c>
      <c r="G3196" s="284"/>
      <c r="H3196" s="287">
        <v>143.30000000000001</v>
      </c>
      <c r="I3196" s="288"/>
      <c r="J3196" s="284"/>
      <c r="K3196" s="284"/>
      <c r="L3196" s="289"/>
      <c r="M3196" s="290"/>
      <c r="N3196" s="291"/>
      <c r="O3196" s="291"/>
      <c r="P3196" s="291"/>
      <c r="Q3196" s="291"/>
      <c r="R3196" s="291"/>
      <c r="S3196" s="291"/>
      <c r="T3196" s="292"/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T3196" s="293" t="s">
        <v>260</v>
      </c>
      <c r="AU3196" s="293" t="s">
        <v>93</v>
      </c>
      <c r="AV3196" s="16" t="s">
        <v>273</v>
      </c>
      <c r="AW3196" s="16" t="s">
        <v>40</v>
      </c>
      <c r="AX3196" s="16" t="s">
        <v>84</v>
      </c>
      <c r="AY3196" s="293" t="s">
        <v>251</v>
      </c>
    </row>
    <row r="3197" s="15" customFormat="1">
      <c r="A3197" s="15"/>
      <c r="B3197" s="272"/>
      <c r="C3197" s="273"/>
      <c r="D3197" s="251" t="s">
        <v>260</v>
      </c>
      <c r="E3197" s="274" t="s">
        <v>1</v>
      </c>
      <c r="F3197" s="275" t="s">
        <v>2992</v>
      </c>
      <c r="G3197" s="273"/>
      <c r="H3197" s="274" t="s">
        <v>1</v>
      </c>
      <c r="I3197" s="276"/>
      <c r="J3197" s="273"/>
      <c r="K3197" s="273"/>
      <c r="L3197" s="277"/>
      <c r="M3197" s="278"/>
      <c r="N3197" s="279"/>
      <c r="O3197" s="279"/>
      <c r="P3197" s="279"/>
      <c r="Q3197" s="279"/>
      <c r="R3197" s="279"/>
      <c r="S3197" s="279"/>
      <c r="T3197" s="280"/>
      <c r="U3197" s="15"/>
      <c r="V3197" s="15"/>
      <c r="W3197" s="15"/>
      <c r="X3197" s="15"/>
      <c r="Y3197" s="15"/>
      <c r="Z3197" s="15"/>
      <c r="AA3197" s="15"/>
      <c r="AB3197" s="15"/>
      <c r="AC3197" s="15"/>
      <c r="AD3197" s="15"/>
      <c r="AE3197" s="15"/>
      <c r="AT3197" s="281" t="s">
        <v>260</v>
      </c>
      <c r="AU3197" s="281" t="s">
        <v>93</v>
      </c>
      <c r="AV3197" s="15" t="s">
        <v>91</v>
      </c>
      <c r="AW3197" s="15" t="s">
        <v>40</v>
      </c>
      <c r="AX3197" s="15" t="s">
        <v>84</v>
      </c>
      <c r="AY3197" s="281" t="s">
        <v>251</v>
      </c>
    </row>
    <row r="3198" s="13" customFormat="1">
      <c r="A3198" s="13"/>
      <c r="B3198" s="249"/>
      <c r="C3198" s="250"/>
      <c r="D3198" s="251" t="s">
        <v>260</v>
      </c>
      <c r="E3198" s="252" t="s">
        <v>1</v>
      </c>
      <c r="F3198" s="253" t="s">
        <v>2993</v>
      </c>
      <c r="G3198" s="250"/>
      <c r="H3198" s="254">
        <v>13</v>
      </c>
      <c r="I3198" s="255"/>
      <c r="J3198" s="250"/>
      <c r="K3198" s="250"/>
      <c r="L3198" s="256"/>
      <c r="M3198" s="257"/>
      <c r="N3198" s="258"/>
      <c r="O3198" s="258"/>
      <c r="P3198" s="258"/>
      <c r="Q3198" s="258"/>
      <c r="R3198" s="258"/>
      <c r="S3198" s="258"/>
      <c r="T3198" s="259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60" t="s">
        <v>260</v>
      </c>
      <c r="AU3198" s="260" t="s">
        <v>93</v>
      </c>
      <c r="AV3198" s="13" t="s">
        <v>93</v>
      </c>
      <c r="AW3198" s="13" t="s">
        <v>40</v>
      </c>
      <c r="AX3198" s="13" t="s">
        <v>84</v>
      </c>
      <c r="AY3198" s="260" t="s">
        <v>251</v>
      </c>
    </row>
    <row r="3199" s="16" customFormat="1">
      <c r="A3199" s="16"/>
      <c r="B3199" s="283"/>
      <c r="C3199" s="284"/>
      <c r="D3199" s="251" t="s">
        <v>260</v>
      </c>
      <c r="E3199" s="285" t="s">
        <v>1</v>
      </c>
      <c r="F3199" s="286" t="s">
        <v>329</v>
      </c>
      <c r="G3199" s="284"/>
      <c r="H3199" s="287">
        <v>13</v>
      </c>
      <c r="I3199" s="288"/>
      <c r="J3199" s="284"/>
      <c r="K3199" s="284"/>
      <c r="L3199" s="289"/>
      <c r="M3199" s="290"/>
      <c r="N3199" s="291"/>
      <c r="O3199" s="291"/>
      <c r="P3199" s="291"/>
      <c r="Q3199" s="291"/>
      <c r="R3199" s="291"/>
      <c r="S3199" s="291"/>
      <c r="T3199" s="292"/>
      <c r="U3199" s="16"/>
      <c r="V3199" s="16"/>
      <c r="W3199" s="16"/>
      <c r="X3199" s="16"/>
      <c r="Y3199" s="16"/>
      <c r="Z3199" s="16"/>
      <c r="AA3199" s="16"/>
      <c r="AB3199" s="16"/>
      <c r="AC3199" s="16"/>
      <c r="AD3199" s="16"/>
      <c r="AE3199" s="16"/>
      <c r="AT3199" s="293" t="s">
        <v>260</v>
      </c>
      <c r="AU3199" s="293" t="s">
        <v>93</v>
      </c>
      <c r="AV3199" s="16" t="s">
        <v>273</v>
      </c>
      <c r="AW3199" s="16" t="s">
        <v>40</v>
      </c>
      <c r="AX3199" s="16" t="s">
        <v>84</v>
      </c>
      <c r="AY3199" s="293" t="s">
        <v>251</v>
      </c>
    </row>
    <row r="3200" s="14" customFormat="1">
      <c r="A3200" s="14"/>
      <c r="B3200" s="261"/>
      <c r="C3200" s="262"/>
      <c r="D3200" s="251" t="s">
        <v>260</v>
      </c>
      <c r="E3200" s="263" t="s">
        <v>1</v>
      </c>
      <c r="F3200" s="264" t="s">
        <v>262</v>
      </c>
      <c r="G3200" s="262"/>
      <c r="H3200" s="265">
        <v>177.86000000000001</v>
      </c>
      <c r="I3200" s="266"/>
      <c r="J3200" s="262"/>
      <c r="K3200" s="262"/>
      <c r="L3200" s="267"/>
      <c r="M3200" s="268"/>
      <c r="N3200" s="269"/>
      <c r="O3200" s="269"/>
      <c r="P3200" s="269"/>
      <c r="Q3200" s="269"/>
      <c r="R3200" s="269"/>
      <c r="S3200" s="269"/>
      <c r="T3200" s="270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71" t="s">
        <v>260</v>
      </c>
      <c r="AU3200" s="271" t="s">
        <v>93</v>
      </c>
      <c r="AV3200" s="14" t="s">
        <v>257</v>
      </c>
      <c r="AW3200" s="14" t="s">
        <v>40</v>
      </c>
      <c r="AX3200" s="14" t="s">
        <v>91</v>
      </c>
      <c r="AY3200" s="271" t="s">
        <v>251</v>
      </c>
    </row>
    <row r="3201" s="2" customFormat="1" ht="66.75" customHeight="1">
      <c r="A3201" s="41"/>
      <c r="B3201" s="42"/>
      <c r="C3201" s="230" t="s">
        <v>2994</v>
      </c>
      <c r="D3201" s="230" t="s">
        <v>253</v>
      </c>
      <c r="E3201" s="231" t="s">
        <v>2995</v>
      </c>
      <c r="F3201" s="232" t="s">
        <v>2996</v>
      </c>
      <c r="G3201" s="233" t="s">
        <v>571</v>
      </c>
      <c r="H3201" s="234">
        <v>2</v>
      </c>
      <c r="I3201" s="235"/>
      <c r="J3201" s="236">
        <f>ROUND(I3201*H3201,2)</f>
        <v>0</v>
      </c>
      <c r="K3201" s="237"/>
      <c r="L3201" s="47"/>
      <c r="M3201" s="238" t="s">
        <v>1</v>
      </c>
      <c r="N3201" s="239" t="s">
        <v>49</v>
      </c>
      <c r="O3201" s="94"/>
      <c r="P3201" s="240">
        <f>O3201*H3201</f>
        <v>0</v>
      </c>
      <c r="Q3201" s="240">
        <v>12.404999999999999</v>
      </c>
      <c r="R3201" s="240">
        <f>Q3201*H3201</f>
        <v>24.809999999999999</v>
      </c>
      <c r="S3201" s="240">
        <v>0</v>
      </c>
      <c r="T3201" s="241">
        <f>S3201*H3201</f>
        <v>0</v>
      </c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R3201" s="242" t="s">
        <v>304</v>
      </c>
      <c r="AT3201" s="242" t="s">
        <v>253</v>
      </c>
      <c r="AU3201" s="242" t="s">
        <v>93</v>
      </c>
      <c r="AY3201" s="19" t="s">
        <v>251</v>
      </c>
      <c r="BE3201" s="243">
        <f>IF(N3201="základní",J3201,0)</f>
        <v>0</v>
      </c>
      <c r="BF3201" s="243">
        <f>IF(N3201="snížená",J3201,0)</f>
        <v>0</v>
      </c>
      <c r="BG3201" s="243">
        <f>IF(N3201="zákl. přenesená",J3201,0)</f>
        <v>0</v>
      </c>
      <c r="BH3201" s="243">
        <f>IF(N3201="sníž. přenesená",J3201,0)</f>
        <v>0</v>
      </c>
      <c r="BI3201" s="243">
        <f>IF(N3201="nulová",J3201,0)</f>
        <v>0</v>
      </c>
      <c r="BJ3201" s="19" t="s">
        <v>91</v>
      </c>
      <c r="BK3201" s="243">
        <f>ROUND(I3201*H3201,2)</f>
        <v>0</v>
      </c>
      <c r="BL3201" s="19" t="s">
        <v>304</v>
      </c>
      <c r="BM3201" s="242" t="s">
        <v>2997</v>
      </c>
    </row>
    <row r="3202" s="2" customFormat="1">
      <c r="A3202" s="41"/>
      <c r="B3202" s="42"/>
      <c r="C3202" s="43"/>
      <c r="D3202" s="251" t="s">
        <v>289</v>
      </c>
      <c r="E3202" s="43"/>
      <c r="F3202" s="282" t="s">
        <v>2998</v>
      </c>
      <c r="G3202" s="43"/>
      <c r="H3202" s="43"/>
      <c r="I3202" s="246"/>
      <c r="J3202" s="43"/>
      <c r="K3202" s="43"/>
      <c r="L3202" s="47"/>
      <c r="M3202" s="247"/>
      <c r="N3202" s="248"/>
      <c r="O3202" s="94"/>
      <c r="P3202" s="94"/>
      <c r="Q3202" s="94"/>
      <c r="R3202" s="94"/>
      <c r="S3202" s="94"/>
      <c r="T3202" s="95"/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T3202" s="19" t="s">
        <v>289</v>
      </c>
      <c r="AU3202" s="19" t="s">
        <v>93</v>
      </c>
    </row>
    <row r="3203" s="15" customFormat="1">
      <c r="A3203" s="15"/>
      <c r="B3203" s="272"/>
      <c r="C3203" s="273"/>
      <c r="D3203" s="251" t="s">
        <v>260</v>
      </c>
      <c r="E3203" s="274" t="s">
        <v>1</v>
      </c>
      <c r="F3203" s="275" t="s">
        <v>2999</v>
      </c>
      <c r="G3203" s="273"/>
      <c r="H3203" s="274" t="s">
        <v>1</v>
      </c>
      <c r="I3203" s="276"/>
      <c r="J3203" s="273"/>
      <c r="K3203" s="273"/>
      <c r="L3203" s="277"/>
      <c r="M3203" s="278"/>
      <c r="N3203" s="279"/>
      <c r="O3203" s="279"/>
      <c r="P3203" s="279"/>
      <c r="Q3203" s="279"/>
      <c r="R3203" s="279"/>
      <c r="S3203" s="279"/>
      <c r="T3203" s="280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81" t="s">
        <v>260</v>
      </c>
      <c r="AU3203" s="281" t="s">
        <v>93</v>
      </c>
      <c r="AV3203" s="15" t="s">
        <v>91</v>
      </c>
      <c r="AW3203" s="15" t="s">
        <v>40</v>
      </c>
      <c r="AX3203" s="15" t="s">
        <v>84</v>
      </c>
      <c r="AY3203" s="281" t="s">
        <v>251</v>
      </c>
    </row>
    <row r="3204" s="15" customFormat="1">
      <c r="A3204" s="15"/>
      <c r="B3204" s="272"/>
      <c r="C3204" s="273"/>
      <c r="D3204" s="251" t="s">
        <v>260</v>
      </c>
      <c r="E3204" s="274" t="s">
        <v>1</v>
      </c>
      <c r="F3204" s="275" t="s">
        <v>3000</v>
      </c>
      <c r="G3204" s="273"/>
      <c r="H3204" s="274" t="s">
        <v>1</v>
      </c>
      <c r="I3204" s="276"/>
      <c r="J3204" s="273"/>
      <c r="K3204" s="273"/>
      <c r="L3204" s="277"/>
      <c r="M3204" s="278"/>
      <c r="N3204" s="279"/>
      <c r="O3204" s="279"/>
      <c r="P3204" s="279"/>
      <c r="Q3204" s="279"/>
      <c r="R3204" s="279"/>
      <c r="S3204" s="279"/>
      <c r="T3204" s="280"/>
      <c r="U3204" s="15"/>
      <c r="V3204" s="15"/>
      <c r="W3204" s="15"/>
      <c r="X3204" s="15"/>
      <c r="Y3204" s="15"/>
      <c r="Z3204" s="15"/>
      <c r="AA3204" s="15"/>
      <c r="AB3204" s="15"/>
      <c r="AC3204" s="15"/>
      <c r="AD3204" s="15"/>
      <c r="AE3204" s="15"/>
      <c r="AT3204" s="281" t="s">
        <v>260</v>
      </c>
      <c r="AU3204" s="281" t="s">
        <v>93</v>
      </c>
      <c r="AV3204" s="15" t="s">
        <v>91</v>
      </c>
      <c r="AW3204" s="15" t="s">
        <v>40</v>
      </c>
      <c r="AX3204" s="15" t="s">
        <v>84</v>
      </c>
      <c r="AY3204" s="281" t="s">
        <v>251</v>
      </c>
    </row>
    <row r="3205" s="13" customFormat="1">
      <c r="A3205" s="13"/>
      <c r="B3205" s="249"/>
      <c r="C3205" s="250"/>
      <c r="D3205" s="251" t="s">
        <v>260</v>
      </c>
      <c r="E3205" s="252" t="s">
        <v>1</v>
      </c>
      <c r="F3205" s="253" t="s">
        <v>3001</v>
      </c>
      <c r="G3205" s="250"/>
      <c r="H3205" s="254">
        <v>1</v>
      </c>
      <c r="I3205" s="255"/>
      <c r="J3205" s="250"/>
      <c r="K3205" s="250"/>
      <c r="L3205" s="256"/>
      <c r="M3205" s="257"/>
      <c r="N3205" s="258"/>
      <c r="O3205" s="258"/>
      <c r="P3205" s="258"/>
      <c r="Q3205" s="258"/>
      <c r="R3205" s="258"/>
      <c r="S3205" s="258"/>
      <c r="T3205" s="259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60" t="s">
        <v>260</v>
      </c>
      <c r="AU3205" s="260" t="s">
        <v>93</v>
      </c>
      <c r="AV3205" s="13" t="s">
        <v>93</v>
      </c>
      <c r="AW3205" s="13" t="s">
        <v>40</v>
      </c>
      <c r="AX3205" s="13" t="s">
        <v>84</v>
      </c>
      <c r="AY3205" s="260" t="s">
        <v>251</v>
      </c>
    </row>
    <row r="3206" s="13" customFormat="1">
      <c r="A3206" s="13"/>
      <c r="B3206" s="249"/>
      <c r="C3206" s="250"/>
      <c r="D3206" s="251" t="s">
        <v>260</v>
      </c>
      <c r="E3206" s="252" t="s">
        <v>1</v>
      </c>
      <c r="F3206" s="253" t="s">
        <v>3002</v>
      </c>
      <c r="G3206" s="250"/>
      <c r="H3206" s="254">
        <v>1</v>
      </c>
      <c r="I3206" s="255"/>
      <c r="J3206" s="250"/>
      <c r="K3206" s="250"/>
      <c r="L3206" s="256"/>
      <c r="M3206" s="257"/>
      <c r="N3206" s="258"/>
      <c r="O3206" s="258"/>
      <c r="P3206" s="258"/>
      <c r="Q3206" s="258"/>
      <c r="R3206" s="258"/>
      <c r="S3206" s="258"/>
      <c r="T3206" s="259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60" t="s">
        <v>260</v>
      </c>
      <c r="AU3206" s="260" t="s">
        <v>93</v>
      </c>
      <c r="AV3206" s="13" t="s">
        <v>93</v>
      </c>
      <c r="AW3206" s="13" t="s">
        <v>40</v>
      </c>
      <c r="AX3206" s="13" t="s">
        <v>84</v>
      </c>
      <c r="AY3206" s="260" t="s">
        <v>251</v>
      </c>
    </row>
    <row r="3207" s="14" customFormat="1">
      <c r="A3207" s="14"/>
      <c r="B3207" s="261"/>
      <c r="C3207" s="262"/>
      <c r="D3207" s="251" t="s">
        <v>260</v>
      </c>
      <c r="E3207" s="263" t="s">
        <v>1</v>
      </c>
      <c r="F3207" s="264" t="s">
        <v>262</v>
      </c>
      <c r="G3207" s="262"/>
      <c r="H3207" s="265">
        <v>2</v>
      </c>
      <c r="I3207" s="266"/>
      <c r="J3207" s="262"/>
      <c r="K3207" s="262"/>
      <c r="L3207" s="267"/>
      <c r="M3207" s="268"/>
      <c r="N3207" s="269"/>
      <c r="O3207" s="269"/>
      <c r="P3207" s="269"/>
      <c r="Q3207" s="269"/>
      <c r="R3207" s="269"/>
      <c r="S3207" s="269"/>
      <c r="T3207" s="270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71" t="s">
        <v>260</v>
      </c>
      <c r="AU3207" s="271" t="s">
        <v>93</v>
      </c>
      <c r="AV3207" s="14" t="s">
        <v>257</v>
      </c>
      <c r="AW3207" s="14" t="s">
        <v>40</v>
      </c>
      <c r="AX3207" s="14" t="s">
        <v>91</v>
      </c>
      <c r="AY3207" s="271" t="s">
        <v>251</v>
      </c>
    </row>
    <row r="3208" s="2" customFormat="1" ht="62.7" customHeight="1">
      <c r="A3208" s="41"/>
      <c r="B3208" s="42"/>
      <c r="C3208" s="230" t="s">
        <v>3003</v>
      </c>
      <c r="D3208" s="230" t="s">
        <v>253</v>
      </c>
      <c r="E3208" s="231" t="s">
        <v>3004</v>
      </c>
      <c r="F3208" s="232" t="s">
        <v>3005</v>
      </c>
      <c r="G3208" s="233" t="s">
        <v>321</v>
      </c>
      <c r="H3208" s="234">
        <v>40.799999999999997</v>
      </c>
      <c r="I3208" s="235"/>
      <c r="J3208" s="236">
        <f>ROUND(I3208*H3208,2)</f>
        <v>0</v>
      </c>
      <c r="K3208" s="237"/>
      <c r="L3208" s="47"/>
      <c r="M3208" s="238" t="s">
        <v>1</v>
      </c>
      <c r="N3208" s="239" t="s">
        <v>49</v>
      </c>
      <c r="O3208" s="94"/>
      <c r="P3208" s="240">
        <f>O3208*H3208</f>
        <v>0</v>
      </c>
      <c r="Q3208" s="240">
        <v>0.042590000000000003</v>
      </c>
      <c r="R3208" s="240">
        <f>Q3208*H3208</f>
        <v>1.7376720000000001</v>
      </c>
      <c r="S3208" s="240">
        <v>0</v>
      </c>
      <c r="T3208" s="241">
        <f>S3208*H3208</f>
        <v>0</v>
      </c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R3208" s="242" t="s">
        <v>304</v>
      </c>
      <c r="AT3208" s="242" t="s">
        <v>253</v>
      </c>
      <c r="AU3208" s="242" t="s">
        <v>93</v>
      </c>
      <c r="AY3208" s="19" t="s">
        <v>251</v>
      </c>
      <c r="BE3208" s="243">
        <f>IF(N3208="základní",J3208,0)</f>
        <v>0</v>
      </c>
      <c r="BF3208" s="243">
        <f>IF(N3208="snížená",J3208,0)</f>
        <v>0</v>
      </c>
      <c r="BG3208" s="243">
        <f>IF(N3208="zákl. přenesená",J3208,0)</f>
        <v>0</v>
      </c>
      <c r="BH3208" s="243">
        <f>IF(N3208="sníž. přenesená",J3208,0)</f>
        <v>0</v>
      </c>
      <c r="BI3208" s="243">
        <f>IF(N3208="nulová",J3208,0)</f>
        <v>0</v>
      </c>
      <c r="BJ3208" s="19" t="s">
        <v>91</v>
      </c>
      <c r="BK3208" s="243">
        <f>ROUND(I3208*H3208,2)</f>
        <v>0</v>
      </c>
      <c r="BL3208" s="19" t="s">
        <v>304</v>
      </c>
      <c r="BM3208" s="242" t="s">
        <v>3006</v>
      </c>
    </row>
    <row r="3209" s="2" customFormat="1">
      <c r="A3209" s="41"/>
      <c r="B3209" s="42"/>
      <c r="C3209" s="43"/>
      <c r="D3209" s="251" t="s">
        <v>289</v>
      </c>
      <c r="E3209" s="43"/>
      <c r="F3209" s="282" t="s">
        <v>3007</v>
      </c>
      <c r="G3209" s="43"/>
      <c r="H3209" s="43"/>
      <c r="I3209" s="246"/>
      <c r="J3209" s="43"/>
      <c r="K3209" s="43"/>
      <c r="L3209" s="47"/>
      <c r="M3209" s="247"/>
      <c r="N3209" s="248"/>
      <c r="O3209" s="94"/>
      <c r="P3209" s="94"/>
      <c r="Q3209" s="94"/>
      <c r="R3209" s="94"/>
      <c r="S3209" s="94"/>
      <c r="T3209" s="95"/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T3209" s="19" t="s">
        <v>289</v>
      </c>
      <c r="AU3209" s="19" t="s">
        <v>93</v>
      </c>
    </row>
    <row r="3210" s="15" customFormat="1">
      <c r="A3210" s="15"/>
      <c r="B3210" s="272"/>
      <c r="C3210" s="273"/>
      <c r="D3210" s="251" t="s">
        <v>260</v>
      </c>
      <c r="E3210" s="274" t="s">
        <v>1</v>
      </c>
      <c r="F3210" s="275" t="s">
        <v>2903</v>
      </c>
      <c r="G3210" s="273"/>
      <c r="H3210" s="274" t="s">
        <v>1</v>
      </c>
      <c r="I3210" s="276"/>
      <c r="J3210" s="273"/>
      <c r="K3210" s="273"/>
      <c r="L3210" s="277"/>
      <c r="M3210" s="278"/>
      <c r="N3210" s="279"/>
      <c r="O3210" s="279"/>
      <c r="P3210" s="279"/>
      <c r="Q3210" s="279"/>
      <c r="R3210" s="279"/>
      <c r="S3210" s="279"/>
      <c r="T3210" s="280"/>
      <c r="U3210" s="15"/>
      <c r="V3210" s="15"/>
      <c r="W3210" s="15"/>
      <c r="X3210" s="15"/>
      <c r="Y3210" s="15"/>
      <c r="Z3210" s="15"/>
      <c r="AA3210" s="15"/>
      <c r="AB3210" s="15"/>
      <c r="AC3210" s="15"/>
      <c r="AD3210" s="15"/>
      <c r="AE3210" s="15"/>
      <c r="AT3210" s="281" t="s">
        <v>260</v>
      </c>
      <c r="AU3210" s="281" t="s">
        <v>93</v>
      </c>
      <c r="AV3210" s="15" t="s">
        <v>91</v>
      </c>
      <c r="AW3210" s="15" t="s">
        <v>40</v>
      </c>
      <c r="AX3210" s="15" t="s">
        <v>84</v>
      </c>
      <c r="AY3210" s="281" t="s">
        <v>251</v>
      </c>
    </row>
    <row r="3211" s="13" customFormat="1">
      <c r="A3211" s="13"/>
      <c r="B3211" s="249"/>
      <c r="C3211" s="250"/>
      <c r="D3211" s="251" t="s">
        <v>260</v>
      </c>
      <c r="E3211" s="252" t="s">
        <v>1</v>
      </c>
      <c r="F3211" s="253" t="s">
        <v>2971</v>
      </c>
      <c r="G3211" s="250"/>
      <c r="H3211" s="254">
        <v>6.7999999999999998</v>
      </c>
      <c r="I3211" s="255"/>
      <c r="J3211" s="250"/>
      <c r="K3211" s="250"/>
      <c r="L3211" s="256"/>
      <c r="M3211" s="257"/>
      <c r="N3211" s="258"/>
      <c r="O3211" s="258"/>
      <c r="P3211" s="258"/>
      <c r="Q3211" s="258"/>
      <c r="R3211" s="258"/>
      <c r="S3211" s="258"/>
      <c r="T3211" s="259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60" t="s">
        <v>260</v>
      </c>
      <c r="AU3211" s="260" t="s">
        <v>93</v>
      </c>
      <c r="AV3211" s="13" t="s">
        <v>93</v>
      </c>
      <c r="AW3211" s="13" t="s">
        <v>40</v>
      </c>
      <c r="AX3211" s="13" t="s">
        <v>84</v>
      </c>
      <c r="AY3211" s="260" t="s">
        <v>251</v>
      </c>
    </row>
    <row r="3212" s="13" customFormat="1">
      <c r="A3212" s="13"/>
      <c r="B3212" s="249"/>
      <c r="C3212" s="250"/>
      <c r="D3212" s="251" t="s">
        <v>260</v>
      </c>
      <c r="E3212" s="252" t="s">
        <v>1</v>
      </c>
      <c r="F3212" s="253" t="s">
        <v>3008</v>
      </c>
      <c r="G3212" s="250"/>
      <c r="H3212" s="254">
        <v>6.7999999999999998</v>
      </c>
      <c r="I3212" s="255"/>
      <c r="J3212" s="250"/>
      <c r="K3212" s="250"/>
      <c r="L3212" s="256"/>
      <c r="M3212" s="257"/>
      <c r="N3212" s="258"/>
      <c r="O3212" s="258"/>
      <c r="P3212" s="258"/>
      <c r="Q3212" s="258"/>
      <c r="R3212" s="258"/>
      <c r="S3212" s="258"/>
      <c r="T3212" s="259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60" t="s">
        <v>260</v>
      </c>
      <c r="AU3212" s="260" t="s">
        <v>93</v>
      </c>
      <c r="AV3212" s="13" t="s">
        <v>93</v>
      </c>
      <c r="AW3212" s="13" t="s">
        <v>40</v>
      </c>
      <c r="AX3212" s="13" t="s">
        <v>84</v>
      </c>
      <c r="AY3212" s="260" t="s">
        <v>251</v>
      </c>
    </row>
    <row r="3213" s="13" customFormat="1">
      <c r="A3213" s="13"/>
      <c r="B3213" s="249"/>
      <c r="C3213" s="250"/>
      <c r="D3213" s="251" t="s">
        <v>260</v>
      </c>
      <c r="E3213" s="252" t="s">
        <v>1</v>
      </c>
      <c r="F3213" s="253" t="s">
        <v>3009</v>
      </c>
      <c r="G3213" s="250"/>
      <c r="H3213" s="254">
        <v>6.7999999999999998</v>
      </c>
      <c r="I3213" s="255"/>
      <c r="J3213" s="250"/>
      <c r="K3213" s="250"/>
      <c r="L3213" s="256"/>
      <c r="M3213" s="257"/>
      <c r="N3213" s="258"/>
      <c r="O3213" s="258"/>
      <c r="P3213" s="258"/>
      <c r="Q3213" s="258"/>
      <c r="R3213" s="258"/>
      <c r="S3213" s="258"/>
      <c r="T3213" s="259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60" t="s">
        <v>260</v>
      </c>
      <c r="AU3213" s="260" t="s">
        <v>93</v>
      </c>
      <c r="AV3213" s="13" t="s">
        <v>93</v>
      </c>
      <c r="AW3213" s="13" t="s">
        <v>40</v>
      </c>
      <c r="AX3213" s="13" t="s">
        <v>84</v>
      </c>
      <c r="AY3213" s="260" t="s">
        <v>251</v>
      </c>
    </row>
    <row r="3214" s="13" customFormat="1">
      <c r="A3214" s="13"/>
      <c r="B3214" s="249"/>
      <c r="C3214" s="250"/>
      <c r="D3214" s="251" t="s">
        <v>260</v>
      </c>
      <c r="E3214" s="252" t="s">
        <v>1</v>
      </c>
      <c r="F3214" s="253" t="s">
        <v>3010</v>
      </c>
      <c r="G3214" s="250"/>
      <c r="H3214" s="254">
        <v>6.7999999999999998</v>
      </c>
      <c r="I3214" s="255"/>
      <c r="J3214" s="250"/>
      <c r="K3214" s="250"/>
      <c r="L3214" s="256"/>
      <c r="M3214" s="257"/>
      <c r="N3214" s="258"/>
      <c r="O3214" s="258"/>
      <c r="P3214" s="258"/>
      <c r="Q3214" s="258"/>
      <c r="R3214" s="258"/>
      <c r="S3214" s="258"/>
      <c r="T3214" s="259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60" t="s">
        <v>260</v>
      </c>
      <c r="AU3214" s="260" t="s">
        <v>93</v>
      </c>
      <c r="AV3214" s="13" t="s">
        <v>93</v>
      </c>
      <c r="AW3214" s="13" t="s">
        <v>40</v>
      </c>
      <c r="AX3214" s="13" t="s">
        <v>84</v>
      </c>
      <c r="AY3214" s="260" t="s">
        <v>251</v>
      </c>
    </row>
    <row r="3215" s="13" customFormat="1">
      <c r="A3215" s="13"/>
      <c r="B3215" s="249"/>
      <c r="C3215" s="250"/>
      <c r="D3215" s="251" t="s">
        <v>260</v>
      </c>
      <c r="E3215" s="252" t="s">
        <v>1</v>
      </c>
      <c r="F3215" s="253" t="s">
        <v>3011</v>
      </c>
      <c r="G3215" s="250"/>
      <c r="H3215" s="254">
        <v>6.7999999999999998</v>
      </c>
      <c r="I3215" s="255"/>
      <c r="J3215" s="250"/>
      <c r="K3215" s="250"/>
      <c r="L3215" s="256"/>
      <c r="M3215" s="257"/>
      <c r="N3215" s="258"/>
      <c r="O3215" s="258"/>
      <c r="P3215" s="258"/>
      <c r="Q3215" s="258"/>
      <c r="R3215" s="258"/>
      <c r="S3215" s="258"/>
      <c r="T3215" s="259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T3215" s="260" t="s">
        <v>260</v>
      </c>
      <c r="AU3215" s="260" t="s">
        <v>93</v>
      </c>
      <c r="AV3215" s="13" t="s">
        <v>93</v>
      </c>
      <c r="AW3215" s="13" t="s">
        <v>40</v>
      </c>
      <c r="AX3215" s="13" t="s">
        <v>84</v>
      </c>
      <c r="AY3215" s="260" t="s">
        <v>251</v>
      </c>
    </row>
    <row r="3216" s="13" customFormat="1">
      <c r="A3216" s="13"/>
      <c r="B3216" s="249"/>
      <c r="C3216" s="250"/>
      <c r="D3216" s="251" t="s">
        <v>260</v>
      </c>
      <c r="E3216" s="252" t="s">
        <v>1</v>
      </c>
      <c r="F3216" s="253" t="s">
        <v>3012</v>
      </c>
      <c r="G3216" s="250"/>
      <c r="H3216" s="254">
        <v>6.7999999999999998</v>
      </c>
      <c r="I3216" s="255"/>
      <c r="J3216" s="250"/>
      <c r="K3216" s="250"/>
      <c r="L3216" s="256"/>
      <c r="M3216" s="257"/>
      <c r="N3216" s="258"/>
      <c r="O3216" s="258"/>
      <c r="P3216" s="258"/>
      <c r="Q3216" s="258"/>
      <c r="R3216" s="258"/>
      <c r="S3216" s="258"/>
      <c r="T3216" s="259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60" t="s">
        <v>260</v>
      </c>
      <c r="AU3216" s="260" t="s">
        <v>93</v>
      </c>
      <c r="AV3216" s="13" t="s">
        <v>93</v>
      </c>
      <c r="AW3216" s="13" t="s">
        <v>40</v>
      </c>
      <c r="AX3216" s="13" t="s">
        <v>84</v>
      </c>
      <c r="AY3216" s="260" t="s">
        <v>251</v>
      </c>
    </row>
    <row r="3217" s="14" customFormat="1">
      <c r="A3217" s="14"/>
      <c r="B3217" s="261"/>
      <c r="C3217" s="262"/>
      <c r="D3217" s="251" t="s">
        <v>260</v>
      </c>
      <c r="E3217" s="263" t="s">
        <v>1</v>
      </c>
      <c r="F3217" s="264" t="s">
        <v>262</v>
      </c>
      <c r="G3217" s="262"/>
      <c r="H3217" s="265">
        <v>40.799999999999997</v>
      </c>
      <c r="I3217" s="266"/>
      <c r="J3217" s="262"/>
      <c r="K3217" s="262"/>
      <c r="L3217" s="267"/>
      <c r="M3217" s="268"/>
      <c r="N3217" s="269"/>
      <c r="O3217" s="269"/>
      <c r="P3217" s="269"/>
      <c r="Q3217" s="269"/>
      <c r="R3217" s="269"/>
      <c r="S3217" s="269"/>
      <c r="T3217" s="270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71" t="s">
        <v>260</v>
      </c>
      <c r="AU3217" s="271" t="s">
        <v>93</v>
      </c>
      <c r="AV3217" s="14" t="s">
        <v>257</v>
      </c>
      <c r="AW3217" s="14" t="s">
        <v>40</v>
      </c>
      <c r="AX3217" s="14" t="s">
        <v>91</v>
      </c>
      <c r="AY3217" s="271" t="s">
        <v>251</v>
      </c>
    </row>
    <row r="3218" s="2" customFormat="1" ht="66.75" customHeight="1">
      <c r="A3218" s="41"/>
      <c r="B3218" s="42"/>
      <c r="C3218" s="230" t="s">
        <v>3013</v>
      </c>
      <c r="D3218" s="230" t="s">
        <v>253</v>
      </c>
      <c r="E3218" s="231" t="s">
        <v>3014</v>
      </c>
      <c r="F3218" s="232" t="s">
        <v>3015</v>
      </c>
      <c r="G3218" s="233" t="s">
        <v>321</v>
      </c>
      <c r="H3218" s="234">
        <v>35.200000000000003</v>
      </c>
      <c r="I3218" s="235"/>
      <c r="J3218" s="236">
        <f>ROUND(I3218*H3218,2)</f>
        <v>0</v>
      </c>
      <c r="K3218" s="237"/>
      <c r="L3218" s="47"/>
      <c r="M3218" s="238" t="s">
        <v>1</v>
      </c>
      <c r="N3218" s="239" t="s">
        <v>49</v>
      </c>
      <c r="O3218" s="94"/>
      <c r="P3218" s="240">
        <f>O3218*H3218</f>
        <v>0</v>
      </c>
      <c r="Q3218" s="240">
        <v>0.02895</v>
      </c>
      <c r="R3218" s="240">
        <f>Q3218*H3218</f>
        <v>1.0190400000000002</v>
      </c>
      <c r="S3218" s="240">
        <v>0</v>
      </c>
      <c r="T3218" s="241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42" t="s">
        <v>304</v>
      </c>
      <c r="AT3218" s="242" t="s">
        <v>253</v>
      </c>
      <c r="AU3218" s="242" t="s">
        <v>93</v>
      </c>
      <c r="AY3218" s="19" t="s">
        <v>251</v>
      </c>
      <c r="BE3218" s="243">
        <f>IF(N3218="základní",J3218,0)</f>
        <v>0</v>
      </c>
      <c r="BF3218" s="243">
        <f>IF(N3218="snížená",J3218,0)</f>
        <v>0</v>
      </c>
      <c r="BG3218" s="243">
        <f>IF(N3218="zákl. přenesená",J3218,0)</f>
        <v>0</v>
      </c>
      <c r="BH3218" s="243">
        <f>IF(N3218="sníž. přenesená",J3218,0)</f>
        <v>0</v>
      </c>
      <c r="BI3218" s="243">
        <f>IF(N3218="nulová",J3218,0)</f>
        <v>0</v>
      </c>
      <c r="BJ3218" s="19" t="s">
        <v>91</v>
      </c>
      <c r="BK3218" s="243">
        <f>ROUND(I3218*H3218,2)</f>
        <v>0</v>
      </c>
      <c r="BL3218" s="19" t="s">
        <v>304</v>
      </c>
      <c r="BM3218" s="242" t="s">
        <v>3016</v>
      </c>
    </row>
    <row r="3219" s="2" customFormat="1">
      <c r="A3219" s="41"/>
      <c r="B3219" s="42"/>
      <c r="C3219" s="43"/>
      <c r="D3219" s="251" t="s">
        <v>289</v>
      </c>
      <c r="E3219" s="43"/>
      <c r="F3219" s="282" t="s">
        <v>3017</v>
      </c>
      <c r="G3219" s="43"/>
      <c r="H3219" s="43"/>
      <c r="I3219" s="246"/>
      <c r="J3219" s="43"/>
      <c r="K3219" s="43"/>
      <c r="L3219" s="47"/>
      <c r="M3219" s="247"/>
      <c r="N3219" s="248"/>
      <c r="O3219" s="94"/>
      <c r="P3219" s="94"/>
      <c r="Q3219" s="94"/>
      <c r="R3219" s="94"/>
      <c r="S3219" s="94"/>
      <c r="T3219" s="95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19" t="s">
        <v>289</v>
      </c>
      <c r="AU3219" s="19" t="s">
        <v>93</v>
      </c>
    </row>
    <row r="3220" s="15" customFormat="1">
      <c r="A3220" s="15"/>
      <c r="B3220" s="272"/>
      <c r="C3220" s="273"/>
      <c r="D3220" s="251" t="s">
        <v>260</v>
      </c>
      <c r="E3220" s="274" t="s">
        <v>1</v>
      </c>
      <c r="F3220" s="275" t="s">
        <v>2903</v>
      </c>
      <c r="G3220" s="273"/>
      <c r="H3220" s="274" t="s">
        <v>1</v>
      </c>
      <c r="I3220" s="276"/>
      <c r="J3220" s="273"/>
      <c r="K3220" s="273"/>
      <c r="L3220" s="277"/>
      <c r="M3220" s="278"/>
      <c r="N3220" s="279"/>
      <c r="O3220" s="279"/>
      <c r="P3220" s="279"/>
      <c r="Q3220" s="279"/>
      <c r="R3220" s="279"/>
      <c r="S3220" s="279"/>
      <c r="T3220" s="280"/>
      <c r="U3220" s="15"/>
      <c r="V3220" s="15"/>
      <c r="W3220" s="15"/>
      <c r="X3220" s="15"/>
      <c r="Y3220" s="15"/>
      <c r="Z3220" s="15"/>
      <c r="AA3220" s="15"/>
      <c r="AB3220" s="15"/>
      <c r="AC3220" s="15"/>
      <c r="AD3220" s="15"/>
      <c r="AE3220" s="15"/>
      <c r="AT3220" s="281" t="s">
        <v>260</v>
      </c>
      <c r="AU3220" s="281" t="s">
        <v>93</v>
      </c>
      <c r="AV3220" s="15" t="s">
        <v>91</v>
      </c>
      <c r="AW3220" s="15" t="s">
        <v>40</v>
      </c>
      <c r="AX3220" s="15" t="s">
        <v>84</v>
      </c>
      <c r="AY3220" s="281" t="s">
        <v>251</v>
      </c>
    </row>
    <row r="3221" s="13" customFormat="1">
      <c r="A3221" s="13"/>
      <c r="B3221" s="249"/>
      <c r="C3221" s="250"/>
      <c r="D3221" s="251" t="s">
        <v>260</v>
      </c>
      <c r="E3221" s="252" t="s">
        <v>1</v>
      </c>
      <c r="F3221" s="253" t="s">
        <v>3018</v>
      </c>
      <c r="G3221" s="250"/>
      <c r="H3221" s="254">
        <v>7.0999999999999996</v>
      </c>
      <c r="I3221" s="255"/>
      <c r="J3221" s="250"/>
      <c r="K3221" s="250"/>
      <c r="L3221" s="256"/>
      <c r="M3221" s="257"/>
      <c r="N3221" s="258"/>
      <c r="O3221" s="258"/>
      <c r="P3221" s="258"/>
      <c r="Q3221" s="258"/>
      <c r="R3221" s="258"/>
      <c r="S3221" s="258"/>
      <c r="T3221" s="259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60" t="s">
        <v>260</v>
      </c>
      <c r="AU3221" s="260" t="s">
        <v>93</v>
      </c>
      <c r="AV3221" s="13" t="s">
        <v>93</v>
      </c>
      <c r="AW3221" s="13" t="s">
        <v>40</v>
      </c>
      <c r="AX3221" s="13" t="s">
        <v>84</v>
      </c>
      <c r="AY3221" s="260" t="s">
        <v>251</v>
      </c>
    </row>
    <row r="3222" s="13" customFormat="1">
      <c r="A3222" s="13"/>
      <c r="B3222" s="249"/>
      <c r="C3222" s="250"/>
      <c r="D3222" s="251" t="s">
        <v>260</v>
      </c>
      <c r="E3222" s="252" t="s">
        <v>1</v>
      </c>
      <c r="F3222" s="253" t="s">
        <v>3019</v>
      </c>
      <c r="G3222" s="250"/>
      <c r="H3222" s="254">
        <v>7.0999999999999996</v>
      </c>
      <c r="I3222" s="255"/>
      <c r="J3222" s="250"/>
      <c r="K3222" s="250"/>
      <c r="L3222" s="256"/>
      <c r="M3222" s="257"/>
      <c r="N3222" s="258"/>
      <c r="O3222" s="258"/>
      <c r="P3222" s="258"/>
      <c r="Q3222" s="258"/>
      <c r="R3222" s="258"/>
      <c r="S3222" s="258"/>
      <c r="T3222" s="259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60" t="s">
        <v>260</v>
      </c>
      <c r="AU3222" s="260" t="s">
        <v>93</v>
      </c>
      <c r="AV3222" s="13" t="s">
        <v>93</v>
      </c>
      <c r="AW3222" s="13" t="s">
        <v>40</v>
      </c>
      <c r="AX3222" s="13" t="s">
        <v>84</v>
      </c>
      <c r="AY3222" s="260" t="s">
        <v>251</v>
      </c>
    </row>
    <row r="3223" s="13" customFormat="1">
      <c r="A3223" s="13"/>
      <c r="B3223" s="249"/>
      <c r="C3223" s="250"/>
      <c r="D3223" s="251" t="s">
        <v>260</v>
      </c>
      <c r="E3223" s="252" t="s">
        <v>1</v>
      </c>
      <c r="F3223" s="253" t="s">
        <v>3020</v>
      </c>
      <c r="G3223" s="250"/>
      <c r="H3223" s="254">
        <v>7.0999999999999996</v>
      </c>
      <c r="I3223" s="255"/>
      <c r="J3223" s="250"/>
      <c r="K3223" s="250"/>
      <c r="L3223" s="256"/>
      <c r="M3223" s="257"/>
      <c r="N3223" s="258"/>
      <c r="O3223" s="258"/>
      <c r="P3223" s="258"/>
      <c r="Q3223" s="258"/>
      <c r="R3223" s="258"/>
      <c r="S3223" s="258"/>
      <c r="T3223" s="259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60" t="s">
        <v>260</v>
      </c>
      <c r="AU3223" s="260" t="s">
        <v>93</v>
      </c>
      <c r="AV3223" s="13" t="s">
        <v>93</v>
      </c>
      <c r="AW3223" s="13" t="s">
        <v>40</v>
      </c>
      <c r="AX3223" s="13" t="s">
        <v>84</v>
      </c>
      <c r="AY3223" s="260" t="s">
        <v>251</v>
      </c>
    </row>
    <row r="3224" s="13" customFormat="1">
      <c r="A3224" s="13"/>
      <c r="B3224" s="249"/>
      <c r="C3224" s="250"/>
      <c r="D3224" s="251" t="s">
        <v>260</v>
      </c>
      <c r="E3224" s="252" t="s">
        <v>1</v>
      </c>
      <c r="F3224" s="253" t="s">
        <v>3021</v>
      </c>
      <c r="G3224" s="250"/>
      <c r="H3224" s="254">
        <v>7.0999999999999996</v>
      </c>
      <c r="I3224" s="255"/>
      <c r="J3224" s="250"/>
      <c r="K3224" s="250"/>
      <c r="L3224" s="256"/>
      <c r="M3224" s="257"/>
      <c r="N3224" s="258"/>
      <c r="O3224" s="258"/>
      <c r="P3224" s="258"/>
      <c r="Q3224" s="258"/>
      <c r="R3224" s="258"/>
      <c r="S3224" s="258"/>
      <c r="T3224" s="259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60" t="s">
        <v>260</v>
      </c>
      <c r="AU3224" s="260" t="s">
        <v>93</v>
      </c>
      <c r="AV3224" s="13" t="s">
        <v>93</v>
      </c>
      <c r="AW3224" s="13" t="s">
        <v>40</v>
      </c>
      <c r="AX3224" s="13" t="s">
        <v>84</v>
      </c>
      <c r="AY3224" s="260" t="s">
        <v>251</v>
      </c>
    </row>
    <row r="3225" s="13" customFormat="1">
      <c r="A3225" s="13"/>
      <c r="B3225" s="249"/>
      <c r="C3225" s="250"/>
      <c r="D3225" s="251" t="s">
        <v>260</v>
      </c>
      <c r="E3225" s="252" t="s">
        <v>1</v>
      </c>
      <c r="F3225" s="253" t="s">
        <v>3012</v>
      </c>
      <c r="G3225" s="250"/>
      <c r="H3225" s="254">
        <v>6.7999999999999998</v>
      </c>
      <c r="I3225" s="255"/>
      <c r="J3225" s="250"/>
      <c r="K3225" s="250"/>
      <c r="L3225" s="256"/>
      <c r="M3225" s="257"/>
      <c r="N3225" s="258"/>
      <c r="O3225" s="258"/>
      <c r="P3225" s="258"/>
      <c r="Q3225" s="258"/>
      <c r="R3225" s="258"/>
      <c r="S3225" s="258"/>
      <c r="T3225" s="259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60" t="s">
        <v>260</v>
      </c>
      <c r="AU3225" s="260" t="s">
        <v>93</v>
      </c>
      <c r="AV3225" s="13" t="s">
        <v>93</v>
      </c>
      <c r="AW3225" s="13" t="s">
        <v>40</v>
      </c>
      <c r="AX3225" s="13" t="s">
        <v>84</v>
      </c>
      <c r="AY3225" s="260" t="s">
        <v>251</v>
      </c>
    </row>
    <row r="3226" s="14" customFormat="1">
      <c r="A3226" s="14"/>
      <c r="B3226" s="261"/>
      <c r="C3226" s="262"/>
      <c r="D3226" s="251" t="s">
        <v>260</v>
      </c>
      <c r="E3226" s="263" t="s">
        <v>1</v>
      </c>
      <c r="F3226" s="264" t="s">
        <v>262</v>
      </c>
      <c r="G3226" s="262"/>
      <c r="H3226" s="265">
        <v>35.200000000000003</v>
      </c>
      <c r="I3226" s="266"/>
      <c r="J3226" s="262"/>
      <c r="K3226" s="262"/>
      <c r="L3226" s="267"/>
      <c r="M3226" s="268"/>
      <c r="N3226" s="269"/>
      <c r="O3226" s="269"/>
      <c r="P3226" s="269"/>
      <c r="Q3226" s="269"/>
      <c r="R3226" s="269"/>
      <c r="S3226" s="269"/>
      <c r="T3226" s="270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71" t="s">
        <v>260</v>
      </c>
      <c r="AU3226" s="271" t="s">
        <v>93</v>
      </c>
      <c r="AV3226" s="14" t="s">
        <v>257</v>
      </c>
      <c r="AW3226" s="14" t="s">
        <v>40</v>
      </c>
      <c r="AX3226" s="14" t="s">
        <v>91</v>
      </c>
      <c r="AY3226" s="271" t="s">
        <v>251</v>
      </c>
    </row>
    <row r="3227" s="2" customFormat="1" ht="66.75" customHeight="1">
      <c r="A3227" s="41"/>
      <c r="B3227" s="42"/>
      <c r="C3227" s="230" t="s">
        <v>3022</v>
      </c>
      <c r="D3227" s="230" t="s">
        <v>253</v>
      </c>
      <c r="E3227" s="231" t="s">
        <v>3023</v>
      </c>
      <c r="F3227" s="232" t="s">
        <v>3024</v>
      </c>
      <c r="G3227" s="233" t="s">
        <v>321</v>
      </c>
      <c r="H3227" s="234">
        <v>4.5999999999999996</v>
      </c>
      <c r="I3227" s="235"/>
      <c r="J3227" s="236">
        <f>ROUND(I3227*H3227,2)</f>
        <v>0</v>
      </c>
      <c r="K3227" s="237"/>
      <c r="L3227" s="47"/>
      <c r="M3227" s="238" t="s">
        <v>1</v>
      </c>
      <c r="N3227" s="239" t="s">
        <v>49</v>
      </c>
      <c r="O3227" s="94"/>
      <c r="P3227" s="240">
        <f>O3227*H3227</f>
        <v>0</v>
      </c>
      <c r="Q3227" s="240">
        <v>0.0076099999999999996</v>
      </c>
      <c r="R3227" s="240">
        <f>Q3227*H3227</f>
        <v>0.035005999999999995</v>
      </c>
      <c r="S3227" s="240">
        <v>0</v>
      </c>
      <c r="T3227" s="241">
        <f>S3227*H3227</f>
        <v>0</v>
      </c>
      <c r="U3227" s="41"/>
      <c r="V3227" s="41"/>
      <c r="W3227" s="41"/>
      <c r="X3227" s="41"/>
      <c r="Y3227" s="41"/>
      <c r="Z3227" s="41"/>
      <c r="AA3227" s="41"/>
      <c r="AB3227" s="41"/>
      <c r="AC3227" s="41"/>
      <c r="AD3227" s="41"/>
      <c r="AE3227" s="41"/>
      <c r="AR3227" s="242" t="s">
        <v>304</v>
      </c>
      <c r="AT3227" s="242" t="s">
        <v>253</v>
      </c>
      <c r="AU3227" s="242" t="s">
        <v>93</v>
      </c>
      <c r="AY3227" s="19" t="s">
        <v>251</v>
      </c>
      <c r="BE3227" s="243">
        <f>IF(N3227="základní",J3227,0)</f>
        <v>0</v>
      </c>
      <c r="BF3227" s="243">
        <f>IF(N3227="snížená",J3227,0)</f>
        <v>0</v>
      </c>
      <c r="BG3227" s="243">
        <f>IF(N3227="zákl. přenesená",J3227,0)</f>
        <v>0</v>
      </c>
      <c r="BH3227" s="243">
        <f>IF(N3227="sníž. přenesená",J3227,0)</f>
        <v>0</v>
      </c>
      <c r="BI3227" s="243">
        <f>IF(N3227="nulová",J3227,0)</f>
        <v>0</v>
      </c>
      <c r="BJ3227" s="19" t="s">
        <v>91</v>
      </c>
      <c r="BK3227" s="243">
        <f>ROUND(I3227*H3227,2)</f>
        <v>0</v>
      </c>
      <c r="BL3227" s="19" t="s">
        <v>304</v>
      </c>
      <c r="BM3227" s="242" t="s">
        <v>3025</v>
      </c>
    </row>
    <row r="3228" s="2" customFormat="1">
      <c r="A3228" s="41"/>
      <c r="B3228" s="42"/>
      <c r="C3228" s="43"/>
      <c r="D3228" s="251" t="s">
        <v>289</v>
      </c>
      <c r="E3228" s="43"/>
      <c r="F3228" s="282" t="s">
        <v>3026</v>
      </c>
      <c r="G3228" s="43"/>
      <c r="H3228" s="43"/>
      <c r="I3228" s="246"/>
      <c r="J3228" s="43"/>
      <c r="K3228" s="43"/>
      <c r="L3228" s="47"/>
      <c r="M3228" s="247"/>
      <c r="N3228" s="248"/>
      <c r="O3228" s="94"/>
      <c r="P3228" s="94"/>
      <c r="Q3228" s="94"/>
      <c r="R3228" s="94"/>
      <c r="S3228" s="94"/>
      <c r="T3228" s="95"/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T3228" s="19" t="s">
        <v>289</v>
      </c>
      <c r="AU3228" s="19" t="s">
        <v>93</v>
      </c>
    </row>
    <row r="3229" s="15" customFormat="1">
      <c r="A3229" s="15"/>
      <c r="B3229" s="272"/>
      <c r="C3229" s="273"/>
      <c r="D3229" s="251" t="s">
        <v>260</v>
      </c>
      <c r="E3229" s="274" t="s">
        <v>1</v>
      </c>
      <c r="F3229" s="275" t="s">
        <v>3027</v>
      </c>
      <c r="G3229" s="273"/>
      <c r="H3229" s="274" t="s">
        <v>1</v>
      </c>
      <c r="I3229" s="276"/>
      <c r="J3229" s="273"/>
      <c r="K3229" s="273"/>
      <c r="L3229" s="277"/>
      <c r="M3229" s="278"/>
      <c r="N3229" s="279"/>
      <c r="O3229" s="279"/>
      <c r="P3229" s="279"/>
      <c r="Q3229" s="279"/>
      <c r="R3229" s="279"/>
      <c r="S3229" s="279"/>
      <c r="T3229" s="280"/>
      <c r="U3229" s="15"/>
      <c r="V3229" s="15"/>
      <c r="W3229" s="15"/>
      <c r="X3229" s="15"/>
      <c r="Y3229" s="15"/>
      <c r="Z3229" s="15"/>
      <c r="AA3229" s="15"/>
      <c r="AB3229" s="15"/>
      <c r="AC3229" s="15"/>
      <c r="AD3229" s="15"/>
      <c r="AE3229" s="15"/>
      <c r="AT3229" s="281" t="s">
        <v>260</v>
      </c>
      <c r="AU3229" s="281" t="s">
        <v>93</v>
      </c>
      <c r="AV3229" s="15" t="s">
        <v>91</v>
      </c>
      <c r="AW3229" s="15" t="s">
        <v>40</v>
      </c>
      <c r="AX3229" s="15" t="s">
        <v>84</v>
      </c>
      <c r="AY3229" s="281" t="s">
        <v>251</v>
      </c>
    </row>
    <row r="3230" s="13" customFormat="1">
      <c r="A3230" s="13"/>
      <c r="B3230" s="249"/>
      <c r="C3230" s="250"/>
      <c r="D3230" s="251" t="s">
        <v>260</v>
      </c>
      <c r="E3230" s="252" t="s">
        <v>1</v>
      </c>
      <c r="F3230" s="253" t="s">
        <v>3028</v>
      </c>
      <c r="G3230" s="250"/>
      <c r="H3230" s="254">
        <v>4.5999999999999996</v>
      </c>
      <c r="I3230" s="255"/>
      <c r="J3230" s="250"/>
      <c r="K3230" s="250"/>
      <c r="L3230" s="256"/>
      <c r="M3230" s="257"/>
      <c r="N3230" s="258"/>
      <c r="O3230" s="258"/>
      <c r="P3230" s="258"/>
      <c r="Q3230" s="258"/>
      <c r="R3230" s="258"/>
      <c r="S3230" s="258"/>
      <c r="T3230" s="259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60" t="s">
        <v>260</v>
      </c>
      <c r="AU3230" s="260" t="s">
        <v>93</v>
      </c>
      <c r="AV3230" s="13" t="s">
        <v>93</v>
      </c>
      <c r="AW3230" s="13" t="s">
        <v>40</v>
      </c>
      <c r="AX3230" s="13" t="s">
        <v>91</v>
      </c>
      <c r="AY3230" s="260" t="s">
        <v>251</v>
      </c>
    </row>
    <row r="3231" s="2" customFormat="1" ht="66.75" customHeight="1">
      <c r="A3231" s="41"/>
      <c r="B3231" s="42"/>
      <c r="C3231" s="230" t="s">
        <v>3029</v>
      </c>
      <c r="D3231" s="230" t="s">
        <v>253</v>
      </c>
      <c r="E3231" s="231" t="s">
        <v>3030</v>
      </c>
      <c r="F3231" s="232" t="s">
        <v>3031</v>
      </c>
      <c r="G3231" s="233" t="s">
        <v>321</v>
      </c>
      <c r="H3231" s="234">
        <v>1.3</v>
      </c>
      <c r="I3231" s="235"/>
      <c r="J3231" s="236">
        <f>ROUND(I3231*H3231,2)</f>
        <v>0</v>
      </c>
      <c r="K3231" s="237"/>
      <c r="L3231" s="47"/>
      <c r="M3231" s="238" t="s">
        <v>1</v>
      </c>
      <c r="N3231" s="239" t="s">
        <v>49</v>
      </c>
      <c r="O3231" s="94"/>
      <c r="P3231" s="240">
        <f>O3231*H3231</f>
        <v>0</v>
      </c>
      <c r="Q3231" s="240">
        <v>0.01154</v>
      </c>
      <c r="R3231" s="240">
        <f>Q3231*H3231</f>
        <v>0.015002</v>
      </c>
      <c r="S3231" s="240">
        <v>0</v>
      </c>
      <c r="T3231" s="241">
        <f>S3231*H3231</f>
        <v>0</v>
      </c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R3231" s="242" t="s">
        <v>304</v>
      </c>
      <c r="AT3231" s="242" t="s">
        <v>253</v>
      </c>
      <c r="AU3231" s="242" t="s">
        <v>93</v>
      </c>
      <c r="AY3231" s="19" t="s">
        <v>251</v>
      </c>
      <c r="BE3231" s="243">
        <f>IF(N3231="základní",J3231,0)</f>
        <v>0</v>
      </c>
      <c r="BF3231" s="243">
        <f>IF(N3231="snížená",J3231,0)</f>
        <v>0</v>
      </c>
      <c r="BG3231" s="243">
        <f>IF(N3231="zákl. přenesená",J3231,0)</f>
        <v>0</v>
      </c>
      <c r="BH3231" s="243">
        <f>IF(N3231="sníž. přenesená",J3231,0)</f>
        <v>0</v>
      </c>
      <c r="BI3231" s="243">
        <f>IF(N3231="nulová",J3231,0)</f>
        <v>0</v>
      </c>
      <c r="BJ3231" s="19" t="s">
        <v>91</v>
      </c>
      <c r="BK3231" s="243">
        <f>ROUND(I3231*H3231,2)</f>
        <v>0</v>
      </c>
      <c r="BL3231" s="19" t="s">
        <v>304</v>
      </c>
      <c r="BM3231" s="242" t="s">
        <v>3032</v>
      </c>
    </row>
    <row r="3232" s="2" customFormat="1">
      <c r="A3232" s="41"/>
      <c r="B3232" s="42"/>
      <c r="C3232" s="43"/>
      <c r="D3232" s="251" t="s">
        <v>289</v>
      </c>
      <c r="E3232" s="43"/>
      <c r="F3232" s="282" t="s">
        <v>3033</v>
      </c>
      <c r="G3232" s="43"/>
      <c r="H3232" s="43"/>
      <c r="I3232" s="246"/>
      <c r="J3232" s="43"/>
      <c r="K3232" s="43"/>
      <c r="L3232" s="47"/>
      <c r="M3232" s="247"/>
      <c r="N3232" s="248"/>
      <c r="O3232" s="94"/>
      <c r="P3232" s="94"/>
      <c r="Q3232" s="94"/>
      <c r="R3232" s="94"/>
      <c r="S3232" s="94"/>
      <c r="T3232" s="95"/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T3232" s="19" t="s">
        <v>289</v>
      </c>
      <c r="AU3232" s="19" t="s">
        <v>93</v>
      </c>
    </row>
    <row r="3233" s="15" customFormat="1">
      <c r="A3233" s="15"/>
      <c r="B3233" s="272"/>
      <c r="C3233" s="273"/>
      <c r="D3233" s="251" t="s">
        <v>260</v>
      </c>
      <c r="E3233" s="274" t="s">
        <v>1</v>
      </c>
      <c r="F3233" s="275" t="s">
        <v>3034</v>
      </c>
      <c r="G3233" s="273"/>
      <c r="H3233" s="274" t="s">
        <v>1</v>
      </c>
      <c r="I3233" s="276"/>
      <c r="J3233" s="273"/>
      <c r="K3233" s="273"/>
      <c r="L3233" s="277"/>
      <c r="M3233" s="278"/>
      <c r="N3233" s="279"/>
      <c r="O3233" s="279"/>
      <c r="P3233" s="279"/>
      <c r="Q3233" s="279"/>
      <c r="R3233" s="279"/>
      <c r="S3233" s="279"/>
      <c r="T3233" s="280"/>
      <c r="U3233" s="15"/>
      <c r="V3233" s="15"/>
      <c r="W3233" s="15"/>
      <c r="X3233" s="15"/>
      <c r="Y3233" s="15"/>
      <c r="Z3233" s="15"/>
      <c r="AA3233" s="15"/>
      <c r="AB3233" s="15"/>
      <c r="AC3233" s="15"/>
      <c r="AD3233" s="15"/>
      <c r="AE3233" s="15"/>
      <c r="AT3233" s="281" t="s">
        <v>260</v>
      </c>
      <c r="AU3233" s="281" t="s">
        <v>93</v>
      </c>
      <c r="AV3233" s="15" t="s">
        <v>91</v>
      </c>
      <c r="AW3233" s="15" t="s">
        <v>40</v>
      </c>
      <c r="AX3233" s="15" t="s">
        <v>84</v>
      </c>
      <c r="AY3233" s="281" t="s">
        <v>251</v>
      </c>
    </row>
    <row r="3234" s="13" customFormat="1">
      <c r="A3234" s="13"/>
      <c r="B3234" s="249"/>
      <c r="C3234" s="250"/>
      <c r="D3234" s="251" t="s">
        <v>260</v>
      </c>
      <c r="E3234" s="252" t="s">
        <v>1</v>
      </c>
      <c r="F3234" s="253" t="s">
        <v>3035</v>
      </c>
      <c r="G3234" s="250"/>
      <c r="H3234" s="254">
        <v>1.3</v>
      </c>
      <c r="I3234" s="255"/>
      <c r="J3234" s="250"/>
      <c r="K3234" s="250"/>
      <c r="L3234" s="256"/>
      <c r="M3234" s="257"/>
      <c r="N3234" s="258"/>
      <c r="O3234" s="258"/>
      <c r="P3234" s="258"/>
      <c r="Q3234" s="258"/>
      <c r="R3234" s="258"/>
      <c r="S3234" s="258"/>
      <c r="T3234" s="259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60" t="s">
        <v>260</v>
      </c>
      <c r="AU3234" s="260" t="s">
        <v>93</v>
      </c>
      <c r="AV3234" s="13" t="s">
        <v>93</v>
      </c>
      <c r="AW3234" s="13" t="s">
        <v>40</v>
      </c>
      <c r="AX3234" s="13" t="s">
        <v>91</v>
      </c>
      <c r="AY3234" s="260" t="s">
        <v>251</v>
      </c>
    </row>
    <row r="3235" s="2" customFormat="1" ht="66.75" customHeight="1">
      <c r="A3235" s="41"/>
      <c r="B3235" s="42"/>
      <c r="C3235" s="230" t="s">
        <v>3036</v>
      </c>
      <c r="D3235" s="230" t="s">
        <v>253</v>
      </c>
      <c r="E3235" s="231" t="s">
        <v>3037</v>
      </c>
      <c r="F3235" s="232" t="s">
        <v>3038</v>
      </c>
      <c r="G3235" s="233" t="s">
        <v>321</v>
      </c>
      <c r="H3235" s="234">
        <v>1.6000000000000001</v>
      </c>
      <c r="I3235" s="235"/>
      <c r="J3235" s="236">
        <f>ROUND(I3235*H3235,2)</f>
        <v>0</v>
      </c>
      <c r="K3235" s="237"/>
      <c r="L3235" s="47"/>
      <c r="M3235" s="238" t="s">
        <v>1</v>
      </c>
      <c r="N3235" s="239" t="s">
        <v>49</v>
      </c>
      <c r="O3235" s="94"/>
      <c r="P3235" s="240">
        <f>O3235*H3235</f>
        <v>0</v>
      </c>
      <c r="Q3235" s="240">
        <v>0.01188</v>
      </c>
      <c r="R3235" s="240">
        <f>Q3235*H3235</f>
        <v>0.019008000000000001</v>
      </c>
      <c r="S3235" s="240">
        <v>0</v>
      </c>
      <c r="T3235" s="241">
        <f>S3235*H3235</f>
        <v>0</v>
      </c>
      <c r="U3235" s="41"/>
      <c r="V3235" s="41"/>
      <c r="W3235" s="41"/>
      <c r="X3235" s="41"/>
      <c r="Y3235" s="41"/>
      <c r="Z3235" s="41"/>
      <c r="AA3235" s="41"/>
      <c r="AB3235" s="41"/>
      <c r="AC3235" s="41"/>
      <c r="AD3235" s="41"/>
      <c r="AE3235" s="41"/>
      <c r="AR3235" s="242" t="s">
        <v>304</v>
      </c>
      <c r="AT3235" s="242" t="s">
        <v>253</v>
      </c>
      <c r="AU3235" s="242" t="s">
        <v>93</v>
      </c>
      <c r="AY3235" s="19" t="s">
        <v>251</v>
      </c>
      <c r="BE3235" s="243">
        <f>IF(N3235="základní",J3235,0)</f>
        <v>0</v>
      </c>
      <c r="BF3235" s="243">
        <f>IF(N3235="snížená",J3235,0)</f>
        <v>0</v>
      </c>
      <c r="BG3235" s="243">
        <f>IF(N3235="zákl. přenesená",J3235,0)</f>
        <v>0</v>
      </c>
      <c r="BH3235" s="243">
        <f>IF(N3235="sníž. přenesená",J3235,0)</f>
        <v>0</v>
      </c>
      <c r="BI3235" s="243">
        <f>IF(N3235="nulová",J3235,0)</f>
        <v>0</v>
      </c>
      <c r="BJ3235" s="19" t="s">
        <v>91</v>
      </c>
      <c r="BK3235" s="243">
        <f>ROUND(I3235*H3235,2)</f>
        <v>0</v>
      </c>
      <c r="BL3235" s="19" t="s">
        <v>304</v>
      </c>
      <c r="BM3235" s="242" t="s">
        <v>3039</v>
      </c>
    </row>
    <row r="3236" s="2" customFormat="1">
      <c r="A3236" s="41"/>
      <c r="B3236" s="42"/>
      <c r="C3236" s="43"/>
      <c r="D3236" s="251" t="s">
        <v>289</v>
      </c>
      <c r="E3236" s="43"/>
      <c r="F3236" s="282" t="s">
        <v>3040</v>
      </c>
      <c r="G3236" s="43"/>
      <c r="H3236" s="43"/>
      <c r="I3236" s="246"/>
      <c r="J3236" s="43"/>
      <c r="K3236" s="43"/>
      <c r="L3236" s="47"/>
      <c r="M3236" s="247"/>
      <c r="N3236" s="248"/>
      <c r="O3236" s="94"/>
      <c r="P3236" s="94"/>
      <c r="Q3236" s="94"/>
      <c r="R3236" s="94"/>
      <c r="S3236" s="94"/>
      <c r="T3236" s="95"/>
      <c r="U3236" s="41"/>
      <c r="V3236" s="41"/>
      <c r="W3236" s="41"/>
      <c r="X3236" s="41"/>
      <c r="Y3236" s="41"/>
      <c r="Z3236" s="41"/>
      <c r="AA3236" s="41"/>
      <c r="AB3236" s="41"/>
      <c r="AC3236" s="41"/>
      <c r="AD3236" s="41"/>
      <c r="AE3236" s="41"/>
      <c r="AT3236" s="19" t="s">
        <v>289</v>
      </c>
      <c r="AU3236" s="19" t="s">
        <v>93</v>
      </c>
    </row>
    <row r="3237" s="15" customFormat="1">
      <c r="A3237" s="15"/>
      <c r="B3237" s="272"/>
      <c r="C3237" s="273"/>
      <c r="D3237" s="251" t="s">
        <v>260</v>
      </c>
      <c r="E3237" s="274" t="s">
        <v>1</v>
      </c>
      <c r="F3237" s="275" t="s">
        <v>3034</v>
      </c>
      <c r="G3237" s="273"/>
      <c r="H3237" s="274" t="s">
        <v>1</v>
      </c>
      <c r="I3237" s="276"/>
      <c r="J3237" s="273"/>
      <c r="K3237" s="273"/>
      <c r="L3237" s="277"/>
      <c r="M3237" s="278"/>
      <c r="N3237" s="279"/>
      <c r="O3237" s="279"/>
      <c r="P3237" s="279"/>
      <c r="Q3237" s="279"/>
      <c r="R3237" s="279"/>
      <c r="S3237" s="279"/>
      <c r="T3237" s="280"/>
      <c r="U3237" s="15"/>
      <c r="V3237" s="15"/>
      <c r="W3237" s="15"/>
      <c r="X3237" s="15"/>
      <c r="Y3237" s="15"/>
      <c r="Z3237" s="15"/>
      <c r="AA3237" s="15"/>
      <c r="AB3237" s="15"/>
      <c r="AC3237" s="15"/>
      <c r="AD3237" s="15"/>
      <c r="AE3237" s="15"/>
      <c r="AT3237" s="281" t="s">
        <v>260</v>
      </c>
      <c r="AU3237" s="281" t="s">
        <v>93</v>
      </c>
      <c r="AV3237" s="15" t="s">
        <v>91</v>
      </c>
      <c r="AW3237" s="15" t="s">
        <v>40</v>
      </c>
      <c r="AX3237" s="15" t="s">
        <v>84</v>
      </c>
      <c r="AY3237" s="281" t="s">
        <v>251</v>
      </c>
    </row>
    <row r="3238" s="13" customFormat="1">
      <c r="A3238" s="13"/>
      <c r="B3238" s="249"/>
      <c r="C3238" s="250"/>
      <c r="D3238" s="251" t="s">
        <v>260</v>
      </c>
      <c r="E3238" s="252" t="s">
        <v>1</v>
      </c>
      <c r="F3238" s="253" t="s">
        <v>3041</v>
      </c>
      <c r="G3238" s="250"/>
      <c r="H3238" s="254">
        <v>1.6000000000000001</v>
      </c>
      <c r="I3238" s="255"/>
      <c r="J3238" s="250"/>
      <c r="K3238" s="250"/>
      <c r="L3238" s="256"/>
      <c r="M3238" s="257"/>
      <c r="N3238" s="258"/>
      <c r="O3238" s="258"/>
      <c r="P3238" s="258"/>
      <c r="Q3238" s="258"/>
      <c r="R3238" s="258"/>
      <c r="S3238" s="258"/>
      <c r="T3238" s="259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T3238" s="260" t="s">
        <v>260</v>
      </c>
      <c r="AU3238" s="260" t="s">
        <v>93</v>
      </c>
      <c r="AV3238" s="13" t="s">
        <v>93</v>
      </c>
      <c r="AW3238" s="13" t="s">
        <v>40</v>
      </c>
      <c r="AX3238" s="13" t="s">
        <v>91</v>
      </c>
      <c r="AY3238" s="260" t="s">
        <v>251</v>
      </c>
    </row>
    <row r="3239" s="2" customFormat="1" ht="66.75" customHeight="1">
      <c r="A3239" s="41"/>
      <c r="B3239" s="42"/>
      <c r="C3239" s="230" t="s">
        <v>3042</v>
      </c>
      <c r="D3239" s="230" t="s">
        <v>253</v>
      </c>
      <c r="E3239" s="231" t="s">
        <v>3043</v>
      </c>
      <c r="F3239" s="232" t="s">
        <v>3044</v>
      </c>
      <c r="G3239" s="233" t="s">
        <v>321</v>
      </c>
      <c r="H3239" s="234">
        <v>4.5999999999999996</v>
      </c>
      <c r="I3239" s="235"/>
      <c r="J3239" s="236">
        <f>ROUND(I3239*H3239,2)</f>
        <v>0</v>
      </c>
      <c r="K3239" s="237"/>
      <c r="L3239" s="47"/>
      <c r="M3239" s="238" t="s">
        <v>1</v>
      </c>
      <c r="N3239" s="239" t="s">
        <v>49</v>
      </c>
      <c r="O3239" s="94"/>
      <c r="P3239" s="240">
        <f>O3239*H3239</f>
        <v>0</v>
      </c>
      <c r="Q3239" s="240">
        <v>0.01043</v>
      </c>
      <c r="R3239" s="240">
        <f>Q3239*H3239</f>
        <v>0.047978</v>
      </c>
      <c r="S3239" s="240">
        <v>0</v>
      </c>
      <c r="T3239" s="241">
        <f>S3239*H3239</f>
        <v>0</v>
      </c>
      <c r="U3239" s="41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R3239" s="242" t="s">
        <v>304</v>
      </c>
      <c r="AT3239" s="242" t="s">
        <v>253</v>
      </c>
      <c r="AU3239" s="242" t="s">
        <v>93</v>
      </c>
      <c r="AY3239" s="19" t="s">
        <v>251</v>
      </c>
      <c r="BE3239" s="243">
        <f>IF(N3239="základní",J3239,0)</f>
        <v>0</v>
      </c>
      <c r="BF3239" s="243">
        <f>IF(N3239="snížená",J3239,0)</f>
        <v>0</v>
      </c>
      <c r="BG3239" s="243">
        <f>IF(N3239="zákl. přenesená",J3239,0)</f>
        <v>0</v>
      </c>
      <c r="BH3239" s="243">
        <f>IF(N3239="sníž. přenesená",J3239,0)</f>
        <v>0</v>
      </c>
      <c r="BI3239" s="243">
        <f>IF(N3239="nulová",J3239,0)</f>
        <v>0</v>
      </c>
      <c r="BJ3239" s="19" t="s">
        <v>91</v>
      </c>
      <c r="BK3239" s="243">
        <f>ROUND(I3239*H3239,2)</f>
        <v>0</v>
      </c>
      <c r="BL3239" s="19" t="s">
        <v>304</v>
      </c>
      <c r="BM3239" s="242" t="s">
        <v>3045</v>
      </c>
    </row>
    <row r="3240" s="2" customFormat="1">
      <c r="A3240" s="41"/>
      <c r="B3240" s="42"/>
      <c r="C3240" s="43"/>
      <c r="D3240" s="251" t="s">
        <v>289</v>
      </c>
      <c r="E3240" s="43"/>
      <c r="F3240" s="282" t="s">
        <v>3046</v>
      </c>
      <c r="G3240" s="43"/>
      <c r="H3240" s="43"/>
      <c r="I3240" s="246"/>
      <c r="J3240" s="43"/>
      <c r="K3240" s="43"/>
      <c r="L3240" s="47"/>
      <c r="M3240" s="247"/>
      <c r="N3240" s="248"/>
      <c r="O3240" s="94"/>
      <c r="P3240" s="94"/>
      <c r="Q3240" s="94"/>
      <c r="R3240" s="94"/>
      <c r="S3240" s="94"/>
      <c r="T3240" s="95"/>
      <c r="U3240" s="41"/>
      <c r="V3240" s="41"/>
      <c r="W3240" s="41"/>
      <c r="X3240" s="41"/>
      <c r="Y3240" s="41"/>
      <c r="Z3240" s="41"/>
      <c r="AA3240" s="41"/>
      <c r="AB3240" s="41"/>
      <c r="AC3240" s="41"/>
      <c r="AD3240" s="41"/>
      <c r="AE3240" s="41"/>
      <c r="AT3240" s="19" t="s">
        <v>289</v>
      </c>
      <c r="AU3240" s="19" t="s">
        <v>93</v>
      </c>
    </row>
    <row r="3241" s="15" customFormat="1">
      <c r="A3241" s="15"/>
      <c r="B3241" s="272"/>
      <c r="C3241" s="273"/>
      <c r="D3241" s="251" t="s">
        <v>260</v>
      </c>
      <c r="E3241" s="274" t="s">
        <v>1</v>
      </c>
      <c r="F3241" s="275" t="s">
        <v>3034</v>
      </c>
      <c r="G3241" s="273"/>
      <c r="H3241" s="274" t="s">
        <v>1</v>
      </c>
      <c r="I3241" s="276"/>
      <c r="J3241" s="273"/>
      <c r="K3241" s="273"/>
      <c r="L3241" s="277"/>
      <c r="M3241" s="278"/>
      <c r="N3241" s="279"/>
      <c r="O3241" s="279"/>
      <c r="P3241" s="279"/>
      <c r="Q3241" s="279"/>
      <c r="R3241" s="279"/>
      <c r="S3241" s="279"/>
      <c r="T3241" s="280"/>
      <c r="U3241" s="15"/>
      <c r="V3241" s="15"/>
      <c r="W3241" s="15"/>
      <c r="X3241" s="15"/>
      <c r="Y3241" s="15"/>
      <c r="Z3241" s="15"/>
      <c r="AA3241" s="15"/>
      <c r="AB3241" s="15"/>
      <c r="AC3241" s="15"/>
      <c r="AD3241" s="15"/>
      <c r="AE3241" s="15"/>
      <c r="AT3241" s="281" t="s">
        <v>260</v>
      </c>
      <c r="AU3241" s="281" t="s">
        <v>93</v>
      </c>
      <c r="AV3241" s="15" t="s">
        <v>91</v>
      </c>
      <c r="AW3241" s="15" t="s">
        <v>40</v>
      </c>
      <c r="AX3241" s="15" t="s">
        <v>84</v>
      </c>
      <c r="AY3241" s="281" t="s">
        <v>251</v>
      </c>
    </row>
    <row r="3242" s="13" customFormat="1">
      <c r="A3242" s="13"/>
      <c r="B3242" s="249"/>
      <c r="C3242" s="250"/>
      <c r="D3242" s="251" t="s">
        <v>260</v>
      </c>
      <c r="E3242" s="252" t="s">
        <v>1</v>
      </c>
      <c r="F3242" s="253" t="s">
        <v>3047</v>
      </c>
      <c r="G3242" s="250"/>
      <c r="H3242" s="254">
        <v>4.5999999999999996</v>
      </c>
      <c r="I3242" s="255"/>
      <c r="J3242" s="250"/>
      <c r="K3242" s="250"/>
      <c r="L3242" s="256"/>
      <c r="M3242" s="257"/>
      <c r="N3242" s="258"/>
      <c r="O3242" s="258"/>
      <c r="P3242" s="258"/>
      <c r="Q3242" s="258"/>
      <c r="R3242" s="258"/>
      <c r="S3242" s="258"/>
      <c r="T3242" s="259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60" t="s">
        <v>260</v>
      </c>
      <c r="AU3242" s="260" t="s">
        <v>93</v>
      </c>
      <c r="AV3242" s="13" t="s">
        <v>93</v>
      </c>
      <c r="AW3242" s="13" t="s">
        <v>40</v>
      </c>
      <c r="AX3242" s="13" t="s">
        <v>91</v>
      </c>
      <c r="AY3242" s="260" t="s">
        <v>251</v>
      </c>
    </row>
    <row r="3243" s="2" customFormat="1" ht="16.5" customHeight="1">
      <c r="A3243" s="41"/>
      <c r="B3243" s="42"/>
      <c r="C3243" s="230" t="s">
        <v>3048</v>
      </c>
      <c r="D3243" s="230" t="s">
        <v>253</v>
      </c>
      <c r="E3243" s="231" t="s">
        <v>3049</v>
      </c>
      <c r="F3243" s="232" t="s">
        <v>3050</v>
      </c>
      <c r="G3243" s="233" t="s">
        <v>571</v>
      </c>
      <c r="H3243" s="234">
        <v>2</v>
      </c>
      <c r="I3243" s="235"/>
      <c r="J3243" s="236">
        <f>ROUND(I3243*H3243,2)</f>
        <v>0</v>
      </c>
      <c r="K3243" s="237"/>
      <c r="L3243" s="47"/>
      <c r="M3243" s="238" t="s">
        <v>1</v>
      </c>
      <c r="N3243" s="239" t="s">
        <v>49</v>
      </c>
      <c r="O3243" s="94"/>
      <c r="P3243" s="240">
        <f>O3243*H3243</f>
        <v>0</v>
      </c>
      <c r="Q3243" s="240">
        <v>0</v>
      </c>
      <c r="R3243" s="240">
        <f>Q3243*H3243</f>
        <v>0</v>
      </c>
      <c r="S3243" s="240">
        <v>0</v>
      </c>
      <c r="T3243" s="241">
        <f>S3243*H3243</f>
        <v>0</v>
      </c>
      <c r="U3243" s="41"/>
      <c r="V3243" s="41"/>
      <c r="W3243" s="41"/>
      <c r="X3243" s="41"/>
      <c r="Y3243" s="41"/>
      <c r="Z3243" s="41"/>
      <c r="AA3243" s="41"/>
      <c r="AB3243" s="41"/>
      <c r="AC3243" s="41"/>
      <c r="AD3243" s="41"/>
      <c r="AE3243" s="41"/>
      <c r="AR3243" s="242" t="s">
        <v>304</v>
      </c>
      <c r="AT3243" s="242" t="s">
        <v>253</v>
      </c>
      <c r="AU3243" s="242" t="s">
        <v>93</v>
      </c>
      <c r="AY3243" s="19" t="s">
        <v>251</v>
      </c>
      <c r="BE3243" s="243">
        <f>IF(N3243="základní",J3243,0)</f>
        <v>0</v>
      </c>
      <c r="BF3243" s="243">
        <f>IF(N3243="snížená",J3243,0)</f>
        <v>0</v>
      </c>
      <c r="BG3243" s="243">
        <f>IF(N3243="zákl. přenesená",J3243,0)</f>
        <v>0</v>
      </c>
      <c r="BH3243" s="243">
        <f>IF(N3243="sníž. přenesená",J3243,0)</f>
        <v>0</v>
      </c>
      <c r="BI3243" s="243">
        <f>IF(N3243="nulová",J3243,0)</f>
        <v>0</v>
      </c>
      <c r="BJ3243" s="19" t="s">
        <v>91</v>
      </c>
      <c r="BK3243" s="243">
        <f>ROUND(I3243*H3243,2)</f>
        <v>0</v>
      </c>
      <c r="BL3243" s="19" t="s">
        <v>304</v>
      </c>
      <c r="BM3243" s="242" t="s">
        <v>3051</v>
      </c>
    </row>
    <row r="3244" s="2" customFormat="1">
      <c r="A3244" s="41"/>
      <c r="B3244" s="42"/>
      <c r="C3244" s="43"/>
      <c r="D3244" s="244" t="s">
        <v>258</v>
      </c>
      <c r="E3244" s="43"/>
      <c r="F3244" s="245" t="s">
        <v>3052</v>
      </c>
      <c r="G3244" s="43"/>
      <c r="H3244" s="43"/>
      <c r="I3244" s="246"/>
      <c r="J3244" s="43"/>
      <c r="K3244" s="43"/>
      <c r="L3244" s="47"/>
      <c r="M3244" s="247"/>
      <c r="N3244" s="248"/>
      <c r="O3244" s="94"/>
      <c r="P3244" s="94"/>
      <c r="Q3244" s="94"/>
      <c r="R3244" s="94"/>
      <c r="S3244" s="94"/>
      <c r="T3244" s="95"/>
      <c r="U3244" s="41"/>
      <c r="V3244" s="41"/>
      <c r="W3244" s="41"/>
      <c r="X3244" s="41"/>
      <c r="Y3244" s="41"/>
      <c r="Z3244" s="41"/>
      <c r="AA3244" s="41"/>
      <c r="AB3244" s="41"/>
      <c r="AC3244" s="41"/>
      <c r="AD3244" s="41"/>
      <c r="AE3244" s="41"/>
      <c r="AT3244" s="19" t="s">
        <v>258</v>
      </c>
      <c r="AU3244" s="19" t="s">
        <v>93</v>
      </c>
    </row>
    <row r="3245" s="15" customFormat="1">
      <c r="A3245" s="15"/>
      <c r="B3245" s="272"/>
      <c r="C3245" s="273"/>
      <c r="D3245" s="251" t="s">
        <v>260</v>
      </c>
      <c r="E3245" s="274" t="s">
        <v>1</v>
      </c>
      <c r="F3245" s="275" t="s">
        <v>3053</v>
      </c>
      <c r="G3245" s="273"/>
      <c r="H3245" s="274" t="s">
        <v>1</v>
      </c>
      <c r="I3245" s="276"/>
      <c r="J3245" s="273"/>
      <c r="K3245" s="273"/>
      <c r="L3245" s="277"/>
      <c r="M3245" s="278"/>
      <c r="N3245" s="279"/>
      <c r="O3245" s="279"/>
      <c r="P3245" s="279"/>
      <c r="Q3245" s="279"/>
      <c r="R3245" s="279"/>
      <c r="S3245" s="279"/>
      <c r="T3245" s="280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5"/>
      <c r="AE3245" s="15"/>
      <c r="AT3245" s="281" t="s">
        <v>260</v>
      </c>
      <c r="AU3245" s="281" t="s">
        <v>93</v>
      </c>
      <c r="AV3245" s="15" t="s">
        <v>91</v>
      </c>
      <c r="AW3245" s="15" t="s">
        <v>40</v>
      </c>
      <c r="AX3245" s="15" t="s">
        <v>84</v>
      </c>
      <c r="AY3245" s="281" t="s">
        <v>251</v>
      </c>
    </row>
    <row r="3246" s="13" customFormat="1">
      <c r="A3246" s="13"/>
      <c r="B3246" s="249"/>
      <c r="C3246" s="250"/>
      <c r="D3246" s="251" t="s">
        <v>260</v>
      </c>
      <c r="E3246" s="252" t="s">
        <v>1</v>
      </c>
      <c r="F3246" s="253" t="s">
        <v>3054</v>
      </c>
      <c r="G3246" s="250"/>
      <c r="H3246" s="254">
        <v>2</v>
      </c>
      <c r="I3246" s="255"/>
      <c r="J3246" s="250"/>
      <c r="K3246" s="250"/>
      <c r="L3246" s="256"/>
      <c r="M3246" s="257"/>
      <c r="N3246" s="258"/>
      <c r="O3246" s="258"/>
      <c r="P3246" s="258"/>
      <c r="Q3246" s="258"/>
      <c r="R3246" s="258"/>
      <c r="S3246" s="258"/>
      <c r="T3246" s="259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60" t="s">
        <v>260</v>
      </c>
      <c r="AU3246" s="260" t="s">
        <v>93</v>
      </c>
      <c r="AV3246" s="13" t="s">
        <v>93</v>
      </c>
      <c r="AW3246" s="13" t="s">
        <v>40</v>
      </c>
      <c r="AX3246" s="13" t="s">
        <v>91</v>
      </c>
      <c r="AY3246" s="260" t="s">
        <v>251</v>
      </c>
    </row>
    <row r="3247" s="2" customFormat="1" ht="44.25" customHeight="1">
      <c r="A3247" s="41"/>
      <c r="B3247" s="42"/>
      <c r="C3247" s="294" t="s">
        <v>3055</v>
      </c>
      <c r="D3247" s="294" t="s">
        <v>338</v>
      </c>
      <c r="E3247" s="295" t="s">
        <v>3056</v>
      </c>
      <c r="F3247" s="296" t="s">
        <v>3057</v>
      </c>
      <c r="G3247" s="297" t="s">
        <v>571</v>
      </c>
      <c r="H3247" s="298">
        <v>2</v>
      </c>
      <c r="I3247" s="299"/>
      <c r="J3247" s="300">
        <f>ROUND(I3247*H3247,2)</f>
        <v>0</v>
      </c>
      <c r="K3247" s="301"/>
      <c r="L3247" s="302"/>
      <c r="M3247" s="303" t="s">
        <v>1</v>
      </c>
      <c r="N3247" s="304" t="s">
        <v>49</v>
      </c>
      <c r="O3247" s="94"/>
      <c r="P3247" s="240">
        <f>O3247*H3247</f>
        <v>0</v>
      </c>
      <c r="Q3247" s="240">
        <v>0.0080999999999999996</v>
      </c>
      <c r="R3247" s="240">
        <f>Q3247*H3247</f>
        <v>0.016199999999999999</v>
      </c>
      <c r="S3247" s="240">
        <v>0</v>
      </c>
      <c r="T3247" s="241">
        <f>S3247*H3247</f>
        <v>0</v>
      </c>
      <c r="U3247" s="41"/>
      <c r="V3247" s="41"/>
      <c r="W3247" s="41"/>
      <c r="X3247" s="41"/>
      <c r="Y3247" s="41"/>
      <c r="Z3247" s="41"/>
      <c r="AA3247" s="41"/>
      <c r="AB3247" s="41"/>
      <c r="AC3247" s="41"/>
      <c r="AD3247" s="41"/>
      <c r="AE3247" s="41"/>
      <c r="AR3247" s="242" t="s">
        <v>364</v>
      </c>
      <c r="AT3247" s="242" t="s">
        <v>338</v>
      </c>
      <c r="AU3247" s="242" t="s">
        <v>93</v>
      </c>
      <c r="AY3247" s="19" t="s">
        <v>251</v>
      </c>
      <c r="BE3247" s="243">
        <f>IF(N3247="základní",J3247,0)</f>
        <v>0</v>
      </c>
      <c r="BF3247" s="243">
        <f>IF(N3247="snížená",J3247,0)</f>
        <v>0</v>
      </c>
      <c r="BG3247" s="243">
        <f>IF(N3247="zákl. přenesená",J3247,0)</f>
        <v>0</v>
      </c>
      <c r="BH3247" s="243">
        <f>IF(N3247="sníž. přenesená",J3247,0)</f>
        <v>0</v>
      </c>
      <c r="BI3247" s="243">
        <f>IF(N3247="nulová",J3247,0)</f>
        <v>0</v>
      </c>
      <c r="BJ3247" s="19" t="s">
        <v>91</v>
      </c>
      <c r="BK3247" s="243">
        <f>ROUND(I3247*H3247,2)</f>
        <v>0</v>
      </c>
      <c r="BL3247" s="19" t="s">
        <v>304</v>
      </c>
      <c r="BM3247" s="242" t="s">
        <v>3058</v>
      </c>
    </row>
    <row r="3248" s="2" customFormat="1">
      <c r="A3248" s="41"/>
      <c r="B3248" s="42"/>
      <c r="C3248" s="43"/>
      <c r="D3248" s="251" t="s">
        <v>289</v>
      </c>
      <c r="E3248" s="43"/>
      <c r="F3248" s="282" t="s">
        <v>3059</v>
      </c>
      <c r="G3248" s="43"/>
      <c r="H3248" s="43"/>
      <c r="I3248" s="246"/>
      <c r="J3248" s="43"/>
      <c r="K3248" s="43"/>
      <c r="L3248" s="47"/>
      <c r="M3248" s="247"/>
      <c r="N3248" s="248"/>
      <c r="O3248" s="94"/>
      <c r="P3248" s="94"/>
      <c r="Q3248" s="94"/>
      <c r="R3248" s="94"/>
      <c r="S3248" s="94"/>
      <c r="T3248" s="95"/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T3248" s="19" t="s">
        <v>289</v>
      </c>
      <c r="AU3248" s="19" t="s">
        <v>93</v>
      </c>
    </row>
    <row r="3249" s="15" customFormat="1">
      <c r="A3249" s="15"/>
      <c r="B3249" s="272"/>
      <c r="C3249" s="273"/>
      <c r="D3249" s="251" t="s">
        <v>260</v>
      </c>
      <c r="E3249" s="274" t="s">
        <v>1</v>
      </c>
      <c r="F3249" s="275" t="s">
        <v>3053</v>
      </c>
      <c r="G3249" s="273"/>
      <c r="H3249" s="274" t="s">
        <v>1</v>
      </c>
      <c r="I3249" s="276"/>
      <c r="J3249" s="273"/>
      <c r="K3249" s="273"/>
      <c r="L3249" s="277"/>
      <c r="M3249" s="278"/>
      <c r="N3249" s="279"/>
      <c r="O3249" s="279"/>
      <c r="P3249" s="279"/>
      <c r="Q3249" s="279"/>
      <c r="R3249" s="279"/>
      <c r="S3249" s="279"/>
      <c r="T3249" s="280"/>
      <c r="U3249" s="15"/>
      <c r="V3249" s="15"/>
      <c r="W3249" s="15"/>
      <c r="X3249" s="15"/>
      <c r="Y3249" s="15"/>
      <c r="Z3249" s="15"/>
      <c r="AA3249" s="15"/>
      <c r="AB3249" s="15"/>
      <c r="AC3249" s="15"/>
      <c r="AD3249" s="15"/>
      <c r="AE3249" s="15"/>
      <c r="AT3249" s="281" t="s">
        <v>260</v>
      </c>
      <c r="AU3249" s="281" t="s">
        <v>93</v>
      </c>
      <c r="AV3249" s="15" t="s">
        <v>91</v>
      </c>
      <c r="AW3249" s="15" t="s">
        <v>40</v>
      </c>
      <c r="AX3249" s="15" t="s">
        <v>84</v>
      </c>
      <c r="AY3249" s="281" t="s">
        <v>251</v>
      </c>
    </row>
    <row r="3250" s="13" customFormat="1">
      <c r="A3250" s="13"/>
      <c r="B3250" s="249"/>
      <c r="C3250" s="250"/>
      <c r="D3250" s="251" t="s">
        <v>260</v>
      </c>
      <c r="E3250" s="252" t="s">
        <v>1</v>
      </c>
      <c r="F3250" s="253" t="s">
        <v>3060</v>
      </c>
      <c r="G3250" s="250"/>
      <c r="H3250" s="254">
        <v>2</v>
      </c>
      <c r="I3250" s="255"/>
      <c r="J3250" s="250"/>
      <c r="K3250" s="250"/>
      <c r="L3250" s="256"/>
      <c r="M3250" s="257"/>
      <c r="N3250" s="258"/>
      <c r="O3250" s="258"/>
      <c r="P3250" s="258"/>
      <c r="Q3250" s="258"/>
      <c r="R3250" s="258"/>
      <c r="S3250" s="258"/>
      <c r="T3250" s="259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60" t="s">
        <v>260</v>
      </c>
      <c r="AU3250" s="260" t="s">
        <v>93</v>
      </c>
      <c r="AV3250" s="13" t="s">
        <v>93</v>
      </c>
      <c r="AW3250" s="13" t="s">
        <v>40</v>
      </c>
      <c r="AX3250" s="13" t="s">
        <v>91</v>
      </c>
      <c r="AY3250" s="260" t="s">
        <v>251</v>
      </c>
    </row>
    <row r="3251" s="2" customFormat="1" ht="21.75" customHeight="1">
      <c r="A3251" s="41"/>
      <c r="B3251" s="42"/>
      <c r="C3251" s="230" t="s">
        <v>3061</v>
      </c>
      <c r="D3251" s="230" t="s">
        <v>253</v>
      </c>
      <c r="E3251" s="231" t="s">
        <v>3062</v>
      </c>
      <c r="F3251" s="232" t="s">
        <v>3063</v>
      </c>
      <c r="G3251" s="233" t="s">
        <v>571</v>
      </c>
      <c r="H3251" s="234">
        <v>1</v>
      </c>
      <c r="I3251" s="235"/>
      <c r="J3251" s="236">
        <f>ROUND(I3251*H3251,2)</f>
        <v>0</v>
      </c>
      <c r="K3251" s="237"/>
      <c r="L3251" s="47"/>
      <c r="M3251" s="238" t="s">
        <v>1</v>
      </c>
      <c r="N3251" s="239" t="s">
        <v>49</v>
      </c>
      <c r="O3251" s="94"/>
      <c r="P3251" s="240">
        <f>O3251*H3251</f>
        <v>0</v>
      </c>
      <c r="Q3251" s="240">
        <v>0</v>
      </c>
      <c r="R3251" s="240">
        <f>Q3251*H3251</f>
        <v>0</v>
      </c>
      <c r="S3251" s="240">
        <v>0</v>
      </c>
      <c r="T3251" s="241">
        <f>S3251*H3251</f>
        <v>0</v>
      </c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R3251" s="242" t="s">
        <v>304</v>
      </c>
      <c r="AT3251" s="242" t="s">
        <v>253</v>
      </c>
      <c r="AU3251" s="242" t="s">
        <v>93</v>
      </c>
      <c r="AY3251" s="19" t="s">
        <v>251</v>
      </c>
      <c r="BE3251" s="243">
        <f>IF(N3251="základní",J3251,0)</f>
        <v>0</v>
      </c>
      <c r="BF3251" s="243">
        <f>IF(N3251="snížená",J3251,0)</f>
        <v>0</v>
      </c>
      <c r="BG3251" s="243">
        <f>IF(N3251="zákl. přenesená",J3251,0)</f>
        <v>0</v>
      </c>
      <c r="BH3251" s="243">
        <f>IF(N3251="sníž. přenesená",J3251,0)</f>
        <v>0</v>
      </c>
      <c r="BI3251" s="243">
        <f>IF(N3251="nulová",J3251,0)</f>
        <v>0</v>
      </c>
      <c r="BJ3251" s="19" t="s">
        <v>91</v>
      </c>
      <c r="BK3251" s="243">
        <f>ROUND(I3251*H3251,2)</f>
        <v>0</v>
      </c>
      <c r="BL3251" s="19" t="s">
        <v>304</v>
      </c>
      <c r="BM3251" s="242" t="s">
        <v>3064</v>
      </c>
    </row>
    <row r="3252" s="2" customFormat="1">
      <c r="A3252" s="41"/>
      <c r="B3252" s="42"/>
      <c r="C3252" s="43"/>
      <c r="D3252" s="244" t="s">
        <v>258</v>
      </c>
      <c r="E3252" s="43"/>
      <c r="F3252" s="245" t="s">
        <v>3065</v>
      </c>
      <c r="G3252" s="43"/>
      <c r="H3252" s="43"/>
      <c r="I3252" s="246"/>
      <c r="J3252" s="43"/>
      <c r="K3252" s="43"/>
      <c r="L3252" s="47"/>
      <c r="M3252" s="247"/>
      <c r="N3252" s="248"/>
      <c r="O3252" s="94"/>
      <c r="P3252" s="94"/>
      <c r="Q3252" s="94"/>
      <c r="R3252" s="94"/>
      <c r="S3252" s="94"/>
      <c r="T3252" s="95"/>
      <c r="U3252" s="41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T3252" s="19" t="s">
        <v>258</v>
      </c>
      <c r="AU3252" s="19" t="s">
        <v>93</v>
      </c>
    </row>
    <row r="3253" s="15" customFormat="1">
      <c r="A3253" s="15"/>
      <c r="B3253" s="272"/>
      <c r="C3253" s="273"/>
      <c r="D3253" s="251" t="s">
        <v>260</v>
      </c>
      <c r="E3253" s="274" t="s">
        <v>1</v>
      </c>
      <c r="F3253" s="275" t="s">
        <v>3053</v>
      </c>
      <c r="G3253" s="273"/>
      <c r="H3253" s="274" t="s">
        <v>1</v>
      </c>
      <c r="I3253" s="276"/>
      <c r="J3253" s="273"/>
      <c r="K3253" s="273"/>
      <c r="L3253" s="277"/>
      <c r="M3253" s="278"/>
      <c r="N3253" s="279"/>
      <c r="O3253" s="279"/>
      <c r="P3253" s="279"/>
      <c r="Q3253" s="279"/>
      <c r="R3253" s="279"/>
      <c r="S3253" s="279"/>
      <c r="T3253" s="280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T3253" s="281" t="s">
        <v>260</v>
      </c>
      <c r="AU3253" s="281" t="s">
        <v>93</v>
      </c>
      <c r="AV3253" s="15" t="s">
        <v>91</v>
      </c>
      <c r="AW3253" s="15" t="s">
        <v>40</v>
      </c>
      <c r="AX3253" s="15" t="s">
        <v>84</v>
      </c>
      <c r="AY3253" s="281" t="s">
        <v>251</v>
      </c>
    </row>
    <row r="3254" s="13" customFormat="1">
      <c r="A3254" s="13"/>
      <c r="B3254" s="249"/>
      <c r="C3254" s="250"/>
      <c r="D3254" s="251" t="s">
        <v>260</v>
      </c>
      <c r="E3254" s="252" t="s">
        <v>1</v>
      </c>
      <c r="F3254" s="253" t="s">
        <v>3066</v>
      </c>
      <c r="G3254" s="250"/>
      <c r="H3254" s="254">
        <v>1</v>
      </c>
      <c r="I3254" s="255"/>
      <c r="J3254" s="250"/>
      <c r="K3254" s="250"/>
      <c r="L3254" s="256"/>
      <c r="M3254" s="257"/>
      <c r="N3254" s="258"/>
      <c r="O3254" s="258"/>
      <c r="P3254" s="258"/>
      <c r="Q3254" s="258"/>
      <c r="R3254" s="258"/>
      <c r="S3254" s="258"/>
      <c r="T3254" s="259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60" t="s">
        <v>260</v>
      </c>
      <c r="AU3254" s="260" t="s">
        <v>93</v>
      </c>
      <c r="AV3254" s="13" t="s">
        <v>93</v>
      </c>
      <c r="AW3254" s="13" t="s">
        <v>40</v>
      </c>
      <c r="AX3254" s="13" t="s">
        <v>91</v>
      </c>
      <c r="AY3254" s="260" t="s">
        <v>251</v>
      </c>
    </row>
    <row r="3255" s="2" customFormat="1" ht="49.05" customHeight="1">
      <c r="A3255" s="41"/>
      <c r="B3255" s="42"/>
      <c r="C3255" s="294" t="s">
        <v>3067</v>
      </c>
      <c r="D3255" s="294" t="s">
        <v>338</v>
      </c>
      <c r="E3255" s="295" t="s">
        <v>3068</v>
      </c>
      <c r="F3255" s="296" t="s">
        <v>3069</v>
      </c>
      <c r="G3255" s="297" t="s">
        <v>571</v>
      </c>
      <c r="H3255" s="298">
        <v>1</v>
      </c>
      <c r="I3255" s="299"/>
      <c r="J3255" s="300">
        <f>ROUND(I3255*H3255,2)</f>
        <v>0</v>
      </c>
      <c r="K3255" s="301"/>
      <c r="L3255" s="302"/>
      <c r="M3255" s="303" t="s">
        <v>1</v>
      </c>
      <c r="N3255" s="304" t="s">
        <v>49</v>
      </c>
      <c r="O3255" s="94"/>
      <c r="P3255" s="240">
        <f>O3255*H3255</f>
        <v>0</v>
      </c>
      <c r="Q3255" s="240">
        <v>0.012999999999999999</v>
      </c>
      <c r="R3255" s="240">
        <f>Q3255*H3255</f>
        <v>0.012999999999999999</v>
      </c>
      <c r="S3255" s="240">
        <v>0</v>
      </c>
      <c r="T3255" s="241">
        <f>S3255*H3255</f>
        <v>0</v>
      </c>
      <c r="U3255" s="41"/>
      <c r="V3255" s="41"/>
      <c r="W3255" s="41"/>
      <c r="X3255" s="41"/>
      <c r="Y3255" s="41"/>
      <c r="Z3255" s="41"/>
      <c r="AA3255" s="41"/>
      <c r="AB3255" s="41"/>
      <c r="AC3255" s="41"/>
      <c r="AD3255" s="41"/>
      <c r="AE3255" s="41"/>
      <c r="AR3255" s="242" t="s">
        <v>364</v>
      </c>
      <c r="AT3255" s="242" t="s">
        <v>338</v>
      </c>
      <c r="AU3255" s="242" t="s">
        <v>93</v>
      </c>
      <c r="AY3255" s="19" t="s">
        <v>251</v>
      </c>
      <c r="BE3255" s="243">
        <f>IF(N3255="základní",J3255,0)</f>
        <v>0</v>
      </c>
      <c r="BF3255" s="243">
        <f>IF(N3255="snížená",J3255,0)</f>
        <v>0</v>
      </c>
      <c r="BG3255" s="243">
        <f>IF(N3255="zákl. přenesená",J3255,0)</f>
        <v>0</v>
      </c>
      <c r="BH3255" s="243">
        <f>IF(N3255="sníž. přenesená",J3255,0)</f>
        <v>0</v>
      </c>
      <c r="BI3255" s="243">
        <f>IF(N3255="nulová",J3255,0)</f>
        <v>0</v>
      </c>
      <c r="BJ3255" s="19" t="s">
        <v>91</v>
      </c>
      <c r="BK3255" s="243">
        <f>ROUND(I3255*H3255,2)</f>
        <v>0</v>
      </c>
      <c r="BL3255" s="19" t="s">
        <v>304</v>
      </c>
      <c r="BM3255" s="242" t="s">
        <v>3070</v>
      </c>
    </row>
    <row r="3256" s="2" customFormat="1">
      <c r="A3256" s="41"/>
      <c r="B3256" s="42"/>
      <c r="C3256" s="43"/>
      <c r="D3256" s="251" t="s">
        <v>289</v>
      </c>
      <c r="E3256" s="43"/>
      <c r="F3256" s="282" t="s">
        <v>3071</v>
      </c>
      <c r="G3256" s="43"/>
      <c r="H3256" s="43"/>
      <c r="I3256" s="246"/>
      <c r="J3256" s="43"/>
      <c r="K3256" s="43"/>
      <c r="L3256" s="47"/>
      <c r="M3256" s="247"/>
      <c r="N3256" s="248"/>
      <c r="O3256" s="94"/>
      <c r="P3256" s="94"/>
      <c r="Q3256" s="94"/>
      <c r="R3256" s="94"/>
      <c r="S3256" s="94"/>
      <c r="T3256" s="95"/>
      <c r="U3256" s="41"/>
      <c r="V3256" s="41"/>
      <c r="W3256" s="41"/>
      <c r="X3256" s="41"/>
      <c r="Y3256" s="41"/>
      <c r="Z3256" s="41"/>
      <c r="AA3256" s="41"/>
      <c r="AB3256" s="41"/>
      <c r="AC3256" s="41"/>
      <c r="AD3256" s="41"/>
      <c r="AE3256" s="41"/>
      <c r="AT3256" s="19" t="s">
        <v>289</v>
      </c>
      <c r="AU3256" s="19" t="s">
        <v>93</v>
      </c>
    </row>
    <row r="3257" s="15" customFormat="1">
      <c r="A3257" s="15"/>
      <c r="B3257" s="272"/>
      <c r="C3257" s="273"/>
      <c r="D3257" s="251" t="s">
        <v>260</v>
      </c>
      <c r="E3257" s="274" t="s">
        <v>1</v>
      </c>
      <c r="F3257" s="275" t="s">
        <v>3053</v>
      </c>
      <c r="G3257" s="273"/>
      <c r="H3257" s="274" t="s">
        <v>1</v>
      </c>
      <c r="I3257" s="276"/>
      <c r="J3257" s="273"/>
      <c r="K3257" s="273"/>
      <c r="L3257" s="277"/>
      <c r="M3257" s="278"/>
      <c r="N3257" s="279"/>
      <c r="O3257" s="279"/>
      <c r="P3257" s="279"/>
      <c r="Q3257" s="279"/>
      <c r="R3257" s="279"/>
      <c r="S3257" s="279"/>
      <c r="T3257" s="280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5"/>
      <c r="AE3257" s="15"/>
      <c r="AT3257" s="281" t="s">
        <v>260</v>
      </c>
      <c r="AU3257" s="281" t="s">
        <v>93</v>
      </c>
      <c r="AV3257" s="15" t="s">
        <v>91</v>
      </c>
      <c r="AW3257" s="15" t="s">
        <v>40</v>
      </c>
      <c r="AX3257" s="15" t="s">
        <v>84</v>
      </c>
      <c r="AY3257" s="281" t="s">
        <v>251</v>
      </c>
    </row>
    <row r="3258" s="13" customFormat="1">
      <c r="A3258" s="13"/>
      <c r="B3258" s="249"/>
      <c r="C3258" s="250"/>
      <c r="D3258" s="251" t="s">
        <v>260</v>
      </c>
      <c r="E3258" s="252" t="s">
        <v>1</v>
      </c>
      <c r="F3258" s="253" t="s">
        <v>3072</v>
      </c>
      <c r="G3258" s="250"/>
      <c r="H3258" s="254">
        <v>1</v>
      </c>
      <c r="I3258" s="255"/>
      <c r="J3258" s="250"/>
      <c r="K3258" s="250"/>
      <c r="L3258" s="256"/>
      <c r="M3258" s="257"/>
      <c r="N3258" s="258"/>
      <c r="O3258" s="258"/>
      <c r="P3258" s="258"/>
      <c r="Q3258" s="258"/>
      <c r="R3258" s="258"/>
      <c r="S3258" s="258"/>
      <c r="T3258" s="259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T3258" s="260" t="s">
        <v>260</v>
      </c>
      <c r="AU3258" s="260" t="s">
        <v>93</v>
      </c>
      <c r="AV3258" s="13" t="s">
        <v>93</v>
      </c>
      <c r="AW3258" s="13" t="s">
        <v>40</v>
      </c>
      <c r="AX3258" s="13" t="s">
        <v>91</v>
      </c>
      <c r="AY3258" s="260" t="s">
        <v>251</v>
      </c>
    </row>
    <row r="3259" s="2" customFormat="1" ht="66.75" customHeight="1">
      <c r="A3259" s="41"/>
      <c r="B3259" s="42"/>
      <c r="C3259" s="230" t="s">
        <v>3073</v>
      </c>
      <c r="D3259" s="230" t="s">
        <v>253</v>
      </c>
      <c r="E3259" s="231" t="s">
        <v>3074</v>
      </c>
      <c r="F3259" s="232" t="s">
        <v>3075</v>
      </c>
      <c r="G3259" s="233" t="s">
        <v>321</v>
      </c>
      <c r="H3259" s="234">
        <v>328.60000000000002</v>
      </c>
      <c r="I3259" s="235"/>
      <c r="J3259" s="236">
        <f>ROUND(I3259*H3259,2)</f>
        <v>0</v>
      </c>
      <c r="K3259" s="237"/>
      <c r="L3259" s="47"/>
      <c r="M3259" s="238" t="s">
        <v>1</v>
      </c>
      <c r="N3259" s="239" t="s">
        <v>49</v>
      </c>
      <c r="O3259" s="94"/>
      <c r="P3259" s="240">
        <f>O3259*H3259</f>
        <v>0</v>
      </c>
      <c r="Q3259" s="240">
        <v>0.0030000000000000001</v>
      </c>
      <c r="R3259" s="240">
        <f>Q3259*H3259</f>
        <v>0.98580000000000012</v>
      </c>
      <c r="S3259" s="240">
        <v>0</v>
      </c>
      <c r="T3259" s="241">
        <f>S3259*H3259</f>
        <v>0</v>
      </c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R3259" s="242" t="s">
        <v>304</v>
      </c>
      <c r="AT3259" s="242" t="s">
        <v>253</v>
      </c>
      <c r="AU3259" s="242" t="s">
        <v>93</v>
      </c>
      <c r="AY3259" s="19" t="s">
        <v>251</v>
      </c>
      <c r="BE3259" s="243">
        <f>IF(N3259="základní",J3259,0)</f>
        <v>0</v>
      </c>
      <c r="BF3259" s="243">
        <f>IF(N3259="snížená",J3259,0)</f>
        <v>0</v>
      </c>
      <c r="BG3259" s="243">
        <f>IF(N3259="zákl. přenesená",J3259,0)</f>
        <v>0</v>
      </c>
      <c r="BH3259" s="243">
        <f>IF(N3259="sníž. přenesená",J3259,0)</f>
        <v>0</v>
      </c>
      <c r="BI3259" s="243">
        <f>IF(N3259="nulová",J3259,0)</f>
        <v>0</v>
      </c>
      <c r="BJ3259" s="19" t="s">
        <v>91</v>
      </c>
      <c r="BK3259" s="243">
        <f>ROUND(I3259*H3259,2)</f>
        <v>0</v>
      </c>
      <c r="BL3259" s="19" t="s">
        <v>304</v>
      </c>
      <c r="BM3259" s="242" t="s">
        <v>3076</v>
      </c>
    </row>
    <row r="3260" s="2" customFormat="1">
      <c r="A3260" s="41"/>
      <c r="B3260" s="42"/>
      <c r="C3260" s="43"/>
      <c r="D3260" s="251" t="s">
        <v>289</v>
      </c>
      <c r="E3260" s="43"/>
      <c r="F3260" s="282" t="s">
        <v>3077</v>
      </c>
      <c r="G3260" s="43"/>
      <c r="H3260" s="43"/>
      <c r="I3260" s="246"/>
      <c r="J3260" s="43"/>
      <c r="K3260" s="43"/>
      <c r="L3260" s="47"/>
      <c r="M3260" s="247"/>
      <c r="N3260" s="248"/>
      <c r="O3260" s="94"/>
      <c r="P3260" s="94"/>
      <c r="Q3260" s="94"/>
      <c r="R3260" s="94"/>
      <c r="S3260" s="94"/>
      <c r="T3260" s="95"/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T3260" s="19" t="s">
        <v>289</v>
      </c>
      <c r="AU3260" s="19" t="s">
        <v>93</v>
      </c>
    </row>
    <row r="3261" s="15" customFormat="1">
      <c r="A3261" s="15"/>
      <c r="B3261" s="272"/>
      <c r="C3261" s="273"/>
      <c r="D3261" s="251" t="s">
        <v>260</v>
      </c>
      <c r="E3261" s="274" t="s">
        <v>1</v>
      </c>
      <c r="F3261" s="275" t="s">
        <v>2514</v>
      </c>
      <c r="G3261" s="273"/>
      <c r="H3261" s="274" t="s">
        <v>1</v>
      </c>
      <c r="I3261" s="276"/>
      <c r="J3261" s="273"/>
      <c r="K3261" s="273"/>
      <c r="L3261" s="277"/>
      <c r="M3261" s="278"/>
      <c r="N3261" s="279"/>
      <c r="O3261" s="279"/>
      <c r="P3261" s="279"/>
      <c r="Q3261" s="279"/>
      <c r="R3261" s="279"/>
      <c r="S3261" s="279"/>
      <c r="T3261" s="280"/>
      <c r="U3261" s="15"/>
      <c r="V3261" s="15"/>
      <c r="W3261" s="15"/>
      <c r="X3261" s="15"/>
      <c r="Y3261" s="15"/>
      <c r="Z3261" s="15"/>
      <c r="AA3261" s="15"/>
      <c r="AB3261" s="15"/>
      <c r="AC3261" s="15"/>
      <c r="AD3261" s="15"/>
      <c r="AE3261" s="15"/>
      <c r="AT3261" s="281" t="s">
        <v>260</v>
      </c>
      <c r="AU3261" s="281" t="s">
        <v>93</v>
      </c>
      <c r="AV3261" s="15" t="s">
        <v>91</v>
      </c>
      <c r="AW3261" s="15" t="s">
        <v>40</v>
      </c>
      <c r="AX3261" s="15" t="s">
        <v>84</v>
      </c>
      <c r="AY3261" s="281" t="s">
        <v>251</v>
      </c>
    </row>
    <row r="3262" s="13" customFormat="1">
      <c r="A3262" s="13"/>
      <c r="B3262" s="249"/>
      <c r="C3262" s="250"/>
      <c r="D3262" s="251" t="s">
        <v>260</v>
      </c>
      <c r="E3262" s="252" t="s">
        <v>1</v>
      </c>
      <c r="F3262" s="253" t="s">
        <v>3078</v>
      </c>
      <c r="G3262" s="250"/>
      <c r="H3262" s="254">
        <v>60.5</v>
      </c>
      <c r="I3262" s="255"/>
      <c r="J3262" s="250"/>
      <c r="K3262" s="250"/>
      <c r="L3262" s="256"/>
      <c r="M3262" s="257"/>
      <c r="N3262" s="258"/>
      <c r="O3262" s="258"/>
      <c r="P3262" s="258"/>
      <c r="Q3262" s="258"/>
      <c r="R3262" s="258"/>
      <c r="S3262" s="258"/>
      <c r="T3262" s="259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60" t="s">
        <v>260</v>
      </c>
      <c r="AU3262" s="260" t="s">
        <v>93</v>
      </c>
      <c r="AV3262" s="13" t="s">
        <v>93</v>
      </c>
      <c r="AW3262" s="13" t="s">
        <v>40</v>
      </c>
      <c r="AX3262" s="13" t="s">
        <v>84</v>
      </c>
      <c r="AY3262" s="260" t="s">
        <v>251</v>
      </c>
    </row>
    <row r="3263" s="13" customFormat="1">
      <c r="A3263" s="13"/>
      <c r="B3263" s="249"/>
      <c r="C3263" s="250"/>
      <c r="D3263" s="251" t="s">
        <v>260</v>
      </c>
      <c r="E3263" s="252" t="s">
        <v>1</v>
      </c>
      <c r="F3263" s="253" t="s">
        <v>2516</v>
      </c>
      <c r="G3263" s="250"/>
      <c r="H3263" s="254">
        <v>60.5</v>
      </c>
      <c r="I3263" s="255"/>
      <c r="J3263" s="250"/>
      <c r="K3263" s="250"/>
      <c r="L3263" s="256"/>
      <c r="M3263" s="257"/>
      <c r="N3263" s="258"/>
      <c r="O3263" s="258"/>
      <c r="P3263" s="258"/>
      <c r="Q3263" s="258"/>
      <c r="R3263" s="258"/>
      <c r="S3263" s="258"/>
      <c r="T3263" s="259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60" t="s">
        <v>260</v>
      </c>
      <c r="AU3263" s="260" t="s">
        <v>93</v>
      </c>
      <c r="AV3263" s="13" t="s">
        <v>93</v>
      </c>
      <c r="AW3263" s="13" t="s">
        <v>40</v>
      </c>
      <c r="AX3263" s="13" t="s">
        <v>84</v>
      </c>
      <c r="AY3263" s="260" t="s">
        <v>251</v>
      </c>
    </row>
    <row r="3264" s="13" customFormat="1">
      <c r="A3264" s="13"/>
      <c r="B3264" s="249"/>
      <c r="C3264" s="250"/>
      <c r="D3264" s="251" t="s">
        <v>260</v>
      </c>
      <c r="E3264" s="252" t="s">
        <v>1</v>
      </c>
      <c r="F3264" s="253" t="s">
        <v>3079</v>
      </c>
      <c r="G3264" s="250"/>
      <c r="H3264" s="254">
        <v>69.200000000000003</v>
      </c>
      <c r="I3264" s="255"/>
      <c r="J3264" s="250"/>
      <c r="K3264" s="250"/>
      <c r="L3264" s="256"/>
      <c r="M3264" s="257"/>
      <c r="N3264" s="258"/>
      <c r="O3264" s="258"/>
      <c r="P3264" s="258"/>
      <c r="Q3264" s="258"/>
      <c r="R3264" s="258"/>
      <c r="S3264" s="258"/>
      <c r="T3264" s="259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60" t="s">
        <v>260</v>
      </c>
      <c r="AU3264" s="260" t="s">
        <v>93</v>
      </c>
      <c r="AV3264" s="13" t="s">
        <v>93</v>
      </c>
      <c r="AW3264" s="13" t="s">
        <v>40</v>
      </c>
      <c r="AX3264" s="13" t="s">
        <v>84</v>
      </c>
      <c r="AY3264" s="260" t="s">
        <v>251</v>
      </c>
    </row>
    <row r="3265" s="13" customFormat="1">
      <c r="A3265" s="13"/>
      <c r="B3265" s="249"/>
      <c r="C3265" s="250"/>
      <c r="D3265" s="251" t="s">
        <v>260</v>
      </c>
      <c r="E3265" s="252" t="s">
        <v>1</v>
      </c>
      <c r="F3265" s="253" t="s">
        <v>2518</v>
      </c>
      <c r="G3265" s="250"/>
      <c r="H3265" s="254">
        <v>69.200000000000003</v>
      </c>
      <c r="I3265" s="255"/>
      <c r="J3265" s="250"/>
      <c r="K3265" s="250"/>
      <c r="L3265" s="256"/>
      <c r="M3265" s="257"/>
      <c r="N3265" s="258"/>
      <c r="O3265" s="258"/>
      <c r="P3265" s="258"/>
      <c r="Q3265" s="258"/>
      <c r="R3265" s="258"/>
      <c r="S3265" s="258"/>
      <c r="T3265" s="259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60" t="s">
        <v>260</v>
      </c>
      <c r="AU3265" s="260" t="s">
        <v>93</v>
      </c>
      <c r="AV3265" s="13" t="s">
        <v>93</v>
      </c>
      <c r="AW3265" s="13" t="s">
        <v>40</v>
      </c>
      <c r="AX3265" s="13" t="s">
        <v>84</v>
      </c>
      <c r="AY3265" s="260" t="s">
        <v>251</v>
      </c>
    </row>
    <row r="3266" s="13" customFormat="1">
      <c r="A3266" s="13"/>
      <c r="B3266" s="249"/>
      <c r="C3266" s="250"/>
      <c r="D3266" s="251" t="s">
        <v>260</v>
      </c>
      <c r="E3266" s="252" t="s">
        <v>1</v>
      </c>
      <c r="F3266" s="253" t="s">
        <v>2519</v>
      </c>
      <c r="G3266" s="250"/>
      <c r="H3266" s="254">
        <v>69.200000000000003</v>
      </c>
      <c r="I3266" s="255"/>
      <c r="J3266" s="250"/>
      <c r="K3266" s="250"/>
      <c r="L3266" s="256"/>
      <c r="M3266" s="257"/>
      <c r="N3266" s="258"/>
      <c r="O3266" s="258"/>
      <c r="P3266" s="258"/>
      <c r="Q3266" s="258"/>
      <c r="R3266" s="258"/>
      <c r="S3266" s="258"/>
      <c r="T3266" s="259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60" t="s">
        <v>260</v>
      </c>
      <c r="AU3266" s="260" t="s">
        <v>93</v>
      </c>
      <c r="AV3266" s="13" t="s">
        <v>93</v>
      </c>
      <c r="AW3266" s="13" t="s">
        <v>40</v>
      </c>
      <c r="AX3266" s="13" t="s">
        <v>84</v>
      </c>
      <c r="AY3266" s="260" t="s">
        <v>251</v>
      </c>
    </row>
    <row r="3267" s="14" customFormat="1">
      <c r="A3267" s="14"/>
      <c r="B3267" s="261"/>
      <c r="C3267" s="262"/>
      <c r="D3267" s="251" t="s">
        <v>260</v>
      </c>
      <c r="E3267" s="263" t="s">
        <v>1</v>
      </c>
      <c r="F3267" s="264" t="s">
        <v>262</v>
      </c>
      <c r="G3267" s="262"/>
      <c r="H3267" s="265">
        <v>328.60000000000002</v>
      </c>
      <c r="I3267" s="266"/>
      <c r="J3267" s="262"/>
      <c r="K3267" s="262"/>
      <c r="L3267" s="267"/>
      <c r="M3267" s="268"/>
      <c r="N3267" s="269"/>
      <c r="O3267" s="269"/>
      <c r="P3267" s="269"/>
      <c r="Q3267" s="269"/>
      <c r="R3267" s="269"/>
      <c r="S3267" s="269"/>
      <c r="T3267" s="270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71" t="s">
        <v>260</v>
      </c>
      <c r="AU3267" s="271" t="s">
        <v>93</v>
      </c>
      <c r="AV3267" s="14" t="s">
        <v>257</v>
      </c>
      <c r="AW3267" s="14" t="s">
        <v>40</v>
      </c>
      <c r="AX3267" s="14" t="s">
        <v>91</v>
      </c>
      <c r="AY3267" s="271" t="s">
        <v>251</v>
      </c>
    </row>
    <row r="3268" s="2" customFormat="1" ht="37.8" customHeight="1">
      <c r="A3268" s="41"/>
      <c r="B3268" s="42"/>
      <c r="C3268" s="230" t="s">
        <v>3080</v>
      </c>
      <c r="D3268" s="230" t="s">
        <v>253</v>
      </c>
      <c r="E3268" s="231" t="s">
        <v>3081</v>
      </c>
      <c r="F3268" s="232" t="s">
        <v>3082</v>
      </c>
      <c r="G3268" s="233" t="s">
        <v>389</v>
      </c>
      <c r="H3268" s="234">
        <v>167.5</v>
      </c>
      <c r="I3268" s="235"/>
      <c r="J3268" s="236">
        <f>ROUND(I3268*H3268,2)</f>
        <v>0</v>
      </c>
      <c r="K3268" s="237"/>
      <c r="L3268" s="47"/>
      <c r="M3268" s="238" t="s">
        <v>1</v>
      </c>
      <c r="N3268" s="239" t="s">
        <v>49</v>
      </c>
      <c r="O3268" s="94"/>
      <c r="P3268" s="240">
        <f>O3268*H3268</f>
        <v>0</v>
      </c>
      <c r="Q3268" s="240">
        <v>4.0000000000000003E-05</v>
      </c>
      <c r="R3268" s="240">
        <f>Q3268*H3268</f>
        <v>0.0067000000000000002</v>
      </c>
      <c r="S3268" s="240">
        <v>0</v>
      </c>
      <c r="T3268" s="241">
        <f>S3268*H3268</f>
        <v>0</v>
      </c>
      <c r="U3268" s="41"/>
      <c r="V3268" s="41"/>
      <c r="W3268" s="41"/>
      <c r="X3268" s="41"/>
      <c r="Y3268" s="41"/>
      <c r="Z3268" s="41"/>
      <c r="AA3268" s="41"/>
      <c r="AB3268" s="41"/>
      <c r="AC3268" s="41"/>
      <c r="AD3268" s="41"/>
      <c r="AE3268" s="41"/>
      <c r="AR3268" s="242" t="s">
        <v>304</v>
      </c>
      <c r="AT3268" s="242" t="s">
        <v>253</v>
      </c>
      <c r="AU3268" s="242" t="s">
        <v>93</v>
      </c>
      <c r="AY3268" s="19" t="s">
        <v>251</v>
      </c>
      <c r="BE3268" s="243">
        <f>IF(N3268="základní",J3268,0)</f>
        <v>0</v>
      </c>
      <c r="BF3268" s="243">
        <f>IF(N3268="snížená",J3268,0)</f>
        <v>0</v>
      </c>
      <c r="BG3268" s="243">
        <f>IF(N3268="zákl. přenesená",J3268,0)</f>
        <v>0</v>
      </c>
      <c r="BH3268" s="243">
        <f>IF(N3268="sníž. přenesená",J3268,0)</f>
        <v>0</v>
      </c>
      <c r="BI3268" s="243">
        <f>IF(N3268="nulová",J3268,0)</f>
        <v>0</v>
      </c>
      <c r="BJ3268" s="19" t="s">
        <v>91</v>
      </c>
      <c r="BK3268" s="243">
        <f>ROUND(I3268*H3268,2)</f>
        <v>0</v>
      </c>
      <c r="BL3268" s="19" t="s">
        <v>304</v>
      </c>
      <c r="BM3268" s="242" t="s">
        <v>3083</v>
      </c>
    </row>
    <row r="3269" s="15" customFormat="1">
      <c r="A3269" s="15"/>
      <c r="B3269" s="272"/>
      <c r="C3269" s="273"/>
      <c r="D3269" s="251" t="s">
        <v>260</v>
      </c>
      <c r="E3269" s="274" t="s">
        <v>1</v>
      </c>
      <c r="F3269" s="275" t="s">
        <v>3084</v>
      </c>
      <c r="G3269" s="273"/>
      <c r="H3269" s="274" t="s">
        <v>1</v>
      </c>
      <c r="I3269" s="276"/>
      <c r="J3269" s="273"/>
      <c r="K3269" s="273"/>
      <c r="L3269" s="277"/>
      <c r="M3269" s="278"/>
      <c r="N3269" s="279"/>
      <c r="O3269" s="279"/>
      <c r="P3269" s="279"/>
      <c r="Q3269" s="279"/>
      <c r="R3269" s="279"/>
      <c r="S3269" s="279"/>
      <c r="T3269" s="280"/>
      <c r="U3269" s="15"/>
      <c r="V3269" s="15"/>
      <c r="W3269" s="15"/>
      <c r="X3269" s="15"/>
      <c r="Y3269" s="15"/>
      <c r="Z3269" s="15"/>
      <c r="AA3269" s="15"/>
      <c r="AB3269" s="15"/>
      <c r="AC3269" s="15"/>
      <c r="AD3269" s="15"/>
      <c r="AE3269" s="15"/>
      <c r="AT3269" s="281" t="s">
        <v>260</v>
      </c>
      <c r="AU3269" s="281" t="s">
        <v>93</v>
      </c>
      <c r="AV3269" s="15" t="s">
        <v>91</v>
      </c>
      <c r="AW3269" s="15" t="s">
        <v>40</v>
      </c>
      <c r="AX3269" s="15" t="s">
        <v>84</v>
      </c>
      <c r="AY3269" s="281" t="s">
        <v>251</v>
      </c>
    </row>
    <row r="3270" s="13" customFormat="1">
      <c r="A3270" s="13"/>
      <c r="B3270" s="249"/>
      <c r="C3270" s="250"/>
      <c r="D3270" s="251" t="s">
        <v>260</v>
      </c>
      <c r="E3270" s="252" t="s">
        <v>1</v>
      </c>
      <c r="F3270" s="253" t="s">
        <v>3085</v>
      </c>
      <c r="G3270" s="250"/>
      <c r="H3270" s="254">
        <v>64</v>
      </c>
      <c r="I3270" s="255"/>
      <c r="J3270" s="250"/>
      <c r="K3270" s="250"/>
      <c r="L3270" s="256"/>
      <c r="M3270" s="257"/>
      <c r="N3270" s="258"/>
      <c r="O3270" s="258"/>
      <c r="P3270" s="258"/>
      <c r="Q3270" s="258"/>
      <c r="R3270" s="258"/>
      <c r="S3270" s="258"/>
      <c r="T3270" s="259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60" t="s">
        <v>260</v>
      </c>
      <c r="AU3270" s="260" t="s">
        <v>93</v>
      </c>
      <c r="AV3270" s="13" t="s">
        <v>93</v>
      </c>
      <c r="AW3270" s="13" t="s">
        <v>40</v>
      </c>
      <c r="AX3270" s="13" t="s">
        <v>84</v>
      </c>
      <c r="AY3270" s="260" t="s">
        <v>251</v>
      </c>
    </row>
    <row r="3271" s="13" customFormat="1">
      <c r="A3271" s="13"/>
      <c r="B3271" s="249"/>
      <c r="C3271" s="250"/>
      <c r="D3271" s="251" t="s">
        <v>260</v>
      </c>
      <c r="E3271" s="252" t="s">
        <v>1</v>
      </c>
      <c r="F3271" s="253" t="s">
        <v>3086</v>
      </c>
      <c r="G3271" s="250"/>
      <c r="H3271" s="254">
        <v>74</v>
      </c>
      <c r="I3271" s="255"/>
      <c r="J3271" s="250"/>
      <c r="K3271" s="250"/>
      <c r="L3271" s="256"/>
      <c r="M3271" s="257"/>
      <c r="N3271" s="258"/>
      <c r="O3271" s="258"/>
      <c r="P3271" s="258"/>
      <c r="Q3271" s="258"/>
      <c r="R3271" s="258"/>
      <c r="S3271" s="258"/>
      <c r="T3271" s="259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60" t="s">
        <v>260</v>
      </c>
      <c r="AU3271" s="260" t="s">
        <v>93</v>
      </c>
      <c r="AV3271" s="13" t="s">
        <v>93</v>
      </c>
      <c r="AW3271" s="13" t="s">
        <v>40</v>
      </c>
      <c r="AX3271" s="13" t="s">
        <v>84</v>
      </c>
      <c r="AY3271" s="260" t="s">
        <v>251</v>
      </c>
    </row>
    <row r="3272" s="13" customFormat="1">
      <c r="A3272" s="13"/>
      <c r="B3272" s="249"/>
      <c r="C3272" s="250"/>
      <c r="D3272" s="251" t="s">
        <v>260</v>
      </c>
      <c r="E3272" s="252" t="s">
        <v>1</v>
      </c>
      <c r="F3272" s="253" t="s">
        <v>3087</v>
      </c>
      <c r="G3272" s="250"/>
      <c r="H3272" s="254">
        <v>29.5</v>
      </c>
      <c r="I3272" s="255"/>
      <c r="J3272" s="250"/>
      <c r="K3272" s="250"/>
      <c r="L3272" s="256"/>
      <c r="M3272" s="257"/>
      <c r="N3272" s="258"/>
      <c r="O3272" s="258"/>
      <c r="P3272" s="258"/>
      <c r="Q3272" s="258"/>
      <c r="R3272" s="258"/>
      <c r="S3272" s="258"/>
      <c r="T3272" s="259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60" t="s">
        <v>260</v>
      </c>
      <c r="AU3272" s="260" t="s">
        <v>93</v>
      </c>
      <c r="AV3272" s="13" t="s">
        <v>93</v>
      </c>
      <c r="AW3272" s="13" t="s">
        <v>40</v>
      </c>
      <c r="AX3272" s="13" t="s">
        <v>84</v>
      </c>
      <c r="AY3272" s="260" t="s">
        <v>251</v>
      </c>
    </row>
    <row r="3273" s="14" customFormat="1">
      <c r="A3273" s="14"/>
      <c r="B3273" s="261"/>
      <c r="C3273" s="262"/>
      <c r="D3273" s="251" t="s">
        <v>260</v>
      </c>
      <c r="E3273" s="263" t="s">
        <v>1</v>
      </c>
      <c r="F3273" s="264" t="s">
        <v>262</v>
      </c>
      <c r="G3273" s="262"/>
      <c r="H3273" s="265">
        <v>167.5</v>
      </c>
      <c r="I3273" s="266"/>
      <c r="J3273" s="262"/>
      <c r="K3273" s="262"/>
      <c r="L3273" s="267"/>
      <c r="M3273" s="268"/>
      <c r="N3273" s="269"/>
      <c r="O3273" s="269"/>
      <c r="P3273" s="269"/>
      <c r="Q3273" s="269"/>
      <c r="R3273" s="269"/>
      <c r="S3273" s="269"/>
      <c r="T3273" s="270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T3273" s="271" t="s">
        <v>260</v>
      </c>
      <c r="AU3273" s="271" t="s">
        <v>93</v>
      </c>
      <c r="AV3273" s="14" t="s">
        <v>257</v>
      </c>
      <c r="AW3273" s="14" t="s">
        <v>40</v>
      </c>
      <c r="AX3273" s="14" t="s">
        <v>91</v>
      </c>
      <c r="AY3273" s="271" t="s">
        <v>251</v>
      </c>
    </row>
    <row r="3274" s="2" customFormat="1" ht="24.15" customHeight="1">
      <c r="A3274" s="41"/>
      <c r="B3274" s="42"/>
      <c r="C3274" s="294" t="s">
        <v>3088</v>
      </c>
      <c r="D3274" s="294" t="s">
        <v>338</v>
      </c>
      <c r="E3274" s="295" t="s">
        <v>3089</v>
      </c>
      <c r="F3274" s="296" t="s">
        <v>3090</v>
      </c>
      <c r="G3274" s="297" t="s">
        <v>389</v>
      </c>
      <c r="H3274" s="298">
        <v>175.875</v>
      </c>
      <c r="I3274" s="299"/>
      <c r="J3274" s="300">
        <f>ROUND(I3274*H3274,2)</f>
        <v>0</v>
      </c>
      <c r="K3274" s="301"/>
      <c r="L3274" s="302"/>
      <c r="M3274" s="303" t="s">
        <v>1</v>
      </c>
      <c r="N3274" s="304" t="s">
        <v>49</v>
      </c>
      <c r="O3274" s="94"/>
      <c r="P3274" s="240">
        <f>O3274*H3274</f>
        <v>0</v>
      </c>
      <c r="Q3274" s="240">
        <v>0.0076</v>
      </c>
      <c r="R3274" s="240">
        <f>Q3274*H3274</f>
        <v>1.3366499999999999</v>
      </c>
      <c r="S3274" s="240">
        <v>0</v>
      </c>
      <c r="T3274" s="241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42" t="s">
        <v>364</v>
      </c>
      <c r="AT3274" s="242" t="s">
        <v>338</v>
      </c>
      <c r="AU3274" s="242" t="s">
        <v>93</v>
      </c>
      <c r="AY3274" s="19" t="s">
        <v>251</v>
      </c>
      <c r="BE3274" s="243">
        <f>IF(N3274="základní",J3274,0)</f>
        <v>0</v>
      </c>
      <c r="BF3274" s="243">
        <f>IF(N3274="snížená",J3274,0)</f>
        <v>0</v>
      </c>
      <c r="BG3274" s="243">
        <f>IF(N3274="zákl. přenesená",J3274,0)</f>
        <v>0</v>
      </c>
      <c r="BH3274" s="243">
        <f>IF(N3274="sníž. přenesená",J3274,0)</f>
        <v>0</v>
      </c>
      <c r="BI3274" s="243">
        <f>IF(N3274="nulová",J3274,0)</f>
        <v>0</v>
      </c>
      <c r="BJ3274" s="19" t="s">
        <v>91</v>
      </c>
      <c r="BK3274" s="243">
        <f>ROUND(I3274*H3274,2)</f>
        <v>0</v>
      </c>
      <c r="BL3274" s="19" t="s">
        <v>304</v>
      </c>
      <c r="BM3274" s="242" t="s">
        <v>3091</v>
      </c>
    </row>
    <row r="3275" s="2" customFormat="1">
      <c r="A3275" s="41"/>
      <c r="B3275" s="42"/>
      <c r="C3275" s="43"/>
      <c r="D3275" s="251" t="s">
        <v>289</v>
      </c>
      <c r="E3275" s="43"/>
      <c r="F3275" s="282" t="s">
        <v>976</v>
      </c>
      <c r="G3275" s="43"/>
      <c r="H3275" s="43"/>
      <c r="I3275" s="246"/>
      <c r="J3275" s="43"/>
      <c r="K3275" s="43"/>
      <c r="L3275" s="47"/>
      <c r="M3275" s="247"/>
      <c r="N3275" s="248"/>
      <c r="O3275" s="94"/>
      <c r="P3275" s="94"/>
      <c r="Q3275" s="94"/>
      <c r="R3275" s="94"/>
      <c r="S3275" s="94"/>
      <c r="T3275" s="95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T3275" s="19" t="s">
        <v>289</v>
      </c>
      <c r="AU3275" s="19" t="s">
        <v>93</v>
      </c>
    </row>
    <row r="3276" s="15" customFormat="1">
      <c r="A3276" s="15"/>
      <c r="B3276" s="272"/>
      <c r="C3276" s="273"/>
      <c r="D3276" s="251" t="s">
        <v>260</v>
      </c>
      <c r="E3276" s="274" t="s">
        <v>1</v>
      </c>
      <c r="F3276" s="275" t="s">
        <v>3084</v>
      </c>
      <c r="G3276" s="273"/>
      <c r="H3276" s="274" t="s">
        <v>1</v>
      </c>
      <c r="I3276" s="276"/>
      <c r="J3276" s="273"/>
      <c r="K3276" s="273"/>
      <c r="L3276" s="277"/>
      <c r="M3276" s="278"/>
      <c r="N3276" s="279"/>
      <c r="O3276" s="279"/>
      <c r="P3276" s="279"/>
      <c r="Q3276" s="279"/>
      <c r="R3276" s="279"/>
      <c r="S3276" s="279"/>
      <c r="T3276" s="280"/>
      <c r="U3276" s="15"/>
      <c r="V3276" s="15"/>
      <c r="W3276" s="15"/>
      <c r="X3276" s="15"/>
      <c r="Y3276" s="15"/>
      <c r="Z3276" s="15"/>
      <c r="AA3276" s="15"/>
      <c r="AB3276" s="15"/>
      <c r="AC3276" s="15"/>
      <c r="AD3276" s="15"/>
      <c r="AE3276" s="15"/>
      <c r="AT3276" s="281" t="s">
        <v>260</v>
      </c>
      <c r="AU3276" s="281" t="s">
        <v>93</v>
      </c>
      <c r="AV3276" s="15" t="s">
        <v>91</v>
      </c>
      <c r="AW3276" s="15" t="s">
        <v>40</v>
      </c>
      <c r="AX3276" s="15" t="s">
        <v>84</v>
      </c>
      <c r="AY3276" s="281" t="s">
        <v>251</v>
      </c>
    </row>
    <row r="3277" s="13" customFormat="1">
      <c r="A3277" s="13"/>
      <c r="B3277" s="249"/>
      <c r="C3277" s="250"/>
      <c r="D3277" s="251" t="s">
        <v>260</v>
      </c>
      <c r="E3277" s="252" t="s">
        <v>1</v>
      </c>
      <c r="F3277" s="253" t="s">
        <v>3085</v>
      </c>
      <c r="G3277" s="250"/>
      <c r="H3277" s="254">
        <v>64</v>
      </c>
      <c r="I3277" s="255"/>
      <c r="J3277" s="250"/>
      <c r="K3277" s="250"/>
      <c r="L3277" s="256"/>
      <c r="M3277" s="257"/>
      <c r="N3277" s="258"/>
      <c r="O3277" s="258"/>
      <c r="P3277" s="258"/>
      <c r="Q3277" s="258"/>
      <c r="R3277" s="258"/>
      <c r="S3277" s="258"/>
      <c r="T3277" s="259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60" t="s">
        <v>260</v>
      </c>
      <c r="AU3277" s="260" t="s">
        <v>93</v>
      </c>
      <c r="AV3277" s="13" t="s">
        <v>93</v>
      </c>
      <c r="AW3277" s="13" t="s">
        <v>40</v>
      </c>
      <c r="AX3277" s="13" t="s">
        <v>84</v>
      </c>
      <c r="AY3277" s="260" t="s">
        <v>251</v>
      </c>
    </row>
    <row r="3278" s="13" customFormat="1">
      <c r="A3278" s="13"/>
      <c r="B3278" s="249"/>
      <c r="C3278" s="250"/>
      <c r="D3278" s="251" t="s">
        <v>260</v>
      </c>
      <c r="E3278" s="252" t="s">
        <v>1</v>
      </c>
      <c r="F3278" s="253" t="s">
        <v>3086</v>
      </c>
      <c r="G3278" s="250"/>
      <c r="H3278" s="254">
        <v>74</v>
      </c>
      <c r="I3278" s="255"/>
      <c r="J3278" s="250"/>
      <c r="K3278" s="250"/>
      <c r="L3278" s="256"/>
      <c r="M3278" s="257"/>
      <c r="N3278" s="258"/>
      <c r="O3278" s="258"/>
      <c r="P3278" s="258"/>
      <c r="Q3278" s="258"/>
      <c r="R3278" s="258"/>
      <c r="S3278" s="258"/>
      <c r="T3278" s="259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60" t="s">
        <v>260</v>
      </c>
      <c r="AU3278" s="260" t="s">
        <v>93</v>
      </c>
      <c r="AV3278" s="13" t="s">
        <v>93</v>
      </c>
      <c r="AW3278" s="13" t="s">
        <v>40</v>
      </c>
      <c r="AX3278" s="13" t="s">
        <v>84</v>
      </c>
      <c r="AY3278" s="260" t="s">
        <v>251</v>
      </c>
    </row>
    <row r="3279" s="13" customFormat="1">
      <c r="A3279" s="13"/>
      <c r="B3279" s="249"/>
      <c r="C3279" s="250"/>
      <c r="D3279" s="251" t="s">
        <v>260</v>
      </c>
      <c r="E3279" s="252" t="s">
        <v>1</v>
      </c>
      <c r="F3279" s="253" t="s">
        <v>3087</v>
      </c>
      <c r="G3279" s="250"/>
      <c r="H3279" s="254">
        <v>29.5</v>
      </c>
      <c r="I3279" s="255"/>
      <c r="J3279" s="250"/>
      <c r="K3279" s="250"/>
      <c r="L3279" s="256"/>
      <c r="M3279" s="257"/>
      <c r="N3279" s="258"/>
      <c r="O3279" s="258"/>
      <c r="P3279" s="258"/>
      <c r="Q3279" s="258"/>
      <c r="R3279" s="258"/>
      <c r="S3279" s="258"/>
      <c r="T3279" s="259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60" t="s">
        <v>260</v>
      </c>
      <c r="AU3279" s="260" t="s">
        <v>93</v>
      </c>
      <c r="AV3279" s="13" t="s">
        <v>93</v>
      </c>
      <c r="AW3279" s="13" t="s">
        <v>40</v>
      </c>
      <c r="AX3279" s="13" t="s">
        <v>84</v>
      </c>
      <c r="AY3279" s="260" t="s">
        <v>251</v>
      </c>
    </row>
    <row r="3280" s="14" customFormat="1">
      <c r="A3280" s="14"/>
      <c r="B3280" s="261"/>
      <c r="C3280" s="262"/>
      <c r="D3280" s="251" t="s">
        <v>260</v>
      </c>
      <c r="E3280" s="263" t="s">
        <v>1</v>
      </c>
      <c r="F3280" s="264" t="s">
        <v>262</v>
      </c>
      <c r="G3280" s="262"/>
      <c r="H3280" s="265">
        <v>167.5</v>
      </c>
      <c r="I3280" s="266"/>
      <c r="J3280" s="262"/>
      <c r="K3280" s="262"/>
      <c r="L3280" s="267"/>
      <c r="M3280" s="268"/>
      <c r="N3280" s="269"/>
      <c r="O3280" s="269"/>
      <c r="P3280" s="269"/>
      <c r="Q3280" s="269"/>
      <c r="R3280" s="269"/>
      <c r="S3280" s="269"/>
      <c r="T3280" s="270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71" t="s">
        <v>260</v>
      </c>
      <c r="AU3280" s="271" t="s">
        <v>93</v>
      </c>
      <c r="AV3280" s="14" t="s">
        <v>257</v>
      </c>
      <c r="AW3280" s="14" t="s">
        <v>40</v>
      </c>
      <c r="AX3280" s="14" t="s">
        <v>91</v>
      </c>
      <c r="AY3280" s="271" t="s">
        <v>251</v>
      </c>
    </row>
    <row r="3281" s="13" customFormat="1">
      <c r="A3281" s="13"/>
      <c r="B3281" s="249"/>
      <c r="C3281" s="250"/>
      <c r="D3281" s="251" t="s">
        <v>260</v>
      </c>
      <c r="E3281" s="250"/>
      <c r="F3281" s="253" t="s">
        <v>3092</v>
      </c>
      <c r="G3281" s="250"/>
      <c r="H3281" s="254">
        <v>175.875</v>
      </c>
      <c r="I3281" s="255"/>
      <c r="J3281" s="250"/>
      <c r="K3281" s="250"/>
      <c r="L3281" s="256"/>
      <c r="M3281" s="257"/>
      <c r="N3281" s="258"/>
      <c r="O3281" s="258"/>
      <c r="P3281" s="258"/>
      <c r="Q3281" s="258"/>
      <c r="R3281" s="258"/>
      <c r="S3281" s="258"/>
      <c r="T3281" s="259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60" t="s">
        <v>260</v>
      </c>
      <c r="AU3281" s="260" t="s">
        <v>93</v>
      </c>
      <c r="AV3281" s="13" t="s">
        <v>93</v>
      </c>
      <c r="AW3281" s="13" t="s">
        <v>4</v>
      </c>
      <c r="AX3281" s="13" t="s">
        <v>91</v>
      </c>
      <c r="AY3281" s="260" t="s">
        <v>251</v>
      </c>
    </row>
    <row r="3282" s="2" customFormat="1" ht="37.8" customHeight="1">
      <c r="A3282" s="41"/>
      <c r="B3282" s="42"/>
      <c r="C3282" s="230" t="s">
        <v>3093</v>
      </c>
      <c r="D3282" s="230" t="s">
        <v>253</v>
      </c>
      <c r="E3282" s="231" t="s">
        <v>3094</v>
      </c>
      <c r="F3282" s="232" t="s">
        <v>3095</v>
      </c>
      <c r="G3282" s="233" t="s">
        <v>389</v>
      </c>
      <c r="H3282" s="234">
        <v>62.100000000000001</v>
      </c>
      <c r="I3282" s="235"/>
      <c r="J3282" s="236">
        <f>ROUND(I3282*H3282,2)</f>
        <v>0</v>
      </c>
      <c r="K3282" s="237"/>
      <c r="L3282" s="47"/>
      <c r="M3282" s="238" t="s">
        <v>1</v>
      </c>
      <c r="N3282" s="239" t="s">
        <v>49</v>
      </c>
      <c r="O3282" s="94"/>
      <c r="P3282" s="240">
        <f>O3282*H3282</f>
        <v>0</v>
      </c>
      <c r="Q3282" s="240">
        <v>0</v>
      </c>
      <c r="R3282" s="240">
        <f>Q3282*H3282</f>
        <v>0</v>
      </c>
      <c r="S3282" s="240">
        <v>0</v>
      </c>
      <c r="T3282" s="241">
        <f>S3282*H3282</f>
        <v>0</v>
      </c>
      <c r="U3282" s="41"/>
      <c r="V3282" s="41"/>
      <c r="W3282" s="41"/>
      <c r="X3282" s="41"/>
      <c r="Y3282" s="41"/>
      <c r="Z3282" s="41"/>
      <c r="AA3282" s="41"/>
      <c r="AB3282" s="41"/>
      <c r="AC3282" s="41"/>
      <c r="AD3282" s="41"/>
      <c r="AE3282" s="41"/>
      <c r="AR3282" s="242" t="s">
        <v>304</v>
      </c>
      <c r="AT3282" s="242" t="s">
        <v>253</v>
      </c>
      <c r="AU3282" s="242" t="s">
        <v>93</v>
      </c>
      <c r="AY3282" s="19" t="s">
        <v>251</v>
      </c>
      <c r="BE3282" s="243">
        <f>IF(N3282="základní",J3282,0)</f>
        <v>0</v>
      </c>
      <c r="BF3282" s="243">
        <f>IF(N3282="snížená",J3282,0)</f>
        <v>0</v>
      </c>
      <c r="BG3282" s="243">
        <f>IF(N3282="zákl. přenesená",J3282,0)</f>
        <v>0</v>
      </c>
      <c r="BH3282" s="243">
        <f>IF(N3282="sníž. přenesená",J3282,0)</f>
        <v>0</v>
      </c>
      <c r="BI3282" s="243">
        <f>IF(N3282="nulová",J3282,0)</f>
        <v>0</v>
      </c>
      <c r="BJ3282" s="19" t="s">
        <v>91</v>
      </c>
      <c r="BK3282" s="243">
        <f>ROUND(I3282*H3282,2)</f>
        <v>0</v>
      </c>
      <c r="BL3282" s="19" t="s">
        <v>304</v>
      </c>
      <c r="BM3282" s="242" t="s">
        <v>684</v>
      </c>
    </row>
    <row r="3283" s="13" customFormat="1">
      <c r="A3283" s="13"/>
      <c r="B3283" s="249"/>
      <c r="C3283" s="250"/>
      <c r="D3283" s="251" t="s">
        <v>260</v>
      </c>
      <c r="E3283" s="252" t="s">
        <v>1</v>
      </c>
      <c r="F3283" s="253" t="s">
        <v>3096</v>
      </c>
      <c r="G3283" s="250"/>
      <c r="H3283" s="254">
        <v>62.100000000000001</v>
      </c>
      <c r="I3283" s="255"/>
      <c r="J3283" s="250"/>
      <c r="K3283" s="250"/>
      <c r="L3283" s="256"/>
      <c r="M3283" s="257"/>
      <c r="N3283" s="258"/>
      <c r="O3283" s="258"/>
      <c r="P3283" s="258"/>
      <c r="Q3283" s="258"/>
      <c r="R3283" s="258"/>
      <c r="S3283" s="258"/>
      <c r="T3283" s="259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60" t="s">
        <v>260</v>
      </c>
      <c r="AU3283" s="260" t="s">
        <v>93</v>
      </c>
      <c r="AV3283" s="13" t="s">
        <v>93</v>
      </c>
      <c r="AW3283" s="13" t="s">
        <v>40</v>
      </c>
      <c r="AX3283" s="13" t="s">
        <v>84</v>
      </c>
      <c r="AY3283" s="260" t="s">
        <v>251</v>
      </c>
    </row>
    <row r="3284" s="14" customFormat="1">
      <c r="A3284" s="14"/>
      <c r="B3284" s="261"/>
      <c r="C3284" s="262"/>
      <c r="D3284" s="251" t="s">
        <v>260</v>
      </c>
      <c r="E3284" s="263" t="s">
        <v>1</v>
      </c>
      <c r="F3284" s="264" t="s">
        <v>262</v>
      </c>
      <c r="G3284" s="262"/>
      <c r="H3284" s="265">
        <v>62.100000000000001</v>
      </c>
      <c r="I3284" s="266"/>
      <c r="J3284" s="262"/>
      <c r="K3284" s="262"/>
      <c r="L3284" s="267"/>
      <c r="M3284" s="268"/>
      <c r="N3284" s="269"/>
      <c r="O3284" s="269"/>
      <c r="P3284" s="269"/>
      <c r="Q3284" s="269"/>
      <c r="R3284" s="269"/>
      <c r="S3284" s="269"/>
      <c r="T3284" s="270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71" t="s">
        <v>260</v>
      </c>
      <c r="AU3284" s="271" t="s">
        <v>93</v>
      </c>
      <c r="AV3284" s="14" t="s">
        <v>257</v>
      </c>
      <c r="AW3284" s="14" t="s">
        <v>40</v>
      </c>
      <c r="AX3284" s="14" t="s">
        <v>91</v>
      </c>
      <c r="AY3284" s="271" t="s">
        <v>251</v>
      </c>
    </row>
    <row r="3285" s="2" customFormat="1" ht="44.25" customHeight="1">
      <c r="A3285" s="41"/>
      <c r="B3285" s="42"/>
      <c r="C3285" s="230" t="s">
        <v>3097</v>
      </c>
      <c r="D3285" s="230" t="s">
        <v>253</v>
      </c>
      <c r="E3285" s="231" t="s">
        <v>3098</v>
      </c>
      <c r="F3285" s="232" t="s">
        <v>3099</v>
      </c>
      <c r="G3285" s="233" t="s">
        <v>321</v>
      </c>
      <c r="H3285" s="234">
        <v>40</v>
      </c>
      <c r="I3285" s="235"/>
      <c r="J3285" s="236">
        <f>ROUND(I3285*H3285,2)</f>
        <v>0</v>
      </c>
      <c r="K3285" s="237"/>
      <c r="L3285" s="47"/>
      <c r="M3285" s="238" t="s">
        <v>1</v>
      </c>
      <c r="N3285" s="239" t="s">
        <v>49</v>
      </c>
      <c r="O3285" s="94"/>
      <c r="P3285" s="240">
        <f>O3285*H3285</f>
        <v>0</v>
      </c>
      <c r="Q3285" s="240">
        <v>0.00109</v>
      </c>
      <c r="R3285" s="240">
        <f>Q3285*H3285</f>
        <v>0.0436</v>
      </c>
      <c r="S3285" s="240">
        <v>0</v>
      </c>
      <c r="T3285" s="241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42" t="s">
        <v>304</v>
      </c>
      <c r="AT3285" s="242" t="s">
        <v>253</v>
      </c>
      <c r="AU3285" s="242" t="s">
        <v>93</v>
      </c>
      <c r="AY3285" s="19" t="s">
        <v>251</v>
      </c>
      <c r="BE3285" s="243">
        <f>IF(N3285="základní",J3285,0)</f>
        <v>0</v>
      </c>
      <c r="BF3285" s="243">
        <f>IF(N3285="snížená",J3285,0)</f>
        <v>0</v>
      </c>
      <c r="BG3285" s="243">
        <f>IF(N3285="zákl. přenesená",J3285,0)</f>
        <v>0</v>
      </c>
      <c r="BH3285" s="243">
        <f>IF(N3285="sníž. přenesená",J3285,0)</f>
        <v>0</v>
      </c>
      <c r="BI3285" s="243">
        <f>IF(N3285="nulová",J3285,0)</f>
        <v>0</v>
      </c>
      <c r="BJ3285" s="19" t="s">
        <v>91</v>
      </c>
      <c r="BK3285" s="243">
        <f>ROUND(I3285*H3285,2)</f>
        <v>0</v>
      </c>
      <c r="BL3285" s="19" t="s">
        <v>304</v>
      </c>
      <c r="BM3285" s="242" t="s">
        <v>3100</v>
      </c>
    </row>
    <row r="3286" s="15" customFormat="1">
      <c r="A3286" s="15"/>
      <c r="B3286" s="272"/>
      <c r="C3286" s="273"/>
      <c r="D3286" s="251" t="s">
        <v>260</v>
      </c>
      <c r="E3286" s="274" t="s">
        <v>1</v>
      </c>
      <c r="F3286" s="275" t="s">
        <v>3101</v>
      </c>
      <c r="G3286" s="273"/>
      <c r="H3286" s="274" t="s">
        <v>1</v>
      </c>
      <c r="I3286" s="276"/>
      <c r="J3286" s="273"/>
      <c r="K3286" s="273"/>
      <c r="L3286" s="277"/>
      <c r="M3286" s="278"/>
      <c r="N3286" s="279"/>
      <c r="O3286" s="279"/>
      <c r="P3286" s="279"/>
      <c r="Q3286" s="279"/>
      <c r="R3286" s="279"/>
      <c r="S3286" s="279"/>
      <c r="T3286" s="280"/>
      <c r="U3286" s="15"/>
      <c r="V3286" s="15"/>
      <c r="W3286" s="15"/>
      <c r="X3286" s="15"/>
      <c r="Y3286" s="15"/>
      <c r="Z3286" s="15"/>
      <c r="AA3286" s="15"/>
      <c r="AB3286" s="15"/>
      <c r="AC3286" s="15"/>
      <c r="AD3286" s="15"/>
      <c r="AE3286" s="15"/>
      <c r="AT3286" s="281" t="s">
        <v>260</v>
      </c>
      <c r="AU3286" s="281" t="s">
        <v>93</v>
      </c>
      <c r="AV3286" s="15" t="s">
        <v>91</v>
      </c>
      <c r="AW3286" s="15" t="s">
        <v>40</v>
      </c>
      <c r="AX3286" s="15" t="s">
        <v>84</v>
      </c>
      <c r="AY3286" s="281" t="s">
        <v>251</v>
      </c>
    </row>
    <row r="3287" s="15" customFormat="1">
      <c r="A3287" s="15"/>
      <c r="B3287" s="272"/>
      <c r="C3287" s="273"/>
      <c r="D3287" s="251" t="s">
        <v>260</v>
      </c>
      <c r="E3287" s="274" t="s">
        <v>1</v>
      </c>
      <c r="F3287" s="275" t="s">
        <v>3102</v>
      </c>
      <c r="G3287" s="273"/>
      <c r="H3287" s="274" t="s">
        <v>1</v>
      </c>
      <c r="I3287" s="276"/>
      <c r="J3287" s="273"/>
      <c r="K3287" s="273"/>
      <c r="L3287" s="277"/>
      <c r="M3287" s="278"/>
      <c r="N3287" s="279"/>
      <c r="O3287" s="279"/>
      <c r="P3287" s="279"/>
      <c r="Q3287" s="279"/>
      <c r="R3287" s="279"/>
      <c r="S3287" s="279"/>
      <c r="T3287" s="280"/>
      <c r="U3287" s="15"/>
      <c r="V3287" s="15"/>
      <c r="W3287" s="15"/>
      <c r="X3287" s="15"/>
      <c r="Y3287" s="15"/>
      <c r="Z3287" s="15"/>
      <c r="AA3287" s="15"/>
      <c r="AB3287" s="15"/>
      <c r="AC3287" s="15"/>
      <c r="AD3287" s="15"/>
      <c r="AE3287" s="15"/>
      <c r="AT3287" s="281" t="s">
        <v>260</v>
      </c>
      <c r="AU3287" s="281" t="s">
        <v>93</v>
      </c>
      <c r="AV3287" s="15" t="s">
        <v>91</v>
      </c>
      <c r="AW3287" s="15" t="s">
        <v>40</v>
      </c>
      <c r="AX3287" s="15" t="s">
        <v>84</v>
      </c>
      <c r="AY3287" s="281" t="s">
        <v>251</v>
      </c>
    </row>
    <row r="3288" s="13" customFormat="1">
      <c r="A3288" s="13"/>
      <c r="B3288" s="249"/>
      <c r="C3288" s="250"/>
      <c r="D3288" s="251" t="s">
        <v>260</v>
      </c>
      <c r="E3288" s="252" t="s">
        <v>1</v>
      </c>
      <c r="F3288" s="253" t="s">
        <v>3103</v>
      </c>
      <c r="G3288" s="250"/>
      <c r="H3288" s="254">
        <v>11</v>
      </c>
      <c r="I3288" s="255"/>
      <c r="J3288" s="250"/>
      <c r="K3288" s="250"/>
      <c r="L3288" s="256"/>
      <c r="M3288" s="257"/>
      <c r="N3288" s="258"/>
      <c r="O3288" s="258"/>
      <c r="P3288" s="258"/>
      <c r="Q3288" s="258"/>
      <c r="R3288" s="258"/>
      <c r="S3288" s="258"/>
      <c r="T3288" s="259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60" t="s">
        <v>260</v>
      </c>
      <c r="AU3288" s="260" t="s">
        <v>93</v>
      </c>
      <c r="AV3288" s="13" t="s">
        <v>93</v>
      </c>
      <c r="AW3288" s="13" t="s">
        <v>40</v>
      </c>
      <c r="AX3288" s="13" t="s">
        <v>84</v>
      </c>
      <c r="AY3288" s="260" t="s">
        <v>251</v>
      </c>
    </row>
    <row r="3289" s="13" customFormat="1">
      <c r="A3289" s="13"/>
      <c r="B3289" s="249"/>
      <c r="C3289" s="250"/>
      <c r="D3289" s="251" t="s">
        <v>260</v>
      </c>
      <c r="E3289" s="252" t="s">
        <v>1</v>
      </c>
      <c r="F3289" s="253" t="s">
        <v>3104</v>
      </c>
      <c r="G3289" s="250"/>
      <c r="H3289" s="254">
        <v>29</v>
      </c>
      <c r="I3289" s="255"/>
      <c r="J3289" s="250"/>
      <c r="K3289" s="250"/>
      <c r="L3289" s="256"/>
      <c r="M3289" s="257"/>
      <c r="N3289" s="258"/>
      <c r="O3289" s="258"/>
      <c r="P3289" s="258"/>
      <c r="Q3289" s="258"/>
      <c r="R3289" s="258"/>
      <c r="S3289" s="258"/>
      <c r="T3289" s="259"/>
      <c r="U3289" s="13"/>
      <c r="V3289" s="13"/>
      <c r="W3289" s="13"/>
      <c r="X3289" s="13"/>
      <c r="Y3289" s="13"/>
      <c r="Z3289" s="13"/>
      <c r="AA3289" s="13"/>
      <c r="AB3289" s="13"/>
      <c r="AC3289" s="13"/>
      <c r="AD3289" s="13"/>
      <c r="AE3289" s="13"/>
      <c r="AT3289" s="260" t="s">
        <v>260</v>
      </c>
      <c r="AU3289" s="260" t="s">
        <v>93</v>
      </c>
      <c r="AV3289" s="13" t="s">
        <v>93</v>
      </c>
      <c r="AW3289" s="13" t="s">
        <v>40</v>
      </c>
      <c r="AX3289" s="13" t="s">
        <v>84</v>
      </c>
      <c r="AY3289" s="260" t="s">
        <v>251</v>
      </c>
    </row>
    <row r="3290" s="14" customFormat="1">
      <c r="A3290" s="14"/>
      <c r="B3290" s="261"/>
      <c r="C3290" s="262"/>
      <c r="D3290" s="251" t="s">
        <v>260</v>
      </c>
      <c r="E3290" s="263" t="s">
        <v>1</v>
      </c>
      <c r="F3290" s="264" t="s">
        <v>262</v>
      </c>
      <c r="G3290" s="262"/>
      <c r="H3290" s="265">
        <v>40</v>
      </c>
      <c r="I3290" s="266"/>
      <c r="J3290" s="262"/>
      <c r="K3290" s="262"/>
      <c r="L3290" s="267"/>
      <c r="M3290" s="268"/>
      <c r="N3290" s="269"/>
      <c r="O3290" s="269"/>
      <c r="P3290" s="269"/>
      <c r="Q3290" s="269"/>
      <c r="R3290" s="269"/>
      <c r="S3290" s="269"/>
      <c r="T3290" s="270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71" t="s">
        <v>260</v>
      </c>
      <c r="AU3290" s="271" t="s">
        <v>93</v>
      </c>
      <c r="AV3290" s="14" t="s">
        <v>257</v>
      </c>
      <c r="AW3290" s="14" t="s">
        <v>40</v>
      </c>
      <c r="AX3290" s="14" t="s">
        <v>91</v>
      </c>
      <c r="AY3290" s="271" t="s">
        <v>251</v>
      </c>
    </row>
    <row r="3291" s="2" customFormat="1" ht="37.8" customHeight="1">
      <c r="A3291" s="41"/>
      <c r="B3291" s="42"/>
      <c r="C3291" s="230" t="s">
        <v>3105</v>
      </c>
      <c r="D3291" s="230" t="s">
        <v>253</v>
      </c>
      <c r="E3291" s="231" t="s">
        <v>3106</v>
      </c>
      <c r="F3291" s="232" t="s">
        <v>3107</v>
      </c>
      <c r="G3291" s="233" t="s">
        <v>321</v>
      </c>
      <c r="H3291" s="234">
        <v>9.9000000000000004</v>
      </c>
      <c r="I3291" s="235"/>
      <c r="J3291" s="236">
        <f>ROUND(I3291*H3291,2)</f>
        <v>0</v>
      </c>
      <c r="K3291" s="237"/>
      <c r="L3291" s="47"/>
      <c r="M3291" s="238" t="s">
        <v>1</v>
      </c>
      <c r="N3291" s="239" t="s">
        <v>49</v>
      </c>
      <c r="O3291" s="94"/>
      <c r="P3291" s="240">
        <f>O3291*H3291</f>
        <v>0</v>
      </c>
      <c r="Q3291" s="240">
        <v>0.00109</v>
      </c>
      <c r="R3291" s="240">
        <f>Q3291*H3291</f>
        <v>0.010791</v>
      </c>
      <c r="S3291" s="240">
        <v>0</v>
      </c>
      <c r="T3291" s="241">
        <f>S3291*H3291</f>
        <v>0</v>
      </c>
      <c r="U3291" s="41"/>
      <c r="V3291" s="41"/>
      <c r="W3291" s="41"/>
      <c r="X3291" s="41"/>
      <c r="Y3291" s="41"/>
      <c r="Z3291" s="41"/>
      <c r="AA3291" s="41"/>
      <c r="AB3291" s="41"/>
      <c r="AC3291" s="41"/>
      <c r="AD3291" s="41"/>
      <c r="AE3291" s="41"/>
      <c r="AR3291" s="242" t="s">
        <v>304</v>
      </c>
      <c r="AT3291" s="242" t="s">
        <v>253</v>
      </c>
      <c r="AU3291" s="242" t="s">
        <v>93</v>
      </c>
      <c r="AY3291" s="19" t="s">
        <v>251</v>
      </c>
      <c r="BE3291" s="243">
        <f>IF(N3291="základní",J3291,0)</f>
        <v>0</v>
      </c>
      <c r="BF3291" s="243">
        <f>IF(N3291="snížená",J3291,0)</f>
        <v>0</v>
      </c>
      <c r="BG3291" s="243">
        <f>IF(N3291="zákl. přenesená",J3291,0)</f>
        <v>0</v>
      </c>
      <c r="BH3291" s="243">
        <f>IF(N3291="sníž. přenesená",J3291,0)</f>
        <v>0</v>
      </c>
      <c r="BI3291" s="243">
        <f>IF(N3291="nulová",J3291,0)</f>
        <v>0</v>
      </c>
      <c r="BJ3291" s="19" t="s">
        <v>91</v>
      </c>
      <c r="BK3291" s="243">
        <f>ROUND(I3291*H3291,2)</f>
        <v>0</v>
      </c>
      <c r="BL3291" s="19" t="s">
        <v>304</v>
      </c>
      <c r="BM3291" s="242" t="s">
        <v>3108</v>
      </c>
    </row>
    <row r="3292" s="15" customFormat="1">
      <c r="A3292" s="15"/>
      <c r="B3292" s="272"/>
      <c r="C3292" s="273"/>
      <c r="D3292" s="251" t="s">
        <v>260</v>
      </c>
      <c r="E3292" s="274" t="s">
        <v>1</v>
      </c>
      <c r="F3292" s="275" t="s">
        <v>3109</v>
      </c>
      <c r="G3292" s="273"/>
      <c r="H3292" s="274" t="s">
        <v>1</v>
      </c>
      <c r="I3292" s="276"/>
      <c r="J3292" s="273"/>
      <c r="K3292" s="273"/>
      <c r="L3292" s="277"/>
      <c r="M3292" s="278"/>
      <c r="N3292" s="279"/>
      <c r="O3292" s="279"/>
      <c r="P3292" s="279"/>
      <c r="Q3292" s="279"/>
      <c r="R3292" s="279"/>
      <c r="S3292" s="279"/>
      <c r="T3292" s="280"/>
      <c r="U3292" s="15"/>
      <c r="V3292" s="15"/>
      <c r="W3292" s="15"/>
      <c r="X3292" s="15"/>
      <c r="Y3292" s="15"/>
      <c r="Z3292" s="15"/>
      <c r="AA3292" s="15"/>
      <c r="AB3292" s="15"/>
      <c r="AC3292" s="15"/>
      <c r="AD3292" s="15"/>
      <c r="AE3292" s="15"/>
      <c r="AT3292" s="281" t="s">
        <v>260</v>
      </c>
      <c r="AU3292" s="281" t="s">
        <v>93</v>
      </c>
      <c r="AV3292" s="15" t="s">
        <v>91</v>
      </c>
      <c r="AW3292" s="15" t="s">
        <v>40</v>
      </c>
      <c r="AX3292" s="15" t="s">
        <v>84</v>
      </c>
      <c r="AY3292" s="281" t="s">
        <v>251</v>
      </c>
    </row>
    <row r="3293" s="15" customFormat="1">
      <c r="A3293" s="15"/>
      <c r="B3293" s="272"/>
      <c r="C3293" s="273"/>
      <c r="D3293" s="251" t="s">
        <v>260</v>
      </c>
      <c r="E3293" s="274" t="s">
        <v>1</v>
      </c>
      <c r="F3293" s="275" t="s">
        <v>3102</v>
      </c>
      <c r="G3293" s="273"/>
      <c r="H3293" s="274" t="s">
        <v>1</v>
      </c>
      <c r="I3293" s="276"/>
      <c r="J3293" s="273"/>
      <c r="K3293" s="273"/>
      <c r="L3293" s="277"/>
      <c r="M3293" s="278"/>
      <c r="N3293" s="279"/>
      <c r="O3293" s="279"/>
      <c r="P3293" s="279"/>
      <c r="Q3293" s="279"/>
      <c r="R3293" s="279"/>
      <c r="S3293" s="279"/>
      <c r="T3293" s="280"/>
      <c r="U3293" s="15"/>
      <c r="V3293" s="15"/>
      <c r="W3293" s="15"/>
      <c r="X3293" s="15"/>
      <c r="Y3293" s="15"/>
      <c r="Z3293" s="15"/>
      <c r="AA3293" s="15"/>
      <c r="AB3293" s="15"/>
      <c r="AC3293" s="15"/>
      <c r="AD3293" s="15"/>
      <c r="AE3293" s="15"/>
      <c r="AT3293" s="281" t="s">
        <v>260</v>
      </c>
      <c r="AU3293" s="281" t="s">
        <v>93</v>
      </c>
      <c r="AV3293" s="15" t="s">
        <v>91</v>
      </c>
      <c r="AW3293" s="15" t="s">
        <v>40</v>
      </c>
      <c r="AX3293" s="15" t="s">
        <v>84</v>
      </c>
      <c r="AY3293" s="281" t="s">
        <v>251</v>
      </c>
    </row>
    <row r="3294" s="13" customFormat="1">
      <c r="A3294" s="13"/>
      <c r="B3294" s="249"/>
      <c r="C3294" s="250"/>
      <c r="D3294" s="251" t="s">
        <v>260</v>
      </c>
      <c r="E3294" s="252" t="s">
        <v>1</v>
      </c>
      <c r="F3294" s="253" t="s">
        <v>3110</v>
      </c>
      <c r="G3294" s="250"/>
      <c r="H3294" s="254">
        <v>9.9000000000000004</v>
      </c>
      <c r="I3294" s="255"/>
      <c r="J3294" s="250"/>
      <c r="K3294" s="250"/>
      <c r="L3294" s="256"/>
      <c r="M3294" s="257"/>
      <c r="N3294" s="258"/>
      <c r="O3294" s="258"/>
      <c r="P3294" s="258"/>
      <c r="Q3294" s="258"/>
      <c r="R3294" s="258"/>
      <c r="S3294" s="258"/>
      <c r="T3294" s="259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60" t="s">
        <v>260</v>
      </c>
      <c r="AU3294" s="260" t="s">
        <v>93</v>
      </c>
      <c r="AV3294" s="13" t="s">
        <v>93</v>
      </c>
      <c r="AW3294" s="13" t="s">
        <v>40</v>
      </c>
      <c r="AX3294" s="13" t="s">
        <v>91</v>
      </c>
      <c r="AY3294" s="260" t="s">
        <v>251</v>
      </c>
    </row>
    <row r="3295" s="2" customFormat="1" ht="37.8" customHeight="1">
      <c r="A3295" s="41"/>
      <c r="B3295" s="42"/>
      <c r="C3295" s="230" t="s">
        <v>3111</v>
      </c>
      <c r="D3295" s="230" t="s">
        <v>253</v>
      </c>
      <c r="E3295" s="231" t="s">
        <v>3112</v>
      </c>
      <c r="F3295" s="232" t="s">
        <v>3113</v>
      </c>
      <c r="G3295" s="233" t="s">
        <v>321</v>
      </c>
      <c r="H3295" s="234">
        <v>9.9000000000000004</v>
      </c>
      <c r="I3295" s="235"/>
      <c r="J3295" s="236">
        <f>ROUND(I3295*H3295,2)</f>
        <v>0</v>
      </c>
      <c r="K3295" s="237"/>
      <c r="L3295" s="47"/>
      <c r="M3295" s="238" t="s">
        <v>1</v>
      </c>
      <c r="N3295" s="239" t="s">
        <v>49</v>
      </c>
      <c r="O3295" s="94"/>
      <c r="P3295" s="240">
        <f>O3295*H3295</f>
        <v>0</v>
      </c>
      <c r="Q3295" s="240">
        <v>0.00060999999999999997</v>
      </c>
      <c r="R3295" s="240">
        <f>Q3295*H3295</f>
        <v>0.0060390000000000001</v>
      </c>
      <c r="S3295" s="240">
        <v>0</v>
      </c>
      <c r="T3295" s="241">
        <f>S3295*H3295</f>
        <v>0</v>
      </c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R3295" s="242" t="s">
        <v>304</v>
      </c>
      <c r="AT3295" s="242" t="s">
        <v>253</v>
      </c>
      <c r="AU3295" s="242" t="s">
        <v>93</v>
      </c>
      <c r="AY3295" s="19" t="s">
        <v>251</v>
      </c>
      <c r="BE3295" s="243">
        <f>IF(N3295="základní",J3295,0)</f>
        <v>0</v>
      </c>
      <c r="BF3295" s="243">
        <f>IF(N3295="snížená",J3295,0)</f>
        <v>0</v>
      </c>
      <c r="BG3295" s="243">
        <f>IF(N3295="zákl. přenesená",J3295,0)</f>
        <v>0</v>
      </c>
      <c r="BH3295" s="243">
        <f>IF(N3295="sníž. přenesená",J3295,0)</f>
        <v>0</v>
      </c>
      <c r="BI3295" s="243">
        <f>IF(N3295="nulová",J3295,0)</f>
        <v>0</v>
      </c>
      <c r="BJ3295" s="19" t="s">
        <v>91</v>
      </c>
      <c r="BK3295" s="243">
        <f>ROUND(I3295*H3295,2)</f>
        <v>0</v>
      </c>
      <c r="BL3295" s="19" t="s">
        <v>304</v>
      </c>
      <c r="BM3295" s="242" t="s">
        <v>3114</v>
      </c>
    </row>
    <row r="3296" s="15" customFormat="1">
      <c r="A3296" s="15"/>
      <c r="B3296" s="272"/>
      <c r="C3296" s="273"/>
      <c r="D3296" s="251" t="s">
        <v>260</v>
      </c>
      <c r="E3296" s="274" t="s">
        <v>1</v>
      </c>
      <c r="F3296" s="275" t="s">
        <v>3109</v>
      </c>
      <c r="G3296" s="273"/>
      <c r="H3296" s="274" t="s">
        <v>1</v>
      </c>
      <c r="I3296" s="276"/>
      <c r="J3296" s="273"/>
      <c r="K3296" s="273"/>
      <c r="L3296" s="277"/>
      <c r="M3296" s="278"/>
      <c r="N3296" s="279"/>
      <c r="O3296" s="279"/>
      <c r="P3296" s="279"/>
      <c r="Q3296" s="279"/>
      <c r="R3296" s="279"/>
      <c r="S3296" s="279"/>
      <c r="T3296" s="280"/>
      <c r="U3296" s="15"/>
      <c r="V3296" s="15"/>
      <c r="W3296" s="15"/>
      <c r="X3296" s="15"/>
      <c r="Y3296" s="15"/>
      <c r="Z3296" s="15"/>
      <c r="AA3296" s="15"/>
      <c r="AB3296" s="15"/>
      <c r="AC3296" s="15"/>
      <c r="AD3296" s="15"/>
      <c r="AE3296" s="15"/>
      <c r="AT3296" s="281" t="s">
        <v>260</v>
      </c>
      <c r="AU3296" s="281" t="s">
        <v>93</v>
      </c>
      <c r="AV3296" s="15" t="s">
        <v>91</v>
      </c>
      <c r="AW3296" s="15" t="s">
        <v>40</v>
      </c>
      <c r="AX3296" s="15" t="s">
        <v>84</v>
      </c>
      <c r="AY3296" s="281" t="s">
        <v>251</v>
      </c>
    </row>
    <row r="3297" s="15" customFormat="1">
      <c r="A3297" s="15"/>
      <c r="B3297" s="272"/>
      <c r="C3297" s="273"/>
      <c r="D3297" s="251" t="s">
        <v>260</v>
      </c>
      <c r="E3297" s="274" t="s">
        <v>1</v>
      </c>
      <c r="F3297" s="275" t="s">
        <v>3102</v>
      </c>
      <c r="G3297" s="273"/>
      <c r="H3297" s="274" t="s">
        <v>1</v>
      </c>
      <c r="I3297" s="276"/>
      <c r="J3297" s="273"/>
      <c r="K3297" s="273"/>
      <c r="L3297" s="277"/>
      <c r="M3297" s="278"/>
      <c r="N3297" s="279"/>
      <c r="O3297" s="279"/>
      <c r="P3297" s="279"/>
      <c r="Q3297" s="279"/>
      <c r="R3297" s="279"/>
      <c r="S3297" s="279"/>
      <c r="T3297" s="280"/>
      <c r="U3297" s="15"/>
      <c r="V3297" s="15"/>
      <c r="W3297" s="15"/>
      <c r="X3297" s="15"/>
      <c r="Y3297" s="15"/>
      <c r="Z3297" s="15"/>
      <c r="AA3297" s="15"/>
      <c r="AB3297" s="15"/>
      <c r="AC3297" s="15"/>
      <c r="AD3297" s="15"/>
      <c r="AE3297" s="15"/>
      <c r="AT3297" s="281" t="s">
        <v>260</v>
      </c>
      <c r="AU3297" s="281" t="s">
        <v>93</v>
      </c>
      <c r="AV3297" s="15" t="s">
        <v>91</v>
      </c>
      <c r="AW3297" s="15" t="s">
        <v>40</v>
      </c>
      <c r="AX3297" s="15" t="s">
        <v>84</v>
      </c>
      <c r="AY3297" s="281" t="s">
        <v>251</v>
      </c>
    </row>
    <row r="3298" s="13" customFormat="1">
      <c r="A3298" s="13"/>
      <c r="B3298" s="249"/>
      <c r="C3298" s="250"/>
      <c r="D3298" s="251" t="s">
        <v>260</v>
      </c>
      <c r="E3298" s="252" t="s">
        <v>1</v>
      </c>
      <c r="F3298" s="253" t="s">
        <v>3115</v>
      </c>
      <c r="G3298" s="250"/>
      <c r="H3298" s="254">
        <v>9.9000000000000004</v>
      </c>
      <c r="I3298" s="255"/>
      <c r="J3298" s="250"/>
      <c r="K3298" s="250"/>
      <c r="L3298" s="256"/>
      <c r="M3298" s="257"/>
      <c r="N3298" s="258"/>
      <c r="O3298" s="258"/>
      <c r="P3298" s="258"/>
      <c r="Q3298" s="258"/>
      <c r="R3298" s="258"/>
      <c r="S3298" s="258"/>
      <c r="T3298" s="259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60" t="s">
        <v>260</v>
      </c>
      <c r="AU3298" s="260" t="s">
        <v>93</v>
      </c>
      <c r="AV3298" s="13" t="s">
        <v>93</v>
      </c>
      <c r="AW3298" s="13" t="s">
        <v>40</v>
      </c>
      <c r="AX3298" s="13" t="s">
        <v>91</v>
      </c>
      <c r="AY3298" s="260" t="s">
        <v>251</v>
      </c>
    </row>
    <row r="3299" s="2" customFormat="1" ht="44.25" customHeight="1">
      <c r="A3299" s="41"/>
      <c r="B3299" s="42"/>
      <c r="C3299" s="230" t="s">
        <v>3116</v>
      </c>
      <c r="D3299" s="230" t="s">
        <v>253</v>
      </c>
      <c r="E3299" s="231" t="s">
        <v>3117</v>
      </c>
      <c r="F3299" s="232" t="s">
        <v>3118</v>
      </c>
      <c r="G3299" s="233" t="s">
        <v>321</v>
      </c>
      <c r="H3299" s="234">
        <v>9.9000000000000004</v>
      </c>
      <c r="I3299" s="235"/>
      <c r="J3299" s="236">
        <f>ROUND(I3299*H3299,2)</f>
        <v>0</v>
      </c>
      <c r="K3299" s="237"/>
      <c r="L3299" s="47"/>
      <c r="M3299" s="238" t="s">
        <v>1</v>
      </c>
      <c r="N3299" s="239" t="s">
        <v>49</v>
      </c>
      <c r="O3299" s="94"/>
      <c r="P3299" s="240">
        <f>O3299*H3299</f>
        <v>0</v>
      </c>
      <c r="Q3299" s="240">
        <v>0.0031800000000000001</v>
      </c>
      <c r="R3299" s="240">
        <f>Q3299*H3299</f>
        <v>0.031482000000000003</v>
      </c>
      <c r="S3299" s="240">
        <v>0</v>
      </c>
      <c r="T3299" s="241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42" t="s">
        <v>304</v>
      </c>
      <c r="AT3299" s="242" t="s">
        <v>253</v>
      </c>
      <c r="AU3299" s="242" t="s">
        <v>93</v>
      </c>
      <c r="AY3299" s="19" t="s">
        <v>251</v>
      </c>
      <c r="BE3299" s="243">
        <f>IF(N3299="základní",J3299,0)</f>
        <v>0</v>
      </c>
      <c r="BF3299" s="243">
        <f>IF(N3299="snížená",J3299,0)</f>
        <v>0</v>
      </c>
      <c r="BG3299" s="243">
        <f>IF(N3299="zákl. přenesená",J3299,0)</f>
        <v>0</v>
      </c>
      <c r="BH3299" s="243">
        <f>IF(N3299="sníž. přenesená",J3299,0)</f>
        <v>0</v>
      </c>
      <c r="BI3299" s="243">
        <f>IF(N3299="nulová",J3299,0)</f>
        <v>0</v>
      </c>
      <c r="BJ3299" s="19" t="s">
        <v>91</v>
      </c>
      <c r="BK3299" s="243">
        <f>ROUND(I3299*H3299,2)</f>
        <v>0</v>
      </c>
      <c r="BL3299" s="19" t="s">
        <v>304</v>
      </c>
      <c r="BM3299" s="242" t="s">
        <v>3119</v>
      </c>
    </row>
    <row r="3300" s="15" customFormat="1">
      <c r="A3300" s="15"/>
      <c r="B3300" s="272"/>
      <c r="C3300" s="273"/>
      <c r="D3300" s="251" t="s">
        <v>260</v>
      </c>
      <c r="E3300" s="274" t="s">
        <v>1</v>
      </c>
      <c r="F3300" s="275" t="s">
        <v>3109</v>
      </c>
      <c r="G3300" s="273"/>
      <c r="H3300" s="274" t="s">
        <v>1</v>
      </c>
      <c r="I3300" s="276"/>
      <c r="J3300" s="273"/>
      <c r="K3300" s="273"/>
      <c r="L3300" s="277"/>
      <c r="M3300" s="278"/>
      <c r="N3300" s="279"/>
      <c r="O3300" s="279"/>
      <c r="P3300" s="279"/>
      <c r="Q3300" s="279"/>
      <c r="R3300" s="279"/>
      <c r="S3300" s="279"/>
      <c r="T3300" s="280"/>
      <c r="U3300" s="15"/>
      <c r="V3300" s="15"/>
      <c r="W3300" s="15"/>
      <c r="X3300" s="15"/>
      <c r="Y3300" s="15"/>
      <c r="Z3300" s="15"/>
      <c r="AA3300" s="15"/>
      <c r="AB3300" s="15"/>
      <c r="AC3300" s="15"/>
      <c r="AD3300" s="15"/>
      <c r="AE3300" s="15"/>
      <c r="AT3300" s="281" t="s">
        <v>260</v>
      </c>
      <c r="AU3300" s="281" t="s">
        <v>93</v>
      </c>
      <c r="AV3300" s="15" t="s">
        <v>91</v>
      </c>
      <c r="AW3300" s="15" t="s">
        <v>40</v>
      </c>
      <c r="AX3300" s="15" t="s">
        <v>84</v>
      </c>
      <c r="AY3300" s="281" t="s">
        <v>251</v>
      </c>
    </row>
    <row r="3301" s="15" customFormat="1">
      <c r="A3301" s="15"/>
      <c r="B3301" s="272"/>
      <c r="C3301" s="273"/>
      <c r="D3301" s="251" t="s">
        <v>260</v>
      </c>
      <c r="E3301" s="274" t="s">
        <v>1</v>
      </c>
      <c r="F3301" s="275" t="s">
        <v>3102</v>
      </c>
      <c r="G3301" s="273"/>
      <c r="H3301" s="274" t="s">
        <v>1</v>
      </c>
      <c r="I3301" s="276"/>
      <c r="J3301" s="273"/>
      <c r="K3301" s="273"/>
      <c r="L3301" s="277"/>
      <c r="M3301" s="278"/>
      <c r="N3301" s="279"/>
      <c r="O3301" s="279"/>
      <c r="P3301" s="279"/>
      <c r="Q3301" s="279"/>
      <c r="R3301" s="279"/>
      <c r="S3301" s="279"/>
      <c r="T3301" s="280"/>
      <c r="U3301" s="15"/>
      <c r="V3301" s="15"/>
      <c r="W3301" s="15"/>
      <c r="X3301" s="15"/>
      <c r="Y3301" s="15"/>
      <c r="Z3301" s="15"/>
      <c r="AA3301" s="15"/>
      <c r="AB3301" s="15"/>
      <c r="AC3301" s="15"/>
      <c r="AD3301" s="15"/>
      <c r="AE3301" s="15"/>
      <c r="AT3301" s="281" t="s">
        <v>260</v>
      </c>
      <c r="AU3301" s="281" t="s">
        <v>93</v>
      </c>
      <c r="AV3301" s="15" t="s">
        <v>91</v>
      </c>
      <c r="AW3301" s="15" t="s">
        <v>40</v>
      </c>
      <c r="AX3301" s="15" t="s">
        <v>84</v>
      </c>
      <c r="AY3301" s="281" t="s">
        <v>251</v>
      </c>
    </row>
    <row r="3302" s="13" customFormat="1">
      <c r="A3302" s="13"/>
      <c r="B3302" s="249"/>
      <c r="C3302" s="250"/>
      <c r="D3302" s="251" t="s">
        <v>260</v>
      </c>
      <c r="E3302" s="252" t="s">
        <v>1</v>
      </c>
      <c r="F3302" s="253" t="s">
        <v>3120</v>
      </c>
      <c r="G3302" s="250"/>
      <c r="H3302" s="254">
        <v>9.9000000000000004</v>
      </c>
      <c r="I3302" s="255"/>
      <c r="J3302" s="250"/>
      <c r="K3302" s="250"/>
      <c r="L3302" s="256"/>
      <c r="M3302" s="257"/>
      <c r="N3302" s="258"/>
      <c r="O3302" s="258"/>
      <c r="P3302" s="258"/>
      <c r="Q3302" s="258"/>
      <c r="R3302" s="258"/>
      <c r="S3302" s="258"/>
      <c r="T3302" s="259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60" t="s">
        <v>260</v>
      </c>
      <c r="AU3302" s="260" t="s">
        <v>93</v>
      </c>
      <c r="AV3302" s="13" t="s">
        <v>93</v>
      </c>
      <c r="AW3302" s="13" t="s">
        <v>40</v>
      </c>
      <c r="AX3302" s="13" t="s">
        <v>91</v>
      </c>
      <c r="AY3302" s="260" t="s">
        <v>251</v>
      </c>
    </row>
    <row r="3303" s="2" customFormat="1" ht="44.25" customHeight="1">
      <c r="A3303" s="41"/>
      <c r="B3303" s="42"/>
      <c r="C3303" s="230" t="s">
        <v>3121</v>
      </c>
      <c r="D3303" s="230" t="s">
        <v>253</v>
      </c>
      <c r="E3303" s="231" t="s">
        <v>3122</v>
      </c>
      <c r="F3303" s="232" t="s">
        <v>3123</v>
      </c>
      <c r="G3303" s="233" t="s">
        <v>571</v>
      </c>
      <c r="H3303" s="234">
        <v>16</v>
      </c>
      <c r="I3303" s="235"/>
      <c r="J3303" s="236">
        <f>ROUND(I3303*H3303,2)</f>
        <v>0</v>
      </c>
      <c r="K3303" s="237"/>
      <c r="L3303" s="47"/>
      <c r="M3303" s="238" t="s">
        <v>1</v>
      </c>
      <c r="N3303" s="239" t="s">
        <v>49</v>
      </c>
      <c r="O3303" s="94"/>
      <c r="P3303" s="240">
        <f>O3303*H3303</f>
        <v>0</v>
      </c>
      <c r="Q3303" s="240">
        <v>0.0022000000000000001</v>
      </c>
      <c r="R3303" s="240">
        <f>Q3303*H3303</f>
        <v>0.035200000000000002</v>
      </c>
      <c r="S3303" s="240">
        <v>0</v>
      </c>
      <c r="T3303" s="241">
        <f>S3303*H3303</f>
        <v>0</v>
      </c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R3303" s="242" t="s">
        <v>304</v>
      </c>
      <c r="AT3303" s="242" t="s">
        <v>253</v>
      </c>
      <c r="AU3303" s="242" t="s">
        <v>93</v>
      </c>
      <c r="AY3303" s="19" t="s">
        <v>251</v>
      </c>
      <c r="BE3303" s="243">
        <f>IF(N3303="základní",J3303,0)</f>
        <v>0</v>
      </c>
      <c r="BF3303" s="243">
        <f>IF(N3303="snížená",J3303,0)</f>
        <v>0</v>
      </c>
      <c r="BG3303" s="243">
        <f>IF(N3303="zákl. přenesená",J3303,0)</f>
        <v>0</v>
      </c>
      <c r="BH3303" s="243">
        <f>IF(N3303="sníž. přenesená",J3303,0)</f>
        <v>0</v>
      </c>
      <c r="BI3303" s="243">
        <f>IF(N3303="nulová",J3303,0)</f>
        <v>0</v>
      </c>
      <c r="BJ3303" s="19" t="s">
        <v>91</v>
      </c>
      <c r="BK3303" s="243">
        <f>ROUND(I3303*H3303,2)</f>
        <v>0</v>
      </c>
      <c r="BL3303" s="19" t="s">
        <v>304</v>
      </c>
      <c r="BM3303" s="242" t="s">
        <v>3124</v>
      </c>
    </row>
    <row r="3304" s="2" customFormat="1">
      <c r="A3304" s="41"/>
      <c r="B3304" s="42"/>
      <c r="C3304" s="43"/>
      <c r="D3304" s="251" t="s">
        <v>289</v>
      </c>
      <c r="E3304" s="43"/>
      <c r="F3304" s="282" t="s">
        <v>3125</v>
      </c>
      <c r="G3304" s="43"/>
      <c r="H3304" s="43"/>
      <c r="I3304" s="246"/>
      <c r="J3304" s="43"/>
      <c r="K3304" s="43"/>
      <c r="L3304" s="47"/>
      <c r="M3304" s="247"/>
      <c r="N3304" s="248"/>
      <c r="O3304" s="94"/>
      <c r="P3304" s="94"/>
      <c r="Q3304" s="94"/>
      <c r="R3304" s="94"/>
      <c r="S3304" s="94"/>
      <c r="T3304" s="95"/>
      <c r="U3304" s="41"/>
      <c r="V3304" s="41"/>
      <c r="W3304" s="41"/>
      <c r="X3304" s="41"/>
      <c r="Y3304" s="41"/>
      <c r="Z3304" s="41"/>
      <c r="AA3304" s="41"/>
      <c r="AB3304" s="41"/>
      <c r="AC3304" s="41"/>
      <c r="AD3304" s="41"/>
      <c r="AE3304" s="41"/>
      <c r="AT3304" s="19" t="s">
        <v>289</v>
      </c>
      <c r="AU3304" s="19" t="s">
        <v>93</v>
      </c>
    </row>
    <row r="3305" s="15" customFormat="1">
      <c r="A3305" s="15"/>
      <c r="B3305" s="272"/>
      <c r="C3305" s="273"/>
      <c r="D3305" s="251" t="s">
        <v>260</v>
      </c>
      <c r="E3305" s="274" t="s">
        <v>1</v>
      </c>
      <c r="F3305" s="275" t="s">
        <v>3126</v>
      </c>
      <c r="G3305" s="273"/>
      <c r="H3305" s="274" t="s">
        <v>1</v>
      </c>
      <c r="I3305" s="276"/>
      <c r="J3305" s="273"/>
      <c r="K3305" s="273"/>
      <c r="L3305" s="277"/>
      <c r="M3305" s="278"/>
      <c r="N3305" s="279"/>
      <c r="O3305" s="279"/>
      <c r="P3305" s="279"/>
      <c r="Q3305" s="279"/>
      <c r="R3305" s="279"/>
      <c r="S3305" s="279"/>
      <c r="T3305" s="280"/>
      <c r="U3305" s="15"/>
      <c r="V3305" s="15"/>
      <c r="W3305" s="15"/>
      <c r="X3305" s="15"/>
      <c r="Y3305" s="15"/>
      <c r="Z3305" s="15"/>
      <c r="AA3305" s="15"/>
      <c r="AB3305" s="15"/>
      <c r="AC3305" s="15"/>
      <c r="AD3305" s="15"/>
      <c r="AE3305" s="15"/>
      <c r="AT3305" s="281" t="s">
        <v>260</v>
      </c>
      <c r="AU3305" s="281" t="s">
        <v>93</v>
      </c>
      <c r="AV3305" s="15" t="s">
        <v>91</v>
      </c>
      <c r="AW3305" s="15" t="s">
        <v>40</v>
      </c>
      <c r="AX3305" s="15" t="s">
        <v>84</v>
      </c>
      <c r="AY3305" s="281" t="s">
        <v>251</v>
      </c>
    </row>
    <row r="3306" s="13" customFormat="1">
      <c r="A3306" s="13"/>
      <c r="B3306" s="249"/>
      <c r="C3306" s="250"/>
      <c r="D3306" s="251" t="s">
        <v>260</v>
      </c>
      <c r="E3306" s="252" t="s">
        <v>1</v>
      </c>
      <c r="F3306" s="253" t="s">
        <v>3127</v>
      </c>
      <c r="G3306" s="250"/>
      <c r="H3306" s="254">
        <v>16</v>
      </c>
      <c r="I3306" s="255"/>
      <c r="J3306" s="250"/>
      <c r="K3306" s="250"/>
      <c r="L3306" s="256"/>
      <c r="M3306" s="257"/>
      <c r="N3306" s="258"/>
      <c r="O3306" s="258"/>
      <c r="P3306" s="258"/>
      <c r="Q3306" s="258"/>
      <c r="R3306" s="258"/>
      <c r="S3306" s="258"/>
      <c r="T3306" s="259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60" t="s">
        <v>260</v>
      </c>
      <c r="AU3306" s="260" t="s">
        <v>93</v>
      </c>
      <c r="AV3306" s="13" t="s">
        <v>93</v>
      </c>
      <c r="AW3306" s="13" t="s">
        <v>40</v>
      </c>
      <c r="AX3306" s="13" t="s">
        <v>91</v>
      </c>
      <c r="AY3306" s="260" t="s">
        <v>251</v>
      </c>
    </row>
    <row r="3307" s="2" customFormat="1" ht="44.25" customHeight="1">
      <c r="A3307" s="41"/>
      <c r="B3307" s="42"/>
      <c r="C3307" s="230" t="s">
        <v>3128</v>
      </c>
      <c r="D3307" s="230" t="s">
        <v>253</v>
      </c>
      <c r="E3307" s="231" t="s">
        <v>3129</v>
      </c>
      <c r="F3307" s="232" t="s">
        <v>3130</v>
      </c>
      <c r="G3307" s="233" t="s">
        <v>571</v>
      </c>
      <c r="H3307" s="234">
        <v>8</v>
      </c>
      <c r="I3307" s="235"/>
      <c r="J3307" s="236">
        <f>ROUND(I3307*H3307,2)</f>
        <v>0</v>
      </c>
      <c r="K3307" s="237"/>
      <c r="L3307" s="47"/>
      <c r="M3307" s="238" t="s">
        <v>1</v>
      </c>
      <c r="N3307" s="239" t="s">
        <v>49</v>
      </c>
      <c r="O3307" s="94"/>
      <c r="P3307" s="240">
        <f>O3307*H3307</f>
        <v>0</v>
      </c>
      <c r="Q3307" s="240">
        <v>0.0032000000000000002</v>
      </c>
      <c r="R3307" s="240">
        <f>Q3307*H3307</f>
        <v>0.025600000000000001</v>
      </c>
      <c r="S3307" s="240">
        <v>0</v>
      </c>
      <c r="T3307" s="241">
        <f>S3307*H3307</f>
        <v>0</v>
      </c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R3307" s="242" t="s">
        <v>304</v>
      </c>
      <c r="AT3307" s="242" t="s">
        <v>253</v>
      </c>
      <c r="AU3307" s="242" t="s">
        <v>93</v>
      </c>
      <c r="AY3307" s="19" t="s">
        <v>251</v>
      </c>
      <c r="BE3307" s="243">
        <f>IF(N3307="základní",J3307,0)</f>
        <v>0</v>
      </c>
      <c r="BF3307" s="243">
        <f>IF(N3307="snížená",J3307,0)</f>
        <v>0</v>
      </c>
      <c r="BG3307" s="243">
        <f>IF(N3307="zákl. přenesená",J3307,0)</f>
        <v>0</v>
      </c>
      <c r="BH3307" s="243">
        <f>IF(N3307="sníž. přenesená",J3307,0)</f>
        <v>0</v>
      </c>
      <c r="BI3307" s="243">
        <f>IF(N3307="nulová",J3307,0)</f>
        <v>0</v>
      </c>
      <c r="BJ3307" s="19" t="s">
        <v>91</v>
      </c>
      <c r="BK3307" s="243">
        <f>ROUND(I3307*H3307,2)</f>
        <v>0</v>
      </c>
      <c r="BL3307" s="19" t="s">
        <v>304</v>
      </c>
      <c r="BM3307" s="242" t="s">
        <v>3131</v>
      </c>
    </row>
    <row r="3308" s="2" customFormat="1">
      <c r="A3308" s="41"/>
      <c r="B3308" s="42"/>
      <c r="C3308" s="43"/>
      <c r="D3308" s="251" t="s">
        <v>289</v>
      </c>
      <c r="E3308" s="43"/>
      <c r="F3308" s="282" t="s">
        <v>3132</v>
      </c>
      <c r="G3308" s="43"/>
      <c r="H3308" s="43"/>
      <c r="I3308" s="246"/>
      <c r="J3308" s="43"/>
      <c r="K3308" s="43"/>
      <c r="L3308" s="47"/>
      <c r="M3308" s="247"/>
      <c r="N3308" s="248"/>
      <c r="O3308" s="94"/>
      <c r="P3308" s="94"/>
      <c r="Q3308" s="94"/>
      <c r="R3308" s="94"/>
      <c r="S3308" s="94"/>
      <c r="T3308" s="95"/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T3308" s="19" t="s">
        <v>289</v>
      </c>
      <c r="AU3308" s="19" t="s">
        <v>93</v>
      </c>
    </row>
    <row r="3309" s="15" customFormat="1">
      <c r="A3309" s="15"/>
      <c r="B3309" s="272"/>
      <c r="C3309" s="273"/>
      <c r="D3309" s="251" t="s">
        <v>260</v>
      </c>
      <c r="E3309" s="274" t="s">
        <v>1</v>
      </c>
      <c r="F3309" s="275" t="s">
        <v>3133</v>
      </c>
      <c r="G3309" s="273"/>
      <c r="H3309" s="274" t="s">
        <v>1</v>
      </c>
      <c r="I3309" s="276"/>
      <c r="J3309" s="273"/>
      <c r="K3309" s="273"/>
      <c r="L3309" s="277"/>
      <c r="M3309" s="278"/>
      <c r="N3309" s="279"/>
      <c r="O3309" s="279"/>
      <c r="P3309" s="279"/>
      <c r="Q3309" s="279"/>
      <c r="R3309" s="279"/>
      <c r="S3309" s="279"/>
      <c r="T3309" s="280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5"/>
      <c r="AE3309" s="15"/>
      <c r="AT3309" s="281" t="s">
        <v>260</v>
      </c>
      <c r="AU3309" s="281" t="s">
        <v>93</v>
      </c>
      <c r="AV3309" s="15" t="s">
        <v>91</v>
      </c>
      <c r="AW3309" s="15" t="s">
        <v>40</v>
      </c>
      <c r="AX3309" s="15" t="s">
        <v>84</v>
      </c>
      <c r="AY3309" s="281" t="s">
        <v>251</v>
      </c>
    </row>
    <row r="3310" s="13" customFormat="1">
      <c r="A3310" s="13"/>
      <c r="B3310" s="249"/>
      <c r="C3310" s="250"/>
      <c r="D3310" s="251" t="s">
        <v>260</v>
      </c>
      <c r="E3310" s="252" t="s">
        <v>1</v>
      </c>
      <c r="F3310" s="253" t="s">
        <v>3134</v>
      </c>
      <c r="G3310" s="250"/>
      <c r="H3310" s="254">
        <v>8</v>
      </c>
      <c r="I3310" s="255"/>
      <c r="J3310" s="250"/>
      <c r="K3310" s="250"/>
      <c r="L3310" s="256"/>
      <c r="M3310" s="257"/>
      <c r="N3310" s="258"/>
      <c r="O3310" s="258"/>
      <c r="P3310" s="258"/>
      <c r="Q3310" s="258"/>
      <c r="R3310" s="258"/>
      <c r="S3310" s="258"/>
      <c r="T3310" s="259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60" t="s">
        <v>260</v>
      </c>
      <c r="AU3310" s="260" t="s">
        <v>93</v>
      </c>
      <c r="AV3310" s="13" t="s">
        <v>93</v>
      </c>
      <c r="AW3310" s="13" t="s">
        <v>40</v>
      </c>
      <c r="AX3310" s="13" t="s">
        <v>91</v>
      </c>
      <c r="AY3310" s="260" t="s">
        <v>251</v>
      </c>
    </row>
    <row r="3311" s="2" customFormat="1" ht="24.15" customHeight="1">
      <c r="A3311" s="41"/>
      <c r="B3311" s="42"/>
      <c r="C3311" s="230" t="s">
        <v>2311</v>
      </c>
      <c r="D3311" s="230" t="s">
        <v>253</v>
      </c>
      <c r="E3311" s="231" t="s">
        <v>3135</v>
      </c>
      <c r="F3311" s="232" t="s">
        <v>3136</v>
      </c>
      <c r="G3311" s="233" t="s">
        <v>389</v>
      </c>
      <c r="H3311" s="234">
        <v>5.3390000000000004</v>
      </c>
      <c r="I3311" s="235"/>
      <c r="J3311" s="236">
        <f>ROUND(I3311*H3311,2)</f>
        <v>0</v>
      </c>
      <c r="K3311" s="237"/>
      <c r="L3311" s="47"/>
      <c r="M3311" s="238" t="s">
        <v>1</v>
      </c>
      <c r="N3311" s="239" t="s">
        <v>49</v>
      </c>
      <c r="O3311" s="94"/>
      <c r="P3311" s="240">
        <f>O3311*H3311</f>
        <v>0</v>
      </c>
      <c r="Q3311" s="240">
        <v>0</v>
      </c>
      <c r="R3311" s="240">
        <f>Q3311*H3311</f>
        <v>0</v>
      </c>
      <c r="S3311" s="240">
        <v>0</v>
      </c>
      <c r="T3311" s="241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42" t="s">
        <v>304</v>
      </c>
      <c r="AT3311" s="242" t="s">
        <v>253</v>
      </c>
      <c r="AU3311" s="242" t="s">
        <v>93</v>
      </c>
      <c r="AY3311" s="19" t="s">
        <v>251</v>
      </c>
      <c r="BE3311" s="243">
        <f>IF(N3311="základní",J3311,0)</f>
        <v>0</v>
      </c>
      <c r="BF3311" s="243">
        <f>IF(N3311="snížená",J3311,0)</f>
        <v>0</v>
      </c>
      <c r="BG3311" s="243">
        <f>IF(N3311="zákl. přenesená",J3311,0)</f>
        <v>0</v>
      </c>
      <c r="BH3311" s="243">
        <f>IF(N3311="sníž. přenesená",J3311,0)</f>
        <v>0</v>
      </c>
      <c r="BI3311" s="243">
        <f>IF(N3311="nulová",J3311,0)</f>
        <v>0</v>
      </c>
      <c r="BJ3311" s="19" t="s">
        <v>91</v>
      </c>
      <c r="BK3311" s="243">
        <f>ROUND(I3311*H3311,2)</f>
        <v>0</v>
      </c>
      <c r="BL3311" s="19" t="s">
        <v>304</v>
      </c>
      <c r="BM3311" s="242" t="s">
        <v>3137</v>
      </c>
    </row>
    <row r="3312" s="2" customFormat="1">
      <c r="A3312" s="41"/>
      <c r="B3312" s="42"/>
      <c r="C3312" s="43"/>
      <c r="D3312" s="244" t="s">
        <v>258</v>
      </c>
      <c r="E3312" s="43"/>
      <c r="F3312" s="245" t="s">
        <v>3138</v>
      </c>
      <c r="G3312" s="43"/>
      <c r="H3312" s="43"/>
      <c r="I3312" s="246"/>
      <c r="J3312" s="43"/>
      <c r="K3312" s="43"/>
      <c r="L3312" s="47"/>
      <c r="M3312" s="247"/>
      <c r="N3312" s="248"/>
      <c r="O3312" s="94"/>
      <c r="P3312" s="94"/>
      <c r="Q3312" s="94"/>
      <c r="R3312" s="94"/>
      <c r="S3312" s="94"/>
      <c r="T3312" s="95"/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T3312" s="19" t="s">
        <v>258</v>
      </c>
      <c r="AU3312" s="19" t="s">
        <v>93</v>
      </c>
    </row>
    <row r="3313" s="2" customFormat="1">
      <c r="A3313" s="41"/>
      <c r="B3313" s="42"/>
      <c r="C3313" s="43"/>
      <c r="D3313" s="251" t="s">
        <v>289</v>
      </c>
      <c r="E3313" s="43"/>
      <c r="F3313" s="282" t="s">
        <v>3139</v>
      </c>
      <c r="G3313" s="43"/>
      <c r="H3313" s="43"/>
      <c r="I3313" s="246"/>
      <c r="J3313" s="43"/>
      <c r="K3313" s="43"/>
      <c r="L3313" s="47"/>
      <c r="M3313" s="247"/>
      <c r="N3313" s="248"/>
      <c r="O3313" s="94"/>
      <c r="P3313" s="94"/>
      <c r="Q3313" s="94"/>
      <c r="R3313" s="94"/>
      <c r="S3313" s="94"/>
      <c r="T3313" s="95"/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T3313" s="19" t="s">
        <v>289</v>
      </c>
      <c r="AU3313" s="19" t="s">
        <v>93</v>
      </c>
    </row>
    <row r="3314" s="15" customFormat="1">
      <c r="A3314" s="15"/>
      <c r="B3314" s="272"/>
      <c r="C3314" s="273"/>
      <c r="D3314" s="251" t="s">
        <v>260</v>
      </c>
      <c r="E3314" s="274" t="s">
        <v>1</v>
      </c>
      <c r="F3314" s="275" t="s">
        <v>1561</v>
      </c>
      <c r="G3314" s="273"/>
      <c r="H3314" s="274" t="s">
        <v>1</v>
      </c>
      <c r="I3314" s="276"/>
      <c r="J3314" s="273"/>
      <c r="K3314" s="273"/>
      <c r="L3314" s="277"/>
      <c r="M3314" s="278"/>
      <c r="N3314" s="279"/>
      <c r="O3314" s="279"/>
      <c r="P3314" s="279"/>
      <c r="Q3314" s="279"/>
      <c r="R3314" s="279"/>
      <c r="S3314" s="279"/>
      <c r="T3314" s="280"/>
      <c r="U3314" s="15"/>
      <c r="V3314" s="15"/>
      <c r="W3314" s="15"/>
      <c r="X3314" s="15"/>
      <c r="Y3314" s="15"/>
      <c r="Z3314" s="15"/>
      <c r="AA3314" s="15"/>
      <c r="AB3314" s="15"/>
      <c r="AC3314" s="15"/>
      <c r="AD3314" s="15"/>
      <c r="AE3314" s="15"/>
      <c r="AT3314" s="281" t="s">
        <v>260</v>
      </c>
      <c r="AU3314" s="281" t="s">
        <v>93</v>
      </c>
      <c r="AV3314" s="15" t="s">
        <v>91</v>
      </c>
      <c r="AW3314" s="15" t="s">
        <v>40</v>
      </c>
      <c r="AX3314" s="15" t="s">
        <v>84</v>
      </c>
      <c r="AY3314" s="281" t="s">
        <v>251</v>
      </c>
    </row>
    <row r="3315" s="13" customFormat="1">
      <c r="A3315" s="13"/>
      <c r="B3315" s="249"/>
      <c r="C3315" s="250"/>
      <c r="D3315" s="251" t="s">
        <v>260</v>
      </c>
      <c r="E3315" s="252" t="s">
        <v>1</v>
      </c>
      <c r="F3315" s="253" t="s">
        <v>1564</v>
      </c>
      <c r="G3315" s="250"/>
      <c r="H3315" s="254">
        <v>2.9399999999999999</v>
      </c>
      <c r="I3315" s="255"/>
      <c r="J3315" s="250"/>
      <c r="K3315" s="250"/>
      <c r="L3315" s="256"/>
      <c r="M3315" s="257"/>
      <c r="N3315" s="258"/>
      <c r="O3315" s="258"/>
      <c r="P3315" s="258"/>
      <c r="Q3315" s="258"/>
      <c r="R3315" s="258"/>
      <c r="S3315" s="258"/>
      <c r="T3315" s="259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60" t="s">
        <v>260</v>
      </c>
      <c r="AU3315" s="260" t="s">
        <v>93</v>
      </c>
      <c r="AV3315" s="13" t="s">
        <v>93</v>
      </c>
      <c r="AW3315" s="13" t="s">
        <v>40</v>
      </c>
      <c r="AX3315" s="13" t="s">
        <v>84</v>
      </c>
      <c r="AY3315" s="260" t="s">
        <v>251</v>
      </c>
    </row>
    <row r="3316" s="13" customFormat="1">
      <c r="A3316" s="13"/>
      <c r="B3316" s="249"/>
      <c r="C3316" s="250"/>
      <c r="D3316" s="251" t="s">
        <v>260</v>
      </c>
      <c r="E3316" s="252" t="s">
        <v>1</v>
      </c>
      <c r="F3316" s="253" t="s">
        <v>1565</v>
      </c>
      <c r="G3316" s="250"/>
      <c r="H3316" s="254">
        <v>2.399</v>
      </c>
      <c r="I3316" s="255"/>
      <c r="J3316" s="250"/>
      <c r="K3316" s="250"/>
      <c r="L3316" s="256"/>
      <c r="M3316" s="257"/>
      <c r="N3316" s="258"/>
      <c r="O3316" s="258"/>
      <c r="P3316" s="258"/>
      <c r="Q3316" s="258"/>
      <c r="R3316" s="258"/>
      <c r="S3316" s="258"/>
      <c r="T3316" s="259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60" t="s">
        <v>260</v>
      </c>
      <c r="AU3316" s="260" t="s">
        <v>93</v>
      </c>
      <c r="AV3316" s="13" t="s">
        <v>93</v>
      </c>
      <c r="AW3316" s="13" t="s">
        <v>40</v>
      </c>
      <c r="AX3316" s="13" t="s">
        <v>84</v>
      </c>
      <c r="AY3316" s="260" t="s">
        <v>251</v>
      </c>
    </row>
    <row r="3317" s="14" customFormat="1">
      <c r="A3317" s="14"/>
      <c r="B3317" s="261"/>
      <c r="C3317" s="262"/>
      <c r="D3317" s="251" t="s">
        <v>260</v>
      </c>
      <c r="E3317" s="263" t="s">
        <v>1</v>
      </c>
      <c r="F3317" s="264" t="s">
        <v>262</v>
      </c>
      <c r="G3317" s="262"/>
      <c r="H3317" s="265">
        <v>5.3390000000000004</v>
      </c>
      <c r="I3317" s="266"/>
      <c r="J3317" s="262"/>
      <c r="K3317" s="262"/>
      <c r="L3317" s="267"/>
      <c r="M3317" s="268"/>
      <c r="N3317" s="269"/>
      <c r="O3317" s="269"/>
      <c r="P3317" s="269"/>
      <c r="Q3317" s="269"/>
      <c r="R3317" s="269"/>
      <c r="S3317" s="269"/>
      <c r="T3317" s="270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71" t="s">
        <v>260</v>
      </c>
      <c r="AU3317" s="271" t="s">
        <v>93</v>
      </c>
      <c r="AV3317" s="14" t="s">
        <v>257</v>
      </c>
      <c r="AW3317" s="14" t="s">
        <v>40</v>
      </c>
      <c r="AX3317" s="14" t="s">
        <v>91</v>
      </c>
      <c r="AY3317" s="271" t="s">
        <v>251</v>
      </c>
    </row>
    <row r="3318" s="2" customFormat="1" ht="16.5" customHeight="1">
      <c r="A3318" s="41"/>
      <c r="B3318" s="42"/>
      <c r="C3318" s="294" t="s">
        <v>3140</v>
      </c>
      <c r="D3318" s="294" t="s">
        <v>338</v>
      </c>
      <c r="E3318" s="295" t="s">
        <v>3141</v>
      </c>
      <c r="F3318" s="296" t="s">
        <v>3142</v>
      </c>
      <c r="G3318" s="297" t="s">
        <v>389</v>
      </c>
      <c r="H3318" s="298">
        <v>5.8730000000000002</v>
      </c>
      <c r="I3318" s="299"/>
      <c r="J3318" s="300">
        <f>ROUND(I3318*H3318,2)</f>
        <v>0</v>
      </c>
      <c r="K3318" s="301"/>
      <c r="L3318" s="302"/>
      <c r="M3318" s="303" t="s">
        <v>1</v>
      </c>
      <c r="N3318" s="304" t="s">
        <v>49</v>
      </c>
      <c r="O3318" s="94"/>
      <c r="P3318" s="240">
        <f>O3318*H3318</f>
        <v>0</v>
      </c>
      <c r="Q3318" s="240">
        <v>0.016</v>
      </c>
      <c r="R3318" s="240">
        <f>Q3318*H3318</f>
        <v>0.09396800000000001</v>
      </c>
      <c r="S3318" s="240">
        <v>0</v>
      </c>
      <c r="T3318" s="241">
        <f>S3318*H3318</f>
        <v>0</v>
      </c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R3318" s="242" t="s">
        <v>364</v>
      </c>
      <c r="AT3318" s="242" t="s">
        <v>338</v>
      </c>
      <c r="AU3318" s="242" t="s">
        <v>93</v>
      </c>
      <c r="AY3318" s="19" t="s">
        <v>251</v>
      </c>
      <c r="BE3318" s="243">
        <f>IF(N3318="základní",J3318,0)</f>
        <v>0</v>
      </c>
      <c r="BF3318" s="243">
        <f>IF(N3318="snížená",J3318,0)</f>
        <v>0</v>
      </c>
      <c r="BG3318" s="243">
        <f>IF(N3318="zákl. přenesená",J3318,0)</f>
        <v>0</v>
      </c>
      <c r="BH3318" s="243">
        <f>IF(N3318="sníž. přenesená",J3318,0)</f>
        <v>0</v>
      </c>
      <c r="BI3318" s="243">
        <f>IF(N3318="nulová",J3318,0)</f>
        <v>0</v>
      </c>
      <c r="BJ3318" s="19" t="s">
        <v>91</v>
      </c>
      <c r="BK3318" s="243">
        <f>ROUND(I3318*H3318,2)</f>
        <v>0</v>
      </c>
      <c r="BL3318" s="19" t="s">
        <v>304</v>
      </c>
      <c r="BM3318" s="242" t="s">
        <v>3143</v>
      </c>
    </row>
    <row r="3319" s="2" customFormat="1">
      <c r="A3319" s="41"/>
      <c r="B3319" s="42"/>
      <c r="C3319" s="43"/>
      <c r="D3319" s="251" t="s">
        <v>289</v>
      </c>
      <c r="E3319" s="43"/>
      <c r="F3319" s="282" t="s">
        <v>3144</v>
      </c>
      <c r="G3319" s="43"/>
      <c r="H3319" s="43"/>
      <c r="I3319" s="246"/>
      <c r="J3319" s="43"/>
      <c r="K3319" s="43"/>
      <c r="L3319" s="47"/>
      <c r="M3319" s="247"/>
      <c r="N3319" s="248"/>
      <c r="O3319" s="94"/>
      <c r="P3319" s="94"/>
      <c r="Q3319" s="94"/>
      <c r="R3319" s="94"/>
      <c r="S3319" s="94"/>
      <c r="T3319" s="95"/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T3319" s="19" t="s">
        <v>289</v>
      </c>
      <c r="AU3319" s="19" t="s">
        <v>93</v>
      </c>
    </row>
    <row r="3320" s="15" customFormat="1">
      <c r="A3320" s="15"/>
      <c r="B3320" s="272"/>
      <c r="C3320" s="273"/>
      <c r="D3320" s="251" t="s">
        <v>260</v>
      </c>
      <c r="E3320" s="274" t="s">
        <v>1</v>
      </c>
      <c r="F3320" s="275" t="s">
        <v>1561</v>
      </c>
      <c r="G3320" s="273"/>
      <c r="H3320" s="274" t="s">
        <v>1</v>
      </c>
      <c r="I3320" s="276"/>
      <c r="J3320" s="273"/>
      <c r="K3320" s="273"/>
      <c r="L3320" s="277"/>
      <c r="M3320" s="278"/>
      <c r="N3320" s="279"/>
      <c r="O3320" s="279"/>
      <c r="P3320" s="279"/>
      <c r="Q3320" s="279"/>
      <c r="R3320" s="279"/>
      <c r="S3320" s="279"/>
      <c r="T3320" s="280"/>
      <c r="U3320" s="15"/>
      <c r="V3320" s="15"/>
      <c r="W3320" s="15"/>
      <c r="X3320" s="15"/>
      <c r="Y3320" s="15"/>
      <c r="Z3320" s="15"/>
      <c r="AA3320" s="15"/>
      <c r="AB3320" s="15"/>
      <c r="AC3320" s="15"/>
      <c r="AD3320" s="15"/>
      <c r="AE3320" s="15"/>
      <c r="AT3320" s="281" t="s">
        <v>260</v>
      </c>
      <c r="AU3320" s="281" t="s">
        <v>93</v>
      </c>
      <c r="AV3320" s="15" t="s">
        <v>91</v>
      </c>
      <c r="AW3320" s="15" t="s">
        <v>40</v>
      </c>
      <c r="AX3320" s="15" t="s">
        <v>84</v>
      </c>
      <c r="AY3320" s="281" t="s">
        <v>251</v>
      </c>
    </row>
    <row r="3321" s="13" customFormat="1">
      <c r="A3321" s="13"/>
      <c r="B3321" s="249"/>
      <c r="C3321" s="250"/>
      <c r="D3321" s="251" t="s">
        <v>260</v>
      </c>
      <c r="E3321" s="252" t="s">
        <v>1</v>
      </c>
      <c r="F3321" s="253" t="s">
        <v>1564</v>
      </c>
      <c r="G3321" s="250"/>
      <c r="H3321" s="254">
        <v>2.9399999999999999</v>
      </c>
      <c r="I3321" s="255"/>
      <c r="J3321" s="250"/>
      <c r="K3321" s="250"/>
      <c r="L3321" s="256"/>
      <c r="M3321" s="257"/>
      <c r="N3321" s="258"/>
      <c r="O3321" s="258"/>
      <c r="P3321" s="258"/>
      <c r="Q3321" s="258"/>
      <c r="R3321" s="258"/>
      <c r="S3321" s="258"/>
      <c r="T3321" s="259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60" t="s">
        <v>260</v>
      </c>
      <c r="AU3321" s="260" t="s">
        <v>93</v>
      </c>
      <c r="AV3321" s="13" t="s">
        <v>93</v>
      </c>
      <c r="AW3321" s="13" t="s">
        <v>40</v>
      </c>
      <c r="AX3321" s="13" t="s">
        <v>84</v>
      </c>
      <c r="AY3321" s="260" t="s">
        <v>251</v>
      </c>
    </row>
    <row r="3322" s="13" customFormat="1">
      <c r="A3322" s="13"/>
      <c r="B3322" s="249"/>
      <c r="C3322" s="250"/>
      <c r="D3322" s="251" t="s">
        <v>260</v>
      </c>
      <c r="E3322" s="252" t="s">
        <v>1</v>
      </c>
      <c r="F3322" s="253" t="s">
        <v>1565</v>
      </c>
      <c r="G3322" s="250"/>
      <c r="H3322" s="254">
        <v>2.399</v>
      </c>
      <c r="I3322" s="255"/>
      <c r="J3322" s="250"/>
      <c r="K3322" s="250"/>
      <c r="L3322" s="256"/>
      <c r="M3322" s="257"/>
      <c r="N3322" s="258"/>
      <c r="O3322" s="258"/>
      <c r="P3322" s="258"/>
      <c r="Q3322" s="258"/>
      <c r="R3322" s="258"/>
      <c r="S3322" s="258"/>
      <c r="T3322" s="259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60" t="s">
        <v>260</v>
      </c>
      <c r="AU3322" s="260" t="s">
        <v>93</v>
      </c>
      <c r="AV3322" s="13" t="s">
        <v>93</v>
      </c>
      <c r="AW3322" s="13" t="s">
        <v>40</v>
      </c>
      <c r="AX3322" s="13" t="s">
        <v>84</v>
      </c>
      <c r="AY3322" s="260" t="s">
        <v>251</v>
      </c>
    </row>
    <row r="3323" s="14" customFormat="1">
      <c r="A3323" s="14"/>
      <c r="B3323" s="261"/>
      <c r="C3323" s="262"/>
      <c r="D3323" s="251" t="s">
        <v>260</v>
      </c>
      <c r="E3323" s="263" t="s">
        <v>1</v>
      </c>
      <c r="F3323" s="264" t="s">
        <v>262</v>
      </c>
      <c r="G3323" s="262"/>
      <c r="H3323" s="265">
        <v>5.3390000000000004</v>
      </c>
      <c r="I3323" s="266"/>
      <c r="J3323" s="262"/>
      <c r="K3323" s="262"/>
      <c r="L3323" s="267"/>
      <c r="M3323" s="268"/>
      <c r="N3323" s="269"/>
      <c r="O3323" s="269"/>
      <c r="P3323" s="269"/>
      <c r="Q3323" s="269"/>
      <c r="R3323" s="269"/>
      <c r="S3323" s="269"/>
      <c r="T3323" s="270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71" t="s">
        <v>260</v>
      </c>
      <c r="AU3323" s="271" t="s">
        <v>93</v>
      </c>
      <c r="AV3323" s="14" t="s">
        <v>257</v>
      </c>
      <c r="AW3323" s="14" t="s">
        <v>40</v>
      </c>
      <c r="AX3323" s="14" t="s">
        <v>91</v>
      </c>
      <c r="AY3323" s="271" t="s">
        <v>251</v>
      </c>
    </row>
    <row r="3324" s="13" customFormat="1">
      <c r="A3324" s="13"/>
      <c r="B3324" s="249"/>
      <c r="C3324" s="250"/>
      <c r="D3324" s="251" t="s">
        <v>260</v>
      </c>
      <c r="E3324" s="250"/>
      <c r="F3324" s="253" t="s">
        <v>3145</v>
      </c>
      <c r="G3324" s="250"/>
      <c r="H3324" s="254">
        <v>5.8730000000000002</v>
      </c>
      <c r="I3324" s="255"/>
      <c r="J3324" s="250"/>
      <c r="K3324" s="250"/>
      <c r="L3324" s="256"/>
      <c r="M3324" s="257"/>
      <c r="N3324" s="258"/>
      <c r="O3324" s="258"/>
      <c r="P3324" s="258"/>
      <c r="Q3324" s="258"/>
      <c r="R3324" s="258"/>
      <c r="S3324" s="258"/>
      <c r="T3324" s="259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60" t="s">
        <v>260</v>
      </c>
      <c r="AU3324" s="260" t="s">
        <v>93</v>
      </c>
      <c r="AV3324" s="13" t="s">
        <v>93</v>
      </c>
      <c r="AW3324" s="13" t="s">
        <v>4</v>
      </c>
      <c r="AX3324" s="13" t="s">
        <v>91</v>
      </c>
      <c r="AY3324" s="260" t="s">
        <v>251</v>
      </c>
    </row>
    <row r="3325" s="2" customFormat="1" ht="24.15" customHeight="1">
      <c r="A3325" s="41"/>
      <c r="B3325" s="42"/>
      <c r="C3325" s="230" t="s">
        <v>2317</v>
      </c>
      <c r="D3325" s="230" t="s">
        <v>253</v>
      </c>
      <c r="E3325" s="231" t="s">
        <v>3146</v>
      </c>
      <c r="F3325" s="232" t="s">
        <v>3147</v>
      </c>
      <c r="G3325" s="233" t="s">
        <v>321</v>
      </c>
      <c r="H3325" s="234">
        <v>29.818999999999999</v>
      </c>
      <c r="I3325" s="235"/>
      <c r="J3325" s="236">
        <f>ROUND(I3325*H3325,2)</f>
        <v>0</v>
      </c>
      <c r="K3325" s="237"/>
      <c r="L3325" s="47"/>
      <c r="M3325" s="238" t="s">
        <v>1</v>
      </c>
      <c r="N3325" s="239" t="s">
        <v>49</v>
      </c>
      <c r="O3325" s="94"/>
      <c r="P3325" s="240">
        <f>O3325*H3325</f>
        <v>0</v>
      </c>
      <c r="Q3325" s="240">
        <v>0</v>
      </c>
      <c r="R3325" s="240">
        <f>Q3325*H3325</f>
        <v>0</v>
      </c>
      <c r="S3325" s="240">
        <v>0</v>
      </c>
      <c r="T3325" s="241">
        <f>S3325*H3325</f>
        <v>0</v>
      </c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R3325" s="242" t="s">
        <v>304</v>
      </c>
      <c r="AT3325" s="242" t="s">
        <v>253</v>
      </c>
      <c r="AU3325" s="242" t="s">
        <v>93</v>
      </c>
      <c r="AY3325" s="19" t="s">
        <v>251</v>
      </c>
      <c r="BE3325" s="243">
        <f>IF(N3325="základní",J3325,0)</f>
        <v>0</v>
      </c>
      <c r="BF3325" s="243">
        <f>IF(N3325="snížená",J3325,0)</f>
        <v>0</v>
      </c>
      <c r="BG3325" s="243">
        <f>IF(N3325="zákl. přenesená",J3325,0)</f>
        <v>0</v>
      </c>
      <c r="BH3325" s="243">
        <f>IF(N3325="sníž. přenesená",J3325,0)</f>
        <v>0</v>
      </c>
      <c r="BI3325" s="243">
        <f>IF(N3325="nulová",J3325,0)</f>
        <v>0</v>
      </c>
      <c r="BJ3325" s="19" t="s">
        <v>91</v>
      </c>
      <c r="BK3325" s="243">
        <f>ROUND(I3325*H3325,2)</f>
        <v>0</v>
      </c>
      <c r="BL3325" s="19" t="s">
        <v>304</v>
      </c>
      <c r="BM3325" s="242" t="s">
        <v>3148</v>
      </c>
    </row>
    <row r="3326" s="15" customFormat="1">
      <c r="A3326" s="15"/>
      <c r="B3326" s="272"/>
      <c r="C3326" s="273"/>
      <c r="D3326" s="251" t="s">
        <v>260</v>
      </c>
      <c r="E3326" s="274" t="s">
        <v>1</v>
      </c>
      <c r="F3326" s="275" t="s">
        <v>1561</v>
      </c>
      <c r="G3326" s="273"/>
      <c r="H3326" s="274" t="s">
        <v>1</v>
      </c>
      <c r="I3326" s="276"/>
      <c r="J3326" s="273"/>
      <c r="K3326" s="273"/>
      <c r="L3326" s="277"/>
      <c r="M3326" s="278"/>
      <c r="N3326" s="279"/>
      <c r="O3326" s="279"/>
      <c r="P3326" s="279"/>
      <c r="Q3326" s="279"/>
      <c r="R3326" s="279"/>
      <c r="S3326" s="279"/>
      <c r="T3326" s="280"/>
      <c r="U3326" s="15"/>
      <c r="V3326" s="15"/>
      <c r="W3326" s="15"/>
      <c r="X3326" s="15"/>
      <c r="Y3326" s="15"/>
      <c r="Z3326" s="15"/>
      <c r="AA3326" s="15"/>
      <c r="AB3326" s="15"/>
      <c r="AC3326" s="15"/>
      <c r="AD3326" s="15"/>
      <c r="AE3326" s="15"/>
      <c r="AT3326" s="281" t="s">
        <v>260</v>
      </c>
      <c r="AU3326" s="281" t="s">
        <v>93</v>
      </c>
      <c r="AV3326" s="15" t="s">
        <v>91</v>
      </c>
      <c r="AW3326" s="15" t="s">
        <v>40</v>
      </c>
      <c r="AX3326" s="15" t="s">
        <v>84</v>
      </c>
      <c r="AY3326" s="281" t="s">
        <v>251</v>
      </c>
    </row>
    <row r="3327" s="13" customFormat="1">
      <c r="A3327" s="13"/>
      <c r="B3327" s="249"/>
      <c r="C3327" s="250"/>
      <c r="D3327" s="251" t="s">
        <v>260</v>
      </c>
      <c r="E3327" s="252" t="s">
        <v>1</v>
      </c>
      <c r="F3327" s="253" t="s">
        <v>3149</v>
      </c>
      <c r="G3327" s="250"/>
      <c r="H3327" s="254">
        <v>10.300000000000001</v>
      </c>
      <c r="I3327" s="255"/>
      <c r="J3327" s="250"/>
      <c r="K3327" s="250"/>
      <c r="L3327" s="256"/>
      <c r="M3327" s="257"/>
      <c r="N3327" s="258"/>
      <c r="O3327" s="258"/>
      <c r="P3327" s="258"/>
      <c r="Q3327" s="258"/>
      <c r="R3327" s="258"/>
      <c r="S3327" s="258"/>
      <c r="T3327" s="259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60" t="s">
        <v>260</v>
      </c>
      <c r="AU3327" s="260" t="s">
        <v>93</v>
      </c>
      <c r="AV3327" s="13" t="s">
        <v>93</v>
      </c>
      <c r="AW3327" s="13" t="s">
        <v>40</v>
      </c>
      <c r="AX3327" s="13" t="s">
        <v>84</v>
      </c>
      <c r="AY3327" s="260" t="s">
        <v>251</v>
      </c>
    </row>
    <row r="3328" s="13" customFormat="1">
      <c r="A3328" s="13"/>
      <c r="B3328" s="249"/>
      <c r="C3328" s="250"/>
      <c r="D3328" s="251" t="s">
        <v>260</v>
      </c>
      <c r="E3328" s="252" t="s">
        <v>1</v>
      </c>
      <c r="F3328" s="253" t="s">
        <v>3150</v>
      </c>
      <c r="G3328" s="250"/>
      <c r="H3328" s="254">
        <v>10.199999999999999</v>
      </c>
      <c r="I3328" s="255"/>
      <c r="J3328" s="250"/>
      <c r="K3328" s="250"/>
      <c r="L3328" s="256"/>
      <c r="M3328" s="257"/>
      <c r="N3328" s="258"/>
      <c r="O3328" s="258"/>
      <c r="P3328" s="258"/>
      <c r="Q3328" s="258"/>
      <c r="R3328" s="258"/>
      <c r="S3328" s="258"/>
      <c r="T3328" s="259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60" t="s">
        <v>260</v>
      </c>
      <c r="AU3328" s="260" t="s">
        <v>93</v>
      </c>
      <c r="AV3328" s="13" t="s">
        <v>93</v>
      </c>
      <c r="AW3328" s="13" t="s">
        <v>40</v>
      </c>
      <c r="AX3328" s="13" t="s">
        <v>84</v>
      </c>
      <c r="AY3328" s="260" t="s">
        <v>251</v>
      </c>
    </row>
    <row r="3329" s="13" customFormat="1">
      <c r="A3329" s="13"/>
      <c r="B3329" s="249"/>
      <c r="C3329" s="250"/>
      <c r="D3329" s="251" t="s">
        <v>260</v>
      </c>
      <c r="E3329" s="252" t="s">
        <v>1</v>
      </c>
      <c r="F3329" s="253" t="s">
        <v>3151</v>
      </c>
      <c r="G3329" s="250"/>
      <c r="H3329" s="254">
        <v>6.9199999999999999</v>
      </c>
      <c r="I3329" s="255"/>
      <c r="J3329" s="250"/>
      <c r="K3329" s="250"/>
      <c r="L3329" s="256"/>
      <c r="M3329" s="257"/>
      <c r="N3329" s="258"/>
      <c r="O3329" s="258"/>
      <c r="P3329" s="258"/>
      <c r="Q3329" s="258"/>
      <c r="R3329" s="258"/>
      <c r="S3329" s="258"/>
      <c r="T3329" s="259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60" t="s">
        <v>260</v>
      </c>
      <c r="AU3329" s="260" t="s">
        <v>93</v>
      </c>
      <c r="AV3329" s="13" t="s">
        <v>93</v>
      </c>
      <c r="AW3329" s="13" t="s">
        <v>40</v>
      </c>
      <c r="AX3329" s="13" t="s">
        <v>84</v>
      </c>
      <c r="AY3329" s="260" t="s">
        <v>251</v>
      </c>
    </row>
    <row r="3330" s="13" customFormat="1">
      <c r="A3330" s="13"/>
      <c r="B3330" s="249"/>
      <c r="C3330" s="250"/>
      <c r="D3330" s="251" t="s">
        <v>260</v>
      </c>
      <c r="E3330" s="252" t="s">
        <v>1</v>
      </c>
      <c r="F3330" s="253" t="s">
        <v>1565</v>
      </c>
      <c r="G3330" s="250"/>
      <c r="H3330" s="254">
        <v>2.399</v>
      </c>
      <c r="I3330" s="255"/>
      <c r="J3330" s="250"/>
      <c r="K3330" s="250"/>
      <c r="L3330" s="256"/>
      <c r="M3330" s="257"/>
      <c r="N3330" s="258"/>
      <c r="O3330" s="258"/>
      <c r="P3330" s="258"/>
      <c r="Q3330" s="258"/>
      <c r="R3330" s="258"/>
      <c r="S3330" s="258"/>
      <c r="T3330" s="259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60" t="s">
        <v>260</v>
      </c>
      <c r="AU3330" s="260" t="s">
        <v>93</v>
      </c>
      <c r="AV3330" s="13" t="s">
        <v>93</v>
      </c>
      <c r="AW3330" s="13" t="s">
        <v>40</v>
      </c>
      <c r="AX3330" s="13" t="s">
        <v>84</v>
      </c>
      <c r="AY3330" s="260" t="s">
        <v>251</v>
      </c>
    </row>
    <row r="3331" s="14" customFormat="1">
      <c r="A3331" s="14"/>
      <c r="B3331" s="261"/>
      <c r="C3331" s="262"/>
      <c r="D3331" s="251" t="s">
        <v>260</v>
      </c>
      <c r="E3331" s="263" t="s">
        <v>1</v>
      </c>
      <c r="F3331" s="264" t="s">
        <v>262</v>
      </c>
      <c r="G3331" s="262"/>
      <c r="H3331" s="265">
        <v>29.818999999999999</v>
      </c>
      <c r="I3331" s="266"/>
      <c r="J3331" s="262"/>
      <c r="K3331" s="262"/>
      <c r="L3331" s="267"/>
      <c r="M3331" s="268"/>
      <c r="N3331" s="269"/>
      <c r="O3331" s="269"/>
      <c r="P3331" s="269"/>
      <c r="Q3331" s="269"/>
      <c r="R3331" s="269"/>
      <c r="S3331" s="269"/>
      <c r="T3331" s="270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71" t="s">
        <v>260</v>
      </c>
      <c r="AU3331" s="271" t="s">
        <v>93</v>
      </c>
      <c r="AV3331" s="14" t="s">
        <v>257</v>
      </c>
      <c r="AW3331" s="14" t="s">
        <v>40</v>
      </c>
      <c r="AX3331" s="14" t="s">
        <v>91</v>
      </c>
      <c r="AY3331" s="271" t="s">
        <v>251</v>
      </c>
    </row>
    <row r="3332" s="2" customFormat="1" ht="16.5" customHeight="1">
      <c r="A3332" s="41"/>
      <c r="B3332" s="42"/>
      <c r="C3332" s="294" t="s">
        <v>3152</v>
      </c>
      <c r="D3332" s="294" t="s">
        <v>338</v>
      </c>
      <c r="E3332" s="295" t="s">
        <v>3153</v>
      </c>
      <c r="F3332" s="296" t="s">
        <v>3154</v>
      </c>
      <c r="G3332" s="297" t="s">
        <v>321</v>
      </c>
      <c r="H3332" s="298">
        <v>32.801000000000002</v>
      </c>
      <c r="I3332" s="299"/>
      <c r="J3332" s="300">
        <f>ROUND(I3332*H3332,2)</f>
        <v>0</v>
      </c>
      <c r="K3332" s="301"/>
      <c r="L3332" s="302"/>
      <c r="M3332" s="303" t="s">
        <v>1</v>
      </c>
      <c r="N3332" s="304" t="s">
        <v>49</v>
      </c>
      <c r="O3332" s="94"/>
      <c r="P3332" s="240">
        <f>O3332*H3332</f>
        <v>0</v>
      </c>
      <c r="Q3332" s="240">
        <v>0.00020000000000000001</v>
      </c>
      <c r="R3332" s="240">
        <f>Q3332*H3332</f>
        <v>0.0065602000000000004</v>
      </c>
      <c r="S3332" s="240">
        <v>0</v>
      </c>
      <c r="T3332" s="241">
        <f>S3332*H3332</f>
        <v>0</v>
      </c>
      <c r="U3332" s="41"/>
      <c r="V3332" s="41"/>
      <c r="W3332" s="41"/>
      <c r="X3332" s="41"/>
      <c r="Y3332" s="41"/>
      <c r="Z3332" s="41"/>
      <c r="AA3332" s="41"/>
      <c r="AB3332" s="41"/>
      <c r="AC3332" s="41"/>
      <c r="AD3332" s="41"/>
      <c r="AE3332" s="41"/>
      <c r="AR3332" s="242" t="s">
        <v>364</v>
      </c>
      <c r="AT3332" s="242" t="s">
        <v>338</v>
      </c>
      <c r="AU3332" s="242" t="s">
        <v>93</v>
      </c>
      <c r="AY3332" s="19" t="s">
        <v>251</v>
      </c>
      <c r="BE3332" s="243">
        <f>IF(N3332="základní",J3332,0)</f>
        <v>0</v>
      </c>
      <c r="BF3332" s="243">
        <f>IF(N3332="snížená",J3332,0)</f>
        <v>0</v>
      </c>
      <c r="BG3332" s="243">
        <f>IF(N3332="zákl. přenesená",J3332,0)</f>
        <v>0</v>
      </c>
      <c r="BH3332" s="243">
        <f>IF(N3332="sníž. přenesená",J3332,0)</f>
        <v>0</v>
      </c>
      <c r="BI3332" s="243">
        <f>IF(N3332="nulová",J3332,0)</f>
        <v>0</v>
      </c>
      <c r="BJ3332" s="19" t="s">
        <v>91</v>
      </c>
      <c r="BK3332" s="243">
        <f>ROUND(I3332*H3332,2)</f>
        <v>0</v>
      </c>
      <c r="BL3332" s="19" t="s">
        <v>304</v>
      </c>
      <c r="BM3332" s="242" t="s">
        <v>3155</v>
      </c>
    </row>
    <row r="3333" s="2" customFormat="1">
      <c r="A3333" s="41"/>
      <c r="B3333" s="42"/>
      <c r="C3333" s="43"/>
      <c r="D3333" s="251" t="s">
        <v>289</v>
      </c>
      <c r="E3333" s="43"/>
      <c r="F3333" s="282" t="s">
        <v>3144</v>
      </c>
      <c r="G3333" s="43"/>
      <c r="H3333" s="43"/>
      <c r="I3333" s="246"/>
      <c r="J3333" s="43"/>
      <c r="K3333" s="43"/>
      <c r="L3333" s="47"/>
      <c r="M3333" s="247"/>
      <c r="N3333" s="248"/>
      <c r="O3333" s="94"/>
      <c r="P3333" s="94"/>
      <c r="Q3333" s="94"/>
      <c r="R3333" s="94"/>
      <c r="S3333" s="94"/>
      <c r="T3333" s="95"/>
      <c r="U3333" s="41"/>
      <c r="V3333" s="41"/>
      <c r="W3333" s="41"/>
      <c r="X3333" s="41"/>
      <c r="Y3333" s="41"/>
      <c r="Z3333" s="41"/>
      <c r="AA3333" s="41"/>
      <c r="AB3333" s="41"/>
      <c r="AC3333" s="41"/>
      <c r="AD3333" s="41"/>
      <c r="AE3333" s="41"/>
      <c r="AT3333" s="19" t="s">
        <v>289</v>
      </c>
      <c r="AU3333" s="19" t="s">
        <v>93</v>
      </c>
    </row>
    <row r="3334" s="15" customFormat="1">
      <c r="A3334" s="15"/>
      <c r="B3334" s="272"/>
      <c r="C3334" s="273"/>
      <c r="D3334" s="251" t="s">
        <v>260</v>
      </c>
      <c r="E3334" s="274" t="s">
        <v>1</v>
      </c>
      <c r="F3334" s="275" t="s">
        <v>1561</v>
      </c>
      <c r="G3334" s="273"/>
      <c r="H3334" s="274" t="s">
        <v>1</v>
      </c>
      <c r="I3334" s="276"/>
      <c r="J3334" s="273"/>
      <c r="K3334" s="273"/>
      <c r="L3334" s="277"/>
      <c r="M3334" s="278"/>
      <c r="N3334" s="279"/>
      <c r="O3334" s="279"/>
      <c r="P3334" s="279"/>
      <c r="Q3334" s="279"/>
      <c r="R3334" s="279"/>
      <c r="S3334" s="279"/>
      <c r="T3334" s="280"/>
      <c r="U3334" s="15"/>
      <c r="V3334" s="15"/>
      <c r="W3334" s="15"/>
      <c r="X3334" s="15"/>
      <c r="Y3334" s="15"/>
      <c r="Z3334" s="15"/>
      <c r="AA3334" s="15"/>
      <c r="AB3334" s="15"/>
      <c r="AC3334" s="15"/>
      <c r="AD3334" s="15"/>
      <c r="AE3334" s="15"/>
      <c r="AT3334" s="281" t="s">
        <v>260</v>
      </c>
      <c r="AU3334" s="281" t="s">
        <v>93</v>
      </c>
      <c r="AV3334" s="15" t="s">
        <v>91</v>
      </c>
      <c r="AW3334" s="15" t="s">
        <v>40</v>
      </c>
      <c r="AX3334" s="15" t="s">
        <v>84</v>
      </c>
      <c r="AY3334" s="281" t="s">
        <v>251</v>
      </c>
    </row>
    <row r="3335" s="13" customFormat="1">
      <c r="A3335" s="13"/>
      <c r="B3335" s="249"/>
      <c r="C3335" s="250"/>
      <c r="D3335" s="251" t="s">
        <v>260</v>
      </c>
      <c r="E3335" s="252" t="s">
        <v>1</v>
      </c>
      <c r="F3335" s="253" t="s">
        <v>3149</v>
      </c>
      <c r="G3335" s="250"/>
      <c r="H3335" s="254">
        <v>10.300000000000001</v>
      </c>
      <c r="I3335" s="255"/>
      <c r="J3335" s="250"/>
      <c r="K3335" s="250"/>
      <c r="L3335" s="256"/>
      <c r="M3335" s="257"/>
      <c r="N3335" s="258"/>
      <c r="O3335" s="258"/>
      <c r="P3335" s="258"/>
      <c r="Q3335" s="258"/>
      <c r="R3335" s="258"/>
      <c r="S3335" s="258"/>
      <c r="T3335" s="259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60" t="s">
        <v>260</v>
      </c>
      <c r="AU3335" s="260" t="s">
        <v>93</v>
      </c>
      <c r="AV3335" s="13" t="s">
        <v>93</v>
      </c>
      <c r="AW3335" s="13" t="s">
        <v>40</v>
      </c>
      <c r="AX3335" s="13" t="s">
        <v>84</v>
      </c>
      <c r="AY3335" s="260" t="s">
        <v>251</v>
      </c>
    </row>
    <row r="3336" s="13" customFormat="1">
      <c r="A3336" s="13"/>
      <c r="B3336" s="249"/>
      <c r="C3336" s="250"/>
      <c r="D3336" s="251" t="s">
        <v>260</v>
      </c>
      <c r="E3336" s="252" t="s">
        <v>1</v>
      </c>
      <c r="F3336" s="253" t="s">
        <v>3150</v>
      </c>
      <c r="G3336" s="250"/>
      <c r="H3336" s="254">
        <v>10.199999999999999</v>
      </c>
      <c r="I3336" s="255"/>
      <c r="J3336" s="250"/>
      <c r="K3336" s="250"/>
      <c r="L3336" s="256"/>
      <c r="M3336" s="257"/>
      <c r="N3336" s="258"/>
      <c r="O3336" s="258"/>
      <c r="P3336" s="258"/>
      <c r="Q3336" s="258"/>
      <c r="R3336" s="258"/>
      <c r="S3336" s="258"/>
      <c r="T3336" s="259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60" t="s">
        <v>260</v>
      </c>
      <c r="AU3336" s="260" t="s">
        <v>93</v>
      </c>
      <c r="AV3336" s="13" t="s">
        <v>93</v>
      </c>
      <c r="AW3336" s="13" t="s">
        <v>40</v>
      </c>
      <c r="AX3336" s="13" t="s">
        <v>84</v>
      </c>
      <c r="AY3336" s="260" t="s">
        <v>251</v>
      </c>
    </row>
    <row r="3337" s="13" customFormat="1">
      <c r="A3337" s="13"/>
      <c r="B3337" s="249"/>
      <c r="C3337" s="250"/>
      <c r="D3337" s="251" t="s">
        <v>260</v>
      </c>
      <c r="E3337" s="252" t="s">
        <v>1</v>
      </c>
      <c r="F3337" s="253" t="s">
        <v>3151</v>
      </c>
      <c r="G3337" s="250"/>
      <c r="H3337" s="254">
        <v>6.9199999999999999</v>
      </c>
      <c r="I3337" s="255"/>
      <c r="J3337" s="250"/>
      <c r="K3337" s="250"/>
      <c r="L3337" s="256"/>
      <c r="M3337" s="257"/>
      <c r="N3337" s="258"/>
      <c r="O3337" s="258"/>
      <c r="P3337" s="258"/>
      <c r="Q3337" s="258"/>
      <c r="R3337" s="258"/>
      <c r="S3337" s="258"/>
      <c r="T3337" s="259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60" t="s">
        <v>260</v>
      </c>
      <c r="AU3337" s="260" t="s">
        <v>93</v>
      </c>
      <c r="AV3337" s="13" t="s">
        <v>93</v>
      </c>
      <c r="AW3337" s="13" t="s">
        <v>40</v>
      </c>
      <c r="AX3337" s="13" t="s">
        <v>84</v>
      </c>
      <c r="AY3337" s="260" t="s">
        <v>251</v>
      </c>
    </row>
    <row r="3338" s="13" customFormat="1">
      <c r="A3338" s="13"/>
      <c r="B3338" s="249"/>
      <c r="C3338" s="250"/>
      <c r="D3338" s="251" t="s">
        <v>260</v>
      </c>
      <c r="E3338" s="252" t="s">
        <v>1</v>
      </c>
      <c r="F3338" s="253" t="s">
        <v>1565</v>
      </c>
      <c r="G3338" s="250"/>
      <c r="H3338" s="254">
        <v>2.399</v>
      </c>
      <c r="I3338" s="255"/>
      <c r="J3338" s="250"/>
      <c r="K3338" s="250"/>
      <c r="L3338" s="256"/>
      <c r="M3338" s="257"/>
      <c r="N3338" s="258"/>
      <c r="O3338" s="258"/>
      <c r="P3338" s="258"/>
      <c r="Q3338" s="258"/>
      <c r="R3338" s="258"/>
      <c r="S3338" s="258"/>
      <c r="T3338" s="259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60" t="s">
        <v>260</v>
      </c>
      <c r="AU3338" s="260" t="s">
        <v>93</v>
      </c>
      <c r="AV3338" s="13" t="s">
        <v>93</v>
      </c>
      <c r="AW3338" s="13" t="s">
        <v>40</v>
      </c>
      <c r="AX3338" s="13" t="s">
        <v>84</v>
      </c>
      <c r="AY3338" s="260" t="s">
        <v>251</v>
      </c>
    </row>
    <row r="3339" s="14" customFormat="1">
      <c r="A3339" s="14"/>
      <c r="B3339" s="261"/>
      <c r="C3339" s="262"/>
      <c r="D3339" s="251" t="s">
        <v>260</v>
      </c>
      <c r="E3339" s="263" t="s">
        <v>1</v>
      </c>
      <c r="F3339" s="264" t="s">
        <v>262</v>
      </c>
      <c r="G3339" s="262"/>
      <c r="H3339" s="265">
        <v>29.818999999999999</v>
      </c>
      <c r="I3339" s="266"/>
      <c r="J3339" s="262"/>
      <c r="K3339" s="262"/>
      <c r="L3339" s="267"/>
      <c r="M3339" s="268"/>
      <c r="N3339" s="269"/>
      <c r="O3339" s="269"/>
      <c r="P3339" s="269"/>
      <c r="Q3339" s="269"/>
      <c r="R3339" s="269"/>
      <c r="S3339" s="269"/>
      <c r="T3339" s="270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71" t="s">
        <v>260</v>
      </c>
      <c r="AU3339" s="271" t="s">
        <v>93</v>
      </c>
      <c r="AV3339" s="14" t="s">
        <v>257</v>
      </c>
      <c r="AW3339" s="14" t="s">
        <v>40</v>
      </c>
      <c r="AX3339" s="14" t="s">
        <v>91</v>
      </c>
      <c r="AY3339" s="271" t="s">
        <v>251</v>
      </c>
    </row>
    <row r="3340" s="13" customFormat="1">
      <c r="A3340" s="13"/>
      <c r="B3340" s="249"/>
      <c r="C3340" s="250"/>
      <c r="D3340" s="251" t="s">
        <v>260</v>
      </c>
      <c r="E3340" s="250"/>
      <c r="F3340" s="253" t="s">
        <v>3156</v>
      </c>
      <c r="G3340" s="250"/>
      <c r="H3340" s="254">
        <v>32.801000000000002</v>
      </c>
      <c r="I3340" s="255"/>
      <c r="J3340" s="250"/>
      <c r="K3340" s="250"/>
      <c r="L3340" s="256"/>
      <c r="M3340" s="257"/>
      <c r="N3340" s="258"/>
      <c r="O3340" s="258"/>
      <c r="P3340" s="258"/>
      <c r="Q3340" s="258"/>
      <c r="R3340" s="258"/>
      <c r="S3340" s="258"/>
      <c r="T3340" s="259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60" t="s">
        <v>260</v>
      </c>
      <c r="AU3340" s="260" t="s">
        <v>93</v>
      </c>
      <c r="AV3340" s="13" t="s">
        <v>93</v>
      </c>
      <c r="AW3340" s="13" t="s">
        <v>4</v>
      </c>
      <c r="AX3340" s="13" t="s">
        <v>91</v>
      </c>
      <c r="AY3340" s="260" t="s">
        <v>251</v>
      </c>
    </row>
    <row r="3341" s="2" customFormat="1" ht="44.25" customHeight="1">
      <c r="A3341" s="41"/>
      <c r="B3341" s="42"/>
      <c r="C3341" s="230" t="s">
        <v>2324</v>
      </c>
      <c r="D3341" s="230" t="s">
        <v>253</v>
      </c>
      <c r="E3341" s="231" t="s">
        <v>3157</v>
      </c>
      <c r="F3341" s="232" t="s">
        <v>3158</v>
      </c>
      <c r="G3341" s="233" t="s">
        <v>321</v>
      </c>
      <c r="H3341" s="234">
        <v>43.899999999999999</v>
      </c>
      <c r="I3341" s="235"/>
      <c r="J3341" s="236">
        <f>ROUND(I3341*H3341,2)</f>
        <v>0</v>
      </c>
      <c r="K3341" s="237"/>
      <c r="L3341" s="47"/>
      <c r="M3341" s="238" t="s">
        <v>1</v>
      </c>
      <c r="N3341" s="239" t="s">
        <v>49</v>
      </c>
      <c r="O3341" s="94"/>
      <c r="P3341" s="240">
        <f>O3341*H3341</f>
        <v>0</v>
      </c>
      <c r="Q3341" s="240">
        <v>0.0099000000000000008</v>
      </c>
      <c r="R3341" s="240">
        <f>Q3341*H3341</f>
        <v>0.43461</v>
      </c>
      <c r="S3341" s="240">
        <v>0</v>
      </c>
      <c r="T3341" s="241">
        <f>S3341*H3341</f>
        <v>0</v>
      </c>
      <c r="U3341" s="41"/>
      <c r="V3341" s="41"/>
      <c r="W3341" s="41"/>
      <c r="X3341" s="41"/>
      <c r="Y3341" s="41"/>
      <c r="Z3341" s="41"/>
      <c r="AA3341" s="41"/>
      <c r="AB3341" s="41"/>
      <c r="AC3341" s="41"/>
      <c r="AD3341" s="41"/>
      <c r="AE3341" s="41"/>
      <c r="AR3341" s="242" t="s">
        <v>304</v>
      </c>
      <c r="AT3341" s="242" t="s">
        <v>253</v>
      </c>
      <c r="AU3341" s="242" t="s">
        <v>93</v>
      </c>
      <c r="AY3341" s="19" t="s">
        <v>251</v>
      </c>
      <c r="BE3341" s="243">
        <f>IF(N3341="základní",J3341,0)</f>
        <v>0</v>
      </c>
      <c r="BF3341" s="243">
        <f>IF(N3341="snížená",J3341,0)</f>
        <v>0</v>
      </c>
      <c r="BG3341" s="243">
        <f>IF(N3341="zákl. přenesená",J3341,0)</f>
        <v>0</v>
      </c>
      <c r="BH3341" s="243">
        <f>IF(N3341="sníž. přenesená",J3341,0)</f>
        <v>0</v>
      </c>
      <c r="BI3341" s="243">
        <f>IF(N3341="nulová",J3341,0)</f>
        <v>0</v>
      </c>
      <c r="BJ3341" s="19" t="s">
        <v>91</v>
      </c>
      <c r="BK3341" s="243">
        <f>ROUND(I3341*H3341,2)</f>
        <v>0</v>
      </c>
      <c r="BL3341" s="19" t="s">
        <v>304</v>
      </c>
      <c r="BM3341" s="242" t="s">
        <v>3159</v>
      </c>
    </row>
    <row r="3342" s="2" customFormat="1">
      <c r="A3342" s="41"/>
      <c r="B3342" s="42"/>
      <c r="C3342" s="43"/>
      <c r="D3342" s="251" t="s">
        <v>289</v>
      </c>
      <c r="E3342" s="43"/>
      <c r="F3342" s="282" t="s">
        <v>3160</v>
      </c>
      <c r="G3342" s="43"/>
      <c r="H3342" s="43"/>
      <c r="I3342" s="246"/>
      <c r="J3342" s="43"/>
      <c r="K3342" s="43"/>
      <c r="L3342" s="47"/>
      <c r="M3342" s="247"/>
      <c r="N3342" s="248"/>
      <c r="O3342" s="94"/>
      <c r="P3342" s="94"/>
      <c r="Q3342" s="94"/>
      <c r="R3342" s="94"/>
      <c r="S3342" s="94"/>
      <c r="T3342" s="95"/>
      <c r="U3342" s="41"/>
      <c r="V3342" s="41"/>
      <c r="W3342" s="41"/>
      <c r="X3342" s="41"/>
      <c r="Y3342" s="41"/>
      <c r="Z3342" s="41"/>
      <c r="AA3342" s="41"/>
      <c r="AB3342" s="41"/>
      <c r="AC3342" s="41"/>
      <c r="AD3342" s="41"/>
      <c r="AE3342" s="41"/>
      <c r="AT3342" s="19" t="s">
        <v>289</v>
      </c>
      <c r="AU3342" s="19" t="s">
        <v>93</v>
      </c>
    </row>
    <row r="3343" s="15" customFormat="1">
      <c r="A3343" s="15"/>
      <c r="B3343" s="272"/>
      <c r="C3343" s="273"/>
      <c r="D3343" s="251" t="s">
        <v>260</v>
      </c>
      <c r="E3343" s="274" t="s">
        <v>1</v>
      </c>
      <c r="F3343" s="275" t="s">
        <v>1561</v>
      </c>
      <c r="G3343" s="273"/>
      <c r="H3343" s="274" t="s">
        <v>1</v>
      </c>
      <c r="I3343" s="276"/>
      <c r="J3343" s="273"/>
      <c r="K3343" s="273"/>
      <c r="L3343" s="277"/>
      <c r="M3343" s="278"/>
      <c r="N3343" s="279"/>
      <c r="O3343" s="279"/>
      <c r="P3343" s="279"/>
      <c r="Q3343" s="279"/>
      <c r="R3343" s="279"/>
      <c r="S3343" s="279"/>
      <c r="T3343" s="280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81" t="s">
        <v>260</v>
      </c>
      <c r="AU3343" s="281" t="s">
        <v>93</v>
      </c>
      <c r="AV3343" s="15" t="s">
        <v>91</v>
      </c>
      <c r="AW3343" s="15" t="s">
        <v>40</v>
      </c>
      <c r="AX3343" s="15" t="s">
        <v>84</v>
      </c>
      <c r="AY3343" s="281" t="s">
        <v>251</v>
      </c>
    </row>
    <row r="3344" s="13" customFormat="1">
      <c r="A3344" s="13"/>
      <c r="B3344" s="249"/>
      <c r="C3344" s="250"/>
      <c r="D3344" s="251" t="s">
        <v>260</v>
      </c>
      <c r="E3344" s="252" t="s">
        <v>1</v>
      </c>
      <c r="F3344" s="253" t="s">
        <v>3161</v>
      </c>
      <c r="G3344" s="250"/>
      <c r="H3344" s="254">
        <v>4.2000000000000002</v>
      </c>
      <c r="I3344" s="255"/>
      <c r="J3344" s="250"/>
      <c r="K3344" s="250"/>
      <c r="L3344" s="256"/>
      <c r="M3344" s="257"/>
      <c r="N3344" s="258"/>
      <c r="O3344" s="258"/>
      <c r="P3344" s="258"/>
      <c r="Q3344" s="258"/>
      <c r="R3344" s="258"/>
      <c r="S3344" s="258"/>
      <c r="T3344" s="259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60" t="s">
        <v>260</v>
      </c>
      <c r="AU3344" s="260" t="s">
        <v>93</v>
      </c>
      <c r="AV3344" s="13" t="s">
        <v>93</v>
      </c>
      <c r="AW3344" s="13" t="s">
        <v>40</v>
      </c>
      <c r="AX3344" s="13" t="s">
        <v>84</v>
      </c>
      <c r="AY3344" s="260" t="s">
        <v>251</v>
      </c>
    </row>
    <row r="3345" s="13" customFormat="1">
      <c r="A3345" s="13"/>
      <c r="B3345" s="249"/>
      <c r="C3345" s="250"/>
      <c r="D3345" s="251" t="s">
        <v>260</v>
      </c>
      <c r="E3345" s="252" t="s">
        <v>1</v>
      </c>
      <c r="F3345" s="253" t="s">
        <v>3162</v>
      </c>
      <c r="G3345" s="250"/>
      <c r="H3345" s="254">
        <v>5.5</v>
      </c>
      <c r="I3345" s="255"/>
      <c r="J3345" s="250"/>
      <c r="K3345" s="250"/>
      <c r="L3345" s="256"/>
      <c r="M3345" s="257"/>
      <c r="N3345" s="258"/>
      <c r="O3345" s="258"/>
      <c r="P3345" s="258"/>
      <c r="Q3345" s="258"/>
      <c r="R3345" s="258"/>
      <c r="S3345" s="258"/>
      <c r="T3345" s="259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60" t="s">
        <v>260</v>
      </c>
      <c r="AU3345" s="260" t="s">
        <v>93</v>
      </c>
      <c r="AV3345" s="13" t="s">
        <v>93</v>
      </c>
      <c r="AW3345" s="13" t="s">
        <v>40</v>
      </c>
      <c r="AX3345" s="13" t="s">
        <v>84</v>
      </c>
      <c r="AY3345" s="260" t="s">
        <v>251</v>
      </c>
    </row>
    <row r="3346" s="13" customFormat="1">
      <c r="A3346" s="13"/>
      <c r="B3346" s="249"/>
      <c r="C3346" s="250"/>
      <c r="D3346" s="251" t="s">
        <v>260</v>
      </c>
      <c r="E3346" s="252" t="s">
        <v>1</v>
      </c>
      <c r="F3346" s="253" t="s">
        <v>3163</v>
      </c>
      <c r="G3346" s="250"/>
      <c r="H3346" s="254">
        <v>11.4</v>
      </c>
      <c r="I3346" s="255"/>
      <c r="J3346" s="250"/>
      <c r="K3346" s="250"/>
      <c r="L3346" s="256"/>
      <c r="M3346" s="257"/>
      <c r="N3346" s="258"/>
      <c r="O3346" s="258"/>
      <c r="P3346" s="258"/>
      <c r="Q3346" s="258"/>
      <c r="R3346" s="258"/>
      <c r="S3346" s="258"/>
      <c r="T3346" s="259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60" t="s">
        <v>260</v>
      </c>
      <c r="AU3346" s="260" t="s">
        <v>93</v>
      </c>
      <c r="AV3346" s="13" t="s">
        <v>93</v>
      </c>
      <c r="AW3346" s="13" t="s">
        <v>40</v>
      </c>
      <c r="AX3346" s="13" t="s">
        <v>84</v>
      </c>
      <c r="AY3346" s="260" t="s">
        <v>251</v>
      </c>
    </row>
    <row r="3347" s="13" customFormat="1">
      <c r="A3347" s="13"/>
      <c r="B3347" s="249"/>
      <c r="C3347" s="250"/>
      <c r="D3347" s="251" t="s">
        <v>260</v>
      </c>
      <c r="E3347" s="252" t="s">
        <v>1</v>
      </c>
      <c r="F3347" s="253" t="s">
        <v>3164</v>
      </c>
      <c r="G3347" s="250"/>
      <c r="H3347" s="254">
        <v>11.4</v>
      </c>
      <c r="I3347" s="255"/>
      <c r="J3347" s="250"/>
      <c r="K3347" s="250"/>
      <c r="L3347" s="256"/>
      <c r="M3347" s="257"/>
      <c r="N3347" s="258"/>
      <c r="O3347" s="258"/>
      <c r="P3347" s="258"/>
      <c r="Q3347" s="258"/>
      <c r="R3347" s="258"/>
      <c r="S3347" s="258"/>
      <c r="T3347" s="259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60" t="s">
        <v>260</v>
      </c>
      <c r="AU3347" s="260" t="s">
        <v>93</v>
      </c>
      <c r="AV3347" s="13" t="s">
        <v>93</v>
      </c>
      <c r="AW3347" s="13" t="s">
        <v>40</v>
      </c>
      <c r="AX3347" s="13" t="s">
        <v>84</v>
      </c>
      <c r="AY3347" s="260" t="s">
        <v>251</v>
      </c>
    </row>
    <row r="3348" s="13" customFormat="1">
      <c r="A3348" s="13"/>
      <c r="B3348" s="249"/>
      <c r="C3348" s="250"/>
      <c r="D3348" s="251" t="s">
        <v>260</v>
      </c>
      <c r="E3348" s="252" t="s">
        <v>1</v>
      </c>
      <c r="F3348" s="253" t="s">
        <v>3165</v>
      </c>
      <c r="G3348" s="250"/>
      <c r="H3348" s="254">
        <v>11.4</v>
      </c>
      <c r="I3348" s="255"/>
      <c r="J3348" s="250"/>
      <c r="K3348" s="250"/>
      <c r="L3348" s="256"/>
      <c r="M3348" s="257"/>
      <c r="N3348" s="258"/>
      <c r="O3348" s="258"/>
      <c r="P3348" s="258"/>
      <c r="Q3348" s="258"/>
      <c r="R3348" s="258"/>
      <c r="S3348" s="258"/>
      <c r="T3348" s="259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60" t="s">
        <v>260</v>
      </c>
      <c r="AU3348" s="260" t="s">
        <v>93</v>
      </c>
      <c r="AV3348" s="13" t="s">
        <v>93</v>
      </c>
      <c r="AW3348" s="13" t="s">
        <v>40</v>
      </c>
      <c r="AX3348" s="13" t="s">
        <v>84</v>
      </c>
      <c r="AY3348" s="260" t="s">
        <v>251</v>
      </c>
    </row>
    <row r="3349" s="14" customFormat="1">
      <c r="A3349" s="14"/>
      <c r="B3349" s="261"/>
      <c r="C3349" s="262"/>
      <c r="D3349" s="251" t="s">
        <v>260</v>
      </c>
      <c r="E3349" s="263" t="s">
        <v>1</v>
      </c>
      <c r="F3349" s="264" t="s">
        <v>262</v>
      </c>
      <c r="G3349" s="262"/>
      <c r="H3349" s="265">
        <v>43.899999999999999</v>
      </c>
      <c r="I3349" s="266"/>
      <c r="J3349" s="262"/>
      <c r="K3349" s="262"/>
      <c r="L3349" s="267"/>
      <c r="M3349" s="268"/>
      <c r="N3349" s="269"/>
      <c r="O3349" s="269"/>
      <c r="P3349" s="269"/>
      <c r="Q3349" s="269"/>
      <c r="R3349" s="269"/>
      <c r="S3349" s="269"/>
      <c r="T3349" s="270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71" t="s">
        <v>260</v>
      </c>
      <c r="AU3349" s="271" t="s">
        <v>93</v>
      </c>
      <c r="AV3349" s="14" t="s">
        <v>257</v>
      </c>
      <c r="AW3349" s="14" t="s">
        <v>40</v>
      </c>
      <c r="AX3349" s="14" t="s">
        <v>91</v>
      </c>
      <c r="AY3349" s="271" t="s">
        <v>251</v>
      </c>
    </row>
    <row r="3350" s="2" customFormat="1" ht="44.25" customHeight="1">
      <c r="A3350" s="41"/>
      <c r="B3350" s="42"/>
      <c r="C3350" s="230" t="s">
        <v>3166</v>
      </c>
      <c r="D3350" s="230" t="s">
        <v>253</v>
      </c>
      <c r="E3350" s="231" t="s">
        <v>3167</v>
      </c>
      <c r="F3350" s="232" t="s">
        <v>3168</v>
      </c>
      <c r="G3350" s="233" t="s">
        <v>321</v>
      </c>
      <c r="H3350" s="234">
        <v>7.5</v>
      </c>
      <c r="I3350" s="235"/>
      <c r="J3350" s="236">
        <f>ROUND(I3350*H3350,2)</f>
        <v>0</v>
      </c>
      <c r="K3350" s="237"/>
      <c r="L3350" s="47"/>
      <c r="M3350" s="238" t="s">
        <v>1</v>
      </c>
      <c r="N3350" s="239" t="s">
        <v>49</v>
      </c>
      <c r="O3350" s="94"/>
      <c r="P3350" s="240">
        <f>O3350*H3350</f>
        <v>0</v>
      </c>
      <c r="Q3350" s="240">
        <v>0.012200000000000001</v>
      </c>
      <c r="R3350" s="240">
        <f>Q3350*H3350</f>
        <v>0.091500000000000012</v>
      </c>
      <c r="S3350" s="240">
        <v>0</v>
      </c>
      <c r="T3350" s="241">
        <f>S3350*H3350</f>
        <v>0</v>
      </c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R3350" s="242" t="s">
        <v>304</v>
      </c>
      <c r="AT3350" s="242" t="s">
        <v>253</v>
      </c>
      <c r="AU3350" s="242" t="s">
        <v>93</v>
      </c>
      <c r="AY3350" s="19" t="s">
        <v>251</v>
      </c>
      <c r="BE3350" s="243">
        <f>IF(N3350="základní",J3350,0)</f>
        <v>0</v>
      </c>
      <c r="BF3350" s="243">
        <f>IF(N3350="snížená",J3350,0)</f>
        <v>0</v>
      </c>
      <c r="BG3350" s="243">
        <f>IF(N3350="zákl. přenesená",J3350,0)</f>
        <v>0</v>
      </c>
      <c r="BH3350" s="243">
        <f>IF(N3350="sníž. přenesená",J3350,0)</f>
        <v>0</v>
      </c>
      <c r="BI3350" s="243">
        <f>IF(N3350="nulová",J3350,0)</f>
        <v>0</v>
      </c>
      <c r="BJ3350" s="19" t="s">
        <v>91</v>
      </c>
      <c r="BK3350" s="243">
        <f>ROUND(I3350*H3350,2)</f>
        <v>0</v>
      </c>
      <c r="BL3350" s="19" t="s">
        <v>304</v>
      </c>
      <c r="BM3350" s="242" t="s">
        <v>3169</v>
      </c>
    </row>
    <row r="3351" s="2" customFormat="1">
      <c r="A3351" s="41"/>
      <c r="B3351" s="42"/>
      <c r="C3351" s="43"/>
      <c r="D3351" s="251" t="s">
        <v>289</v>
      </c>
      <c r="E3351" s="43"/>
      <c r="F3351" s="282" t="s">
        <v>3170</v>
      </c>
      <c r="G3351" s="43"/>
      <c r="H3351" s="43"/>
      <c r="I3351" s="246"/>
      <c r="J3351" s="43"/>
      <c r="K3351" s="43"/>
      <c r="L3351" s="47"/>
      <c r="M3351" s="247"/>
      <c r="N3351" s="248"/>
      <c r="O3351" s="94"/>
      <c r="P3351" s="94"/>
      <c r="Q3351" s="94"/>
      <c r="R3351" s="94"/>
      <c r="S3351" s="94"/>
      <c r="T3351" s="95"/>
      <c r="U3351" s="41"/>
      <c r="V3351" s="41"/>
      <c r="W3351" s="41"/>
      <c r="X3351" s="41"/>
      <c r="Y3351" s="41"/>
      <c r="Z3351" s="41"/>
      <c r="AA3351" s="41"/>
      <c r="AB3351" s="41"/>
      <c r="AC3351" s="41"/>
      <c r="AD3351" s="41"/>
      <c r="AE3351" s="41"/>
      <c r="AT3351" s="19" t="s">
        <v>289</v>
      </c>
      <c r="AU3351" s="19" t="s">
        <v>93</v>
      </c>
    </row>
    <row r="3352" s="15" customFormat="1">
      <c r="A3352" s="15"/>
      <c r="B3352" s="272"/>
      <c r="C3352" s="273"/>
      <c r="D3352" s="251" t="s">
        <v>260</v>
      </c>
      <c r="E3352" s="274" t="s">
        <v>1</v>
      </c>
      <c r="F3352" s="275" t="s">
        <v>1561</v>
      </c>
      <c r="G3352" s="273"/>
      <c r="H3352" s="274" t="s">
        <v>1</v>
      </c>
      <c r="I3352" s="276"/>
      <c r="J3352" s="273"/>
      <c r="K3352" s="273"/>
      <c r="L3352" s="277"/>
      <c r="M3352" s="278"/>
      <c r="N3352" s="279"/>
      <c r="O3352" s="279"/>
      <c r="P3352" s="279"/>
      <c r="Q3352" s="279"/>
      <c r="R3352" s="279"/>
      <c r="S3352" s="279"/>
      <c r="T3352" s="280"/>
      <c r="U3352" s="15"/>
      <c r="V3352" s="15"/>
      <c r="W3352" s="15"/>
      <c r="X3352" s="15"/>
      <c r="Y3352" s="15"/>
      <c r="Z3352" s="15"/>
      <c r="AA3352" s="15"/>
      <c r="AB3352" s="15"/>
      <c r="AC3352" s="15"/>
      <c r="AD3352" s="15"/>
      <c r="AE3352" s="15"/>
      <c r="AT3352" s="281" t="s">
        <v>260</v>
      </c>
      <c r="AU3352" s="281" t="s">
        <v>93</v>
      </c>
      <c r="AV3352" s="15" t="s">
        <v>91</v>
      </c>
      <c r="AW3352" s="15" t="s">
        <v>40</v>
      </c>
      <c r="AX3352" s="15" t="s">
        <v>84</v>
      </c>
      <c r="AY3352" s="281" t="s">
        <v>251</v>
      </c>
    </row>
    <row r="3353" s="13" customFormat="1">
      <c r="A3353" s="13"/>
      <c r="B3353" s="249"/>
      <c r="C3353" s="250"/>
      <c r="D3353" s="251" t="s">
        <v>260</v>
      </c>
      <c r="E3353" s="252" t="s">
        <v>1</v>
      </c>
      <c r="F3353" s="253" t="s">
        <v>998</v>
      </c>
      <c r="G3353" s="250"/>
      <c r="H3353" s="254">
        <v>7.5</v>
      </c>
      <c r="I3353" s="255"/>
      <c r="J3353" s="250"/>
      <c r="K3353" s="250"/>
      <c r="L3353" s="256"/>
      <c r="M3353" s="257"/>
      <c r="N3353" s="258"/>
      <c r="O3353" s="258"/>
      <c r="P3353" s="258"/>
      <c r="Q3353" s="258"/>
      <c r="R3353" s="258"/>
      <c r="S3353" s="258"/>
      <c r="T3353" s="259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60" t="s">
        <v>260</v>
      </c>
      <c r="AU3353" s="260" t="s">
        <v>93</v>
      </c>
      <c r="AV3353" s="13" t="s">
        <v>93</v>
      </c>
      <c r="AW3353" s="13" t="s">
        <v>40</v>
      </c>
      <c r="AX3353" s="13" t="s">
        <v>91</v>
      </c>
      <c r="AY3353" s="260" t="s">
        <v>251</v>
      </c>
    </row>
    <row r="3354" s="2" customFormat="1" ht="44.25" customHeight="1">
      <c r="A3354" s="41"/>
      <c r="B3354" s="42"/>
      <c r="C3354" s="230" t="s">
        <v>2329</v>
      </c>
      <c r="D3354" s="230" t="s">
        <v>253</v>
      </c>
      <c r="E3354" s="231" t="s">
        <v>3171</v>
      </c>
      <c r="F3354" s="232" t="s">
        <v>3172</v>
      </c>
      <c r="G3354" s="233" t="s">
        <v>321</v>
      </c>
      <c r="H3354" s="234">
        <v>10.800000000000001</v>
      </c>
      <c r="I3354" s="235"/>
      <c r="J3354" s="236">
        <f>ROUND(I3354*H3354,2)</f>
        <v>0</v>
      </c>
      <c r="K3354" s="237"/>
      <c r="L3354" s="47"/>
      <c r="M3354" s="238" t="s">
        <v>1</v>
      </c>
      <c r="N3354" s="239" t="s">
        <v>49</v>
      </c>
      <c r="O3354" s="94"/>
      <c r="P3354" s="240">
        <f>O3354*H3354</f>
        <v>0</v>
      </c>
      <c r="Q3354" s="240">
        <v>0.0094999999999999998</v>
      </c>
      <c r="R3354" s="240">
        <f>Q3354*H3354</f>
        <v>0.10260000000000001</v>
      </c>
      <c r="S3354" s="240">
        <v>0</v>
      </c>
      <c r="T3354" s="241">
        <f>S3354*H3354</f>
        <v>0</v>
      </c>
      <c r="U3354" s="41"/>
      <c r="V3354" s="41"/>
      <c r="W3354" s="41"/>
      <c r="X3354" s="41"/>
      <c r="Y3354" s="41"/>
      <c r="Z3354" s="41"/>
      <c r="AA3354" s="41"/>
      <c r="AB3354" s="41"/>
      <c r="AC3354" s="41"/>
      <c r="AD3354" s="41"/>
      <c r="AE3354" s="41"/>
      <c r="AR3354" s="242" t="s">
        <v>304</v>
      </c>
      <c r="AT3354" s="242" t="s">
        <v>253</v>
      </c>
      <c r="AU3354" s="242" t="s">
        <v>93</v>
      </c>
      <c r="AY3354" s="19" t="s">
        <v>251</v>
      </c>
      <c r="BE3354" s="243">
        <f>IF(N3354="základní",J3354,0)</f>
        <v>0</v>
      </c>
      <c r="BF3354" s="243">
        <f>IF(N3354="snížená",J3354,0)</f>
        <v>0</v>
      </c>
      <c r="BG3354" s="243">
        <f>IF(N3354="zákl. přenesená",J3354,0)</f>
        <v>0</v>
      </c>
      <c r="BH3354" s="243">
        <f>IF(N3354="sníž. přenesená",J3354,0)</f>
        <v>0</v>
      </c>
      <c r="BI3354" s="243">
        <f>IF(N3354="nulová",J3354,0)</f>
        <v>0</v>
      </c>
      <c r="BJ3354" s="19" t="s">
        <v>91</v>
      </c>
      <c r="BK3354" s="243">
        <f>ROUND(I3354*H3354,2)</f>
        <v>0</v>
      </c>
      <c r="BL3354" s="19" t="s">
        <v>304</v>
      </c>
      <c r="BM3354" s="242" t="s">
        <v>3173</v>
      </c>
    </row>
    <row r="3355" s="2" customFormat="1">
      <c r="A3355" s="41"/>
      <c r="B3355" s="42"/>
      <c r="C3355" s="43"/>
      <c r="D3355" s="251" t="s">
        <v>289</v>
      </c>
      <c r="E3355" s="43"/>
      <c r="F3355" s="282" t="s">
        <v>3174</v>
      </c>
      <c r="G3355" s="43"/>
      <c r="H3355" s="43"/>
      <c r="I3355" s="246"/>
      <c r="J3355" s="43"/>
      <c r="K3355" s="43"/>
      <c r="L3355" s="47"/>
      <c r="M3355" s="247"/>
      <c r="N3355" s="248"/>
      <c r="O3355" s="94"/>
      <c r="P3355" s="94"/>
      <c r="Q3355" s="94"/>
      <c r="R3355" s="94"/>
      <c r="S3355" s="94"/>
      <c r="T3355" s="95"/>
      <c r="U3355" s="41"/>
      <c r="V3355" s="41"/>
      <c r="W3355" s="41"/>
      <c r="X3355" s="41"/>
      <c r="Y3355" s="41"/>
      <c r="Z3355" s="41"/>
      <c r="AA3355" s="41"/>
      <c r="AB3355" s="41"/>
      <c r="AC3355" s="41"/>
      <c r="AD3355" s="41"/>
      <c r="AE3355" s="41"/>
      <c r="AT3355" s="19" t="s">
        <v>289</v>
      </c>
      <c r="AU3355" s="19" t="s">
        <v>93</v>
      </c>
    </row>
    <row r="3356" s="15" customFormat="1">
      <c r="A3356" s="15"/>
      <c r="B3356" s="272"/>
      <c r="C3356" s="273"/>
      <c r="D3356" s="251" t="s">
        <v>260</v>
      </c>
      <c r="E3356" s="274" t="s">
        <v>1</v>
      </c>
      <c r="F3356" s="275" t="s">
        <v>1561</v>
      </c>
      <c r="G3356" s="273"/>
      <c r="H3356" s="274" t="s">
        <v>1</v>
      </c>
      <c r="I3356" s="276"/>
      <c r="J3356" s="273"/>
      <c r="K3356" s="273"/>
      <c r="L3356" s="277"/>
      <c r="M3356" s="278"/>
      <c r="N3356" s="279"/>
      <c r="O3356" s="279"/>
      <c r="P3356" s="279"/>
      <c r="Q3356" s="279"/>
      <c r="R3356" s="279"/>
      <c r="S3356" s="279"/>
      <c r="T3356" s="280"/>
      <c r="U3356" s="15"/>
      <c r="V3356" s="15"/>
      <c r="W3356" s="15"/>
      <c r="X3356" s="15"/>
      <c r="Y3356" s="15"/>
      <c r="Z3356" s="15"/>
      <c r="AA3356" s="15"/>
      <c r="AB3356" s="15"/>
      <c r="AC3356" s="15"/>
      <c r="AD3356" s="15"/>
      <c r="AE3356" s="15"/>
      <c r="AT3356" s="281" t="s">
        <v>260</v>
      </c>
      <c r="AU3356" s="281" t="s">
        <v>93</v>
      </c>
      <c r="AV3356" s="15" t="s">
        <v>91</v>
      </c>
      <c r="AW3356" s="15" t="s">
        <v>40</v>
      </c>
      <c r="AX3356" s="15" t="s">
        <v>84</v>
      </c>
      <c r="AY3356" s="281" t="s">
        <v>251</v>
      </c>
    </row>
    <row r="3357" s="13" customFormat="1">
      <c r="A3357" s="13"/>
      <c r="B3357" s="249"/>
      <c r="C3357" s="250"/>
      <c r="D3357" s="251" t="s">
        <v>260</v>
      </c>
      <c r="E3357" s="252" t="s">
        <v>1</v>
      </c>
      <c r="F3357" s="253" t="s">
        <v>3175</v>
      </c>
      <c r="G3357" s="250"/>
      <c r="H3357" s="254">
        <v>0.29999999999999999</v>
      </c>
      <c r="I3357" s="255"/>
      <c r="J3357" s="250"/>
      <c r="K3357" s="250"/>
      <c r="L3357" s="256"/>
      <c r="M3357" s="257"/>
      <c r="N3357" s="258"/>
      <c r="O3357" s="258"/>
      <c r="P3357" s="258"/>
      <c r="Q3357" s="258"/>
      <c r="R3357" s="258"/>
      <c r="S3357" s="258"/>
      <c r="T3357" s="259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60" t="s">
        <v>260</v>
      </c>
      <c r="AU3357" s="260" t="s">
        <v>93</v>
      </c>
      <c r="AV3357" s="13" t="s">
        <v>93</v>
      </c>
      <c r="AW3357" s="13" t="s">
        <v>40</v>
      </c>
      <c r="AX3357" s="13" t="s">
        <v>84</v>
      </c>
      <c r="AY3357" s="260" t="s">
        <v>251</v>
      </c>
    </row>
    <row r="3358" s="13" customFormat="1">
      <c r="A3358" s="13"/>
      <c r="B3358" s="249"/>
      <c r="C3358" s="250"/>
      <c r="D3358" s="251" t="s">
        <v>260</v>
      </c>
      <c r="E3358" s="252" t="s">
        <v>1</v>
      </c>
      <c r="F3358" s="253" t="s">
        <v>3176</v>
      </c>
      <c r="G3358" s="250"/>
      <c r="H3358" s="254">
        <v>7.9000000000000004</v>
      </c>
      <c r="I3358" s="255"/>
      <c r="J3358" s="250"/>
      <c r="K3358" s="250"/>
      <c r="L3358" s="256"/>
      <c r="M3358" s="257"/>
      <c r="N3358" s="258"/>
      <c r="O3358" s="258"/>
      <c r="P3358" s="258"/>
      <c r="Q3358" s="258"/>
      <c r="R3358" s="258"/>
      <c r="S3358" s="258"/>
      <c r="T3358" s="259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60" t="s">
        <v>260</v>
      </c>
      <c r="AU3358" s="260" t="s">
        <v>93</v>
      </c>
      <c r="AV3358" s="13" t="s">
        <v>93</v>
      </c>
      <c r="AW3358" s="13" t="s">
        <v>40</v>
      </c>
      <c r="AX3358" s="13" t="s">
        <v>84</v>
      </c>
      <c r="AY3358" s="260" t="s">
        <v>251</v>
      </c>
    </row>
    <row r="3359" s="13" customFormat="1">
      <c r="A3359" s="13"/>
      <c r="B3359" s="249"/>
      <c r="C3359" s="250"/>
      <c r="D3359" s="251" t="s">
        <v>260</v>
      </c>
      <c r="E3359" s="252" t="s">
        <v>1</v>
      </c>
      <c r="F3359" s="253" t="s">
        <v>3177</v>
      </c>
      <c r="G3359" s="250"/>
      <c r="H3359" s="254">
        <v>0.29999999999999999</v>
      </c>
      <c r="I3359" s="255"/>
      <c r="J3359" s="250"/>
      <c r="K3359" s="250"/>
      <c r="L3359" s="256"/>
      <c r="M3359" s="257"/>
      <c r="N3359" s="258"/>
      <c r="O3359" s="258"/>
      <c r="P3359" s="258"/>
      <c r="Q3359" s="258"/>
      <c r="R3359" s="258"/>
      <c r="S3359" s="258"/>
      <c r="T3359" s="259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60" t="s">
        <v>260</v>
      </c>
      <c r="AU3359" s="260" t="s">
        <v>93</v>
      </c>
      <c r="AV3359" s="13" t="s">
        <v>93</v>
      </c>
      <c r="AW3359" s="13" t="s">
        <v>40</v>
      </c>
      <c r="AX3359" s="13" t="s">
        <v>84</v>
      </c>
      <c r="AY3359" s="260" t="s">
        <v>251</v>
      </c>
    </row>
    <row r="3360" s="13" customFormat="1">
      <c r="A3360" s="13"/>
      <c r="B3360" s="249"/>
      <c r="C3360" s="250"/>
      <c r="D3360" s="251" t="s">
        <v>260</v>
      </c>
      <c r="E3360" s="252" t="s">
        <v>1</v>
      </c>
      <c r="F3360" s="253" t="s">
        <v>3178</v>
      </c>
      <c r="G3360" s="250"/>
      <c r="H3360" s="254">
        <v>0.29999999999999999</v>
      </c>
      <c r="I3360" s="255"/>
      <c r="J3360" s="250"/>
      <c r="K3360" s="250"/>
      <c r="L3360" s="256"/>
      <c r="M3360" s="257"/>
      <c r="N3360" s="258"/>
      <c r="O3360" s="258"/>
      <c r="P3360" s="258"/>
      <c r="Q3360" s="258"/>
      <c r="R3360" s="258"/>
      <c r="S3360" s="258"/>
      <c r="T3360" s="259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60" t="s">
        <v>260</v>
      </c>
      <c r="AU3360" s="260" t="s">
        <v>93</v>
      </c>
      <c r="AV3360" s="13" t="s">
        <v>93</v>
      </c>
      <c r="AW3360" s="13" t="s">
        <v>40</v>
      </c>
      <c r="AX3360" s="13" t="s">
        <v>84</v>
      </c>
      <c r="AY3360" s="260" t="s">
        <v>251</v>
      </c>
    </row>
    <row r="3361" s="13" customFormat="1">
      <c r="A3361" s="13"/>
      <c r="B3361" s="249"/>
      <c r="C3361" s="250"/>
      <c r="D3361" s="251" t="s">
        <v>260</v>
      </c>
      <c r="E3361" s="252" t="s">
        <v>1</v>
      </c>
      <c r="F3361" s="253" t="s">
        <v>3060</v>
      </c>
      <c r="G3361" s="250"/>
      <c r="H3361" s="254">
        <v>2</v>
      </c>
      <c r="I3361" s="255"/>
      <c r="J3361" s="250"/>
      <c r="K3361" s="250"/>
      <c r="L3361" s="256"/>
      <c r="M3361" s="257"/>
      <c r="N3361" s="258"/>
      <c r="O3361" s="258"/>
      <c r="P3361" s="258"/>
      <c r="Q3361" s="258"/>
      <c r="R3361" s="258"/>
      <c r="S3361" s="258"/>
      <c r="T3361" s="259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60" t="s">
        <v>260</v>
      </c>
      <c r="AU3361" s="260" t="s">
        <v>93</v>
      </c>
      <c r="AV3361" s="13" t="s">
        <v>93</v>
      </c>
      <c r="AW3361" s="13" t="s">
        <v>40</v>
      </c>
      <c r="AX3361" s="13" t="s">
        <v>84</v>
      </c>
      <c r="AY3361" s="260" t="s">
        <v>251</v>
      </c>
    </row>
    <row r="3362" s="14" customFormat="1">
      <c r="A3362" s="14"/>
      <c r="B3362" s="261"/>
      <c r="C3362" s="262"/>
      <c r="D3362" s="251" t="s">
        <v>260</v>
      </c>
      <c r="E3362" s="263" t="s">
        <v>1</v>
      </c>
      <c r="F3362" s="264" t="s">
        <v>262</v>
      </c>
      <c r="G3362" s="262"/>
      <c r="H3362" s="265">
        <v>10.800000000000001</v>
      </c>
      <c r="I3362" s="266"/>
      <c r="J3362" s="262"/>
      <c r="K3362" s="262"/>
      <c r="L3362" s="267"/>
      <c r="M3362" s="268"/>
      <c r="N3362" s="269"/>
      <c r="O3362" s="269"/>
      <c r="P3362" s="269"/>
      <c r="Q3362" s="269"/>
      <c r="R3362" s="269"/>
      <c r="S3362" s="269"/>
      <c r="T3362" s="270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71" t="s">
        <v>260</v>
      </c>
      <c r="AU3362" s="271" t="s">
        <v>93</v>
      </c>
      <c r="AV3362" s="14" t="s">
        <v>257</v>
      </c>
      <c r="AW3362" s="14" t="s">
        <v>40</v>
      </c>
      <c r="AX3362" s="14" t="s">
        <v>91</v>
      </c>
      <c r="AY3362" s="271" t="s">
        <v>251</v>
      </c>
    </row>
    <row r="3363" s="2" customFormat="1" ht="24.15" customHeight="1">
      <c r="A3363" s="41"/>
      <c r="B3363" s="42"/>
      <c r="C3363" s="230" t="s">
        <v>3179</v>
      </c>
      <c r="D3363" s="230" t="s">
        <v>253</v>
      </c>
      <c r="E3363" s="231" t="s">
        <v>3180</v>
      </c>
      <c r="F3363" s="232" t="s">
        <v>3181</v>
      </c>
      <c r="G3363" s="233" t="s">
        <v>389</v>
      </c>
      <c r="H3363" s="234">
        <v>266.20999999999998</v>
      </c>
      <c r="I3363" s="235"/>
      <c r="J3363" s="236">
        <f>ROUND(I3363*H3363,2)</f>
        <v>0</v>
      </c>
      <c r="K3363" s="237"/>
      <c r="L3363" s="47"/>
      <c r="M3363" s="238" t="s">
        <v>1</v>
      </c>
      <c r="N3363" s="239" t="s">
        <v>49</v>
      </c>
      <c r="O3363" s="94"/>
      <c r="P3363" s="240">
        <f>O3363*H3363</f>
        <v>0</v>
      </c>
      <c r="Q3363" s="240">
        <v>0.00027</v>
      </c>
      <c r="R3363" s="240">
        <f>Q3363*H3363</f>
        <v>0.071876700000000002</v>
      </c>
      <c r="S3363" s="240">
        <v>0</v>
      </c>
      <c r="T3363" s="241">
        <f>S3363*H3363</f>
        <v>0</v>
      </c>
      <c r="U3363" s="41"/>
      <c r="V3363" s="41"/>
      <c r="W3363" s="41"/>
      <c r="X3363" s="41"/>
      <c r="Y3363" s="41"/>
      <c r="Z3363" s="41"/>
      <c r="AA3363" s="41"/>
      <c r="AB3363" s="41"/>
      <c r="AC3363" s="41"/>
      <c r="AD3363" s="41"/>
      <c r="AE3363" s="41"/>
      <c r="AR3363" s="242" t="s">
        <v>304</v>
      </c>
      <c r="AT3363" s="242" t="s">
        <v>253</v>
      </c>
      <c r="AU3363" s="242" t="s">
        <v>93</v>
      </c>
      <c r="AY3363" s="19" t="s">
        <v>251</v>
      </c>
      <c r="BE3363" s="243">
        <f>IF(N3363="základní",J3363,0)</f>
        <v>0</v>
      </c>
      <c r="BF3363" s="243">
        <f>IF(N3363="snížená",J3363,0)</f>
        <v>0</v>
      </c>
      <c r="BG3363" s="243">
        <f>IF(N3363="zákl. přenesená",J3363,0)</f>
        <v>0</v>
      </c>
      <c r="BH3363" s="243">
        <f>IF(N3363="sníž. přenesená",J3363,0)</f>
        <v>0</v>
      </c>
      <c r="BI3363" s="243">
        <f>IF(N3363="nulová",J3363,0)</f>
        <v>0</v>
      </c>
      <c r="BJ3363" s="19" t="s">
        <v>91</v>
      </c>
      <c r="BK3363" s="243">
        <f>ROUND(I3363*H3363,2)</f>
        <v>0</v>
      </c>
      <c r="BL3363" s="19" t="s">
        <v>304</v>
      </c>
      <c r="BM3363" s="242" t="s">
        <v>3182</v>
      </c>
    </row>
    <row r="3364" s="15" customFormat="1">
      <c r="A3364" s="15"/>
      <c r="B3364" s="272"/>
      <c r="C3364" s="273"/>
      <c r="D3364" s="251" t="s">
        <v>260</v>
      </c>
      <c r="E3364" s="274" t="s">
        <v>1</v>
      </c>
      <c r="F3364" s="275" t="s">
        <v>2577</v>
      </c>
      <c r="G3364" s="273"/>
      <c r="H3364" s="274" t="s">
        <v>1</v>
      </c>
      <c r="I3364" s="276"/>
      <c r="J3364" s="273"/>
      <c r="K3364" s="273"/>
      <c r="L3364" s="277"/>
      <c r="M3364" s="278"/>
      <c r="N3364" s="279"/>
      <c r="O3364" s="279"/>
      <c r="P3364" s="279"/>
      <c r="Q3364" s="279"/>
      <c r="R3364" s="279"/>
      <c r="S3364" s="279"/>
      <c r="T3364" s="280"/>
      <c r="U3364" s="15"/>
      <c r="V3364" s="15"/>
      <c r="W3364" s="15"/>
      <c r="X3364" s="15"/>
      <c r="Y3364" s="15"/>
      <c r="Z3364" s="15"/>
      <c r="AA3364" s="15"/>
      <c r="AB3364" s="15"/>
      <c r="AC3364" s="15"/>
      <c r="AD3364" s="15"/>
      <c r="AE3364" s="15"/>
      <c r="AT3364" s="281" t="s">
        <v>260</v>
      </c>
      <c r="AU3364" s="281" t="s">
        <v>93</v>
      </c>
      <c r="AV3364" s="15" t="s">
        <v>91</v>
      </c>
      <c r="AW3364" s="15" t="s">
        <v>40</v>
      </c>
      <c r="AX3364" s="15" t="s">
        <v>84</v>
      </c>
      <c r="AY3364" s="281" t="s">
        <v>251</v>
      </c>
    </row>
    <row r="3365" s="15" customFormat="1">
      <c r="A3365" s="15"/>
      <c r="B3365" s="272"/>
      <c r="C3365" s="273"/>
      <c r="D3365" s="251" t="s">
        <v>260</v>
      </c>
      <c r="E3365" s="274" t="s">
        <v>1</v>
      </c>
      <c r="F3365" s="275" t="s">
        <v>3183</v>
      </c>
      <c r="G3365" s="273"/>
      <c r="H3365" s="274" t="s">
        <v>1</v>
      </c>
      <c r="I3365" s="276"/>
      <c r="J3365" s="273"/>
      <c r="K3365" s="273"/>
      <c r="L3365" s="277"/>
      <c r="M3365" s="278"/>
      <c r="N3365" s="279"/>
      <c r="O3365" s="279"/>
      <c r="P3365" s="279"/>
      <c r="Q3365" s="279"/>
      <c r="R3365" s="279"/>
      <c r="S3365" s="279"/>
      <c r="T3365" s="280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5"/>
      <c r="AE3365" s="15"/>
      <c r="AT3365" s="281" t="s">
        <v>260</v>
      </c>
      <c r="AU3365" s="281" t="s">
        <v>93</v>
      </c>
      <c r="AV3365" s="15" t="s">
        <v>91</v>
      </c>
      <c r="AW3365" s="15" t="s">
        <v>40</v>
      </c>
      <c r="AX3365" s="15" t="s">
        <v>84</v>
      </c>
      <c r="AY3365" s="281" t="s">
        <v>251</v>
      </c>
    </row>
    <row r="3366" s="13" customFormat="1">
      <c r="A3366" s="13"/>
      <c r="B3366" s="249"/>
      <c r="C3366" s="250"/>
      <c r="D3366" s="251" t="s">
        <v>260</v>
      </c>
      <c r="E3366" s="252" t="s">
        <v>1</v>
      </c>
      <c r="F3366" s="253" t="s">
        <v>3184</v>
      </c>
      <c r="G3366" s="250"/>
      <c r="H3366" s="254">
        <v>22.428000000000001</v>
      </c>
      <c r="I3366" s="255"/>
      <c r="J3366" s="250"/>
      <c r="K3366" s="250"/>
      <c r="L3366" s="256"/>
      <c r="M3366" s="257"/>
      <c r="N3366" s="258"/>
      <c r="O3366" s="258"/>
      <c r="P3366" s="258"/>
      <c r="Q3366" s="258"/>
      <c r="R3366" s="258"/>
      <c r="S3366" s="258"/>
      <c r="T3366" s="259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60" t="s">
        <v>260</v>
      </c>
      <c r="AU3366" s="260" t="s">
        <v>93</v>
      </c>
      <c r="AV3366" s="13" t="s">
        <v>93</v>
      </c>
      <c r="AW3366" s="13" t="s">
        <v>40</v>
      </c>
      <c r="AX3366" s="13" t="s">
        <v>84</v>
      </c>
      <c r="AY3366" s="260" t="s">
        <v>251</v>
      </c>
    </row>
    <row r="3367" s="13" customFormat="1">
      <c r="A3367" s="13"/>
      <c r="B3367" s="249"/>
      <c r="C3367" s="250"/>
      <c r="D3367" s="251" t="s">
        <v>260</v>
      </c>
      <c r="E3367" s="252" t="s">
        <v>1</v>
      </c>
      <c r="F3367" s="253" t="s">
        <v>3185</v>
      </c>
      <c r="G3367" s="250"/>
      <c r="H3367" s="254">
        <v>22.428000000000001</v>
      </c>
      <c r="I3367" s="255"/>
      <c r="J3367" s="250"/>
      <c r="K3367" s="250"/>
      <c r="L3367" s="256"/>
      <c r="M3367" s="257"/>
      <c r="N3367" s="258"/>
      <c r="O3367" s="258"/>
      <c r="P3367" s="258"/>
      <c r="Q3367" s="258"/>
      <c r="R3367" s="258"/>
      <c r="S3367" s="258"/>
      <c r="T3367" s="259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60" t="s">
        <v>260</v>
      </c>
      <c r="AU3367" s="260" t="s">
        <v>93</v>
      </c>
      <c r="AV3367" s="13" t="s">
        <v>93</v>
      </c>
      <c r="AW3367" s="13" t="s">
        <v>40</v>
      </c>
      <c r="AX3367" s="13" t="s">
        <v>84</v>
      </c>
      <c r="AY3367" s="260" t="s">
        <v>251</v>
      </c>
    </row>
    <row r="3368" s="13" customFormat="1">
      <c r="A3368" s="13"/>
      <c r="B3368" s="249"/>
      <c r="C3368" s="250"/>
      <c r="D3368" s="251" t="s">
        <v>260</v>
      </c>
      <c r="E3368" s="252" t="s">
        <v>1</v>
      </c>
      <c r="F3368" s="253" t="s">
        <v>3186</v>
      </c>
      <c r="G3368" s="250"/>
      <c r="H3368" s="254">
        <v>22.428000000000001</v>
      </c>
      <c r="I3368" s="255"/>
      <c r="J3368" s="250"/>
      <c r="K3368" s="250"/>
      <c r="L3368" s="256"/>
      <c r="M3368" s="257"/>
      <c r="N3368" s="258"/>
      <c r="O3368" s="258"/>
      <c r="P3368" s="258"/>
      <c r="Q3368" s="258"/>
      <c r="R3368" s="258"/>
      <c r="S3368" s="258"/>
      <c r="T3368" s="259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60" t="s">
        <v>260</v>
      </c>
      <c r="AU3368" s="260" t="s">
        <v>93</v>
      </c>
      <c r="AV3368" s="13" t="s">
        <v>93</v>
      </c>
      <c r="AW3368" s="13" t="s">
        <v>40</v>
      </c>
      <c r="AX3368" s="13" t="s">
        <v>84</v>
      </c>
      <c r="AY3368" s="260" t="s">
        <v>251</v>
      </c>
    </row>
    <row r="3369" s="16" customFormat="1">
      <c r="A3369" s="16"/>
      <c r="B3369" s="283"/>
      <c r="C3369" s="284"/>
      <c r="D3369" s="251" t="s">
        <v>260</v>
      </c>
      <c r="E3369" s="285" t="s">
        <v>1</v>
      </c>
      <c r="F3369" s="286" t="s">
        <v>329</v>
      </c>
      <c r="G3369" s="284"/>
      <c r="H3369" s="287">
        <v>67.284000000000006</v>
      </c>
      <c r="I3369" s="288"/>
      <c r="J3369" s="284"/>
      <c r="K3369" s="284"/>
      <c r="L3369" s="289"/>
      <c r="M3369" s="290"/>
      <c r="N3369" s="291"/>
      <c r="O3369" s="291"/>
      <c r="P3369" s="291"/>
      <c r="Q3369" s="291"/>
      <c r="R3369" s="291"/>
      <c r="S3369" s="291"/>
      <c r="T3369" s="292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T3369" s="293" t="s">
        <v>260</v>
      </c>
      <c r="AU3369" s="293" t="s">
        <v>93</v>
      </c>
      <c r="AV3369" s="16" t="s">
        <v>273</v>
      </c>
      <c r="AW3369" s="16" t="s">
        <v>40</v>
      </c>
      <c r="AX3369" s="16" t="s">
        <v>84</v>
      </c>
      <c r="AY3369" s="293" t="s">
        <v>251</v>
      </c>
    </row>
    <row r="3370" s="15" customFormat="1">
      <c r="A3370" s="15"/>
      <c r="B3370" s="272"/>
      <c r="C3370" s="273"/>
      <c r="D3370" s="251" t="s">
        <v>260</v>
      </c>
      <c r="E3370" s="274" t="s">
        <v>1</v>
      </c>
      <c r="F3370" s="275" t="s">
        <v>3187</v>
      </c>
      <c r="G3370" s="273"/>
      <c r="H3370" s="274" t="s">
        <v>1</v>
      </c>
      <c r="I3370" s="276"/>
      <c r="J3370" s="273"/>
      <c r="K3370" s="273"/>
      <c r="L3370" s="277"/>
      <c r="M3370" s="278"/>
      <c r="N3370" s="279"/>
      <c r="O3370" s="279"/>
      <c r="P3370" s="279"/>
      <c r="Q3370" s="279"/>
      <c r="R3370" s="279"/>
      <c r="S3370" s="279"/>
      <c r="T3370" s="280"/>
      <c r="U3370" s="15"/>
      <c r="V3370" s="15"/>
      <c r="W3370" s="15"/>
      <c r="X3370" s="15"/>
      <c r="Y3370" s="15"/>
      <c r="Z3370" s="15"/>
      <c r="AA3370" s="15"/>
      <c r="AB3370" s="15"/>
      <c r="AC3370" s="15"/>
      <c r="AD3370" s="15"/>
      <c r="AE3370" s="15"/>
      <c r="AT3370" s="281" t="s">
        <v>260</v>
      </c>
      <c r="AU3370" s="281" t="s">
        <v>93</v>
      </c>
      <c r="AV3370" s="15" t="s">
        <v>91</v>
      </c>
      <c r="AW3370" s="15" t="s">
        <v>40</v>
      </c>
      <c r="AX3370" s="15" t="s">
        <v>84</v>
      </c>
      <c r="AY3370" s="281" t="s">
        <v>251</v>
      </c>
    </row>
    <row r="3371" s="13" customFormat="1">
      <c r="A3371" s="13"/>
      <c r="B3371" s="249"/>
      <c r="C3371" s="250"/>
      <c r="D3371" s="251" t="s">
        <v>260</v>
      </c>
      <c r="E3371" s="252" t="s">
        <v>1</v>
      </c>
      <c r="F3371" s="253" t="s">
        <v>3188</v>
      </c>
      <c r="G3371" s="250"/>
      <c r="H3371" s="254">
        <v>18.173999999999999</v>
      </c>
      <c r="I3371" s="255"/>
      <c r="J3371" s="250"/>
      <c r="K3371" s="250"/>
      <c r="L3371" s="256"/>
      <c r="M3371" s="257"/>
      <c r="N3371" s="258"/>
      <c r="O3371" s="258"/>
      <c r="P3371" s="258"/>
      <c r="Q3371" s="258"/>
      <c r="R3371" s="258"/>
      <c r="S3371" s="258"/>
      <c r="T3371" s="259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60" t="s">
        <v>260</v>
      </c>
      <c r="AU3371" s="260" t="s">
        <v>93</v>
      </c>
      <c r="AV3371" s="13" t="s">
        <v>93</v>
      </c>
      <c r="AW3371" s="13" t="s">
        <v>40</v>
      </c>
      <c r="AX3371" s="13" t="s">
        <v>84</v>
      </c>
      <c r="AY3371" s="260" t="s">
        <v>251</v>
      </c>
    </row>
    <row r="3372" s="13" customFormat="1">
      <c r="A3372" s="13"/>
      <c r="B3372" s="249"/>
      <c r="C3372" s="250"/>
      <c r="D3372" s="251" t="s">
        <v>260</v>
      </c>
      <c r="E3372" s="252" t="s">
        <v>1</v>
      </c>
      <c r="F3372" s="253" t="s">
        <v>3189</v>
      </c>
      <c r="G3372" s="250"/>
      <c r="H3372" s="254">
        <v>18.173999999999999</v>
      </c>
      <c r="I3372" s="255"/>
      <c r="J3372" s="250"/>
      <c r="K3372" s="250"/>
      <c r="L3372" s="256"/>
      <c r="M3372" s="257"/>
      <c r="N3372" s="258"/>
      <c r="O3372" s="258"/>
      <c r="P3372" s="258"/>
      <c r="Q3372" s="258"/>
      <c r="R3372" s="258"/>
      <c r="S3372" s="258"/>
      <c r="T3372" s="259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60" t="s">
        <v>260</v>
      </c>
      <c r="AU3372" s="260" t="s">
        <v>93</v>
      </c>
      <c r="AV3372" s="13" t="s">
        <v>93</v>
      </c>
      <c r="AW3372" s="13" t="s">
        <v>40</v>
      </c>
      <c r="AX3372" s="13" t="s">
        <v>84</v>
      </c>
      <c r="AY3372" s="260" t="s">
        <v>251</v>
      </c>
    </row>
    <row r="3373" s="13" customFormat="1">
      <c r="A3373" s="13"/>
      <c r="B3373" s="249"/>
      <c r="C3373" s="250"/>
      <c r="D3373" s="251" t="s">
        <v>260</v>
      </c>
      <c r="E3373" s="252" t="s">
        <v>1</v>
      </c>
      <c r="F3373" s="253" t="s">
        <v>3190</v>
      </c>
      <c r="G3373" s="250"/>
      <c r="H3373" s="254">
        <v>18.173999999999999</v>
      </c>
      <c r="I3373" s="255"/>
      <c r="J3373" s="250"/>
      <c r="K3373" s="250"/>
      <c r="L3373" s="256"/>
      <c r="M3373" s="257"/>
      <c r="N3373" s="258"/>
      <c r="O3373" s="258"/>
      <c r="P3373" s="258"/>
      <c r="Q3373" s="258"/>
      <c r="R3373" s="258"/>
      <c r="S3373" s="258"/>
      <c r="T3373" s="259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60" t="s">
        <v>260</v>
      </c>
      <c r="AU3373" s="260" t="s">
        <v>93</v>
      </c>
      <c r="AV3373" s="13" t="s">
        <v>93</v>
      </c>
      <c r="AW3373" s="13" t="s">
        <v>40</v>
      </c>
      <c r="AX3373" s="13" t="s">
        <v>84</v>
      </c>
      <c r="AY3373" s="260" t="s">
        <v>251</v>
      </c>
    </row>
    <row r="3374" s="16" customFormat="1">
      <c r="A3374" s="16"/>
      <c r="B3374" s="283"/>
      <c r="C3374" s="284"/>
      <c r="D3374" s="251" t="s">
        <v>260</v>
      </c>
      <c r="E3374" s="285" t="s">
        <v>1</v>
      </c>
      <c r="F3374" s="286" t="s">
        <v>329</v>
      </c>
      <c r="G3374" s="284"/>
      <c r="H3374" s="287">
        <v>54.521999999999998</v>
      </c>
      <c r="I3374" s="288"/>
      <c r="J3374" s="284"/>
      <c r="K3374" s="284"/>
      <c r="L3374" s="289"/>
      <c r="M3374" s="290"/>
      <c r="N3374" s="291"/>
      <c r="O3374" s="291"/>
      <c r="P3374" s="291"/>
      <c r="Q3374" s="291"/>
      <c r="R3374" s="291"/>
      <c r="S3374" s="291"/>
      <c r="T3374" s="292"/>
      <c r="U3374" s="16"/>
      <c r="V3374" s="16"/>
      <c r="W3374" s="16"/>
      <c r="X3374" s="16"/>
      <c r="Y3374" s="16"/>
      <c r="Z3374" s="16"/>
      <c r="AA3374" s="16"/>
      <c r="AB3374" s="16"/>
      <c r="AC3374" s="16"/>
      <c r="AD3374" s="16"/>
      <c r="AE3374" s="16"/>
      <c r="AT3374" s="293" t="s">
        <v>260</v>
      </c>
      <c r="AU3374" s="293" t="s">
        <v>93</v>
      </c>
      <c r="AV3374" s="16" t="s">
        <v>273</v>
      </c>
      <c r="AW3374" s="16" t="s">
        <v>40</v>
      </c>
      <c r="AX3374" s="16" t="s">
        <v>84</v>
      </c>
      <c r="AY3374" s="293" t="s">
        <v>251</v>
      </c>
    </row>
    <row r="3375" s="15" customFormat="1">
      <c r="A3375" s="15"/>
      <c r="B3375" s="272"/>
      <c r="C3375" s="273"/>
      <c r="D3375" s="251" t="s">
        <v>260</v>
      </c>
      <c r="E3375" s="274" t="s">
        <v>1</v>
      </c>
      <c r="F3375" s="275" t="s">
        <v>3191</v>
      </c>
      <c r="G3375" s="273"/>
      <c r="H3375" s="274" t="s">
        <v>1</v>
      </c>
      <c r="I3375" s="276"/>
      <c r="J3375" s="273"/>
      <c r="K3375" s="273"/>
      <c r="L3375" s="277"/>
      <c r="M3375" s="278"/>
      <c r="N3375" s="279"/>
      <c r="O3375" s="279"/>
      <c r="P3375" s="279"/>
      <c r="Q3375" s="279"/>
      <c r="R3375" s="279"/>
      <c r="S3375" s="279"/>
      <c r="T3375" s="280"/>
      <c r="U3375" s="15"/>
      <c r="V3375" s="15"/>
      <c r="W3375" s="15"/>
      <c r="X3375" s="15"/>
      <c r="Y3375" s="15"/>
      <c r="Z3375" s="15"/>
      <c r="AA3375" s="15"/>
      <c r="AB3375" s="15"/>
      <c r="AC3375" s="15"/>
      <c r="AD3375" s="15"/>
      <c r="AE3375" s="15"/>
      <c r="AT3375" s="281" t="s">
        <v>260</v>
      </c>
      <c r="AU3375" s="281" t="s">
        <v>93</v>
      </c>
      <c r="AV3375" s="15" t="s">
        <v>91</v>
      </c>
      <c r="AW3375" s="15" t="s">
        <v>40</v>
      </c>
      <c r="AX3375" s="15" t="s">
        <v>84</v>
      </c>
      <c r="AY3375" s="281" t="s">
        <v>251</v>
      </c>
    </row>
    <row r="3376" s="13" customFormat="1">
      <c r="A3376" s="13"/>
      <c r="B3376" s="249"/>
      <c r="C3376" s="250"/>
      <c r="D3376" s="251" t="s">
        <v>260</v>
      </c>
      <c r="E3376" s="252" t="s">
        <v>1</v>
      </c>
      <c r="F3376" s="253" t="s">
        <v>3192</v>
      </c>
      <c r="G3376" s="250"/>
      <c r="H3376" s="254">
        <v>56.076000000000001</v>
      </c>
      <c r="I3376" s="255"/>
      <c r="J3376" s="250"/>
      <c r="K3376" s="250"/>
      <c r="L3376" s="256"/>
      <c r="M3376" s="257"/>
      <c r="N3376" s="258"/>
      <c r="O3376" s="258"/>
      <c r="P3376" s="258"/>
      <c r="Q3376" s="258"/>
      <c r="R3376" s="258"/>
      <c r="S3376" s="258"/>
      <c r="T3376" s="259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60" t="s">
        <v>260</v>
      </c>
      <c r="AU3376" s="260" t="s">
        <v>93</v>
      </c>
      <c r="AV3376" s="13" t="s">
        <v>93</v>
      </c>
      <c r="AW3376" s="13" t="s">
        <v>40</v>
      </c>
      <c r="AX3376" s="13" t="s">
        <v>84</v>
      </c>
      <c r="AY3376" s="260" t="s">
        <v>251</v>
      </c>
    </row>
    <row r="3377" s="16" customFormat="1">
      <c r="A3377" s="16"/>
      <c r="B3377" s="283"/>
      <c r="C3377" s="284"/>
      <c r="D3377" s="251" t="s">
        <v>260</v>
      </c>
      <c r="E3377" s="285" t="s">
        <v>1</v>
      </c>
      <c r="F3377" s="286" t="s">
        <v>329</v>
      </c>
      <c r="G3377" s="284"/>
      <c r="H3377" s="287">
        <v>56.076000000000001</v>
      </c>
      <c r="I3377" s="288"/>
      <c r="J3377" s="284"/>
      <c r="K3377" s="284"/>
      <c r="L3377" s="289"/>
      <c r="M3377" s="290"/>
      <c r="N3377" s="291"/>
      <c r="O3377" s="291"/>
      <c r="P3377" s="291"/>
      <c r="Q3377" s="291"/>
      <c r="R3377" s="291"/>
      <c r="S3377" s="291"/>
      <c r="T3377" s="292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T3377" s="293" t="s">
        <v>260</v>
      </c>
      <c r="AU3377" s="293" t="s">
        <v>93</v>
      </c>
      <c r="AV3377" s="16" t="s">
        <v>273</v>
      </c>
      <c r="AW3377" s="16" t="s">
        <v>40</v>
      </c>
      <c r="AX3377" s="16" t="s">
        <v>84</v>
      </c>
      <c r="AY3377" s="293" t="s">
        <v>251</v>
      </c>
    </row>
    <row r="3378" s="15" customFormat="1">
      <c r="A3378" s="15"/>
      <c r="B3378" s="272"/>
      <c r="C3378" s="273"/>
      <c r="D3378" s="251" t="s">
        <v>260</v>
      </c>
      <c r="E3378" s="274" t="s">
        <v>1</v>
      </c>
      <c r="F3378" s="275" t="s">
        <v>3193</v>
      </c>
      <c r="G3378" s="273"/>
      <c r="H3378" s="274" t="s">
        <v>1</v>
      </c>
      <c r="I3378" s="276"/>
      <c r="J3378" s="273"/>
      <c r="K3378" s="273"/>
      <c r="L3378" s="277"/>
      <c r="M3378" s="278"/>
      <c r="N3378" s="279"/>
      <c r="O3378" s="279"/>
      <c r="P3378" s="279"/>
      <c r="Q3378" s="279"/>
      <c r="R3378" s="279"/>
      <c r="S3378" s="279"/>
      <c r="T3378" s="280"/>
      <c r="U3378" s="15"/>
      <c r="V3378" s="15"/>
      <c r="W3378" s="15"/>
      <c r="X3378" s="15"/>
      <c r="Y3378" s="15"/>
      <c r="Z3378" s="15"/>
      <c r="AA3378" s="15"/>
      <c r="AB3378" s="15"/>
      <c r="AC3378" s="15"/>
      <c r="AD3378" s="15"/>
      <c r="AE3378" s="15"/>
      <c r="AT3378" s="281" t="s">
        <v>260</v>
      </c>
      <c r="AU3378" s="281" t="s">
        <v>93</v>
      </c>
      <c r="AV3378" s="15" t="s">
        <v>91</v>
      </c>
      <c r="AW3378" s="15" t="s">
        <v>40</v>
      </c>
      <c r="AX3378" s="15" t="s">
        <v>84</v>
      </c>
      <c r="AY3378" s="281" t="s">
        <v>251</v>
      </c>
    </row>
    <row r="3379" s="13" customFormat="1">
      <c r="A3379" s="13"/>
      <c r="B3379" s="249"/>
      <c r="C3379" s="250"/>
      <c r="D3379" s="251" t="s">
        <v>260</v>
      </c>
      <c r="E3379" s="252" t="s">
        <v>1</v>
      </c>
      <c r="F3379" s="253" t="s">
        <v>3194</v>
      </c>
      <c r="G3379" s="250"/>
      <c r="H3379" s="254">
        <v>45.976999999999997</v>
      </c>
      <c r="I3379" s="255"/>
      <c r="J3379" s="250"/>
      <c r="K3379" s="250"/>
      <c r="L3379" s="256"/>
      <c r="M3379" s="257"/>
      <c r="N3379" s="258"/>
      <c r="O3379" s="258"/>
      <c r="P3379" s="258"/>
      <c r="Q3379" s="258"/>
      <c r="R3379" s="258"/>
      <c r="S3379" s="258"/>
      <c r="T3379" s="259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60" t="s">
        <v>260</v>
      </c>
      <c r="AU3379" s="260" t="s">
        <v>93</v>
      </c>
      <c r="AV3379" s="13" t="s">
        <v>93</v>
      </c>
      <c r="AW3379" s="13" t="s">
        <v>40</v>
      </c>
      <c r="AX3379" s="13" t="s">
        <v>84</v>
      </c>
      <c r="AY3379" s="260" t="s">
        <v>251</v>
      </c>
    </row>
    <row r="3380" s="16" customFormat="1">
      <c r="A3380" s="16"/>
      <c r="B3380" s="283"/>
      <c r="C3380" s="284"/>
      <c r="D3380" s="251" t="s">
        <v>260</v>
      </c>
      <c r="E3380" s="285" t="s">
        <v>1</v>
      </c>
      <c r="F3380" s="286" t="s">
        <v>329</v>
      </c>
      <c r="G3380" s="284"/>
      <c r="H3380" s="287">
        <v>45.976999999999997</v>
      </c>
      <c r="I3380" s="288"/>
      <c r="J3380" s="284"/>
      <c r="K3380" s="284"/>
      <c r="L3380" s="289"/>
      <c r="M3380" s="290"/>
      <c r="N3380" s="291"/>
      <c r="O3380" s="291"/>
      <c r="P3380" s="291"/>
      <c r="Q3380" s="291"/>
      <c r="R3380" s="291"/>
      <c r="S3380" s="291"/>
      <c r="T3380" s="292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T3380" s="293" t="s">
        <v>260</v>
      </c>
      <c r="AU3380" s="293" t="s">
        <v>93</v>
      </c>
      <c r="AV3380" s="16" t="s">
        <v>273</v>
      </c>
      <c r="AW3380" s="16" t="s">
        <v>40</v>
      </c>
      <c r="AX3380" s="16" t="s">
        <v>84</v>
      </c>
      <c r="AY3380" s="293" t="s">
        <v>251</v>
      </c>
    </row>
    <row r="3381" s="15" customFormat="1">
      <c r="A3381" s="15"/>
      <c r="B3381" s="272"/>
      <c r="C3381" s="273"/>
      <c r="D3381" s="251" t="s">
        <v>260</v>
      </c>
      <c r="E3381" s="274" t="s">
        <v>1</v>
      </c>
      <c r="F3381" s="275" t="s">
        <v>3195</v>
      </c>
      <c r="G3381" s="273"/>
      <c r="H3381" s="274" t="s">
        <v>1</v>
      </c>
      <c r="I3381" s="276"/>
      <c r="J3381" s="273"/>
      <c r="K3381" s="273"/>
      <c r="L3381" s="277"/>
      <c r="M3381" s="278"/>
      <c r="N3381" s="279"/>
      <c r="O3381" s="279"/>
      <c r="P3381" s="279"/>
      <c r="Q3381" s="279"/>
      <c r="R3381" s="279"/>
      <c r="S3381" s="279"/>
      <c r="T3381" s="280"/>
      <c r="U3381" s="15"/>
      <c r="V3381" s="15"/>
      <c r="W3381" s="15"/>
      <c r="X3381" s="15"/>
      <c r="Y3381" s="15"/>
      <c r="Z3381" s="15"/>
      <c r="AA3381" s="15"/>
      <c r="AB3381" s="15"/>
      <c r="AC3381" s="15"/>
      <c r="AD3381" s="15"/>
      <c r="AE3381" s="15"/>
      <c r="AT3381" s="281" t="s">
        <v>260</v>
      </c>
      <c r="AU3381" s="281" t="s">
        <v>93</v>
      </c>
      <c r="AV3381" s="15" t="s">
        <v>91</v>
      </c>
      <c r="AW3381" s="15" t="s">
        <v>40</v>
      </c>
      <c r="AX3381" s="15" t="s">
        <v>84</v>
      </c>
      <c r="AY3381" s="281" t="s">
        <v>251</v>
      </c>
    </row>
    <row r="3382" s="13" customFormat="1">
      <c r="A3382" s="13"/>
      <c r="B3382" s="249"/>
      <c r="C3382" s="250"/>
      <c r="D3382" s="251" t="s">
        <v>260</v>
      </c>
      <c r="E3382" s="252" t="s">
        <v>1</v>
      </c>
      <c r="F3382" s="253" t="s">
        <v>3196</v>
      </c>
      <c r="G3382" s="250"/>
      <c r="H3382" s="254">
        <v>42.350999999999999</v>
      </c>
      <c r="I3382" s="255"/>
      <c r="J3382" s="250"/>
      <c r="K3382" s="250"/>
      <c r="L3382" s="256"/>
      <c r="M3382" s="257"/>
      <c r="N3382" s="258"/>
      <c r="O3382" s="258"/>
      <c r="P3382" s="258"/>
      <c r="Q3382" s="258"/>
      <c r="R3382" s="258"/>
      <c r="S3382" s="258"/>
      <c r="T3382" s="259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60" t="s">
        <v>260</v>
      </c>
      <c r="AU3382" s="260" t="s">
        <v>93</v>
      </c>
      <c r="AV3382" s="13" t="s">
        <v>93</v>
      </c>
      <c r="AW3382" s="13" t="s">
        <v>40</v>
      </c>
      <c r="AX3382" s="13" t="s">
        <v>84</v>
      </c>
      <c r="AY3382" s="260" t="s">
        <v>251</v>
      </c>
    </row>
    <row r="3383" s="16" customFormat="1">
      <c r="A3383" s="16"/>
      <c r="B3383" s="283"/>
      <c r="C3383" s="284"/>
      <c r="D3383" s="251" t="s">
        <v>260</v>
      </c>
      <c r="E3383" s="285" t="s">
        <v>1</v>
      </c>
      <c r="F3383" s="286" t="s">
        <v>329</v>
      </c>
      <c r="G3383" s="284"/>
      <c r="H3383" s="287">
        <v>42.350999999999999</v>
      </c>
      <c r="I3383" s="288"/>
      <c r="J3383" s="284"/>
      <c r="K3383" s="284"/>
      <c r="L3383" s="289"/>
      <c r="M3383" s="290"/>
      <c r="N3383" s="291"/>
      <c r="O3383" s="291"/>
      <c r="P3383" s="291"/>
      <c r="Q3383" s="291"/>
      <c r="R3383" s="291"/>
      <c r="S3383" s="291"/>
      <c r="T3383" s="292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T3383" s="293" t="s">
        <v>260</v>
      </c>
      <c r="AU3383" s="293" t="s">
        <v>93</v>
      </c>
      <c r="AV3383" s="16" t="s">
        <v>273</v>
      </c>
      <c r="AW3383" s="16" t="s">
        <v>40</v>
      </c>
      <c r="AX3383" s="16" t="s">
        <v>84</v>
      </c>
      <c r="AY3383" s="293" t="s">
        <v>251</v>
      </c>
    </row>
    <row r="3384" s="14" customFormat="1">
      <c r="A3384" s="14"/>
      <c r="B3384" s="261"/>
      <c r="C3384" s="262"/>
      <c r="D3384" s="251" t="s">
        <v>260</v>
      </c>
      <c r="E3384" s="263" t="s">
        <v>1</v>
      </c>
      <c r="F3384" s="264" t="s">
        <v>262</v>
      </c>
      <c r="G3384" s="262"/>
      <c r="H3384" s="265">
        <v>266.20999999999998</v>
      </c>
      <c r="I3384" s="266"/>
      <c r="J3384" s="262"/>
      <c r="K3384" s="262"/>
      <c r="L3384" s="267"/>
      <c r="M3384" s="268"/>
      <c r="N3384" s="269"/>
      <c r="O3384" s="269"/>
      <c r="P3384" s="269"/>
      <c r="Q3384" s="269"/>
      <c r="R3384" s="269"/>
      <c r="S3384" s="269"/>
      <c r="T3384" s="270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71" t="s">
        <v>260</v>
      </c>
      <c r="AU3384" s="271" t="s">
        <v>93</v>
      </c>
      <c r="AV3384" s="14" t="s">
        <v>257</v>
      </c>
      <c r="AW3384" s="14" t="s">
        <v>40</v>
      </c>
      <c r="AX3384" s="14" t="s">
        <v>91</v>
      </c>
      <c r="AY3384" s="271" t="s">
        <v>251</v>
      </c>
    </row>
    <row r="3385" s="2" customFormat="1" ht="55.5" customHeight="1">
      <c r="A3385" s="41"/>
      <c r="B3385" s="42"/>
      <c r="C3385" s="294" t="s">
        <v>2335</v>
      </c>
      <c r="D3385" s="294" t="s">
        <v>338</v>
      </c>
      <c r="E3385" s="295" t="s">
        <v>3197</v>
      </c>
      <c r="F3385" s="296" t="s">
        <v>3198</v>
      </c>
      <c r="G3385" s="297" t="s">
        <v>571</v>
      </c>
      <c r="H3385" s="298">
        <v>3</v>
      </c>
      <c r="I3385" s="299"/>
      <c r="J3385" s="300">
        <f>ROUND(I3385*H3385,2)</f>
        <v>0</v>
      </c>
      <c r="K3385" s="301"/>
      <c r="L3385" s="302"/>
      <c r="M3385" s="303" t="s">
        <v>1</v>
      </c>
      <c r="N3385" s="304" t="s">
        <v>49</v>
      </c>
      <c r="O3385" s="94"/>
      <c r="P3385" s="240">
        <f>O3385*H3385</f>
        <v>0</v>
      </c>
      <c r="Q3385" s="240">
        <v>0.58299999999999996</v>
      </c>
      <c r="R3385" s="240">
        <f>Q3385*H3385</f>
        <v>1.7489999999999999</v>
      </c>
      <c r="S3385" s="240">
        <v>0</v>
      </c>
      <c r="T3385" s="241">
        <f>S3385*H3385</f>
        <v>0</v>
      </c>
      <c r="U3385" s="41"/>
      <c r="V3385" s="41"/>
      <c r="W3385" s="41"/>
      <c r="X3385" s="41"/>
      <c r="Y3385" s="41"/>
      <c r="Z3385" s="41"/>
      <c r="AA3385" s="41"/>
      <c r="AB3385" s="41"/>
      <c r="AC3385" s="41"/>
      <c r="AD3385" s="41"/>
      <c r="AE3385" s="41"/>
      <c r="AR3385" s="242" t="s">
        <v>364</v>
      </c>
      <c r="AT3385" s="242" t="s">
        <v>338</v>
      </c>
      <c r="AU3385" s="242" t="s">
        <v>93</v>
      </c>
      <c r="AY3385" s="19" t="s">
        <v>251</v>
      </c>
      <c r="BE3385" s="243">
        <f>IF(N3385="základní",J3385,0)</f>
        <v>0</v>
      </c>
      <c r="BF3385" s="243">
        <f>IF(N3385="snížená",J3385,0)</f>
        <v>0</v>
      </c>
      <c r="BG3385" s="243">
        <f>IF(N3385="zákl. přenesená",J3385,0)</f>
        <v>0</v>
      </c>
      <c r="BH3385" s="243">
        <f>IF(N3385="sníž. přenesená",J3385,0)</f>
        <v>0</v>
      </c>
      <c r="BI3385" s="243">
        <f>IF(N3385="nulová",J3385,0)</f>
        <v>0</v>
      </c>
      <c r="BJ3385" s="19" t="s">
        <v>91</v>
      </c>
      <c r="BK3385" s="243">
        <f>ROUND(I3385*H3385,2)</f>
        <v>0</v>
      </c>
      <c r="BL3385" s="19" t="s">
        <v>304</v>
      </c>
      <c r="BM3385" s="242" t="s">
        <v>3199</v>
      </c>
    </row>
    <row r="3386" s="15" customFormat="1">
      <c r="A3386" s="15"/>
      <c r="B3386" s="272"/>
      <c r="C3386" s="273"/>
      <c r="D3386" s="251" t="s">
        <v>260</v>
      </c>
      <c r="E3386" s="274" t="s">
        <v>1</v>
      </c>
      <c r="F3386" s="275" t="s">
        <v>2577</v>
      </c>
      <c r="G3386" s="273"/>
      <c r="H3386" s="274" t="s">
        <v>1</v>
      </c>
      <c r="I3386" s="276"/>
      <c r="J3386" s="273"/>
      <c r="K3386" s="273"/>
      <c r="L3386" s="277"/>
      <c r="M3386" s="278"/>
      <c r="N3386" s="279"/>
      <c r="O3386" s="279"/>
      <c r="P3386" s="279"/>
      <c r="Q3386" s="279"/>
      <c r="R3386" s="279"/>
      <c r="S3386" s="279"/>
      <c r="T3386" s="280"/>
      <c r="U3386" s="15"/>
      <c r="V3386" s="15"/>
      <c r="W3386" s="15"/>
      <c r="X3386" s="15"/>
      <c r="Y3386" s="15"/>
      <c r="Z3386" s="15"/>
      <c r="AA3386" s="15"/>
      <c r="AB3386" s="15"/>
      <c r="AC3386" s="15"/>
      <c r="AD3386" s="15"/>
      <c r="AE3386" s="15"/>
      <c r="AT3386" s="281" t="s">
        <v>260</v>
      </c>
      <c r="AU3386" s="281" t="s">
        <v>93</v>
      </c>
      <c r="AV3386" s="15" t="s">
        <v>91</v>
      </c>
      <c r="AW3386" s="15" t="s">
        <v>40</v>
      </c>
      <c r="AX3386" s="15" t="s">
        <v>84</v>
      </c>
      <c r="AY3386" s="281" t="s">
        <v>251</v>
      </c>
    </row>
    <row r="3387" s="13" customFormat="1">
      <c r="A3387" s="13"/>
      <c r="B3387" s="249"/>
      <c r="C3387" s="250"/>
      <c r="D3387" s="251" t="s">
        <v>260</v>
      </c>
      <c r="E3387" s="252" t="s">
        <v>1</v>
      </c>
      <c r="F3387" s="253" t="s">
        <v>2433</v>
      </c>
      <c r="G3387" s="250"/>
      <c r="H3387" s="254">
        <v>1</v>
      </c>
      <c r="I3387" s="255"/>
      <c r="J3387" s="250"/>
      <c r="K3387" s="250"/>
      <c r="L3387" s="256"/>
      <c r="M3387" s="257"/>
      <c r="N3387" s="258"/>
      <c r="O3387" s="258"/>
      <c r="P3387" s="258"/>
      <c r="Q3387" s="258"/>
      <c r="R3387" s="258"/>
      <c r="S3387" s="258"/>
      <c r="T3387" s="259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60" t="s">
        <v>260</v>
      </c>
      <c r="AU3387" s="260" t="s">
        <v>93</v>
      </c>
      <c r="AV3387" s="13" t="s">
        <v>93</v>
      </c>
      <c r="AW3387" s="13" t="s">
        <v>40</v>
      </c>
      <c r="AX3387" s="13" t="s">
        <v>84</v>
      </c>
      <c r="AY3387" s="260" t="s">
        <v>251</v>
      </c>
    </row>
    <row r="3388" s="13" customFormat="1">
      <c r="A3388" s="13"/>
      <c r="B3388" s="249"/>
      <c r="C3388" s="250"/>
      <c r="D3388" s="251" t="s">
        <v>260</v>
      </c>
      <c r="E3388" s="252" t="s">
        <v>1</v>
      </c>
      <c r="F3388" s="253" t="s">
        <v>2434</v>
      </c>
      <c r="G3388" s="250"/>
      <c r="H3388" s="254">
        <v>1</v>
      </c>
      <c r="I3388" s="255"/>
      <c r="J3388" s="250"/>
      <c r="K3388" s="250"/>
      <c r="L3388" s="256"/>
      <c r="M3388" s="257"/>
      <c r="N3388" s="258"/>
      <c r="O3388" s="258"/>
      <c r="P3388" s="258"/>
      <c r="Q3388" s="258"/>
      <c r="R3388" s="258"/>
      <c r="S3388" s="258"/>
      <c r="T3388" s="259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60" t="s">
        <v>260</v>
      </c>
      <c r="AU3388" s="260" t="s">
        <v>93</v>
      </c>
      <c r="AV3388" s="13" t="s">
        <v>93</v>
      </c>
      <c r="AW3388" s="13" t="s">
        <v>40</v>
      </c>
      <c r="AX3388" s="13" t="s">
        <v>84</v>
      </c>
      <c r="AY3388" s="260" t="s">
        <v>251</v>
      </c>
    </row>
    <row r="3389" s="13" customFormat="1">
      <c r="A3389" s="13"/>
      <c r="B3389" s="249"/>
      <c r="C3389" s="250"/>
      <c r="D3389" s="251" t="s">
        <v>260</v>
      </c>
      <c r="E3389" s="252" t="s">
        <v>1</v>
      </c>
      <c r="F3389" s="253" t="s">
        <v>2435</v>
      </c>
      <c r="G3389" s="250"/>
      <c r="H3389" s="254">
        <v>1</v>
      </c>
      <c r="I3389" s="255"/>
      <c r="J3389" s="250"/>
      <c r="K3389" s="250"/>
      <c r="L3389" s="256"/>
      <c r="M3389" s="257"/>
      <c r="N3389" s="258"/>
      <c r="O3389" s="258"/>
      <c r="P3389" s="258"/>
      <c r="Q3389" s="258"/>
      <c r="R3389" s="258"/>
      <c r="S3389" s="258"/>
      <c r="T3389" s="259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T3389" s="260" t="s">
        <v>260</v>
      </c>
      <c r="AU3389" s="260" t="s">
        <v>93</v>
      </c>
      <c r="AV3389" s="13" t="s">
        <v>93</v>
      </c>
      <c r="AW3389" s="13" t="s">
        <v>40</v>
      </c>
      <c r="AX3389" s="13" t="s">
        <v>84</v>
      </c>
      <c r="AY3389" s="260" t="s">
        <v>251</v>
      </c>
    </row>
    <row r="3390" s="14" customFormat="1">
      <c r="A3390" s="14"/>
      <c r="B3390" s="261"/>
      <c r="C3390" s="262"/>
      <c r="D3390" s="251" t="s">
        <v>260</v>
      </c>
      <c r="E3390" s="263" t="s">
        <v>1</v>
      </c>
      <c r="F3390" s="264" t="s">
        <v>262</v>
      </c>
      <c r="G3390" s="262"/>
      <c r="H3390" s="265">
        <v>3</v>
      </c>
      <c r="I3390" s="266"/>
      <c r="J3390" s="262"/>
      <c r="K3390" s="262"/>
      <c r="L3390" s="267"/>
      <c r="M3390" s="268"/>
      <c r="N3390" s="269"/>
      <c r="O3390" s="269"/>
      <c r="P3390" s="269"/>
      <c r="Q3390" s="269"/>
      <c r="R3390" s="269"/>
      <c r="S3390" s="269"/>
      <c r="T3390" s="270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71" t="s">
        <v>260</v>
      </c>
      <c r="AU3390" s="271" t="s">
        <v>93</v>
      </c>
      <c r="AV3390" s="14" t="s">
        <v>257</v>
      </c>
      <c r="AW3390" s="14" t="s">
        <v>40</v>
      </c>
      <c r="AX3390" s="14" t="s">
        <v>91</v>
      </c>
      <c r="AY3390" s="271" t="s">
        <v>251</v>
      </c>
    </row>
    <row r="3391" s="2" customFormat="1" ht="66.75" customHeight="1">
      <c r="A3391" s="41"/>
      <c r="B3391" s="42"/>
      <c r="C3391" s="294" t="s">
        <v>3200</v>
      </c>
      <c r="D3391" s="294" t="s">
        <v>338</v>
      </c>
      <c r="E3391" s="295" t="s">
        <v>3201</v>
      </c>
      <c r="F3391" s="296" t="s">
        <v>3202</v>
      </c>
      <c r="G3391" s="297" t="s">
        <v>571</v>
      </c>
      <c r="H3391" s="298">
        <v>3</v>
      </c>
      <c r="I3391" s="299"/>
      <c r="J3391" s="300">
        <f>ROUND(I3391*H3391,2)</f>
        <v>0</v>
      </c>
      <c r="K3391" s="301"/>
      <c r="L3391" s="302"/>
      <c r="M3391" s="303" t="s">
        <v>1</v>
      </c>
      <c r="N3391" s="304" t="s">
        <v>49</v>
      </c>
      <c r="O3391" s="94"/>
      <c r="P3391" s="240">
        <f>O3391*H3391</f>
        <v>0</v>
      </c>
      <c r="Q3391" s="240">
        <v>0.47299999999999998</v>
      </c>
      <c r="R3391" s="240">
        <f>Q3391*H3391</f>
        <v>1.419</v>
      </c>
      <c r="S3391" s="240">
        <v>0</v>
      </c>
      <c r="T3391" s="241">
        <f>S3391*H3391</f>
        <v>0</v>
      </c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R3391" s="242" t="s">
        <v>364</v>
      </c>
      <c r="AT3391" s="242" t="s">
        <v>338</v>
      </c>
      <c r="AU3391" s="242" t="s">
        <v>93</v>
      </c>
      <c r="AY3391" s="19" t="s">
        <v>251</v>
      </c>
      <c r="BE3391" s="243">
        <f>IF(N3391="základní",J3391,0)</f>
        <v>0</v>
      </c>
      <c r="BF3391" s="243">
        <f>IF(N3391="snížená",J3391,0)</f>
        <v>0</v>
      </c>
      <c r="BG3391" s="243">
        <f>IF(N3391="zákl. přenesená",J3391,0)</f>
        <v>0</v>
      </c>
      <c r="BH3391" s="243">
        <f>IF(N3391="sníž. přenesená",J3391,0)</f>
        <v>0</v>
      </c>
      <c r="BI3391" s="243">
        <f>IF(N3391="nulová",J3391,0)</f>
        <v>0</v>
      </c>
      <c r="BJ3391" s="19" t="s">
        <v>91</v>
      </c>
      <c r="BK3391" s="243">
        <f>ROUND(I3391*H3391,2)</f>
        <v>0</v>
      </c>
      <c r="BL3391" s="19" t="s">
        <v>304</v>
      </c>
      <c r="BM3391" s="242" t="s">
        <v>3203</v>
      </c>
    </row>
    <row r="3392" s="2" customFormat="1">
      <c r="A3392" s="41"/>
      <c r="B3392" s="42"/>
      <c r="C3392" s="43"/>
      <c r="D3392" s="251" t="s">
        <v>289</v>
      </c>
      <c r="E3392" s="43"/>
      <c r="F3392" s="282" t="s">
        <v>2849</v>
      </c>
      <c r="G3392" s="43"/>
      <c r="H3392" s="43"/>
      <c r="I3392" s="246"/>
      <c r="J3392" s="43"/>
      <c r="K3392" s="43"/>
      <c r="L3392" s="47"/>
      <c r="M3392" s="247"/>
      <c r="N3392" s="248"/>
      <c r="O3392" s="94"/>
      <c r="P3392" s="94"/>
      <c r="Q3392" s="94"/>
      <c r="R3392" s="94"/>
      <c r="S3392" s="94"/>
      <c r="T3392" s="95"/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T3392" s="19" t="s">
        <v>289</v>
      </c>
      <c r="AU3392" s="19" t="s">
        <v>93</v>
      </c>
    </row>
    <row r="3393" s="15" customFormat="1">
      <c r="A3393" s="15"/>
      <c r="B3393" s="272"/>
      <c r="C3393" s="273"/>
      <c r="D3393" s="251" t="s">
        <v>260</v>
      </c>
      <c r="E3393" s="274" t="s">
        <v>1</v>
      </c>
      <c r="F3393" s="275" t="s">
        <v>2577</v>
      </c>
      <c r="G3393" s="273"/>
      <c r="H3393" s="274" t="s">
        <v>1</v>
      </c>
      <c r="I3393" s="276"/>
      <c r="J3393" s="273"/>
      <c r="K3393" s="273"/>
      <c r="L3393" s="277"/>
      <c r="M3393" s="278"/>
      <c r="N3393" s="279"/>
      <c r="O3393" s="279"/>
      <c r="P3393" s="279"/>
      <c r="Q3393" s="279"/>
      <c r="R3393" s="279"/>
      <c r="S3393" s="279"/>
      <c r="T3393" s="280"/>
      <c r="U3393" s="15"/>
      <c r="V3393" s="15"/>
      <c r="W3393" s="15"/>
      <c r="X3393" s="15"/>
      <c r="Y3393" s="15"/>
      <c r="Z3393" s="15"/>
      <c r="AA3393" s="15"/>
      <c r="AB3393" s="15"/>
      <c r="AC3393" s="15"/>
      <c r="AD3393" s="15"/>
      <c r="AE3393" s="15"/>
      <c r="AT3393" s="281" t="s">
        <v>260</v>
      </c>
      <c r="AU3393" s="281" t="s">
        <v>93</v>
      </c>
      <c r="AV3393" s="15" t="s">
        <v>91</v>
      </c>
      <c r="AW3393" s="15" t="s">
        <v>40</v>
      </c>
      <c r="AX3393" s="15" t="s">
        <v>84</v>
      </c>
      <c r="AY3393" s="281" t="s">
        <v>251</v>
      </c>
    </row>
    <row r="3394" s="13" customFormat="1">
      <c r="A3394" s="13"/>
      <c r="B3394" s="249"/>
      <c r="C3394" s="250"/>
      <c r="D3394" s="251" t="s">
        <v>260</v>
      </c>
      <c r="E3394" s="252" t="s">
        <v>1</v>
      </c>
      <c r="F3394" s="253" t="s">
        <v>2433</v>
      </c>
      <c r="G3394" s="250"/>
      <c r="H3394" s="254">
        <v>1</v>
      </c>
      <c r="I3394" s="255"/>
      <c r="J3394" s="250"/>
      <c r="K3394" s="250"/>
      <c r="L3394" s="256"/>
      <c r="M3394" s="257"/>
      <c r="N3394" s="258"/>
      <c r="O3394" s="258"/>
      <c r="P3394" s="258"/>
      <c r="Q3394" s="258"/>
      <c r="R3394" s="258"/>
      <c r="S3394" s="258"/>
      <c r="T3394" s="259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60" t="s">
        <v>260</v>
      </c>
      <c r="AU3394" s="260" t="s">
        <v>93</v>
      </c>
      <c r="AV3394" s="13" t="s">
        <v>93</v>
      </c>
      <c r="AW3394" s="13" t="s">
        <v>40</v>
      </c>
      <c r="AX3394" s="13" t="s">
        <v>84</v>
      </c>
      <c r="AY3394" s="260" t="s">
        <v>251</v>
      </c>
    </row>
    <row r="3395" s="13" customFormat="1">
      <c r="A3395" s="13"/>
      <c r="B3395" s="249"/>
      <c r="C3395" s="250"/>
      <c r="D3395" s="251" t="s">
        <v>260</v>
      </c>
      <c r="E3395" s="252" t="s">
        <v>1</v>
      </c>
      <c r="F3395" s="253" t="s">
        <v>2434</v>
      </c>
      <c r="G3395" s="250"/>
      <c r="H3395" s="254">
        <v>1</v>
      </c>
      <c r="I3395" s="255"/>
      <c r="J3395" s="250"/>
      <c r="K3395" s="250"/>
      <c r="L3395" s="256"/>
      <c r="M3395" s="257"/>
      <c r="N3395" s="258"/>
      <c r="O3395" s="258"/>
      <c r="P3395" s="258"/>
      <c r="Q3395" s="258"/>
      <c r="R3395" s="258"/>
      <c r="S3395" s="258"/>
      <c r="T3395" s="259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60" t="s">
        <v>260</v>
      </c>
      <c r="AU3395" s="260" t="s">
        <v>93</v>
      </c>
      <c r="AV3395" s="13" t="s">
        <v>93</v>
      </c>
      <c r="AW3395" s="13" t="s">
        <v>40</v>
      </c>
      <c r="AX3395" s="13" t="s">
        <v>84</v>
      </c>
      <c r="AY3395" s="260" t="s">
        <v>251</v>
      </c>
    </row>
    <row r="3396" s="13" customFormat="1">
      <c r="A3396" s="13"/>
      <c r="B3396" s="249"/>
      <c r="C3396" s="250"/>
      <c r="D3396" s="251" t="s">
        <v>260</v>
      </c>
      <c r="E3396" s="252" t="s">
        <v>1</v>
      </c>
      <c r="F3396" s="253" t="s">
        <v>2435</v>
      </c>
      <c r="G3396" s="250"/>
      <c r="H3396" s="254">
        <v>1</v>
      </c>
      <c r="I3396" s="255"/>
      <c r="J3396" s="250"/>
      <c r="K3396" s="250"/>
      <c r="L3396" s="256"/>
      <c r="M3396" s="257"/>
      <c r="N3396" s="258"/>
      <c r="O3396" s="258"/>
      <c r="P3396" s="258"/>
      <c r="Q3396" s="258"/>
      <c r="R3396" s="258"/>
      <c r="S3396" s="258"/>
      <c r="T3396" s="259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60" t="s">
        <v>260</v>
      </c>
      <c r="AU3396" s="260" t="s">
        <v>93</v>
      </c>
      <c r="AV3396" s="13" t="s">
        <v>93</v>
      </c>
      <c r="AW3396" s="13" t="s">
        <v>40</v>
      </c>
      <c r="AX3396" s="13" t="s">
        <v>84</v>
      </c>
      <c r="AY3396" s="260" t="s">
        <v>251</v>
      </c>
    </row>
    <row r="3397" s="14" customFormat="1">
      <c r="A3397" s="14"/>
      <c r="B3397" s="261"/>
      <c r="C3397" s="262"/>
      <c r="D3397" s="251" t="s">
        <v>260</v>
      </c>
      <c r="E3397" s="263" t="s">
        <v>1</v>
      </c>
      <c r="F3397" s="264" t="s">
        <v>262</v>
      </c>
      <c r="G3397" s="262"/>
      <c r="H3397" s="265">
        <v>3</v>
      </c>
      <c r="I3397" s="266"/>
      <c r="J3397" s="262"/>
      <c r="K3397" s="262"/>
      <c r="L3397" s="267"/>
      <c r="M3397" s="268"/>
      <c r="N3397" s="269"/>
      <c r="O3397" s="269"/>
      <c r="P3397" s="269"/>
      <c r="Q3397" s="269"/>
      <c r="R3397" s="269"/>
      <c r="S3397" s="269"/>
      <c r="T3397" s="270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71" t="s">
        <v>260</v>
      </c>
      <c r="AU3397" s="271" t="s">
        <v>93</v>
      </c>
      <c r="AV3397" s="14" t="s">
        <v>257</v>
      </c>
      <c r="AW3397" s="14" t="s">
        <v>40</v>
      </c>
      <c r="AX3397" s="14" t="s">
        <v>91</v>
      </c>
      <c r="AY3397" s="271" t="s">
        <v>251</v>
      </c>
    </row>
    <row r="3398" s="2" customFormat="1" ht="66.75" customHeight="1">
      <c r="A3398" s="41"/>
      <c r="B3398" s="42"/>
      <c r="C3398" s="294" t="s">
        <v>2370</v>
      </c>
      <c r="D3398" s="294" t="s">
        <v>338</v>
      </c>
      <c r="E3398" s="295" t="s">
        <v>3204</v>
      </c>
      <c r="F3398" s="296" t="s">
        <v>3205</v>
      </c>
      <c r="G3398" s="297" t="s">
        <v>571</v>
      </c>
      <c r="H3398" s="298">
        <v>1</v>
      </c>
      <c r="I3398" s="299"/>
      <c r="J3398" s="300">
        <f>ROUND(I3398*H3398,2)</f>
        <v>0</v>
      </c>
      <c r="K3398" s="301"/>
      <c r="L3398" s="302"/>
      <c r="M3398" s="303" t="s">
        <v>1</v>
      </c>
      <c r="N3398" s="304" t="s">
        <v>49</v>
      </c>
      <c r="O3398" s="94"/>
      <c r="P3398" s="240">
        <f>O3398*H3398</f>
        <v>0</v>
      </c>
      <c r="Q3398" s="240">
        <v>1.6799999999999999</v>
      </c>
      <c r="R3398" s="240">
        <f>Q3398*H3398</f>
        <v>1.6799999999999999</v>
      </c>
      <c r="S3398" s="240">
        <v>0</v>
      </c>
      <c r="T3398" s="241">
        <f>S3398*H3398</f>
        <v>0</v>
      </c>
      <c r="U3398" s="41"/>
      <c r="V3398" s="41"/>
      <c r="W3398" s="41"/>
      <c r="X3398" s="41"/>
      <c r="Y3398" s="41"/>
      <c r="Z3398" s="41"/>
      <c r="AA3398" s="41"/>
      <c r="AB3398" s="41"/>
      <c r="AC3398" s="41"/>
      <c r="AD3398" s="41"/>
      <c r="AE3398" s="41"/>
      <c r="AR3398" s="242" t="s">
        <v>364</v>
      </c>
      <c r="AT3398" s="242" t="s">
        <v>338</v>
      </c>
      <c r="AU3398" s="242" t="s">
        <v>93</v>
      </c>
      <c r="AY3398" s="19" t="s">
        <v>251</v>
      </c>
      <c r="BE3398" s="243">
        <f>IF(N3398="základní",J3398,0)</f>
        <v>0</v>
      </c>
      <c r="BF3398" s="243">
        <f>IF(N3398="snížená",J3398,0)</f>
        <v>0</v>
      </c>
      <c r="BG3398" s="243">
        <f>IF(N3398="zákl. přenesená",J3398,0)</f>
        <v>0</v>
      </c>
      <c r="BH3398" s="243">
        <f>IF(N3398="sníž. přenesená",J3398,0)</f>
        <v>0</v>
      </c>
      <c r="BI3398" s="243">
        <f>IF(N3398="nulová",J3398,0)</f>
        <v>0</v>
      </c>
      <c r="BJ3398" s="19" t="s">
        <v>91</v>
      </c>
      <c r="BK3398" s="243">
        <f>ROUND(I3398*H3398,2)</f>
        <v>0</v>
      </c>
      <c r="BL3398" s="19" t="s">
        <v>304</v>
      </c>
      <c r="BM3398" s="242" t="s">
        <v>3206</v>
      </c>
    </row>
    <row r="3399" s="2" customFormat="1">
      <c r="A3399" s="41"/>
      <c r="B3399" s="42"/>
      <c r="C3399" s="43"/>
      <c r="D3399" s="251" t="s">
        <v>289</v>
      </c>
      <c r="E3399" s="43"/>
      <c r="F3399" s="282" t="s">
        <v>2849</v>
      </c>
      <c r="G3399" s="43"/>
      <c r="H3399" s="43"/>
      <c r="I3399" s="246"/>
      <c r="J3399" s="43"/>
      <c r="K3399" s="43"/>
      <c r="L3399" s="47"/>
      <c r="M3399" s="247"/>
      <c r="N3399" s="248"/>
      <c r="O3399" s="94"/>
      <c r="P3399" s="94"/>
      <c r="Q3399" s="94"/>
      <c r="R3399" s="94"/>
      <c r="S3399" s="94"/>
      <c r="T3399" s="95"/>
      <c r="U3399" s="41"/>
      <c r="V3399" s="41"/>
      <c r="W3399" s="41"/>
      <c r="X3399" s="41"/>
      <c r="Y3399" s="41"/>
      <c r="Z3399" s="41"/>
      <c r="AA3399" s="41"/>
      <c r="AB3399" s="41"/>
      <c r="AC3399" s="41"/>
      <c r="AD3399" s="41"/>
      <c r="AE3399" s="41"/>
      <c r="AT3399" s="19" t="s">
        <v>289</v>
      </c>
      <c r="AU3399" s="19" t="s">
        <v>93</v>
      </c>
    </row>
    <row r="3400" s="15" customFormat="1">
      <c r="A3400" s="15"/>
      <c r="B3400" s="272"/>
      <c r="C3400" s="273"/>
      <c r="D3400" s="251" t="s">
        <v>260</v>
      </c>
      <c r="E3400" s="274" t="s">
        <v>1</v>
      </c>
      <c r="F3400" s="275" t="s">
        <v>2577</v>
      </c>
      <c r="G3400" s="273"/>
      <c r="H3400" s="274" t="s">
        <v>1</v>
      </c>
      <c r="I3400" s="276"/>
      <c r="J3400" s="273"/>
      <c r="K3400" s="273"/>
      <c r="L3400" s="277"/>
      <c r="M3400" s="278"/>
      <c r="N3400" s="279"/>
      <c r="O3400" s="279"/>
      <c r="P3400" s="279"/>
      <c r="Q3400" s="279"/>
      <c r="R3400" s="279"/>
      <c r="S3400" s="279"/>
      <c r="T3400" s="280"/>
      <c r="U3400" s="15"/>
      <c r="V3400" s="15"/>
      <c r="W3400" s="15"/>
      <c r="X3400" s="15"/>
      <c r="Y3400" s="15"/>
      <c r="Z3400" s="15"/>
      <c r="AA3400" s="15"/>
      <c r="AB3400" s="15"/>
      <c r="AC3400" s="15"/>
      <c r="AD3400" s="15"/>
      <c r="AE3400" s="15"/>
      <c r="AT3400" s="281" t="s">
        <v>260</v>
      </c>
      <c r="AU3400" s="281" t="s">
        <v>93</v>
      </c>
      <c r="AV3400" s="15" t="s">
        <v>91</v>
      </c>
      <c r="AW3400" s="15" t="s">
        <v>40</v>
      </c>
      <c r="AX3400" s="15" t="s">
        <v>84</v>
      </c>
      <c r="AY3400" s="281" t="s">
        <v>251</v>
      </c>
    </row>
    <row r="3401" s="13" customFormat="1">
      <c r="A3401" s="13"/>
      <c r="B3401" s="249"/>
      <c r="C3401" s="250"/>
      <c r="D3401" s="251" t="s">
        <v>260</v>
      </c>
      <c r="E3401" s="252" t="s">
        <v>1</v>
      </c>
      <c r="F3401" s="253" t="s">
        <v>1278</v>
      </c>
      <c r="G3401" s="250"/>
      <c r="H3401" s="254">
        <v>1</v>
      </c>
      <c r="I3401" s="255"/>
      <c r="J3401" s="250"/>
      <c r="K3401" s="250"/>
      <c r="L3401" s="256"/>
      <c r="M3401" s="257"/>
      <c r="N3401" s="258"/>
      <c r="O3401" s="258"/>
      <c r="P3401" s="258"/>
      <c r="Q3401" s="258"/>
      <c r="R3401" s="258"/>
      <c r="S3401" s="258"/>
      <c r="T3401" s="259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60" t="s">
        <v>260</v>
      </c>
      <c r="AU3401" s="260" t="s">
        <v>93</v>
      </c>
      <c r="AV3401" s="13" t="s">
        <v>93</v>
      </c>
      <c r="AW3401" s="13" t="s">
        <v>40</v>
      </c>
      <c r="AX3401" s="13" t="s">
        <v>91</v>
      </c>
      <c r="AY3401" s="260" t="s">
        <v>251</v>
      </c>
    </row>
    <row r="3402" s="2" customFormat="1" ht="49.05" customHeight="1">
      <c r="A3402" s="41"/>
      <c r="B3402" s="42"/>
      <c r="C3402" s="294" t="s">
        <v>3207</v>
      </c>
      <c r="D3402" s="294" t="s">
        <v>338</v>
      </c>
      <c r="E3402" s="295" t="s">
        <v>3208</v>
      </c>
      <c r="F3402" s="296" t="s">
        <v>3209</v>
      </c>
      <c r="G3402" s="297" t="s">
        <v>571</v>
      </c>
      <c r="H3402" s="298">
        <v>1</v>
      </c>
      <c r="I3402" s="299"/>
      <c r="J3402" s="300">
        <f>ROUND(I3402*H3402,2)</f>
        <v>0</v>
      </c>
      <c r="K3402" s="301"/>
      <c r="L3402" s="302"/>
      <c r="M3402" s="303" t="s">
        <v>1</v>
      </c>
      <c r="N3402" s="304" t="s">
        <v>49</v>
      </c>
      <c r="O3402" s="94"/>
      <c r="P3402" s="240">
        <f>O3402*H3402</f>
        <v>0</v>
      </c>
      <c r="Q3402" s="240">
        <v>1.3799999999999999</v>
      </c>
      <c r="R3402" s="240">
        <f>Q3402*H3402</f>
        <v>1.3799999999999999</v>
      </c>
      <c r="S3402" s="240">
        <v>0</v>
      </c>
      <c r="T3402" s="241">
        <f>S3402*H3402</f>
        <v>0</v>
      </c>
      <c r="U3402" s="41"/>
      <c r="V3402" s="41"/>
      <c r="W3402" s="41"/>
      <c r="X3402" s="41"/>
      <c r="Y3402" s="41"/>
      <c r="Z3402" s="41"/>
      <c r="AA3402" s="41"/>
      <c r="AB3402" s="41"/>
      <c r="AC3402" s="41"/>
      <c r="AD3402" s="41"/>
      <c r="AE3402" s="41"/>
      <c r="AR3402" s="242" t="s">
        <v>364</v>
      </c>
      <c r="AT3402" s="242" t="s">
        <v>338</v>
      </c>
      <c r="AU3402" s="242" t="s">
        <v>93</v>
      </c>
      <c r="AY3402" s="19" t="s">
        <v>251</v>
      </c>
      <c r="BE3402" s="243">
        <f>IF(N3402="základní",J3402,0)</f>
        <v>0</v>
      </c>
      <c r="BF3402" s="243">
        <f>IF(N3402="snížená",J3402,0)</f>
        <v>0</v>
      </c>
      <c r="BG3402" s="243">
        <f>IF(N3402="zákl. přenesená",J3402,0)</f>
        <v>0</v>
      </c>
      <c r="BH3402" s="243">
        <f>IF(N3402="sníž. přenesená",J3402,0)</f>
        <v>0</v>
      </c>
      <c r="BI3402" s="243">
        <f>IF(N3402="nulová",J3402,0)</f>
        <v>0</v>
      </c>
      <c r="BJ3402" s="19" t="s">
        <v>91</v>
      </c>
      <c r="BK3402" s="243">
        <f>ROUND(I3402*H3402,2)</f>
        <v>0</v>
      </c>
      <c r="BL3402" s="19" t="s">
        <v>304</v>
      </c>
      <c r="BM3402" s="242" t="s">
        <v>3210</v>
      </c>
    </row>
    <row r="3403" s="2" customFormat="1">
      <c r="A3403" s="41"/>
      <c r="B3403" s="42"/>
      <c r="C3403" s="43"/>
      <c r="D3403" s="251" t="s">
        <v>289</v>
      </c>
      <c r="E3403" s="43"/>
      <c r="F3403" s="282" t="s">
        <v>2849</v>
      </c>
      <c r="G3403" s="43"/>
      <c r="H3403" s="43"/>
      <c r="I3403" s="246"/>
      <c r="J3403" s="43"/>
      <c r="K3403" s="43"/>
      <c r="L3403" s="47"/>
      <c r="M3403" s="247"/>
      <c r="N3403" s="248"/>
      <c r="O3403" s="94"/>
      <c r="P3403" s="94"/>
      <c r="Q3403" s="94"/>
      <c r="R3403" s="94"/>
      <c r="S3403" s="94"/>
      <c r="T3403" s="95"/>
      <c r="U3403" s="41"/>
      <c r="V3403" s="41"/>
      <c r="W3403" s="41"/>
      <c r="X3403" s="41"/>
      <c r="Y3403" s="41"/>
      <c r="Z3403" s="41"/>
      <c r="AA3403" s="41"/>
      <c r="AB3403" s="41"/>
      <c r="AC3403" s="41"/>
      <c r="AD3403" s="41"/>
      <c r="AE3403" s="41"/>
      <c r="AT3403" s="19" t="s">
        <v>289</v>
      </c>
      <c r="AU3403" s="19" t="s">
        <v>93</v>
      </c>
    </row>
    <row r="3404" s="15" customFormat="1">
      <c r="A3404" s="15"/>
      <c r="B3404" s="272"/>
      <c r="C3404" s="273"/>
      <c r="D3404" s="251" t="s">
        <v>260</v>
      </c>
      <c r="E3404" s="274" t="s">
        <v>1</v>
      </c>
      <c r="F3404" s="275" t="s">
        <v>2577</v>
      </c>
      <c r="G3404" s="273"/>
      <c r="H3404" s="274" t="s">
        <v>1</v>
      </c>
      <c r="I3404" s="276"/>
      <c r="J3404" s="273"/>
      <c r="K3404" s="273"/>
      <c r="L3404" s="277"/>
      <c r="M3404" s="278"/>
      <c r="N3404" s="279"/>
      <c r="O3404" s="279"/>
      <c r="P3404" s="279"/>
      <c r="Q3404" s="279"/>
      <c r="R3404" s="279"/>
      <c r="S3404" s="279"/>
      <c r="T3404" s="280"/>
      <c r="U3404" s="15"/>
      <c r="V3404" s="15"/>
      <c r="W3404" s="15"/>
      <c r="X3404" s="15"/>
      <c r="Y3404" s="15"/>
      <c r="Z3404" s="15"/>
      <c r="AA3404" s="15"/>
      <c r="AB3404" s="15"/>
      <c r="AC3404" s="15"/>
      <c r="AD3404" s="15"/>
      <c r="AE3404" s="15"/>
      <c r="AT3404" s="281" t="s">
        <v>260</v>
      </c>
      <c r="AU3404" s="281" t="s">
        <v>93</v>
      </c>
      <c r="AV3404" s="15" t="s">
        <v>91</v>
      </c>
      <c r="AW3404" s="15" t="s">
        <v>40</v>
      </c>
      <c r="AX3404" s="15" t="s">
        <v>84</v>
      </c>
      <c r="AY3404" s="281" t="s">
        <v>251</v>
      </c>
    </row>
    <row r="3405" s="13" customFormat="1">
      <c r="A3405" s="13"/>
      <c r="B3405" s="249"/>
      <c r="C3405" s="250"/>
      <c r="D3405" s="251" t="s">
        <v>260</v>
      </c>
      <c r="E3405" s="252" t="s">
        <v>1</v>
      </c>
      <c r="F3405" s="253" t="s">
        <v>1278</v>
      </c>
      <c r="G3405" s="250"/>
      <c r="H3405" s="254">
        <v>1</v>
      </c>
      <c r="I3405" s="255"/>
      <c r="J3405" s="250"/>
      <c r="K3405" s="250"/>
      <c r="L3405" s="256"/>
      <c r="M3405" s="257"/>
      <c r="N3405" s="258"/>
      <c r="O3405" s="258"/>
      <c r="P3405" s="258"/>
      <c r="Q3405" s="258"/>
      <c r="R3405" s="258"/>
      <c r="S3405" s="258"/>
      <c r="T3405" s="259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60" t="s">
        <v>260</v>
      </c>
      <c r="AU3405" s="260" t="s">
        <v>93</v>
      </c>
      <c r="AV3405" s="13" t="s">
        <v>93</v>
      </c>
      <c r="AW3405" s="13" t="s">
        <v>40</v>
      </c>
      <c r="AX3405" s="13" t="s">
        <v>91</v>
      </c>
      <c r="AY3405" s="260" t="s">
        <v>251</v>
      </c>
    </row>
    <row r="3406" s="2" customFormat="1" ht="76.35" customHeight="1">
      <c r="A3406" s="41"/>
      <c r="B3406" s="42"/>
      <c r="C3406" s="294" t="s">
        <v>2381</v>
      </c>
      <c r="D3406" s="294" t="s">
        <v>338</v>
      </c>
      <c r="E3406" s="295" t="s">
        <v>3211</v>
      </c>
      <c r="F3406" s="296" t="s">
        <v>3212</v>
      </c>
      <c r="G3406" s="297" t="s">
        <v>571</v>
      </c>
      <c r="H3406" s="298">
        <v>1</v>
      </c>
      <c r="I3406" s="299"/>
      <c r="J3406" s="300">
        <f>ROUND(I3406*H3406,2)</f>
        <v>0</v>
      </c>
      <c r="K3406" s="301"/>
      <c r="L3406" s="302"/>
      <c r="M3406" s="303" t="s">
        <v>1</v>
      </c>
      <c r="N3406" s="304" t="s">
        <v>49</v>
      </c>
      <c r="O3406" s="94"/>
      <c r="P3406" s="240">
        <f>O3406*H3406</f>
        <v>0</v>
      </c>
      <c r="Q3406" s="240">
        <v>1.27</v>
      </c>
      <c r="R3406" s="240">
        <f>Q3406*H3406</f>
        <v>1.27</v>
      </c>
      <c r="S3406" s="240">
        <v>0</v>
      </c>
      <c r="T3406" s="241">
        <f>S3406*H3406</f>
        <v>0</v>
      </c>
      <c r="U3406" s="41"/>
      <c r="V3406" s="41"/>
      <c r="W3406" s="41"/>
      <c r="X3406" s="41"/>
      <c r="Y3406" s="41"/>
      <c r="Z3406" s="41"/>
      <c r="AA3406" s="41"/>
      <c r="AB3406" s="41"/>
      <c r="AC3406" s="41"/>
      <c r="AD3406" s="41"/>
      <c r="AE3406" s="41"/>
      <c r="AR3406" s="242" t="s">
        <v>364</v>
      </c>
      <c r="AT3406" s="242" t="s">
        <v>338</v>
      </c>
      <c r="AU3406" s="242" t="s">
        <v>93</v>
      </c>
      <c r="AY3406" s="19" t="s">
        <v>251</v>
      </c>
      <c r="BE3406" s="243">
        <f>IF(N3406="základní",J3406,0)</f>
        <v>0</v>
      </c>
      <c r="BF3406" s="243">
        <f>IF(N3406="snížená",J3406,0)</f>
        <v>0</v>
      </c>
      <c r="BG3406" s="243">
        <f>IF(N3406="zákl. přenesená",J3406,0)</f>
        <v>0</v>
      </c>
      <c r="BH3406" s="243">
        <f>IF(N3406="sníž. přenesená",J3406,0)</f>
        <v>0</v>
      </c>
      <c r="BI3406" s="243">
        <f>IF(N3406="nulová",J3406,0)</f>
        <v>0</v>
      </c>
      <c r="BJ3406" s="19" t="s">
        <v>91</v>
      </c>
      <c r="BK3406" s="243">
        <f>ROUND(I3406*H3406,2)</f>
        <v>0</v>
      </c>
      <c r="BL3406" s="19" t="s">
        <v>304</v>
      </c>
      <c r="BM3406" s="242" t="s">
        <v>3213</v>
      </c>
    </row>
    <row r="3407" s="2" customFormat="1">
      <c r="A3407" s="41"/>
      <c r="B3407" s="42"/>
      <c r="C3407" s="43"/>
      <c r="D3407" s="251" t="s">
        <v>289</v>
      </c>
      <c r="E3407" s="43"/>
      <c r="F3407" s="282" t="s">
        <v>3214</v>
      </c>
      <c r="G3407" s="43"/>
      <c r="H3407" s="43"/>
      <c r="I3407" s="246"/>
      <c r="J3407" s="43"/>
      <c r="K3407" s="43"/>
      <c r="L3407" s="47"/>
      <c r="M3407" s="247"/>
      <c r="N3407" s="248"/>
      <c r="O3407" s="94"/>
      <c r="P3407" s="94"/>
      <c r="Q3407" s="94"/>
      <c r="R3407" s="94"/>
      <c r="S3407" s="94"/>
      <c r="T3407" s="95"/>
      <c r="U3407" s="41"/>
      <c r="V3407" s="41"/>
      <c r="W3407" s="41"/>
      <c r="X3407" s="41"/>
      <c r="Y3407" s="41"/>
      <c r="Z3407" s="41"/>
      <c r="AA3407" s="41"/>
      <c r="AB3407" s="41"/>
      <c r="AC3407" s="41"/>
      <c r="AD3407" s="41"/>
      <c r="AE3407" s="41"/>
      <c r="AT3407" s="19" t="s">
        <v>289</v>
      </c>
      <c r="AU3407" s="19" t="s">
        <v>93</v>
      </c>
    </row>
    <row r="3408" s="15" customFormat="1">
      <c r="A3408" s="15"/>
      <c r="B3408" s="272"/>
      <c r="C3408" s="273"/>
      <c r="D3408" s="251" t="s">
        <v>260</v>
      </c>
      <c r="E3408" s="274" t="s">
        <v>1</v>
      </c>
      <c r="F3408" s="275" t="s">
        <v>2577</v>
      </c>
      <c r="G3408" s="273"/>
      <c r="H3408" s="274" t="s">
        <v>1</v>
      </c>
      <c r="I3408" s="276"/>
      <c r="J3408" s="273"/>
      <c r="K3408" s="273"/>
      <c r="L3408" s="277"/>
      <c r="M3408" s="278"/>
      <c r="N3408" s="279"/>
      <c r="O3408" s="279"/>
      <c r="P3408" s="279"/>
      <c r="Q3408" s="279"/>
      <c r="R3408" s="279"/>
      <c r="S3408" s="279"/>
      <c r="T3408" s="280"/>
      <c r="U3408" s="15"/>
      <c r="V3408" s="15"/>
      <c r="W3408" s="15"/>
      <c r="X3408" s="15"/>
      <c r="Y3408" s="15"/>
      <c r="Z3408" s="15"/>
      <c r="AA3408" s="15"/>
      <c r="AB3408" s="15"/>
      <c r="AC3408" s="15"/>
      <c r="AD3408" s="15"/>
      <c r="AE3408" s="15"/>
      <c r="AT3408" s="281" t="s">
        <v>260</v>
      </c>
      <c r="AU3408" s="281" t="s">
        <v>93</v>
      </c>
      <c r="AV3408" s="15" t="s">
        <v>91</v>
      </c>
      <c r="AW3408" s="15" t="s">
        <v>40</v>
      </c>
      <c r="AX3408" s="15" t="s">
        <v>84</v>
      </c>
      <c r="AY3408" s="281" t="s">
        <v>251</v>
      </c>
    </row>
    <row r="3409" s="13" customFormat="1">
      <c r="A3409" s="13"/>
      <c r="B3409" s="249"/>
      <c r="C3409" s="250"/>
      <c r="D3409" s="251" t="s">
        <v>260</v>
      </c>
      <c r="E3409" s="252" t="s">
        <v>1</v>
      </c>
      <c r="F3409" s="253" t="s">
        <v>1278</v>
      </c>
      <c r="G3409" s="250"/>
      <c r="H3409" s="254">
        <v>1</v>
      </c>
      <c r="I3409" s="255"/>
      <c r="J3409" s="250"/>
      <c r="K3409" s="250"/>
      <c r="L3409" s="256"/>
      <c r="M3409" s="257"/>
      <c r="N3409" s="258"/>
      <c r="O3409" s="258"/>
      <c r="P3409" s="258"/>
      <c r="Q3409" s="258"/>
      <c r="R3409" s="258"/>
      <c r="S3409" s="258"/>
      <c r="T3409" s="259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60" t="s">
        <v>260</v>
      </c>
      <c r="AU3409" s="260" t="s">
        <v>93</v>
      </c>
      <c r="AV3409" s="13" t="s">
        <v>93</v>
      </c>
      <c r="AW3409" s="13" t="s">
        <v>40</v>
      </c>
      <c r="AX3409" s="13" t="s">
        <v>91</v>
      </c>
      <c r="AY3409" s="260" t="s">
        <v>251</v>
      </c>
    </row>
    <row r="3410" s="2" customFormat="1" ht="24.15" customHeight="1">
      <c r="A3410" s="41"/>
      <c r="B3410" s="42"/>
      <c r="C3410" s="230" t="s">
        <v>3215</v>
      </c>
      <c r="D3410" s="230" t="s">
        <v>253</v>
      </c>
      <c r="E3410" s="231" t="s">
        <v>3216</v>
      </c>
      <c r="F3410" s="232" t="s">
        <v>2620</v>
      </c>
      <c r="G3410" s="233" t="s">
        <v>321</v>
      </c>
      <c r="H3410" s="234">
        <v>781.32000000000005</v>
      </c>
      <c r="I3410" s="235"/>
      <c r="J3410" s="236">
        <f>ROUND(I3410*H3410,2)</f>
        <v>0</v>
      </c>
      <c r="K3410" s="237"/>
      <c r="L3410" s="47"/>
      <c r="M3410" s="238" t="s">
        <v>1</v>
      </c>
      <c r="N3410" s="239" t="s">
        <v>49</v>
      </c>
      <c r="O3410" s="94"/>
      <c r="P3410" s="240">
        <f>O3410*H3410</f>
        <v>0</v>
      </c>
      <c r="Q3410" s="240">
        <v>0.00014999999999999999</v>
      </c>
      <c r="R3410" s="240">
        <f>Q3410*H3410</f>
        <v>0.117198</v>
      </c>
      <c r="S3410" s="240">
        <v>0</v>
      </c>
      <c r="T3410" s="241">
        <f>S3410*H3410</f>
        <v>0</v>
      </c>
      <c r="U3410" s="41"/>
      <c r="V3410" s="41"/>
      <c r="W3410" s="41"/>
      <c r="X3410" s="41"/>
      <c r="Y3410" s="41"/>
      <c r="Z3410" s="41"/>
      <c r="AA3410" s="41"/>
      <c r="AB3410" s="41"/>
      <c r="AC3410" s="41"/>
      <c r="AD3410" s="41"/>
      <c r="AE3410" s="41"/>
      <c r="AR3410" s="242" t="s">
        <v>304</v>
      </c>
      <c r="AT3410" s="242" t="s">
        <v>253</v>
      </c>
      <c r="AU3410" s="242" t="s">
        <v>93</v>
      </c>
      <c r="AY3410" s="19" t="s">
        <v>251</v>
      </c>
      <c r="BE3410" s="243">
        <f>IF(N3410="základní",J3410,0)</f>
        <v>0</v>
      </c>
      <c r="BF3410" s="243">
        <f>IF(N3410="snížená",J3410,0)</f>
        <v>0</v>
      </c>
      <c r="BG3410" s="243">
        <f>IF(N3410="zákl. přenesená",J3410,0)</f>
        <v>0</v>
      </c>
      <c r="BH3410" s="243">
        <f>IF(N3410="sníž. přenesená",J3410,0)</f>
        <v>0</v>
      </c>
      <c r="BI3410" s="243">
        <f>IF(N3410="nulová",J3410,0)</f>
        <v>0</v>
      </c>
      <c r="BJ3410" s="19" t="s">
        <v>91</v>
      </c>
      <c r="BK3410" s="243">
        <f>ROUND(I3410*H3410,2)</f>
        <v>0</v>
      </c>
      <c r="BL3410" s="19" t="s">
        <v>304</v>
      </c>
      <c r="BM3410" s="242" t="s">
        <v>3217</v>
      </c>
    </row>
    <row r="3411" s="2" customFormat="1">
      <c r="A3411" s="41"/>
      <c r="B3411" s="42"/>
      <c r="C3411" s="43"/>
      <c r="D3411" s="251" t="s">
        <v>289</v>
      </c>
      <c r="E3411" s="43"/>
      <c r="F3411" s="282" t="s">
        <v>2623</v>
      </c>
      <c r="G3411" s="43"/>
      <c r="H3411" s="43"/>
      <c r="I3411" s="246"/>
      <c r="J3411" s="43"/>
      <c r="K3411" s="43"/>
      <c r="L3411" s="47"/>
      <c r="M3411" s="247"/>
      <c r="N3411" s="248"/>
      <c r="O3411" s="94"/>
      <c r="P3411" s="94"/>
      <c r="Q3411" s="94"/>
      <c r="R3411" s="94"/>
      <c r="S3411" s="94"/>
      <c r="T3411" s="95"/>
      <c r="U3411" s="41"/>
      <c r="V3411" s="41"/>
      <c r="W3411" s="41"/>
      <c r="X3411" s="41"/>
      <c r="Y3411" s="41"/>
      <c r="Z3411" s="41"/>
      <c r="AA3411" s="41"/>
      <c r="AB3411" s="41"/>
      <c r="AC3411" s="41"/>
      <c r="AD3411" s="41"/>
      <c r="AE3411" s="41"/>
      <c r="AT3411" s="19" t="s">
        <v>289</v>
      </c>
      <c r="AU3411" s="19" t="s">
        <v>93</v>
      </c>
    </row>
    <row r="3412" s="15" customFormat="1">
      <c r="A3412" s="15"/>
      <c r="B3412" s="272"/>
      <c r="C3412" s="273"/>
      <c r="D3412" s="251" t="s">
        <v>260</v>
      </c>
      <c r="E3412" s="274" t="s">
        <v>1</v>
      </c>
      <c r="F3412" s="275" t="s">
        <v>2577</v>
      </c>
      <c r="G3412" s="273"/>
      <c r="H3412" s="274" t="s">
        <v>1</v>
      </c>
      <c r="I3412" s="276"/>
      <c r="J3412" s="273"/>
      <c r="K3412" s="273"/>
      <c r="L3412" s="277"/>
      <c r="M3412" s="278"/>
      <c r="N3412" s="279"/>
      <c r="O3412" s="279"/>
      <c r="P3412" s="279"/>
      <c r="Q3412" s="279"/>
      <c r="R3412" s="279"/>
      <c r="S3412" s="279"/>
      <c r="T3412" s="280"/>
      <c r="U3412" s="15"/>
      <c r="V3412" s="15"/>
      <c r="W3412" s="15"/>
      <c r="X3412" s="15"/>
      <c r="Y3412" s="15"/>
      <c r="Z3412" s="15"/>
      <c r="AA3412" s="15"/>
      <c r="AB3412" s="15"/>
      <c r="AC3412" s="15"/>
      <c r="AD3412" s="15"/>
      <c r="AE3412" s="15"/>
      <c r="AT3412" s="281" t="s">
        <v>260</v>
      </c>
      <c r="AU3412" s="281" t="s">
        <v>93</v>
      </c>
      <c r="AV3412" s="15" t="s">
        <v>91</v>
      </c>
      <c r="AW3412" s="15" t="s">
        <v>40</v>
      </c>
      <c r="AX3412" s="15" t="s">
        <v>84</v>
      </c>
      <c r="AY3412" s="281" t="s">
        <v>251</v>
      </c>
    </row>
    <row r="3413" s="15" customFormat="1">
      <c r="A3413" s="15"/>
      <c r="B3413" s="272"/>
      <c r="C3413" s="273"/>
      <c r="D3413" s="251" t="s">
        <v>260</v>
      </c>
      <c r="E3413" s="274" t="s">
        <v>1</v>
      </c>
      <c r="F3413" s="275" t="s">
        <v>3218</v>
      </c>
      <c r="G3413" s="273"/>
      <c r="H3413" s="274" t="s">
        <v>1</v>
      </c>
      <c r="I3413" s="276"/>
      <c r="J3413" s="273"/>
      <c r="K3413" s="273"/>
      <c r="L3413" s="277"/>
      <c r="M3413" s="278"/>
      <c r="N3413" s="279"/>
      <c r="O3413" s="279"/>
      <c r="P3413" s="279"/>
      <c r="Q3413" s="279"/>
      <c r="R3413" s="279"/>
      <c r="S3413" s="279"/>
      <c r="T3413" s="280"/>
      <c r="U3413" s="15"/>
      <c r="V3413" s="15"/>
      <c r="W3413" s="15"/>
      <c r="X3413" s="15"/>
      <c r="Y3413" s="15"/>
      <c r="Z3413" s="15"/>
      <c r="AA3413" s="15"/>
      <c r="AB3413" s="15"/>
      <c r="AC3413" s="15"/>
      <c r="AD3413" s="15"/>
      <c r="AE3413" s="15"/>
      <c r="AT3413" s="281" t="s">
        <v>260</v>
      </c>
      <c r="AU3413" s="281" t="s">
        <v>93</v>
      </c>
      <c r="AV3413" s="15" t="s">
        <v>91</v>
      </c>
      <c r="AW3413" s="15" t="s">
        <v>40</v>
      </c>
      <c r="AX3413" s="15" t="s">
        <v>84</v>
      </c>
      <c r="AY3413" s="281" t="s">
        <v>251</v>
      </c>
    </row>
    <row r="3414" s="13" customFormat="1">
      <c r="A3414" s="13"/>
      <c r="B3414" s="249"/>
      <c r="C3414" s="250"/>
      <c r="D3414" s="251" t="s">
        <v>260</v>
      </c>
      <c r="E3414" s="252" t="s">
        <v>1</v>
      </c>
      <c r="F3414" s="253" t="s">
        <v>3219</v>
      </c>
      <c r="G3414" s="250"/>
      <c r="H3414" s="254">
        <v>120</v>
      </c>
      <c r="I3414" s="255"/>
      <c r="J3414" s="250"/>
      <c r="K3414" s="250"/>
      <c r="L3414" s="256"/>
      <c r="M3414" s="257"/>
      <c r="N3414" s="258"/>
      <c r="O3414" s="258"/>
      <c r="P3414" s="258"/>
      <c r="Q3414" s="258"/>
      <c r="R3414" s="258"/>
      <c r="S3414" s="258"/>
      <c r="T3414" s="259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60" t="s">
        <v>260</v>
      </c>
      <c r="AU3414" s="260" t="s">
        <v>93</v>
      </c>
      <c r="AV3414" s="13" t="s">
        <v>93</v>
      </c>
      <c r="AW3414" s="13" t="s">
        <v>40</v>
      </c>
      <c r="AX3414" s="13" t="s">
        <v>84</v>
      </c>
      <c r="AY3414" s="260" t="s">
        <v>251</v>
      </c>
    </row>
    <row r="3415" s="13" customFormat="1">
      <c r="A3415" s="13"/>
      <c r="B3415" s="249"/>
      <c r="C3415" s="250"/>
      <c r="D3415" s="251" t="s">
        <v>260</v>
      </c>
      <c r="E3415" s="252" t="s">
        <v>1</v>
      </c>
      <c r="F3415" s="253" t="s">
        <v>3220</v>
      </c>
      <c r="G3415" s="250"/>
      <c r="H3415" s="254">
        <v>120</v>
      </c>
      <c r="I3415" s="255"/>
      <c r="J3415" s="250"/>
      <c r="K3415" s="250"/>
      <c r="L3415" s="256"/>
      <c r="M3415" s="257"/>
      <c r="N3415" s="258"/>
      <c r="O3415" s="258"/>
      <c r="P3415" s="258"/>
      <c r="Q3415" s="258"/>
      <c r="R3415" s="258"/>
      <c r="S3415" s="258"/>
      <c r="T3415" s="259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60" t="s">
        <v>260</v>
      </c>
      <c r="AU3415" s="260" t="s">
        <v>93</v>
      </c>
      <c r="AV3415" s="13" t="s">
        <v>93</v>
      </c>
      <c r="AW3415" s="13" t="s">
        <v>40</v>
      </c>
      <c r="AX3415" s="13" t="s">
        <v>84</v>
      </c>
      <c r="AY3415" s="260" t="s">
        <v>251</v>
      </c>
    </row>
    <row r="3416" s="13" customFormat="1">
      <c r="A3416" s="13"/>
      <c r="B3416" s="249"/>
      <c r="C3416" s="250"/>
      <c r="D3416" s="251" t="s">
        <v>260</v>
      </c>
      <c r="E3416" s="252" t="s">
        <v>1</v>
      </c>
      <c r="F3416" s="253" t="s">
        <v>3221</v>
      </c>
      <c r="G3416" s="250"/>
      <c r="H3416" s="254">
        <v>120</v>
      </c>
      <c r="I3416" s="255"/>
      <c r="J3416" s="250"/>
      <c r="K3416" s="250"/>
      <c r="L3416" s="256"/>
      <c r="M3416" s="257"/>
      <c r="N3416" s="258"/>
      <c r="O3416" s="258"/>
      <c r="P3416" s="258"/>
      <c r="Q3416" s="258"/>
      <c r="R3416" s="258"/>
      <c r="S3416" s="258"/>
      <c r="T3416" s="259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60" t="s">
        <v>260</v>
      </c>
      <c r="AU3416" s="260" t="s">
        <v>93</v>
      </c>
      <c r="AV3416" s="13" t="s">
        <v>93</v>
      </c>
      <c r="AW3416" s="13" t="s">
        <v>40</v>
      </c>
      <c r="AX3416" s="13" t="s">
        <v>84</v>
      </c>
      <c r="AY3416" s="260" t="s">
        <v>251</v>
      </c>
    </row>
    <row r="3417" s="13" customFormat="1">
      <c r="A3417" s="13"/>
      <c r="B3417" s="249"/>
      <c r="C3417" s="250"/>
      <c r="D3417" s="251" t="s">
        <v>260</v>
      </c>
      <c r="E3417" s="252" t="s">
        <v>1</v>
      </c>
      <c r="F3417" s="253" t="s">
        <v>3222</v>
      </c>
      <c r="G3417" s="250"/>
      <c r="H3417" s="254">
        <v>120</v>
      </c>
      <c r="I3417" s="255"/>
      <c r="J3417" s="250"/>
      <c r="K3417" s="250"/>
      <c r="L3417" s="256"/>
      <c r="M3417" s="257"/>
      <c r="N3417" s="258"/>
      <c r="O3417" s="258"/>
      <c r="P3417" s="258"/>
      <c r="Q3417" s="258"/>
      <c r="R3417" s="258"/>
      <c r="S3417" s="258"/>
      <c r="T3417" s="259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60" t="s">
        <v>260</v>
      </c>
      <c r="AU3417" s="260" t="s">
        <v>93</v>
      </c>
      <c r="AV3417" s="13" t="s">
        <v>93</v>
      </c>
      <c r="AW3417" s="13" t="s">
        <v>40</v>
      </c>
      <c r="AX3417" s="13" t="s">
        <v>84</v>
      </c>
      <c r="AY3417" s="260" t="s">
        <v>251</v>
      </c>
    </row>
    <row r="3418" s="13" customFormat="1">
      <c r="A3418" s="13"/>
      <c r="B3418" s="249"/>
      <c r="C3418" s="250"/>
      <c r="D3418" s="251" t="s">
        <v>260</v>
      </c>
      <c r="E3418" s="252" t="s">
        <v>1</v>
      </c>
      <c r="F3418" s="253" t="s">
        <v>3223</v>
      </c>
      <c r="G3418" s="250"/>
      <c r="H3418" s="254">
        <v>120</v>
      </c>
      <c r="I3418" s="255"/>
      <c r="J3418" s="250"/>
      <c r="K3418" s="250"/>
      <c r="L3418" s="256"/>
      <c r="M3418" s="257"/>
      <c r="N3418" s="258"/>
      <c r="O3418" s="258"/>
      <c r="P3418" s="258"/>
      <c r="Q3418" s="258"/>
      <c r="R3418" s="258"/>
      <c r="S3418" s="258"/>
      <c r="T3418" s="259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60" t="s">
        <v>260</v>
      </c>
      <c r="AU3418" s="260" t="s">
        <v>93</v>
      </c>
      <c r="AV3418" s="13" t="s">
        <v>93</v>
      </c>
      <c r="AW3418" s="13" t="s">
        <v>40</v>
      </c>
      <c r="AX3418" s="13" t="s">
        <v>84</v>
      </c>
      <c r="AY3418" s="260" t="s">
        <v>251</v>
      </c>
    </row>
    <row r="3419" s="15" customFormat="1">
      <c r="A3419" s="15"/>
      <c r="B3419" s="272"/>
      <c r="C3419" s="273"/>
      <c r="D3419" s="251" t="s">
        <v>260</v>
      </c>
      <c r="E3419" s="274" t="s">
        <v>1</v>
      </c>
      <c r="F3419" s="275" t="s">
        <v>3183</v>
      </c>
      <c r="G3419" s="273"/>
      <c r="H3419" s="274" t="s">
        <v>1</v>
      </c>
      <c r="I3419" s="276"/>
      <c r="J3419" s="273"/>
      <c r="K3419" s="273"/>
      <c r="L3419" s="277"/>
      <c r="M3419" s="278"/>
      <c r="N3419" s="279"/>
      <c r="O3419" s="279"/>
      <c r="P3419" s="279"/>
      <c r="Q3419" s="279"/>
      <c r="R3419" s="279"/>
      <c r="S3419" s="279"/>
      <c r="T3419" s="280"/>
      <c r="U3419" s="15"/>
      <c r="V3419" s="15"/>
      <c r="W3419" s="15"/>
      <c r="X3419" s="15"/>
      <c r="Y3419" s="15"/>
      <c r="Z3419" s="15"/>
      <c r="AA3419" s="15"/>
      <c r="AB3419" s="15"/>
      <c r="AC3419" s="15"/>
      <c r="AD3419" s="15"/>
      <c r="AE3419" s="15"/>
      <c r="AT3419" s="281" t="s">
        <v>260</v>
      </c>
      <c r="AU3419" s="281" t="s">
        <v>93</v>
      </c>
      <c r="AV3419" s="15" t="s">
        <v>91</v>
      </c>
      <c r="AW3419" s="15" t="s">
        <v>40</v>
      </c>
      <c r="AX3419" s="15" t="s">
        <v>84</v>
      </c>
      <c r="AY3419" s="281" t="s">
        <v>251</v>
      </c>
    </row>
    <row r="3420" s="13" customFormat="1">
      <c r="A3420" s="13"/>
      <c r="B3420" s="249"/>
      <c r="C3420" s="250"/>
      <c r="D3420" s="251" t="s">
        <v>260</v>
      </c>
      <c r="E3420" s="252" t="s">
        <v>1</v>
      </c>
      <c r="F3420" s="253" t="s">
        <v>3224</v>
      </c>
      <c r="G3420" s="250"/>
      <c r="H3420" s="254">
        <v>22.84</v>
      </c>
      <c r="I3420" s="255"/>
      <c r="J3420" s="250"/>
      <c r="K3420" s="250"/>
      <c r="L3420" s="256"/>
      <c r="M3420" s="257"/>
      <c r="N3420" s="258"/>
      <c r="O3420" s="258"/>
      <c r="P3420" s="258"/>
      <c r="Q3420" s="258"/>
      <c r="R3420" s="258"/>
      <c r="S3420" s="258"/>
      <c r="T3420" s="259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60" t="s">
        <v>260</v>
      </c>
      <c r="AU3420" s="260" t="s">
        <v>93</v>
      </c>
      <c r="AV3420" s="13" t="s">
        <v>93</v>
      </c>
      <c r="AW3420" s="13" t="s">
        <v>40</v>
      </c>
      <c r="AX3420" s="13" t="s">
        <v>84</v>
      </c>
      <c r="AY3420" s="260" t="s">
        <v>251</v>
      </c>
    </row>
    <row r="3421" s="13" customFormat="1">
      <c r="A3421" s="13"/>
      <c r="B3421" s="249"/>
      <c r="C3421" s="250"/>
      <c r="D3421" s="251" t="s">
        <v>260</v>
      </c>
      <c r="E3421" s="252" t="s">
        <v>1</v>
      </c>
      <c r="F3421" s="253" t="s">
        <v>3225</v>
      </c>
      <c r="G3421" s="250"/>
      <c r="H3421" s="254">
        <v>22.84</v>
      </c>
      <c r="I3421" s="255"/>
      <c r="J3421" s="250"/>
      <c r="K3421" s="250"/>
      <c r="L3421" s="256"/>
      <c r="M3421" s="257"/>
      <c r="N3421" s="258"/>
      <c r="O3421" s="258"/>
      <c r="P3421" s="258"/>
      <c r="Q3421" s="258"/>
      <c r="R3421" s="258"/>
      <c r="S3421" s="258"/>
      <c r="T3421" s="259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60" t="s">
        <v>260</v>
      </c>
      <c r="AU3421" s="260" t="s">
        <v>93</v>
      </c>
      <c r="AV3421" s="13" t="s">
        <v>93</v>
      </c>
      <c r="AW3421" s="13" t="s">
        <v>40</v>
      </c>
      <c r="AX3421" s="13" t="s">
        <v>84</v>
      </c>
      <c r="AY3421" s="260" t="s">
        <v>251</v>
      </c>
    </row>
    <row r="3422" s="13" customFormat="1">
      <c r="A3422" s="13"/>
      <c r="B3422" s="249"/>
      <c r="C3422" s="250"/>
      <c r="D3422" s="251" t="s">
        <v>260</v>
      </c>
      <c r="E3422" s="252" t="s">
        <v>1</v>
      </c>
      <c r="F3422" s="253" t="s">
        <v>3226</v>
      </c>
      <c r="G3422" s="250"/>
      <c r="H3422" s="254">
        <v>22.84</v>
      </c>
      <c r="I3422" s="255"/>
      <c r="J3422" s="250"/>
      <c r="K3422" s="250"/>
      <c r="L3422" s="256"/>
      <c r="M3422" s="257"/>
      <c r="N3422" s="258"/>
      <c r="O3422" s="258"/>
      <c r="P3422" s="258"/>
      <c r="Q3422" s="258"/>
      <c r="R3422" s="258"/>
      <c r="S3422" s="258"/>
      <c r="T3422" s="259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T3422" s="260" t="s">
        <v>260</v>
      </c>
      <c r="AU3422" s="260" t="s">
        <v>93</v>
      </c>
      <c r="AV3422" s="13" t="s">
        <v>93</v>
      </c>
      <c r="AW3422" s="13" t="s">
        <v>40</v>
      </c>
      <c r="AX3422" s="13" t="s">
        <v>84</v>
      </c>
      <c r="AY3422" s="260" t="s">
        <v>251</v>
      </c>
    </row>
    <row r="3423" s="16" customFormat="1">
      <c r="A3423" s="16"/>
      <c r="B3423" s="283"/>
      <c r="C3423" s="284"/>
      <c r="D3423" s="251" t="s">
        <v>260</v>
      </c>
      <c r="E3423" s="285" t="s">
        <v>1</v>
      </c>
      <c r="F3423" s="286" t="s">
        <v>329</v>
      </c>
      <c r="G3423" s="284"/>
      <c r="H3423" s="287">
        <v>668.51999999999998</v>
      </c>
      <c r="I3423" s="288"/>
      <c r="J3423" s="284"/>
      <c r="K3423" s="284"/>
      <c r="L3423" s="289"/>
      <c r="M3423" s="290"/>
      <c r="N3423" s="291"/>
      <c r="O3423" s="291"/>
      <c r="P3423" s="291"/>
      <c r="Q3423" s="291"/>
      <c r="R3423" s="291"/>
      <c r="S3423" s="291"/>
      <c r="T3423" s="292"/>
      <c r="U3423" s="16"/>
      <c r="V3423" s="16"/>
      <c r="W3423" s="16"/>
      <c r="X3423" s="16"/>
      <c r="Y3423" s="16"/>
      <c r="Z3423" s="16"/>
      <c r="AA3423" s="16"/>
      <c r="AB3423" s="16"/>
      <c r="AC3423" s="16"/>
      <c r="AD3423" s="16"/>
      <c r="AE3423" s="16"/>
      <c r="AT3423" s="293" t="s">
        <v>260</v>
      </c>
      <c r="AU3423" s="293" t="s">
        <v>93</v>
      </c>
      <c r="AV3423" s="16" t="s">
        <v>273</v>
      </c>
      <c r="AW3423" s="16" t="s">
        <v>40</v>
      </c>
      <c r="AX3423" s="16" t="s">
        <v>84</v>
      </c>
      <c r="AY3423" s="293" t="s">
        <v>251</v>
      </c>
    </row>
    <row r="3424" s="15" customFormat="1">
      <c r="A3424" s="15"/>
      <c r="B3424" s="272"/>
      <c r="C3424" s="273"/>
      <c r="D3424" s="251" t="s">
        <v>260</v>
      </c>
      <c r="E3424" s="274" t="s">
        <v>1</v>
      </c>
      <c r="F3424" s="275" t="s">
        <v>3187</v>
      </c>
      <c r="G3424" s="273"/>
      <c r="H3424" s="274" t="s">
        <v>1</v>
      </c>
      <c r="I3424" s="276"/>
      <c r="J3424" s="273"/>
      <c r="K3424" s="273"/>
      <c r="L3424" s="277"/>
      <c r="M3424" s="278"/>
      <c r="N3424" s="279"/>
      <c r="O3424" s="279"/>
      <c r="P3424" s="279"/>
      <c r="Q3424" s="279"/>
      <c r="R3424" s="279"/>
      <c r="S3424" s="279"/>
      <c r="T3424" s="280"/>
      <c r="U3424" s="15"/>
      <c r="V3424" s="15"/>
      <c r="W3424" s="15"/>
      <c r="X3424" s="15"/>
      <c r="Y3424" s="15"/>
      <c r="Z3424" s="15"/>
      <c r="AA3424" s="15"/>
      <c r="AB3424" s="15"/>
      <c r="AC3424" s="15"/>
      <c r="AD3424" s="15"/>
      <c r="AE3424" s="15"/>
      <c r="AT3424" s="281" t="s">
        <v>260</v>
      </c>
      <c r="AU3424" s="281" t="s">
        <v>93</v>
      </c>
      <c r="AV3424" s="15" t="s">
        <v>91</v>
      </c>
      <c r="AW3424" s="15" t="s">
        <v>40</v>
      </c>
      <c r="AX3424" s="15" t="s">
        <v>84</v>
      </c>
      <c r="AY3424" s="281" t="s">
        <v>251</v>
      </c>
    </row>
    <row r="3425" s="13" customFormat="1">
      <c r="A3425" s="13"/>
      <c r="B3425" s="249"/>
      <c r="C3425" s="250"/>
      <c r="D3425" s="251" t="s">
        <v>260</v>
      </c>
      <c r="E3425" s="252" t="s">
        <v>1</v>
      </c>
      <c r="F3425" s="253" t="s">
        <v>3227</v>
      </c>
      <c r="G3425" s="250"/>
      <c r="H3425" s="254">
        <v>19.859999999999999</v>
      </c>
      <c r="I3425" s="255"/>
      <c r="J3425" s="250"/>
      <c r="K3425" s="250"/>
      <c r="L3425" s="256"/>
      <c r="M3425" s="257"/>
      <c r="N3425" s="258"/>
      <c r="O3425" s="258"/>
      <c r="P3425" s="258"/>
      <c r="Q3425" s="258"/>
      <c r="R3425" s="258"/>
      <c r="S3425" s="258"/>
      <c r="T3425" s="259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60" t="s">
        <v>260</v>
      </c>
      <c r="AU3425" s="260" t="s">
        <v>93</v>
      </c>
      <c r="AV3425" s="13" t="s">
        <v>93</v>
      </c>
      <c r="AW3425" s="13" t="s">
        <v>40</v>
      </c>
      <c r="AX3425" s="13" t="s">
        <v>84</v>
      </c>
      <c r="AY3425" s="260" t="s">
        <v>251</v>
      </c>
    </row>
    <row r="3426" s="13" customFormat="1">
      <c r="A3426" s="13"/>
      <c r="B3426" s="249"/>
      <c r="C3426" s="250"/>
      <c r="D3426" s="251" t="s">
        <v>260</v>
      </c>
      <c r="E3426" s="252" t="s">
        <v>1</v>
      </c>
      <c r="F3426" s="253" t="s">
        <v>3228</v>
      </c>
      <c r="G3426" s="250"/>
      <c r="H3426" s="254">
        <v>19.859999999999999</v>
      </c>
      <c r="I3426" s="255"/>
      <c r="J3426" s="250"/>
      <c r="K3426" s="250"/>
      <c r="L3426" s="256"/>
      <c r="M3426" s="257"/>
      <c r="N3426" s="258"/>
      <c r="O3426" s="258"/>
      <c r="P3426" s="258"/>
      <c r="Q3426" s="258"/>
      <c r="R3426" s="258"/>
      <c r="S3426" s="258"/>
      <c r="T3426" s="259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60" t="s">
        <v>260</v>
      </c>
      <c r="AU3426" s="260" t="s">
        <v>93</v>
      </c>
      <c r="AV3426" s="13" t="s">
        <v>93</v>
      </c>
      <c r="AW3426" s="13" t="s">
        <v>40</v>
      </c>
      <c r="AX3426" s="13" t="s">
        <v>84</v>
      </c>
      <c r="AY3426" s="260" t="s">
        <v>251</v>
      </c>
    </row>
    <row r="3427" s="13" customFormat="1">
      <c r="A3427" s="13"/>
      <c r="B3427" s="249"/>
      <c r="C3427" s="250"/>
      <c r="D3427" s="251" t="s">
        <v>260</v>
      </c>
      <c r="E3427" s="252" t="s">
        <v>1</v>
      </c>
      <c r="F3427" s="253" t="s">
        <v>3229</v>
      </c>
      <c r="G3427" s="250"/>
      <c r="H3427" s="254">
        <v>19.859999999999999</v>
      </c>
      <c r="I3427" s="255"/>
      <c r="J3427" s="250"/>
      <c r="K3427" s="250"/>
      <c r="L3427" s="256"/>
      <c r="M3427" s="257"/>
      <c r="N3427" s="258"/>
      <c r="O3427" s="258"/>
      <c r="P3427" s="258"/>
      <c r="Q3427" s="258"/>
      <c r="R3427" s="258"/>
      <c r="S3427" s="258"/>
      <c r="T3427" s="259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60" t="s">
        <v>260</v>
      </c>
      <c r="AU3427" s="260" t="s">
        <v>93</v>
      </c>
      <c r="AV3427" s="13" t="s">
        <v>93</v>
      </c>
      <c r="AW3427" s="13" t="s">
        <v>40</v>
      </c>
      <c r="AX3427" s="13" t="s">
        <v>84</v>
      </c>
      <c r="AY3427" s="260" t="s">
        <v>251</v>
      </c>
    </row>
    <row r="3428" s="16" customFormat="1">
      <c r="A3428" s="16"/>
      <c r="B3428" s="283"/>
      <c r="C3428" s="284"/>
      <c r="D3428" s="251" t="s">
        <v>260</v>
      </c>
      <c r="E3428" s="285" t="s">
        <v>1</v>
      </c>
      <c r="F3428" s="286" t="s">
        <v>329</v>
      </c>
      <c r="G3428" s="284"/>
      <c r="H3428" s="287">
        <v>59.579999999999998</v>
      </c>
      <c r="I3428" s="288"/>
      <c r="J3428" s="284"/>
      <c r="K3428" s="284"/>
      <c r="L3428" s="289"/>
      <c r="M3428" s="290"/>
      <c r="N3428" s="291"/>
      <c r="O3428" s="291"/>
      <c r="P3428" s="291"/>
      <c r="Q3428" s="291"/>
      <c r="R3428" s="291"/>
      <c r="S3428" s="291"/>
      <c r="T3428" s="292"/>
      <c r="U3428" s="16"/>
      <c r="V3428" s="16"/>
      <c r="W3428" s="16"/>
      <c r="X3428" s="16"/>
      <c r="Y3428" s="16"/>
      <c r="Z3428" s="16"/>
      <c r="AA3428" s="16"/>
      <c r="AB3428" s="16"/>
      <c r="AC3428" s="16"/>
      <c r="AD3428" s="16"/>
      <c r="AE3428" s="16"/>
      <c r="AT3428" s="293" t="s">
        <v>260</v>
      </c>
      <c r="AU3428" s="293" t="s">
        <v>93</v>
      </c>
      <c r="AV3428" s="16" t="s">
        <v>273</v>
      </c>
      <c r="AW3428" s="16" t="s">
        <v>40</v>
      </c>
      <c r="AX3428" s="16" t="s">
        <v>84</v>
      </c>
      <c r="AY3428" s="293" t="s">
        <v>251</v>
      </c>
    </row>
    <row r="3429" s="15" customFormat="1">
      <c r="A3429" s="15"/>
      <c r="B3429" s="272"/>
      <c r="C3429" s="273"/>
      <c r="D3429" s="251" t="s">
        <v>260</v>
      </c>
      <c r="E3429" s="274" t="s">
        <v>1</v>
      </c>
      <c r="F3429" s="275" t="s">
        <v>3230</v>
      </c>
      <c r="G3429" s="273"/>
      <c r="H3429" s="274" t="s">
        <v>1</v>
      </c>
      <c r="I3429" s="276"/>
      <c r="J3429" s="273"/>
      <c r="K3429" s="273"/>
      <c r="L3429" s="277"/>
      <c r="M3429" s="278"/>
      <c r="N3429" s="279"/>
      <c r="O3429" s="279"/>
      <c r="P3429" s="279"/>
      <c r="Q3429" s="279"/>
      <c r="R3429" s="279"/>
      <c r="S3429" s="279"/>
      <c r="T3429" s="280"/>
      <c r="U3429" s="15"/>
      <c r="V3429" s="15"/>
      <c r="W3429" s="15"/>
      <c r="X3429" s="15"/>
      <c r="Y3429" s="15"/>
      <c r="Z3429" s="15"/>
      <c r="AA3429" s="15"/>
      <c r="AB3429" s="15"/>
      <c r="AC3429" s="15"/>
      <c r="AD3429" s="15"/>
      <c r="AE3429" s="15"/>
      <c r="AT3429" s="281" t="s">
        <v>260</v>
      </c>
      <c r="AU3429" s="281" t="s">
        <v>93</v>
      </c>
      <c r="AV3429" s="15" t="s">
        <v>91</v>
      </c>
      <c r="AW3429" s="15" t="s">
        <v>40</v>
      </c>
      <c r="AX3429" s="15" t="s">
        <v>84</v>
      </c>
      <c r="AY3429" s="281" t="s">
        <v>251</v>
      </c>
    </row>
    <row r="3430" s="13" customFormat="1">
      <c r="A3430" s="13"/>
      <c r="B3430" s="249"/>
      <c r="C3430" s="250"/>
      <c r="D3430" s="251" t="s">
        <v>260</v>
      </c>
      <c r="E3430" s="252" t="s">
        <v>1</v>
      </c>
      <c r="F3430" s="253" t="s">
        <v>3231</v>
      </c>
      <c r="G3430" s="250"/>
      <c r="H3430" s="254">
        <v>12</v>
      </c>
      <c r="I3430" s="255"/>
      <c r="J3430" s="250"/>
      <c r="K3430" s="250"/>
      <c r="L3430" s="256"/>
      <c r="M3430" s="257"/>
      <c r="N3430" s="258"/>
      <c r="O3430" s="258"/>
      <c r="P3430" s="258"/>
      <c r="Q3430" s="258"/>
      <c r="R3430" s="258"/>
      <c r="S3430" s="258"/>
      <c r="T3430" s="259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60" t="s">
        <v>260</v>
      </c>
      <c r="AU3430" s="260" t="s">
        <v>93</v>
      </c>
      <c r="AV3430" s="13" t="s">
        <v>93</v>
      </c>
      <c r="AW3430" s="13" t="s">
        <v>40</v>
      </c>
      <c r="AX3430" s="13" t="s">
        <v>84</v>
      </c>
      <c r="AY3430" s="260" t="s">
        <v>251</v>
      </c>
    </row>
    <row r="3431" s="16" customFormat="1">
      <c r="A3431" s="16"/>
      <c r="B3431" s="283"/>
      <c r="C3431" s="284"/>
      <c r="D3431" s="251" t="s">
        <v>260</v>
      </c>
      <c r="E3431" s="285" t="s">
        <v>1</v>
      </c>
      <c r="F3431" s="286" t="s">
        <v>329</v>
      </c>
      <c r="G3431" s="284"/>
      <c r="H3431" s="287">
        <v>12</v>
      </c>
      <c r="I3431" s="288"/>
      <c r="J3431" s="284"/>
      <c r="K3431" s="284"/>
      <c r="L3431" s="289"/>
      <c r="M3431" s="290"/>
      <c r="N3431" s="291"/>
      <c r="O3431" s="291"/>
      <c r="P3431" s="291"/>
      <c r="Q3431" s="291"/>
      <c r="R3431" s="291"/>
      <c r="S3431" s="291"/>
      <c r="T3431" s="292"/>
      <c r="U3431" s="16"/>
      <c r="V3431" s="16"/>
      <c r="W3431" s="16"/>
      <c r="X3431" s="16"/>
      <c r="Y3431" s="16"/>
      <c r="Z3431" s="16"/>
      <c r="AA3431" s="16"/>
      <c r="AB3431" s="16"/>
      <c r="AC3431" s="16"/>
      <c r="AD3431" s="16"/>
      <c r="AE3431" s="16"/>
      <c r="AT3431" s="293" t="s">
        <v>260</v>
      </c>
      <c r="AU3431" s="293" t="s">
        <v>93</v>
      </c>
      <c r="AV3431" s="16" t="s">
        <v>273</v>
      </c>
      <c r="AW3431" s="16" t="s">
        <v>40</v>
      </c>
      <c r="AX3431" s="16" t="s">
        <v>84</v>
      </c>
      <c r="AY3431" s="293" t="s">
        <v>251</v>
      </c>
    </row>
    <row r="3432" s="15" customFormat="1">
      <c r="A3432" s="15"/>
      <c r="B3432" s="272"/>
      <c r="C3432" s="273"/>
      <c r="D3432" s="251" t="s">
        <v>260</v>
      </c>
      <c r="E3432" s="274" t="s">
        <v>1</v>
      </c>
      <c r="F3432" s="275" t="s">
        <v>3232</v>
      </c>
      <c r="G3432" s="273"/>
      <c r="H3432" s="274" t="s">
        <v>1</v>
      </c>
      <c r="I3432" s="276"/>
      <c r="J3432" s="273"/>
      <c r="K3432" s="273"/>
      <c r="L3432" s="277"/>
      <c r="M3432" s="278"/>
      <c r="N3432" s="279"/>
      <c r="O3432" s="279"/>
      <c r="P3432" s="279"/>
      <c r="Q3432" s="279"/>
      <c r="R3432" s="279"/>
      <c r="S3432" s="279"/>
      <c r="T3432" s="280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T3432" s="281" t="s">
        <v>260</v>
      </c>
      <c r="AU3432" s="281" t="s">
        <v>93</v>
      </c>
      <c r="AV3432" s="15" t="s">
        <v>91</v>
      </c>
      <c r="AW3432" s="15" t="s">
        <v>40</v>
      </c>
      <c r="AX3432" s="15" t="s">
        <v>84</v>
      </c>
      <c r="AY3432" s="281" t="s">
        <v>251</v>
      </c>
    </row>
    <row r="3433" s="13" customFormat="1">
      <c r="A3433" s="13"/>
      <c r="B3433" s="249"/>
      <c r="C3433" s="250"/>
      <c r="D3433" s="251" t="s">
        <v>260</v>
      </c>
      <c r="E3433" s="252" t="s">
        <v>1</v>
      </c>
      <c r="F3433" s="253" t="s">
        <v>3231</v>
      </c>
      <c r="G3433" s="250"/>
      <c r="H3433" s="254">
        <v>12</v>
      </c>
      <c r="I3433" s="255"/>
      <c r="J3433" s="250"/>
      <c r="K3433" s="250"/>
      <c r="L3433" s="256"/>
      <c r="M3433" s="257"/>
      <c r="N3433" s="258"/>
      <c r="O3433" s="258"/>
      <c r="P3433" s="258"/>
      <c r="Q3433" s="258"/>
      <c r="R3433" s="258"/>
      <c r="S3433" s="258"/>
      <c r="T3433" s="259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60" t="s">
        <v>260</v>
      </c>
      <c r="AU3433" s="260" t="s">
        <v>93</v>
      </c>
      <c r="AV3433" s="13" t="s">
        <v>93</v>
      </c>
      <c r="AW3433" s="13" t="s">
        <v>40</v>
      </c>
      <c r="AX3433" s="13" t="s">
        <v>84</v>
      </c>
      <c r="AY3433" s="260" t="s">
        <v>251</v>
      </c>
    </row>
    <row r="3434" s="16" customFormat="1">
      <c r="A3434" s="16"/>
      <c r="B3434" s="283"/>
      <c r="C3434" s="284"/>
      <c r="D3434" s="251" t="s">
        <v>260</v>
      </c>
      <c r="E3434" s="285" t="s">
        <v>1</v>
      </c>
      <c r="F3434" s="286" t="s">
        <v>329</v>
      </c>
      <c r="G3434" s="284"/>
      <c r="H3434" s="287">
        <v>12</v>
      </c>
      <c r="I3434" s="288"/>
      <c r="J3434" s="284"/>
      <c r="K3434" s="284"/>
      <c r="L3434" s="289"/>
      <c r="M3434" s="290"/>
      <c r="N3434" s="291"/>
      <c r="O3434" s="291"/>
      <c r="P3434" s="291"/>
      <c r="Q3434" s="291"/>
      <c r="R3434" s="291"/>
      <c r="S3434" s="291"/>
      <c r="T3434" s="292"/>
      <c r="U3434" s="16"/>
      <c r="V3434" s="16"/>
      <c r="W3434" s="16"/>
      <c r="X3434" s="16"/>
      <c r="Y3434" s="16"/>
      <c r="Z3434" s="16"/>
      <c r="AA3434" s="16"/>
      <c r="AB3434" s="16"/>
      <c r="AC3434" s="16"/>
      <c r="AD3434" s="16"/>
      <c r="AE3434" s="16"/>
      <c r="AT3434" s="293" t="s">
        <v>260</v>
      </c>
      <c r="AU3434" s="293" t="s">
        <v>93</v>
      </c>
      <c r="AV3434" s="16" t="s">
        <v>273</v>
      </c>
      <c r="AW3434" s="16" t="s">
        <v>40</v>
      </c>
      <c r="AX3434" s="16" t="s">
        <v>84</v>
      </c>
      <c r="AY3434" s="293" t="s">
        <v>251</v>
      </c>
    </row>
    <row r="3435" s="15" customFormat="1">
      <c r="A3435" s="15"/>
      <c r="B3435" s="272"/>
      <c r="C3435" s="273"/>
      <c r="D3435" s="251" t="s">
        <v>260</v>
      </c>
      <c r="E3435" s="274" t="s">
        <v>1</v>
      </c>
      <c r="F3435" s="275" t="s">
        <v>3233</v>
      </c>
      <c r="G3435" s="273"/>
      <c r="H3435" s="274" t="s">
        <v>1</v>
      </c>
      <c r="I3435" s="276"/>
      <c r="J3435" s="273"/>
      <c r="K3435" s="273"/>
      <c r="L3435" s="277"/>
      <c r="M3435" s="278"/>
      <c r="N3435" s="279"/>
      <c r="O3435" s="279"/>
      <c r="P3435" s="279"/>
      <c r="Q3435" s="279"/>
      <c r="R3435" s="279"/>
      <c r="S3435" s="279"/>
      <c r="T3435" s="280"/>
      <c r="U3435" s="15"/>
      <c r="V3435" s="15"/>
      <c r="W3435" s="15"/>
      <c r="X3435" s="15"/>
      <c r="Y3435" s="15"/>
      <c r="Z3435" s="15"/>
      <c r="AA3435" s="15"/>
      <c r="AB3435" s="15"/>
      <c r="AC3435" s="15"/>
      <c r="AD3435" s="15"/>
      <c r="AE3435" s="15"/>
      <c r="AT3435" s="281" t="s">
        <v>260</v>
      </c>
      <c r="AU3435" s="281" t="s">
        <v>93</v>
      </c>
      <c r="AV3435" s="15" t="s">
        <v>91</v>
      </c>
      <c r="AW3435" s="15" t="s">
        <v>40</v>
      </c>
      <c r="AX3435" s="15" t="s">
        <v>84</v>
      </c>
      <c r="AY3435" s="281" t="s">
        <v>251</v>
      </c>
    </row>
    <row r="3436" s="13" customFormat="1">
      <c r="A3436" s="13"/>
      <c r="B3436" s="249"/>
      <c r="C3436" s="250"/>
      <c r="D3436" s="251" t="s">
        <v>260</v>
      </c>
      <c r="E3436" s="252" t="s">
        <v>1</v>
      </c>
      <c r="F3436" s="253" t="s">
        <v>3234</v>
      </c>
      <c r="G3436" s="250"/>
      <c r="H3436" s="254">
        <v>11.6</v>
      </c>
      <c r="I3436" s="255"/>
      <c r="J3436" s="250"/>
      <c r="K3436" s="250"/>
      <c r="L3436" s="256"/>
      <c r="M3436" s="257"/>
      <c r="N3436" s="258"/>
      <c r="O3436" s="258"/>
      <c r="P3436" s="258"/>
      <c r="Q3436" s="258"/>
      <c r="R3436" s="258"/>
      <c r="S3436" s="258"/>
      <c r="T3436" s="259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60" t="s">
        <v>260</v>
      </c>
      <c r="AU3436" s="260" t="s">
        <v>93</v>
      </c>
      <c r="AV3436" s="13" t="s">
        <v>93</v>
      </c>
      <c r="AW3436" s="13" t="s">
        <v>40</v>
      </c>
      <c r="AX3436" s="13" t="s">
        <v>84</v>
      </c>
      <c r="AY3436" s="260" t="s">
        <v>251</v>
      </c>
    </row>
    <row r="3437" s="16" customFormat="1">
      <c r="A3437" s="16"/>
      <c r="B3437" s="283"/>
      <c r="C3437" s="284"/>
      <c r="D3437" s="251" t="s">
        <v>260</v>
      </c>
      <c r="E3437" s="285" t="s">
        <v>1</v>
      </c>
      <c r="F3437" s="286" t="s">
        <v>329</v>
      </c>
      <c r="G3437" s="284"/>
      <c r="H3437" s="287">
        <v>11.6</v>
      </c>
      <c r="I3437" s="288"/>
      <c r="J3437" s="284"/>
      <c r="K3437" s="284"/>
      <c r="L3437" s="289"/>
      <c r="M3437" s="290"/>
      <c r="N3437" s="291"/>
      <c r="O3437" s="291"/>
      <c r="P3437" s="291"/>
      <c r="Q3437" s="291"/>
      <c r="R3437" s="291"/>
      <c r="S3437" s="291"/>
      <c r="T3437" s="292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T3437" s="293" t="s">
        <v>260</v>
      </c>
      <c r="AU3437" s="293" t="s">
        <v>93</v>
      </c>
      <c r="AV3437" s="16" t="s">
        <v>273</v>
      </c>
      <c r="AW3437" s="16" t="s">
        <v>40</v>
      </c>
      <c r="AX3437" s="16" t="s">
        <v>84</v>
      </c>
      <c r="AY3437" s="293" t="s">
        <v>251</v>
      </c>
    </row>
    <row r="3438" s="15" customFormat="1">
      <c r="A3438" s="15"/>
      <c r="B3438" s="272"/>
      <c r="C3438" s="273"/>
      <c r="D3438" s="251" t="s">
        <v>260</v>
      </c>
      <c r="E3438" s="274" t="s">
        <v>1</v>
      </c>
      <c r="F3438" s="275" t="s">
        <v>3235</v>
      </c>
      <c r="G3438" s="273"/>
      <c r="H3438" s="274" t="s">
        <v>1</v>
      </c>
      <c r="I3438" s="276"/>
      <c r="J3438" s="273"/>
      <c r="K3438" s="273"/>
      <c r="L3438" s="277"/>
      <c r="M3438" s="278"/>
      <c r="N3438" s="279"/>
      <c r="O3438" s="279"/>
      <c r="P3438" s="279"/>
      <c r="Q3438" s="279"/>
      <c r="R3438" s="279"/>
      <c r="S3438" s="279"/>
      <c r="T3438" s="280"/>
      <c r="U3438" s="15"/>
      <c r="V3438" s="15"/>
      <c r="W3438" s="15"/>
      <c r="X3438" s="15"/>
      <c r="Y3438" s="15"/>
      <c r="Z3438" s="15"/>
      <c r="AA3438" s="15"/>
      <c r="AB3438" s="15"/>
      <c r="AC3438" s="15"/>
      <c r="AD3438" s="15"/>
      <c r="AE3438" s="15"/>
      <c r="AT3438" s="281" t="s">
        <v>260</v>
      </c>
      <c r="AU3438" s="281" t="s">
        <v>93</v>
      </c>
      <c r="AV3438" s="15" t="s">
        <v>91</v>
      </c>
      <c r="AW3438" s="15" t="s">
        <v>40</v>
      </c>
      <c r="AX3438" s="15" t="s">
        <v>84</v>
      </c>
      <c r="AY3438" s="281" t="s">
        <v>251</v>
      </c>
    </row>
    <row r="3439" s="13" customFormat="1">
      <c r="A3439" s="13"/>
      <c r="B3439" s="249"/>
      <c r="C3439" s="250"/>
      <c r="D3439" s="251" t="s">
        <v>260</v>
      </c>
      <c r="E3439" s="252" t="s">
        <v>1</v>
      </c>
      <c r="F3439" s="253" t="s">
        <v>3236</v>
      </c>
      <c r="G3439" s="250"/>
      <c r="H3439" s="254">
        <v>11.880000000000001</v>
      </c>
      <c r="I3439" s="255"/>
      <c r="J3439" s="250"/>
      <c r="K3439" s="250"/>
      <c r="L3439" s="256"/>
      <c r="M3439" s="257"/>
      <c r="N3439" s="258"/>
      <c r="O3439" s="258"/>
      <c r="P3439" s="258"/>
      <c r="Q3439" s="258"/>
      <c r="R3439" s="258"/>
      <c r="S3439" s="258"/>
      <c r="T3439" s="259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60" t="s">
        <v>260</v>
      </c>
      <c r="AU3439" s="260" t="s">
        <v>93</v>
      </c>
      <c r="AV3439" s="13" t="s">
        <v>93</v>
      </c>
      <c r="AW3439" s="13" t="s">
        <v>40</v>
      </c>
      <c r="AX3439" s="13" t="s">
        <v>84</v>
      </c>
      <c r="AY3439" s="260" t="s">
        <v>251</v>
      </c>
    </row>
    <row r="3440" s="16" customFormat="1">
      <c r="A3440" s="16"/>
      <c r="B3440" s="283"/>
      <c r="C3440" s="284"/>
      <c r="D3440" s="251" t="s">
        <v>260</v>
      </c>
      <c r="E3440" s="285" t="s">
        <v>1</v>
      </c>
      <c r="F3440" s="286" t="s">
        <v>329</v>
      </c>
      <c r="G3440" s="284"/>
      <c r="H3440" s="287">
        <v>11.880000000000001</v>
      </c>
      <c r="I3440" s="288"/>
      <c r="J3440" s="284"/>
      <c r="K3440" s="284"/>
      <c r="L3440" s="289"/>
      <c r="M3440" s="290"/>
      <c r="N3440" s="291"/>
      <c r="O3440" s="291"/>
      <c r="P3440" s="291"/>
      <c r="Q3440" s="291"/>
      <c r="R3440" s="291"/>
      <c r="S3440" s="291"/>
      <c r="T3440" s="292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T3440" s="293" t="s">
        <v>260</v>
      </c>
      <c r="AU3440" s="293" t="s">
        <v>93</v>
      </c>
      <c r="AV3440" s="16" t="s">
        <v>273</v>
      </c>
      <c r="AW3440" s="16" t="s">
        <v>40</v>
      </c>
      <c r="AX3440" s="16" t="s">
        <v>84</v>
      </c>
      <c r="AY3440" s="293" t="s">
        <v>251</v>
      </c>
    </row>
    <row r="3441" s="15" customFormat="1">
      <c r="A3441" s="15"/>
      <c r="B3441" s="272"/>
      <c r="C3441" s="273"/>
      <c r="D3441" s="251" t="s">
        <v>260</v>
      </c>
      <c r="E3441" s="274" t="s">
        <v>1</v>
      </c>
      <c r="F3441" s="275" t="s">
        <v>3237</v>
      </c>
      <c r="G3441" s="273"/>
      <c r="H3441" s="274" t="s">
        <v>1</v>
      </c>
      <c r="I3441" s="276"/>
      <c r="J3441" s="273"/>
      <c r="K3441" s="273"/>
      <c r="L3441" s="277"/>
      <c r="M3441" s="278"/>
      <c r="N3441" s="279"/>
      <c r="O3441" s="279"/>
      <c r="P3441" s="279"/>
      <c r="Q3441" s="279"/>
      <c r="R3441" s="279"/>
      <c r="S3441" s="279"/>
      <c r="T3441" s="280"/>
      <c r="U3441" s="15"/>
      <c r="V3441" s="15"/>
      <c r="W3441" s="15"/>
      <c r="X3441" s="15"/>
      <c r="Y3441" s="15"/>
      <c r="Z3441" s="15"/>
      <c r="AA3441" s="15"/>
      <c r="AB3441" s="15"/>
      <c r="AC3441" s="15"/>
      <c r="AD3441" s="15"/>
      <c r="AE3441" s="15"/>
      <c r="AT3441" s="281" t="s">
        <v>260</v>
      </c>
      <c r="AU3441" s="281" t="s">
        <v>93</v>
      </c>
      <c r="AV3441" s="15" t="s">
        <v>91</v>
      </c>
      <c r="AW3441" s="15" t="s">
        <v>40</v>
      </c>
      <c r="AX3441" s="15" t="s">
        <v>84</v>
      </c>
      <c r="AY3441" s="281" t="s">
        <v>251</v>
      </c>
    </row>
    <row r="3442" s="13" customFormat="1">
      <c r="A3442" s="13"/>
      <c r="B3442" s="249"/>
      <c r="C3442" s="250"/>
      <c r="D3442" s="251" t="s">
        <v>260</v>
      </c>
      <c r="E3442" s="252" t="s">
        <v>1</v>
      </c>
      <c r="F3442" s="253" t="s">
        <v>3238</v>
      </c>
      <c r="G3442" s="250"/>
      <c r="H3442" s="254">
        <v>5.7400000000000002</v>
      </c>
      <c r="I3442" s="255"/>
      <c r="J3442" s="250"/>
      <c r="K3442" s="250"/>
      <c r="L3442" s="256"/>
      <c r="M3442" s="257"/>
      <c r="N3442" s="258"/>
      <c r="O3442" s="258"/>
      <c r="P3442" s="258"/>
      <c r="Q3442" s="258"/>
      <c r="R3442" s="258"/>
      <c r="S3442" s="258"/>
      <c r="T3442" s="259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60" t="s">
        <v>260</v>
      </c>
      <c r="AU3442" s="260" t="s">
        <v>93</v>
      </c>
      <c r="AV3442" s="13" t="s">
        <v>93</v>
      </c>
      <c r="AW3442" s="13" t="s">
        <v>40</v>
      </c>
      <c r="AX3442" s="13" t="s">
        <v>84</v>
      </c>
      <c r="AY3442" s="260" t="s">
        <v>251</v>
      </c>
    </row>
    <row r="3443" s="16" customFormat="1">
      <c r="A3443" s="16"/>
      <c r="B3443" s="283"/>
      <c r="C3443" s="284"/>
      <c r="D3443" s="251" t="s">
        <v>260</v>
      </c>
      <c r="E3443" s="285" t="s">
        <v>1</v>
      </c>
      <c r="F3443" s="286" t="s">
        <v>329</v>
      </c>
      <c r="G3443" s="284"/>
      <c r="H3443" s="287">
        <v>5.7400000000000002</v>
      </c>
      <c r="I3443" s="288"/>
      <c r="J3443" s="284"/>
      <c r="K3443" s="284"/>
      <c r="L3443" s="289"/>
      <c r="M3443" s="290"/>
      <c r="N3443" s="291"/>
      <c r="O3443" s="291"/>
      <c r="P3443" s="291"/>
      <c r="Q3443" s="291"/>
      <c r="R3443" s="291"/>
      <c r="S3443" s="291"/>
      <c r="T3443" s="292"/>
      <c r="U3443" s="16"/>
      <c r="V3443" s="16"/>
      <c r="W3443" s="16"/>
      <c r="X3443" s="16"/>
      <c r="Y3443" s="16"/>
      <c r="Z3443" s="16"/>
      <c r="AA3443" s="16"/>
      <c r="AB3443" s="16"/>
      <c r="AC3443" s="16"/>
      <c r="AD3443" s="16"/>
      <c r="AE3443" s="16"/>
      <c r="AT3443" s="293" t="s">
        <v>260</v>
      </c>
      <c r="AU3443" s="293" t="s">
        <v>93</v>
      </c>
      <c r="AV3443" s="16" t="s">
        <v>273</v>
      </c>
      <c r="AW3443" s="16" t="s">
        <v>40</v>
      </c>
      <c r="AX3443" s="16" t="s">
        <v>84</v>
      </c>
      <c r="AY3443" s="293" t="s">
        <v>251</v>
      </c>
    </row>
    <row r="3444" s="14" customFormat="1">
      <c r="A3444" s="14"/>
      <c r="B3444" s="261"/>
      <c r="C3444" s="262"/>
      <c r="D3444" s="251" t="s">
        <v>260</v>
      </c>
      <c r="E3444" s="263" t="s">
        <v>1</v>
      </c>
      <c r="F3444" s="264" t="s">
        <v>262</v>
      </c>
      <c r="G3444" s="262"/>
      <c r="H3444" s="265">
        <v>781.32000000000005</v>
      </c>
      <c r="I3444" s="266"/>
      <c r="J3444" s="262"/>
      <c r="K3444" s="262"/>
      <c r="L3444" s="267"/>
      <c r="M3444" s="268"/>
      <c r="N3444" s="269"/>
      <c r="O3444" s="269"/>
      <c r="P3444" s="269"/>
      <c r="Q3444" s="269"/>
      <c r="R3444" s="269"/>
      <c r="S3444" s="269"/>
      <c r="T3444" s="270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71" t="s">
        <v>260</v>
      </c>
      <c r="AU3444" s="271" t="s">
        <v>93</v>
      </c>
      <c r="AV3444" s="14" t="s">
        <v>257</v>
      </c>
      <c r="AW3444" s="14" t="s">
        <v>40</v>
      </c>
      <c r="AX3444" s="14" t="s">
        <v>91</v>
      </c>
      <c r="AY3444" s="271" t="s">
        <v>251</v>
      </c>
    </row>
    <row r="3445" s="2" customFormat="1" ht="66.75" customHeight="1">
      <c r="A3445" s="41"/>
      <c r="B3445" s="42"/>
      <c r="C3445" s="230" t="s">
        <v>3239</v>
      </c>
      <c r="D3445" s="230" t="s">
        <v>253</v>
      </c>
      <c r="E3445" s="231" t="s">
        <v>3240</v>
      </c>
      <c r="F3445" s="232" t="s">
        <v>3241</v>
      </c>
      <c r="G3445" s="233" t="s">
        <v>571</v>
      </c>
      <c r="H3445" s="234">
        <v>4</v>
      </c>
      <c r="I3445" s="235"/>
      <c r="J3445" s="236">
        <f>ROUND(I3445*H3445,2)</f>
        <v>0</v>
      </c>
      <c r="K3445" s="237"/>
      <c r="L3445" s="47"/>
      <c r="M3445" s="238" t="s">
        <v>1</v>
      </c>
      <c r="N3445" s="239" t="s">
        <v>49</v>
      </c>
      <c r="O3445" s="94"/>
      <c r="P3445" s="240">
        <f>O3445*H3445</f>
        <v>0</v>
      </c>
      <c r="Q3445" s="240">
        <v>0.029999999999999999</v>
      </c>
      <c r="R3445" s="240">
        <f>Q3445*H3445</f>
        <v>0.12</v>
      </c>
      <c r="S3445" s="240">
        <v>0</v>
      </c>
      <c r="T3445" s="241">
        <f>S3445*H3445</f>
        <v>0</v>
      </c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R3445" s="242" t="s">
        <v>304</v>
      </c>
      <c r="AT3445" s="242" t="s">
        <v>253</v>
      </c>
      <c r="AU3445" s="242" t="s">
        <v>93</v>
      </c>
      <c r="AY3445" s="19" t="s">
        <v>251</v>
      </c>
      <c r="BE3445" s="243">
        <f>IF(N3445="základní",J3445,0)</f>
        <v>0</v>
      </c>
      <c r="BF3445" s="243">
        <f>IF(N3445="snížená",J3445,0)</f>
        <v>0</v>
      </c>
      <c r="BG3445" s="243">
        <f>IF(N3445="zákl. přenesená",J3445,0)</f>
        <v>0</v>
      </c>
      <c r="BH3445" s="243">
        <f>IF(N3445="sníž. přenesená",J3445,0)</f>
        <v>0</v>
      </c>
      <c r="BI3445" s="243">
        <f>IF(N3445="nulová",J3445,0)</f>
        <v>0</v>
      </c>
      <c r="BJ3445" s="19" t="s">
        <v>91</v>
      </c>
      <c r="BK3445" s="243">
        <f>ROUND(I3445*H3445,2)</f>
        <v>0</v>
      </c>
      <c r="BL3445" s="19" t="s">
        <v>304</v>
      </c>
      <c r="BM3445" s="242" t="s">
        <v>3242</v>
      </c>
    </row>
    <row r="3446" s="15" customFormat="1">
      <c r="A3446" s="15"/>
      <c r="B3446" s="272"/>
      <c r="C3446" s="273"/>
      <c r="D3446" s="251" t="s">
        <v>260</v>
      </c>
      <c r="E3446" s="274" t="s">
        <v>1</v>
      </c>
      <c r="F3446" s="275" t="s">
        <v>2577</v>
      </c>
      <c r="G3446" s="273"/>
      <c r="H3446" s="274" t="s">
        <v>1</v>
      </c>
      <c r="I3446" s="276"/>
      <c r="J3446" s="273"/>
      <c r="K3446" s="273"/>
      <c r="L3446" s="277"/>
      <c r="M3446" s="278"/>
      <c r="N3446" s="279"/>
      <c r="O3446" s="279"/>
      <c r="P3446" s="279"/>
      <c r="Q3446" s="279"/>
      <c r="R3446" s="279"/>
      <c r="S3446" s="279"/>
      <c r="T3446" s="280"/>
      <c r="U3446" s="15"/>
      <c r="V3446" s="15"/>
      <c r="W3446" s="15"/>
      <c r="X3446" s="15"/>
      <c r="Y3446" s="15"/>
      <c r="Z3446" s="15"/>
      <c r="AA3446" s="15"/>
      <c r="AB3446" s="15"/>
      <c r="AC3446" s="15"/>
      <c r="AD3446" s="15"/>
      <c r="AE3446" s="15"/>
      <c r="AT3446" s="281" t="s">
        <v>260</v>
      </c>
      <c r="AU3446" s="281" t="s">
        <v>93</v>
      </c>
      <c r="AV3446" s="15" t="s">
        <v>91</v>
      </c>
      <c r="AW3446" s="15" t="s">
        <v>40</v>
      </c>
      <c r="AX3446" s="15" t="s">
        <v>84</v>
      </c>
      <c r="AY3446" s="281" t="s">
        <v>251</v>
      </c>
    </row>
    <row r="3447" s="13" customFormat="1">
      <c r="A3447" s="13"/>
      <c r="B3447" s="249"/>
      <c r="C3447" s="250"/>
      <c r="D3447" s="251" t="s">
        <v>260</v>
      </c>
      <c r="E3447" s="252" t="s">
        <v>1</v>
      </c>
      <c r="F3447" s="253" t="s">
        <v>3243</v>
      </c>
      <c r="G3447" s="250"/>
      <c r="H3447" s="254">
        <v>4</v>
      </c>
      <c r="I3447" s="255"/>
      <c r="J3447" s="250"/>
      <c r="K3447" s="250"/>
      <c r="L3447" s="256"/>
      <c r="M3447" s="257"/>
      <c r="N3447" s="258"/>
      <c r="O3447" s="258"/>
      <c r="P3447" s="258"/>
      <c r="Q3447" s="258"/>
      <c r="R3447" s="258"/>
      <c r="S3447" s="258"/>
      <c r="T3447" s="259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T3447" s="260" t="s">
        <v>260</v>
      </c>
      <c r="AU3447" s="260" t="s">
        <v>93</v>
      </c>
      <c r="AV3447" s="13" t="s">
        <v>93</v>
      </c>
      <c r="AW3447" s="13" t="s">
        <v>40</v>
      </c>
      <c r="AX3447" s="13" t="s">
        <v>91</v>
      </c>
      <c r="AY3447" s="260" t="s">
        <v>251</v>
      </c>
    </row>
    <row r="3448" s="2" customFormat="1" ht="24.15" customHeight="1">
      <c r="A3448" s="41"/>
      <c r="B3448" s="42"/>
      <c r="C3448" s="230" t="s">
        <v>3244</v>
      </c>
      <c r="D3448" s="230" t="s">
        <v>253</v>
      </c>
      <c r="E3448" s="231" t="s">
        <v>3245</v>
      </c>
      <c r="F3448" s="232" t="s">
        <v>3246</v>
      </c>
      <c r="G3448" s="233" t="s">
        <v>571</v>
      </c>
      <c r="H3448" s="234">
        <v>109</v>
      </c>
      <c r="I3448" s="235"/>
      <c r="J3448" s="236">
        <f>ROUND(I3448*H3448,2)</f>
        <v>0</v>
      </c>
      <c r="K3448" s="237"/>
      <c r="L3448" s="47"/>
      <c r="M3448" s="238" t="s">
        <v>1</v>
      </c>
      <c r="N3448" s="239" t="s">
        <v>49</v>
      </c>
      <c r="O3448" s="94"/>
      <c r="P3448" s="240">
        <f>O3448*H3448</f>
        <v>0</v>
      </c>
      <c r="Q3448" s="240">
        <v>0</v>
      </c>
      <c r="R3448" s="240">
        <f>Q3448*H3448</f>
        <v>0</v>
      </c>
      <c r="S3448" s="240">
        <v>0</v>
      </c>
      <c r="T3448" s="241">
        <f>S3448*H3448</f>
        <v>0</v>
      </c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R3448" s="242" t="s">
        <v>257</v>
      </c>
      <c r="AT3448" s="242" t="s">
        <v>253</v>
      </c>
      <c r="AU3448" s="242" t="s">
        <v>93</v>
      </c>
      <c r="AY3448" s="19" t="s">
        <v>251</v>
      </c>
      <c r="BE3448" s="243">
        <f>IF(N3448="základní",J3448,0)</f>
        <v>0</v>
      </c>
      <c r="BF3448" s="243">
        <f>IF(N3448="snížená",J3448,0)</f>
        <v>0</v>
      </c>
      <c r="BG3448" s="243">
        <f>IF(N3448="zákl. přenesená",J3448,0)</f>
        <v>0</v>
      </c>
      <c r="BH3448" s="243">
        <f>IF(N3448="sníž. přenesená",J3448,0)</f>
        <v>0</v>
      </c>
      <c r="BI3448" s="243">
        <f>IF(N3448="nulová",J3448,0)</f>
        <v>0</v>
      </c>
      <c r="BJ3448" s="19" t="s">
        <v>91</v>
      </c>
      <c r="BK3448" s="243">
        <f>ROUND(I3448*H3448,2)</f>
        <v>0</v>
      </c>
      <c r="BL3448" s="19" t="s">
        <v>257</v>
      </c>
      <c r="BM3448" s="242" t="s">
        <v>3247</v>
      </c>
    </row>
    <row r="3449" s="2" customFormat="1">
      <c r="A3449" s="41"/>
      <c r="B3449" s="42"/>
      <c r="C3449" s="43"/>
      <c r="D3449" s="244" t="s">
        <v>258</v>
      </c>
      <c r="E3449" s="43"/>
      <c r="F3449" s="245" t="s">
        <v>3248</v>
      </c>
      <c r="G3449" s="43"/>
      <c r="H3449" s="43"/>
      <c r="I3449" s="246"/>
      <c r="J3449" s="43"/>
      <c r="K3449" s="43"/>
      <c r="L3449" s="47"/>
      <c r="M3449" s="247"/>
      <c r="N3449" s="248"/>
      <c r="O3449" s="94"/>
      <c r="P3449" s="94"/>
      <c r="Q3449" s="94"/>
      <c r="R3449" s="94"/>
      <c r="S3449" s="94"/>
      <c r="T3449" s="95"/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T3449" s="19" t="s">
        <v>258</v>
      </c>
      <c r="AU3449" s="19" t="s">
        <v>93</v>
      </c>
    </row>
    <row r="3450" s="15" customFormat="1">
      <c r="A3450" s="15"/>
      <c r="B3450" s="272"/>
      <c r="C3450" s="273"/>
      <c r="D3450" s="251" t="s">
        <v>260</v>
      </c>
      <c r="E3450" s="274" t="s">
        <v>1</v>
      </c>
      <c r="F3450" s="275" t="s">
        <v>2577</v>
      </c>
      <c r="G3450" s="273"/>
      <c r="H3450" s="274" t="s">
        <v>1</v>
      </c>
      <c r="I3450" s="276"/>
      <c r="J3450" s="273"/>
      <c r="K3450" s="273"/>
      <c r="L3450" s="277"/>
      <c r="M3450" s="278"/>
      <c r="N3450" s="279"/>
      <c r="O3450" s="279"/>
      <c r="P3450" s="279"/>
      <c r="Q3450" s="279"/>
      <c r="R3450" s="279"/>
      <c r="S3450" s="279"/>
      <c r="T3450" s="280"/>
      <c r="U3450" s="15"/>
      <c r="V3450" s="15"/>
      <c r="W3450" s="15"/>
      <c r="X3450" s="15"/>
      <c r="Y3450" s="15"/>
      <c r="Z3450" s="15"/>
      <c r="AA3450" s="15"/>
      <c r="AB3450" s="15"/>
      <c r="AC3450" s="15"/>
      <c r="AD3450" s="15"/>
      <c r="AE3450" s="15"/>
      <c r="AT3450" s="281" t="s">
        <v>260</v>
      </c>
      <c r="AU3450" s="281" t="s">
        <v>93</v>
      </c>
      <c r="AV3450" s="15" t="s">
        <v>91</v>
      </c>
      <c r="AW3450" s="15" t="s">
        <v>40</v>
      </c>
      <c r="AX3450" s="15" t="s">
        <v>84</v>
      </c>
      <c r="AY3450" s="281" t="s">
        <v>251</v>
      </c>
    </row>
    <row r="3451" s="15" customFormat="1">
      <c r="A3451" s="15"/>
      <c r="B3451" s="272"/>
      <c r="C3451" s="273"/>
      <c r="D3451" s="251" t="s">
        <v>260</v>
      </c>
      <c r="E3451" s="274" t="s">
        <v>1</v>
      </c>
      <c r="F3451" s="275" t="s">
        <v>3218</v>
      </c>
      <c r="G3451" s="273"/>
      <c r="H3451" s="274" t="s">
        <v>1</v>
      </c>
      <c r="I3451" s="276"/>
      <c r="J3451" s="273"/>
      <c r="K3451" s="273"/>
      <c r="L3451" s="277"/>
      <c r="M3451" s="278"/>
      <c r="N3451" s="279"/>
      <c r="O3451" s="279"/>
      <c r="P3451" s="279"/>
      <c r="Q3451" s="279"/>
      <c r="R3451" s="279"/>
      <c r="S3451" s="279"/>
      <c r="T3451" s="280"/>
      <c r="U3451" s="15"/>
      <c r="V3451" s="15"/>
      <c r="W3451" s="15"/>
      <c r="X3451" s="15"/>
      <c r="Y3451" s="15"/>
      <c r="Z3451" s="15"/>
      <c r="AA3451" s="15"/>
      <c r="AB3451" s="15"/>
      <c r="AC3451" s="15"/>
      <c r="AD3451" s="15"/>
      <c r="AE3451" s="15"/>
      <c r="AT3451" s="281" t="s">
        <v>260</v>
      </c>
      <c r="AU3451" s="281" t="s">
        <v>93</v>
      </c>
      <c r="AV3451" s="15" t="s">
        <v>91</v>
      </c>
      <c r="AW3451" s="15" t="s">
        <v>40</v>
      </c>
      <c r="AX3451" s="15" t="s">
        <v>84</v>
      </c>
      <c r="AY3451" s="281" t="s">
        <v>251</v>
      </c>
    </row>
    <row r="3452" s="13" customFormat="1">
      <c r="A3452" s="13"/>
      <c r="B3452" s="249"/>
      <c r="C3452" s="250"/>
      <c r="D3452" s="251" t="s">
        <v>260</v>
      </c>
      <c r="E3452" s="252" t="s">
        <v>1</v>
      </c>
      <c r="F3452" s="253" t="s">
        <v>2423</v>
      </c>
      <c r="G3452" s="250"/>
      <c r="H3452" s="254">
        <v>20</v>
      </c>
      <c r="I3452" s="255"/>
      <c r="J3452" s="250"/>
      <c r="K3452" s="250"/>
      <c r="L3452" s="256"/>
      <c r="M3452" s="257"/>
      <c r="N3452" s="258"/>
      <c r="O3452" s="258"/>
      <c r="P3452" s="258"/>
      <c r="Q3452" s="258"/>
      <c r="R3452" s="258"/>
      <c r="S3452" s="258"/>
      <c r="T3452" s="259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60" t="s">
        <v>260</v>
      </c>
      <c r="AU3452" s="260" t="s">
        <v>93</v>
      </c>
      <c r="AV3452" s="13" t="s">
        <v>93</v>
      </c>
      <c r="AW3452" s="13" t="s">
        <v>40</v>
      </c>
      <c r="AX3452" s="13" t="s">
        <v>84</v>
      </c>
      <c r="AY3452" s="260" t="s">
        <v>251</v>
      </c>
    </row>
    <row r="3453" s="13" customFormat="1">
      <c r="A3453" s="13"/>
      <c r="B3453" s="249"/>
      <c r="C3453" s="250"/>
      <c r="D3453" s="251" t="s">
        <v>260</v>
      </c>
      <c r="E3453" s="252" t="s">
        <v>1</v>
      </c>
      <c r="F3453" s="253" t="s">
        <v>3249</v>
      </c>
      <c r="G3453" s="250"/>
      <c r="H3453" s="254">
        <v>20</v>
      </c>
      <c r="I3453" s="255"/>
      <c r="J3453" s="250"/>
      <c r="K3453" s="250"/>
      <c r="L3453" s="256"/>
      <c r="M3453" s="257"/>
      <c r="N3453" s="258"/>
      <c r="O3453" s="258"/>
      <c r="P3453" s="258"/>
      <c r="Q3453" s="258"/>
      <c r="R3453" s="258"/>
      <c r="S3453" s="258"/>
      <c r="T3453" s="259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60" t="s">
        <v>260</v>
      </c>
      <c r="AU3453" s="260" t="s">
        <v>93</v>
      </c>
      <c r="AV3453" s="13" t="s">
        <v>93</v>
      </c>
      <c r="AW3453" s="13" t="s">
        <v>40</v>
      </c>
      <c r="AX3453" s="13" t="s">
        <v>84</v>
      </c>
      <c r="AY3453" s="260" t="s">
        <v>251</v>
      </c>
    </row>
    <row r="3454" s="13" customFormat="1">
      <c r="A3454" s="13"/>
      <c r="B3454" s="249"/>
      <c r="C3454" s="250"/>
      <c r="D3454" s="251" t="s">
        <v>260</v>
      </c>
      <c r="E3454" s="252" t="s">
        <v>1</v>
      </c>
      <c r="F3454" s="253" t="s">
        <v>3250</v>
      </c>
      <c r="G3454" s="250"/>
      <c r="H3454" s="254">
        <v>20</v>
      </c>
      <c r="I3454" s="255"/>
      <c r="J3454" s="250"/>
      <c r="K3454" s="250"/>
      <c r="L3454" s="256"/>
      <c r="M3454" s="257"/>
      <c r="N3454" s="258"/>
      <c r="O3454" s="258"/>
      <c r="P3454" s="258"/>
      <c r="Q3454" s="258"/>
      <c r="R3454" s="258"/>
      <c r="S3454" s="258"/>
      <c r="T3454" s="259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60" t="s">
        <v>260</v>
      </c>
      <c r="AU3454" s="260" t="s">
        <v>93</v>
      </c>
      <c r="AV3454" s="13" t="s">
        <v>93</v>
      </c>
      <c r="AW3454" s="13" t="s">
        <v>40</v>
      </c>
      <c r="AX3454" s="13" t="s">
        <v>84</v>
      </c>
      <c r="AY3454" s="260" t="s">
        <v>251</v>
      </c>
    </row>
    <row r="3455" s="13" customFormat="1">
      <c r="A3455" s="13"/>
      <c r="B3455" s="249"/>
      <c r="C3455" s="250"/>
      <c r="D3455" s="251" t="s">
        <v>260</v>
      </c>
      <c r="E3455" s="252" t="s">
        <v>1</v>
      </c>
      <c r="F3455" s="253" t="s">
        <v>1841</v>
      </c>
      <c r="G3455" s="250"/>
      <c r="H3455" s="254">
        <v>20</v>
      </c>
      <c r="I3455" s="255"/>
      <c r="J3455" s="250"/>
      <c r="K3455" s="250"/>
      <c r="L3455" s="256"/>
      <c r="M3455" s="257"/>
      <c r="N3455" s="258"/>
      <c r="O3455" s="258"/>
      <c r="P3455" s="258"/>
      <c r="Q3455" s="258"/>
      <c r="R3455" s="258"/>
      <c r="S3455" s="258"/>
      <c r="T3455" s="259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60" t="s">
        <v>260</v>
      </c>
      <c r="AU3455" s="260" t="s">
        <v>93</v>
      </c>
      <c r="AV3455" s="13" t="s">
        <v>93</v>
      </c>
      <c r="AW3455" s="13" t="s">
        <v>40</v>
      </c>
      <c r="AX3455" s="13" t="s">
        <v>84</v>
      </c>
      <c r="AY3455" s="260" t="s">
        <v>251</v>
      </c>
    </row>
    <row r="3456" s="13" customFormat="1">
      <c r="A3456" s="13"/>
      <c r="B3456" s="249"/>
      <c r="C3456" s="250"/>
      <c r="D3456" s="251" t="s">
        <v>260</v>
      </c>
      <c r="E3456" s="252" t="s">
        <v>1</v>
      </c>
      <c r="F3456" s="253" t="s">
        <v>1842</v>
      </c>
      <c r="G3456" s="250"/>
      <c r="H3456" s="254">
        <v>20</v>
      </c>
      <c r="I3456" s="255"/>
      <c r="J3456" s="250"/>
      <c r="K3456" s="250"/>
      <c r="L3456" s="256"/>
      <c r="M3456" s="257"/>
      <c r="N3456" s="258"/>
      <c r="O3456" s="258"/>
      <c r="P3456" s="258"/>
      <c r="Q3456" s="258"/>
      <c r="R3456" s="258"/>
      <c r="S3456" s="258"/>
      <c r="T3456" s="259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60" t="s">
        <v>260</v>
      </c>
      <c r="AU3456" s="260" t="s">
        <v>93</v>
      </c>
      <c r="AV3456" s="13" t="s">
        <v>93</v>
      </c>
      <c r="AW3456" s="13" t="s">
        <v>40</v>
      </c>
      <c r="AX3456" s="13" t="s">
        <v>84</v>
      </c>
      <c r="AY3456" s="260" t="s">
        <v>251</v>
      </c>
    </row>
    <row r="3457" s="16" customFormat="1">
      <c r="A3457" s="16"/>
      <c r="B3457" s="283"/>
      <c r="C3457" s="284"/>
      <c r="D3457" s="251" t="s">
        <v>260</v>
      </c>
      <c r="E3457" s="285" t="s">
        <v>1</v>
      </c>
      <c r="F3457" s="286" t="s">
        <v>329</v>
      </c>
      <c r="G3457" s="284"/>
      <c r="H3457" s="287">
        <v>100</v>
      </c>
      <c r="I3457" s="288"/>
      <c r="J3457" s="284"/>
      <c r="K3457" s="284"/>
      <c r="L3457" s="289"/>
      <c r="M3457" s="290"/>
      <c r="N3457" s="291"/>
      <c r="O3457" s="291"/>
      <c r="P3457" s="291"/>
      <c r="Q3457" s="291"/>
      <c r="R3457" s="291"/>
      <c r="S3457" s="291"/>
      <c r="T3457" s="292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T3457" s="293" t="s">
        <v>260</v>
      </c>
      <c r="AU3457" s="293" t="s">
        <v>93</v>
      </c>
      <c r="AV3457" s="16" t="s">
        <v>273</v>
      </c>
      <c r="AW3457" s="16" t="s">
        <v>40</v>
      </c>
      <c r="AX3457" s="16" t="s">
        <v>84</v>
      </c>
      <c r="AY3457" s="293" t="s">
        <v>251</v>
      </c>
    </row>
    <row r="3458" s="15" customFormat="1">
      <c r="A3458" s="15"/>
      <c r="B3458" s="272"/>
      <c r="C3458" s="273"/>
      <c r="D3458" s="251" t="s">
        <v>260</v>
      </c>
      <c r="E3458" s="274" t="s">
        <v>1</v>
      </c>
      <c r="F3458" s="275" t="s">
        <v>3230</v>
      </c>
      <c r="G3458" s="273"/>
      <c r="H3458" s="274" t="s">
        <v>1</v>
      </c>
      <c r="I3458" s="276"/>
      <c r="J3458" s="273"/>
      <c r="K3458" s="273"/>
      <c r="L3458" s="277"/>
      <c r="M3458" s="278"/>
      <c r="N3458" s="279"/>
      <c r="O3458" s="279"/>
      <c r="P3458" s="279"/>
      <c r="Q3458" s="279"/>
      <c r="R3458" s="279"/>
      <c r="S3458" s="279"/>
      <c r="T3458" s="280"/>
      <c r="U3458" s="15"/>
      <c r="V3458" s="15"/>
      <c r="W3458" s="15"/>
      <c r="X3458" s="15"/>
      <c r="Y3458" s="15"/>
      <c r="Z3458" s="15"/>
      <c r="AA3458" s="15"/>
      <c r="AB3458" s="15"/>
      <c r="AC3458" s="15"/>
      <c r="AD3458" s="15"/>
      <c r="AE3458" s="15"/>
      <c r="AT3458" s="281" t="s">
        <v>260</v>
      </c>
      <c r="AU3458" s="281" t="s">
        <v>93</v>
      </c>
      <c r="AV3458" s="15" t="s">
        <v>91</v>
      </c>
      <c r="AW3458" s="15" t="s">
        <v>40</v>
      </c>
      <c r="AX3458" s="15" t="s">
        <v>84</v>
      </c>
      <c r="AY3458" s="281" t="s">
        <v>251</v>
      </c>
    </row>
    <row r="3459" s="13" customFormat="1">
      <c r="A3459" s="13"/>
      <c r="B3459" s="249"/>
      <c r="C3459" s="250"/>
      <c r="D3459" s="251" t="s">
        <v>260</v>
      </c>
      <c r="E3459" s="252" t="s">
        <v>1</v>
      </c>
      <c r="F3459" s="253" t="s">
        <v>1274</v>
      </c>
      <c r="G3459" s="250"/>
      <c r="H3459" s="254">
        <v>2</v>
      </c>
      <c r="I3459" s="255"/>
      <c r="J3459" s="250"/>
      <c r="K3459" s="250"/>
      <c r="L3459" s="256"/>
      <c r="M3459" s="257"/>
      <c r="N3459" s="258"/>
      <c r="O3459" s="258"/>
      <c r="P3459" s="258"/>
      <c r="Q3459" s="258"/>
      <c r="R3459" s="258"/>
      <c r="S3459" s="258"/>
      <c r="T3459" s="259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60" t="s">
        <v>260</v>
      </c>
      <c r="AU3459" s="260" t="s">
        <v>93</v>
      </c>
      <c r="AV3459" s="13" t="s">
        <v>93</v>
      </c>
      <c r="AW3459" s="13" t="s">
        <v>40</v>
      </c>
      <c r="AX3459" s="13" t="s">
        <v>84</v>
      </c>
      <c r="AY3459" s="260" t="s">
        <v>251</v>
      </c>
    </row>
    <row r="3460" s="16" customFormat="1">
      <c r="A3460" s="16"/>
      <c r="B3460" s="283"/>
      <c r="C3460" s="284"/>
      <c r="D3460" s="251" t="s">
        <v>260</v>
      </c>
      <c r="E3460" s="285" t="s">
        <v>1</v>
      </c>
      <c r="F3460" s="286" t="s">
        <v>329</v>
      </c>
      <c r="G3460" s="284"/>
      <c r="H3460" s="287">
        <v>2</v>
      </c>
      <c r="I3460" s="288"/>
      <c r="J3460" s="284"/>
      <c r="K3460" s="284"/>
      <c r="L3460" s="289"/>
      <c r="M3460" s="290"/>
      <c r="N3460" s="291"/>
      <c r="O3460" s="291"/>
      <c r="P3460" s="291"/>
      <c r="Q3460" s="291"/>
      <c r="R3460" s="291"/>
      <c r="S3460" s="291"/>
      <c r="T3460" s="292"/>
      <c r="U3460" s="16"/>
      <c r="V3460" s="16"/>
      <c r="W3460" s="16"/>
      <c r="X3460" s="16"/>
      <c r="Y3460" s="16"/>
      <c r="Z3460" s="16"/>
      <c r="AA3460" s="16"/>
      <c r="AB3460" s="16"/>
      <c r="AC3460" s="16"/>
      <c r="AD3460" s="16"/>
      <c r="AE3460" s="16"/>
      <c r="AT3460" s="293" t="s">
        <v>260</v>
      </c>
      <c r="AU3460" s="293" t="s">
        <v>93</v>
      </c>
      <c r="AV3460" s="16" t="s">
        <v>273</v>
      </c>
      <c r="AW3460" s="16" t="s">
        <v>40</v>
      </c>
      <c r="AX3460" s="16" t="s">
        <v>84</v>
      </c>
      <c r="AY3460" s="293" t="s">
        <v>251</v>
      </c>
    </row>
    <row r="3461" s="15" customFormat="1">
      <c r="A3461" s="15"/>
      <c r="B3461" s="272"/>
      <c r="C3461" s="273"/>
      <c r="D3461" s="251" t="s">
        <v>260</v>
      </c>
      <c r="E3461" s="274" t="s">
        <v>1</v>
      </c>
      <c r="F3461" s="275" t="s">
        <v>3232</v>
      </c>
      <c r="G3461" s="273"/>
      <c r="H3461" s="274" t="s">
        <v>1</v>
      </c>
      <c r="I3461" s="276"/>
      <c r="J3461" s="273"/>
      <c r="K3461" s="273"/>
      <c r="L3461" s="277"/>
      <c r="M3461" s="278"/>
      <c r="N3461" s="279"/>
      <c r="O3461" s="279"/>
      <c r="P3461" s="279"/>
      <c r="Q3461" s="279"/>
      <c r="R3461" s="279"/>
      <c r="S3461" s="279"/>
      <c r="T3461" s="280"/>
      <c r="U3461" s="15"/>
      <c r="V3461" s="15"/>
      <c r="W3461" s="15"/>
      <c r="X3461" s="15"/>
      <c r="Y3461" s="15"/>
      <c r="Z3461" s="15"/>
      <c r="AA3461" s="15"/>
      <c r="AB3461" s="15"/>
      <c r="AC3461" s="15"/>
      <c r="AD3461" s="15"/>
      <c r="AE3461" s="15"/>
      <c r="AT3461" s="281" t="s">
        <v>260</v>
      </c>
      <c r="AU3461" s="281" t="s">
        <v>93</v>
      </c>
      <c r="AV3461" s="15" t="s">
        <v>91</v>
      </c>
      <c r="AW3461" s="15" t="s">
        <v>40</v>
      </c>
      <c r="AX3461" s="15" t="s">
        <v>84</v>
      </c>
      <c r="AY3461" s="281" t="s">
        <v>251</v>
      </c>
    </row>
    <row r="3462" s="13" customFormat="1">
      <c r="A3462" s="13"/>
      <c r="B3462" s="249"/>
      <c r="C3462" s="250"/>
      <c r="D3462" s="251" t="s">
        <v>260</v>
      </c>
      <c r="E3462" s="252" t="s">
        <v>1</v>
      </c>
      <c r="F3462" s="253" t="s">
        <v>1274</v>
      </c>
      <c r="G3462" s="250"/>
      <c r="H3462" s="254">
        <v>2</v>
      </c>
      <c r="I3462" s="255"/>
      <c r="J3462" s="250"/>
      <c r="K3462" s="250"/>
      <c r="L3462" s="256"/>
      <c r="M3462" s="257"/>
      <c r="N3462" s="258"/>
      <c r="O3462" s="258"/>
      <c r="P3462" s="258"/>
      <c r="Q3462" s="258"/>
      <c r="R3462" s="258"/>
      <c r="S3462" s="258"/>
      <c r="T3462" s="259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60" t="s">
        <v>260</v>
      </c>
      <c r="AU3462" s="260" t="s">
        <v>93</v>
      </c>
      <c r="AV3462" s="13" t="s">
        <v>93</v>
      </c>
      <c r="AW3462" s="13" t="s">
        <v>40</v>
      </c>
      <c r="AX3462" s="13" t="s">
        <v>84</v>
      </c>
      <c r="AY3462" s="260" t="s">
        <v>251</v>
      </c>
    </row>
    <row r="3463" s="16" customFormat="1">
      <c r="A3463" s="16"/>
      <c r="B3463" s="283"/>
      <c r="C3463" s="284"/>
      <c r="D3463" s="251" t="s">
        <v>260</v>
      </c>
      <c r="E3463" s="285" t="s">
        <v>1</v>
      </c>
      <c r="F3463" s="286" t="s">
        <v>329</v>
      </c>
      <c r="G3463" s="284"/>
      <c r="H3463" s="287">
        <v>2</v>
      </c>
      <c r="I3463" s="288"/>
      <c r="J3463" s="284"/>
      <c r="K3463" s="284"/>
      <c r="L3463" s="289"/>
      <c r="M3463" s="290"/>
      <c r="N3463" s="291"/>
      <c r="O3463" s="291"/>
      <c r="P3463" s="291"/>
      <c r="Q3463" s="291"/>
      <c r="R3463" s="291"/>
      <c r="S3463" s="291"/>
      <c r="T3463" s="292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T3463" s="293" t="s">
        <v>260</v>
      </c>
      <c r="AU3463" s="293" t="s">
        <v>93</v>
      </c>
      <c r="AV3463" s="16" t="s">
        <v>273</v>
      </c>
      <c r="AW3463" s="16" t="s">
        <v>40</v>
      </c>
      <c r="AX3463" s="16" t="s">
        <v>84</v>
      </c>
      <c r="AY3463" s="293" t="s">
        <v>251</v>
      </c>
    </row>
    <row r="3464" s="15" customFormat="1">
      <c r="A3464" s="15"/>
      <c r="B3464" s="272"/>
      <c r="C3464" s="273"/>
      <c r="D3464" s="251" t="s">
        <v>260</v>
      </c>
      <c r="E3464" s="274" t="s">
        <v>1</v>
      </c>
      <c r="F3464" s="275" t="s">
        <v>3233</v>
      </c>
      <c r="G3464" s="273"/>
      <c r="H3464" s="274" t="s">
        <v>1</v>
      </c>
      <c r="I3464" s="276"/>
      <c r="J3464" s="273"/>
      <c r="K3464" s="273"/>
      <c r="L3464" s="277"/>
      <c r="M3464" s="278"/>
      <c r="N3464" s="279"/>
      <c r="O3464" s="279"/>
      <c r="P3464" s="279"/>
      <c r="Q3464" s="279"/>
      <c r="R3464" s="279"/>
      <c r="S3464" s="279"/>
      <c r="T3464" s="280"/>
      <c r="U3464" s="15"/>
      <c r="V3464" s="15"/>
      <c r="W3464" s="15"/>
      <c r="X3464" s="15"/>
      <c r="Y3464" s="15"/>
      <c r="Z3464" s="15"/>
      <c r="AA3464" s="15"/>
      <c r="AB3464" s="15"/>
      <c r="AC3464" s="15"/>
      <c r="AD3464" s="15"/>
      <c r="AE3464" s="15"/>
      <c r="AT3464" s="281" t="s">
        <v>260</v>
      </c>
      <c r="AU3464" s="281" t="s">
        <v>93</v>
      </c>
      <c r="AV3464" s="15" t="s">
        <v>91</v>
      </c>
      <c r="AW3464" s="15" t="s">
        <v>40</v>
      </c>
      <c r="AX3464" s="15" t="s">
        <v>84</v>
      </c>
      <c r="AY3464" s="281" t="s">
        <v>251</v>
      </c>
    </row>
    <row r="3465" s="13" customFormat="1">
      <c r="A3465" s="13"/>
      <c r="B3465" s="249"/>
      <c r="C3465" s="250"/>
      <c r="D3465" s="251" t="s">
        <v>260</v>
      </c>
      <c r="E3465" s="252" t="s">
        <v>1</v>
      </c>
      <c r="F3465" s="253" t="s">
        <v>1156</v>
      </c>
      <c r="G3465" s="250"/>
      <c r="H3465" s="254">
        <v>2</v>
      </c>
      <c r="I3465" s="255"/>
      <c r="J3465" s="250"/>
      <c r="K3465" s="250"/>
      <c r="L3465" s="256"/>
      <c r="M3465" s="257"/>
      <c r="N3465" s="258"/>
      <c r="O3465" s="258"/>
      <c r="P3465" s="258"/>
      <c r="Q3465" s="258"/>
      <c r="R3465" s="258"/>
      <c r="S3465" s="258"/>
      <c r="T3465" s="259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60" t="s">
        <v>260</v>
      </c>
      <c r="AU3465" s="260" t="s">
        <v>93</v>
      </c>
      <c r="AV3465" s="13" t="s">
        <v>93</v>
      </c>
      <c r="AW3465" s="13" t="s">
        <v>40</v>
      </c>
      <c r="AX3465" s="13" t="s">
        <v>84</v>
      </c>
      <c r="AY3465" s="260" t="s">
        <v>251</v>
      </c>
    </row>
    <row r="3466" s="16" customFormat="1">
      <c r="A3466" s="16"/>
      <c r="B3466" s="283"/>
      <c r="C3466" s="284"/>
      <c r="D3466" s="251" t="s">
        <v>260</v>
      </c>
      <c r="E3466" s="285" t="s">
        <v>1</v>
      </c>
      <c r="F3466" s="286" t="s">
        <v>329</v>
      </c>
      <c r="G3466" s="284"/>
      <c r="H3466" s="287">
        <v>2</v>
      </c>
      <c r="I3466" s="288"/>
      <c r="J3466" s="284"/>
      <c r="K3466" s="284"/>
      <c r="L3466" s="289"/>
      <c r="M3466" s="290"/>
      <c r="N3466" s="291"/>
      <c r="O3466" s="291"/>
      <c r="P3466" s="291"/>
      <c r="Q3466" s="291"/>
      <c r="R3466" s="291"/>
      <c r="S3466" s="291"/>
      <c r="T3466" s="292"/>
      <c r="U3466" s="16"/>
      <c r="V3466" s="16"/>
      <c r="W3466" s="16"/>
      <c r="X3466" s="16"/>
      <c r="Y3466" s="16"/>
      <c r="Z3466" s="16"/>
      <c r="AA3466" s="16"/>
      <c r="AB3466" s="16"/>
      <c r="AC3466" s="16"/>
      <c r="AD3466" s="16"/>
      <c r="AE3466" s="16"/>
      <c r="AT3466" s="293" t="s">
        <v>260</v>
      </c>
      <c r="AU3466" s="293" t="s">
        <v>93</v>
      </c>
      <c r="AV3466" s="16" t="s">
        <v>273</v>
      </c>
      <c r="AW3466" s="16" t="s">
        <v>40</v>
      </c>
      <c r="AX3466" s="16" t="s">
        <v>84</v>
      </c>
      <c r="AY3466" s="293" t="s">
        <v>251</v>
      </c>
    </row>
    <row r="3467" s="15" customFormat="1">
      <c r="A3467" s="15"/>
      <c r="B3467" s="272"/>
      <c r="C3467" s="273"/>
      <c r="D3467" s="251" t="s">
        <v>260</v>
      </c>
      <c r="E3467" s="274" t="s">
        <v>1</v>
      </c>
      <c r="F3467" s="275" t="s">
        <v>3235</v>
      </c>
      <c r="G3467" s="273"/>
      <c r="H3467" s="274" t="s">
        <v>1</v>
      </c>
      <c r="I3467" s="276"/>
      <c r="J3467" s="273"/>
      <c r="K3467" s="273"/>
      <c r="L3467" s="277"/>
      <c r="M3467" s="278"/>
      <c r="N3467" s="279"/>
      <c r="O3467" s="279"/>
      <c r="P3467" s="279"/>
      <c r="Q3467" s="279"/>
      <c r="R3467" s="279"/>
      <c r="S3467" s="279"/>
      <c r="T3467" s="280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81" t="s">
        <v>260</v>
      </c>
      <c r="AU3467" s="281" t="s">
        <v>93</v>
      </c>
      <c r="AV3467" s="15" t="s">
        <v>91</v>
      </c>
      <c r="AW3467" s="15" t="s">
        <v>40</v>
      </c>
      <c r="AX3467" s="15" t="s">
        <v>84</v>
      </c>
      <c r="AY3467" s="281" t="s">
        <v>251</v>
      </c>
    </row>
    <row r="3468" s="13" customFormat="1">
      <c r="A3468" s="13"/>
      <c r="B3468" s="249"/>
      <c r="C3468" s="250"/>
      <c r="D3468" s="251" t="s">
        <v>260</v>
      </c>
      <c r="E3468" s="252" t="s">
        <v>1</v>
      </c>
      <c r="F3468" s="253" t="s">
        <v>3060</v>
      </c>
      <c r="G3468" s="250"/>
      <c r="H3468" s="254">
        <v>2</v>
      </c>
      <c r="I3468" s="255"/>
      <c r="J3468" s="250"/>
      <c r="K3468" s="250"/>
      <c r="L3468" s="256"/>
      <c r="M3468" s="257"/>
      <c r="N3468" s="258"/>
      <c r="O3468" s="258"/>
      <c r="P3468" s="258"/>
      <c r="Q3468" s="258"/>
      <c r="R3468" s="258"/>
      <c r="S3468" s="258"/>
      <c r="T3468" s="259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60" t="s">
        <v>260</v>
      </c>
      <c r="AU3468" s="260" t="s">
        <v>93</v>
      </c>
      <c r="AV3468" s="13" t="s">
        <v>93</v>
      </c>
      <c r="AW3468" s="13" t="s">
        <v>40</v>
      </c>
      <c r="AX3468" s="13" t="s">
        <v>84</v>
      </c>
      <c r="AY3468" s="260" t="s">
        <v>251</v>
      </c>
    </row>
    <row r="3469" s="16" customFormat="1">
      <c r="A3469" s="16"/>
      <c r="B3469" s="283"/>
      <c r="C3469" s="284"/>
      <c r="D3469" s="251" t="s">
        <v>260</v>
      </c>
      <c r="E3469" s="285" t="s">
        <v>1</v>
      </c>
      <c r="F3469" s="286" t="s">
        <v>329</v>
      </c>
      <c r="G3469" s="284"/>
      <c r="H3469" s="287">
        <v>2</v>
      </c>
      <c r="I3469" s="288"/>
      <c r="J3469" s="284"/>
      <c r="K3469" s="284"/>
      <c r="L3469" s="289"/>
      <c r="M3469" s="290"/>
      <c r="N3469" s="291"/>
      <c r="O3469" s="291"/>
      <c r="P3469" s="291"/>
      <c r="Q3469" s="291"/>
      <c r="R3469" s="291"/>
      <c r="S3469" s="291"/>
      <c r="T3469" s="292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/>
      <c r="AT3469" s="293" t="s">
        <v>260</v>
      </c>
      <c r="AU3469" s="293" t="s">
        <v>93</v>
      </c>
      <c r="AV3469" s="16" t="s">
        <v>273</v>
      </c>
      <c r="AW3469" s="16" t="s">
        <v>40</v>
      </c>
      <c r="AX3469" s="16" t="s">
        <v>84</v>
      </c>
      <c r="AY3469" s="293" t="s">
        <v>251</v>
      </c>
    </row>
    <row r="3470" s="15" customFormat="1">
      <c r="A3470" s="15"/>
      <c r="B3470" s="272"/>
      <c r="C3470" s="273"/>
      <c r="D3470" s="251" t="s">
        <v>260</v>
      </c>
      <c r="E3470" s="274" t="s">
        <v>1</v>
      </c>
      <c r="F3470" s="275" t="s">
        <v>3237</v>
      </c>
      <c r="G3470" s="273"/>
      <c r="H3470" s="274" t="s">
        <v>1</v>
      </c>
      <c r="I3470" s="276"/>
      <c r="J3470" s="273"/>
      <c r="K3470" s="273"/>
      <c r="L3470" s="277"/>
      <c r="M3470" s="278"/>
      <c r="N3470" s="279"/>
      <c r="O3470" s="279"/>
      <c r="P3470" s="279"/>
      <c r="Q3470" s="279"/>
      <c r="R3470" s="279"/>
      <c r="S3470" s="279"/>
      <c r="T3470" s="280"/>
      <c r="U3470" s="15"/>
      <c r="V3470" s="15"/>
      <c r="W3470" s="15"/>
      <c r="X3470" s="15"/>
      <c r="Y3470" s="15"/>
      <c r="Z3470" s="15"/>
      <c r="AA3470" s="15"/>
      <c r="AB3470" s="15"/>
      <c r="AC3470" s="15"/>
      <c r="AD3470" s="15"/>
      <c r="AE3470" s="15"/>
      <c r="AT3470" s="281" t="s">
        <v>260</v>
      </c>
      <c r="AU3470" s="281" t="s">
        <v>93</v>
      </c>
      <c r="AV3470" s="15" t="s">
        <v>91</v>
      </c>
      <c r="AW3470" s="15" t="s">
        <v>40</v>
      </c>
      <c r="AX3470" s="15" t="s">
        <v>84</v>
      </c>
      <c r="AY3470" s="281" t="s">
        <v>251</v>
      </c>
    </row>
    <row r="3471" s="13" customFormat="1">
      <c r="A3471" s="13"/>
      <c r="B3471" s="249"/>
      <c r="C3471" s="250"/>
      <c r="D3471" s="251" t="s">
        <v>260</v>
      </c>
      <c r="E3471" s="252" t="s">
        <v>1</v>
      </c>
      <c r="F3471" s="253" t="s">
        <v>3072</v>
      </c>
      <c r="G3471" s="250"/>
      <c r="H3471" s="254">
        <v>1</v>
      </c>
      <c r="I3471" s="255"/>
      <c r="J3471" s="250"/>
      <c r="K3471" s="250"/>
      <c r="L3471" s="256"/>
      <c r="M3471" s="257"/>
      <c r="N3471" s="258"/>
      <c r="O3471" s="258"/>
      <c r="P3471" s="258"/>
      <c r="Q3471" s="258"/>
      <c r="R3471" s="258"/>
      <c r="S3471" s="258"/>
      <c r="T3471" s="259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T3471" s="260" t="s">
        <v>260</v>
      </c>
      <c r="AU3471" s="260" t="s">
        <v>93</v>
      </c>
      <c r="AV3471" s="13" t="s">
        <v>93</v>
      </c>
      <c r="AW3471" s="13" t="s">
        <v>40</v>
      </c>
      <c r="AX3471" s="13" t="s">
        <v>84</v>
      </c>
      <c r="AY3471" s="260" t="s">
        <v>251</v>
      </c>
    </row>
    <row r="3472" s="16" customFormat="1">
      <c r="A3472" s="16"/>
      <c r="B3472" s="283"/>
      <c r="C3472" s="284"/>
      <c r="D3472" s="251" t="s">
        <v>260</v>
      </c>
      <c r="E3472" s="285" t="s">
        <v>1</v>
      </c>
      <c r="F3472" s="286" t="s">
        <v>329</v>
      </c>
      <c r="G3472" s="284"/>
      <c r="H3472" s="287">
        <v>1</v>
      </c>
      <c r="I3472" s="288"/>
      <c r="J3472" s="284"/>
      <c r="K3472" s="284"/>
      <c r="L3472" s="289"/>
      <c r="M3472" s="290"/>
      <c r="N3472" s="291"/>
      <c r="O3472" s="291"/>
      <c r="P3472" s="291"/>
      <c r="Q3472" s="291"/>
      <c r="R3472" s="291"/>
      <c r="S3472" s="291"/>
      <c r="T3472" s="292"/>
      <c r="U3472" s="16"/>
      <c r="V3472" s="16"/>
      <c r="W3472" s="16"/>
      <c r="X3472" s="16"/>
      <c r="Y3472" s="16"/>
      <c r="Z3472" s="16"/>
      <c r="AA3472" s="16"/>
      <c r="AB3472" s="16"/>
      <c r="AC3472" s="16"/>
      <c r="AD3472" s="16"/>
      <c r="AE3472" s="16"/>
      <c r="AT3472" s="293" t="s">
        <v>260</v>
      </c>
      <c r="AU3472" s="293" t="s">
        <v>93</v>
      </c>
      <c r="AV3472" s="16" t="s">
        <v>273</v>
      </c>
      <c r="AW3472" s="16" t="s">
        <v>40</v>
      </c>
      <c r="AX3472" s="16" t="s">
        <v>84</v>
      </c>
      <c r="AY3472" s="293" t="s">
        <v>251</v>
      </c>
    </row>
    <row r="3473" s="14" customFormat="1">
      <c r="A3473" s="14"/>
      <c r="B3473" s="261"/>
      <c r="C3473" s="262"/>
      <c r="D3473" s="251" t="s">
        <v>260</v>
      </c>
      <c r="E3473" s="263" t="s">
        <v>1</v>
      </c>
      <c r="F3473" s="264" t="s">
        <v>262</v>
      </c>
      <c r="G3473" s="262"/>
      <c r="H3473" s="265">
        <v>109</v>
      </c>
      <c r="I3473" s="266"/>
      <c r="J3473" s="262"/>
      <c r="K3473" s="262"/>
      <c r="L3473" s="267"/>
      <c r="M3473" s="268"/>
      <c r="N3473" s="269"/>
      <c r="O3473" s="269"/>
      <c r="P3473" s="269"/>
      <c r="Q3473" s="269"/>
      <c r="R3473" s="269"/>
      <c r="S3473" s="269"/>
      <c r="T3473" s="270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71" t="s">
        <v>260</v>
      </c>
      <c r="AU3473" s="271" t="s">
        <v>93</v>
      </c>
      <c r="AV3473" s="14" t="s">
        <v>257</v>
      </c>
      <c r="AW3473" s="14" t="s">
        <v>40</v>
      </c>
      <c r="AX3473" s="14" t="s">
        <v>91</v>
      </c>
      <c r="AY3473" s="271" t="s">
        <v>251</v>
      </c>
    </row>
    <row r="3474" s="2" customFormat="1" ht="55.5" customHeight="1">
      <c r="A3474" s="41"/>
      <c r="B3474" s="42"/>
      <c r="C3474" s="294" t="s">
        <v>3251</v>
      </c>
      <c r="D3474" s="294" t="s">
        <v>338</v>
      </c>
      <c r="E3474" s="295" t="s">
        <v>3252</v>
      </c>
      <c r="F3474" s="296" t="s">
        <v>3253</v>
      </c>
      <c r="G3474" s="297" t="s">
        <v>571</v>
      </c>
      <c r="H3474" s="298">
        <v>2</v>
      </c>
      <c r="I3474" s="299"/>
      <c r="J3474" s="300">
        <f>ROUND(I3474*H3474,2)</f>
        <v>0</v>
      </c>
      <c r="K3474" s="301"/>
      <c r="L3474" s="302"/>
      <c r="M3474" s="303" t="s">
        <v>1</v>
      </c>
      <c r="N3474" s="304" t="s">
        <v>49</v>
      </c>
      <c r="O3474" s="94"/>
      <c r="P3474" s="240">
        <f>O3474*H3474</f>
        <v>0</v>
      </c>
      <c r="Q3474" s="240">
        <v>0.098000000000000004</v>
      </c>
      <c r="R3474" s="240">
        <f>Q3474*H3474</f>
        <v>0.19600000000000001</v>
      </c>
      <c r="S3474" s="240">
        <v>0</v>
      </c>
      <c r="T3474" s="241">
        <f>S3474*H3474</f>
        <v>0</v>
      </c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R3474" s="242" t="s">
        <v>281</v>
      </c>
      <c r="AT3474" s="242" t="s">
        <v>338</v>
      </c>
      <c r="AU3474" s="242" t="s">
        <v>93</v>
      </c>
      <c r="AY3474" s="19" t="s">
        <v>251</v>
      </c>
      <c r="BE3474" s="243">
        <f>IF(N3474="základní",J3474,0)</f>
        <v>0</v>
      </c>
      <c r="BF3474" s="243">
        <f>IF(N3474="snížená",J3474,0)</f>
        <v>0</v>
      </c>
      <c r="BG3474" s="243">
        <f>IF(N3474="zákl. přenesená",J3474,0)</f>
        <v>0</v>
      </c>
      <c r="BH3474" s="243">
        <f>IF(N3474="sníž. přenesená",J3474,0)</f>
        <v>0</v>
      </c>
      <c r="BI3474" s="243">
        <f>IF(N3474="nulová",J3474,0)</f>
        <v>0</v>
      </c>
      <c r="BJ3474" s="19" t="s">
        <v>91</v>
      </c>
      <c r="BK3474" s="243">
        <f>ROUND(I3474*H3474,2)</f>
        <v>0</v>
      </c>
      <c r="BL3474" s="19" t="s">
        <v>257</v>
      </c>
      <c r="BM3474" s="242" t="s">
        <v>3254</v>
      </c>
    </row>
    <row r="3475" s="2" customFormat="1">
      <c r="A3475" s="41"/>
      <c r="B3475" s="42"/>
      <c r="C3475" s="43"/>
      <c r="D3475" s="251" t="s">
        <v>289</v>
      </c>
      <c r="E3475" s="43"/>
      <c r="F3475" s="282" t="s">
        <v>3255</v>
      </c>
      <c r="G3475" s="43"/>
      <c r="H3475" s="43"/>
      <c r="I3475" s="246"/>
      <c r="J3475" s="43"/>
      <c r="K3475" s="43"/>
      <c r="L3475" s="47"/>
      <c r="M3475" s="247"/>
      <c r="N3475" s="248"/>
      <c r="O3475" s="94"/>
      <c r="P3475" s="94"/>
      <c r="Q3475" s="94"/>
      <c r="R3475" s="94"/>
      <c r="S3475" s="94"/>
      <c r="T3475" s="95"/>
      <c r="U3475" s="41"/>
      <c r="V3475" s="41"/>
      <c r="W3475" s="41"/>
      <c r="X3475" s="41"/>
      <c r="Y3475" s="41"/>
      <c r="Z3475" s="41"/>
      <c r="AA3475" s="41"/>
      <c r="AB3475" s="41"/>
      <c r="AC3475" s="41"/>
      <c r="AD3475" s="41"/>
      <c r="AE3475" s="41"/>
      <c r="AT3475" s="19" t="s">
        <v>289</v>
      </c>
      <c r="AU3475" s="19" t="s">
        <v>93</v>
      </c>
    </row>
    <row r="3476" s="15" customFormat="1">
      <c r="A3476" s="15"/>
      <c r="B3476" s="272"/>
      <c r="C3476" s="273"/>
      <c r="D3476" s="251" t="s">
        <v>260</v>
      </c>
      <c r="E3476" s="274" t="s">
        <v>1</v>
      </c>
      <c r="F3476" s="275" t="s">
        <v>2577</v>
      </c>
      <c r="G3476" s="273"/>
      <c r="H3476" s="274" t="s">
        <v>1</v>
      </c>
      <c r="I3476" s="276"/>
      <c r="J3476" s="273"/>
      <c r="K3476" s="273"/>
      <c r="L3476" s="277"/>
      <c r="M3476" s="278"/>
      <c r="N3476" s="279"/>
      <c r="O3476" s="279"/>
      <c r="P3476" s="279"/>
      <c r="Q3476" s="279"/>
      <c r="R3476" s="279"/>
      <c r="S3476" s="279"/>
      <c r="T3476" s="280"/>
      <c r="U3476" s="15"/>
      <c r="V3476" s="15"/>
      <c r="W3476" s="15"/>
      <c r="X3476" s="15"/>
      <c r="Y3476" s="15"/>
      <c r="Z3476" s="15"/>
      <c r="AA3476" s="15"/>
      <c r="AB3476" s="15"/>
      <c r="AC3476" s="15"/>
      <c r="AD3476" s="15"/>
      <c r="AE3476" s="15"/>
      <c r="AT3476" s="281" t="s">
        <v>260</v>
      </c>
      <c r="AU3476" s="281" t="s">
        <v>93</v>
      </c>
      <c r="AV3476" s="15" t="s">
        <v>91</v>
      </c>
      <c r="AW3476" s="15" t="s">
        <v>40</v>
      </c>
      <c r="AX3476" s="15" t="s">
        <v>84</v>
      </c>
      <c r="AY3476" s="281" t="s">
        <v>251</v>
      </c>
    </row>
    <row r="3477" s="13" customFormat="1">
      <c r="A3477" s="13"/>
      <c r="B3477" s="249"/>
      <c r="C3477" s="250"/>
      <c r="D3477" s="251" t="s">
        <v>260</v>
      </c>
      <c r="E3477" s="252" t="s">
        <v>1</v>
      </c>
      <c r="F3477" s="253" t="s">
        <v>3060</v>
      </c>
      <c r="G3477" s="250"/>
      <c r="H3477" s="254">
        <v>2</v>
      </c>
      <c r="I3477" s="255"/>
      <c r="J3477" s="250"/>
      <c r="K3477" s="250"/>
      <c r="L3477" s="256"/>
      <c r="M3477" s="257"/>
      <c r="N3477" s="258"/>
      <c r="O3477" s="258"/>
      <c r="P3477" s="258"/>
      <c r="Q3477" s="258"/>
      <c r="R3477" s="258"/>
      <c r="S3477" s="258"/>
      <c r="T3477" s="259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60" t="s">
        <v>260</v>
      </c>
      <c r="AU3477" s="260" t="s">
        <v>93</v>
      </c>
      <c r="AV3477" s="13" t="s">
        <v>93</v>
      </c>
      <c r="AW3477" s="13" t="s">
        <v>40</v>
      </c>
      <c r="AX3477" s="13" t="s">
        <v>91</v>
      </c>
      <c r="AY3477" s="260" t="s">
        <v>251</v>
      </c>
    </row>
    <row r="3478" s="2" customFormat="1" ht="55.5" customHeight="1">
      <c r="A3478" s="41"/>
      <c r="B3478" s="42"/>
      <c r="C3478" s="294" t="s">
        <v>3256</v>
      </c>
      <c r="D3478" s="294" t="s">
        <v>338</v>
      </c>
      <c r="E3478" s="295" t="s">
        <v>3257</v>
      </c>
      <c r="F3478" s="296" t="s">
        <v>3258</v>
      </c>
      <c r="G3478" s="297" t="s">
        <v>571</v>
      </c>
      <c r="H3478" s="298">
        <v>1</v>
      </c>
      <c r="I3478" s="299"/>
      <c r="J3478" s="300">
        <f>ROUND(I3478*H3478,2)</f>
        <v>0</v>
      </c>
      <c r="K3478" s="301"/>
      <c r="L3478" s="302"/>
      <c r="M3478" s="303" t="s">
        <v>1</v>
      </c>
      <c r="N3478" s="304" t="s">
        <v>49</v>
      </c>
      <c r="O3478" s="94"/>
      <c r="P3478" s="240">
        <f>O3478*H3478</f>
        <v>0</v>
      </c>
      <c r="Q3478" s="240">
        <v>0.098000000000000004</v>
      </c>
      <c r="R3478" s="240">
        <f>Q3478*H3478</f>
        <v>0.098000000000000004</v>
      </c>
      <c r="S3478" s="240">
        <v>0</v>
      </c>
      <c r="T3478" s="241">
        <f>S3478*H3478</f>
        <v>0</v>
      </c>
      <c r="U3478" s="41"/>
      <c r="V3478" s="41"/>
      <c r="W3478" s="41"/>
      <c r="X3478" s="41"/>
      <c r="Y3478" s="41"/>
      <c r="Z3478" s="41"/>
      <c r="AA3478" s="41"/>
      <c r="AB3478" s="41"/>
      <c r="AC3478" s="41"/>
      <c r="AD3478" s="41"/>
      <c r="AE3478" s="41"/>
      <c r="AR3478" s="242" t="s">
        <v>281</v>
      </c>
      <c r="AT3478" s="242" t="s">
        <v>338</v>
      </c>
      <c r="AU3478" s="242" t="s">
        <v>93</v>
      </c>
      <c r="AY3478" s="19" t="s">
        <v>251</v>
      </c>
      <c r="BE3478" s="243">
        <f>IF(N3478="základní",J3478,0)</f>
        <v>0</v>
      </c>
      <c r="BF3478" s="243">
        <f>IF(N3478="snížená",J3478,0)</f>
        <v>0</v>
      </c>
      <c r="BG3478" s="243">
        <f>IF(N3478="zákl. přenesená",J3478,0)</f>
        <v>0</v>
      </c>
      <c r="BH3478" s="243">
        <f>IF(N3478="sníž. přenesená",J3478,0)</f>
        <v>0</v>
      </c>
      <c r="BI3478" s="243">
        <f>IF(N3478="nulová",J3478,0)</f>
        <v>0</v>
      </c>
      <c r="BJ3478" s="19" t="s">
        <v>91</v>
      </c>
      <c r="BK3478" s="243">
        <f>ROUND(I3478*H3478,2)</f>
        <v>0</v>
      </c>
      <c r="BL3478" s="19" t="s">
        <v>257</v>
      </c>
      <c r="BM3478" s="242" t="s">
        <v>3259</v>
      </c>
    </row>
    <row r="3479" s="2" customFormat="1">
      <c r="A3479" s="41"/>
      <c r="B3479" s="42"/>
      <c r="C3479" s="43"/>
      <c r="D3479" s="251" t="s">
        <v>289</v>
      </c>
      <c r="E3479" s="43"/>
      <c r="F3479" s="282" t="s">
        <v>3255</v>
      </c>
      <c r="G3479" s="43"/>
      <c r="H3479" s="43"/>
      <c r="I3479" s="246"/>
      <c r="J3479" s="43"/>
      <c r="K3479" s="43"/>
      <c r="L3479" s="47"/>
      <c r="M3479" s="247"/>
      <c r="N3479" s="248"/>
      <c r="O3479" s="94"/>
      <c r="P3479" s="94"/>
      <c r="Q3479" s="94"/>
      <c r="R3479" s="94"/>
      <c r="S3479" s="94"/>
      <c r="T3479" s="95"/>
      <c r="U3479" s="41"/>
      <c r="V3479" s="41"/>
      <c r="W3479" s="41"/>
      <c r="X3479" s="41"/>
      <c r="Y3479" s="41"/>
      <c r="Z3479" s="41"/>
      <c r="AA3479" s="41"/>
      <c r="AB3479" s="41"/>
      <c r="AC3479" s="41"/>
      <c r="AD3479" s="41"/>
      <c r="AE3479" s="41"/>
      <c r="AT3479" s="19" t="s">
        <v>289</v>
      </c>
      <c r="AU3479" s="19" t="s">
        <v>93</v>
      </c>
    </row>
    <row r="3480" s="15" customFormat="1">
      <c r="A3480" s="15"/>
      <c r="B3480" s="272"/>
      <c r="C3480" s="273"/>
      <c r="D3480" s="251" t="s">
        <v>260</v>
      </c>
      <c r="E3480" s="274" t="s">
        <v>1</v>
      </c>
      <c r="F3480" s="275" t="s">
        <v>2577</v>
      </c>
      <c r="G3480" s="273"/>
      <c r="H3480" s="274" t="s">
        <v>1</v>
      </c>
      <c r="I3480" s="276"/>
      <c r="J3480" s="273"/>
      <c r="K3480" s="273"/>
      <c r="L3480" s="277"/>
      <c r="M3480" s="278"/>
      <c r="N3480" s="279"/>
      <c r="O3480" s="279"/>
      <c r="P3480" s="279"/>
      <c r="Q3480" s="279"/>
      <c r="R3480" s="279"/>
      <c r="S3480" s="279"/>
      <c r="T3480" s="280"/>
      <c r="U3480" s="15"/>
      <c r="V3480" s="15"/>
      <c r="W3480" s="15"/>
      <c r="X3480" s="15"/>
      <c r="Y3480" s="15"/>
      <c r="Z3480" s="15"/>
      <c r="AA3480" s="15"/>
      <c r="AB3480" s="15"/>
      <c r="AC3480" s="15"/>
      <c r="AD3480" s="15"/>
      <c r="AE3480" s="15"/>
      <c r="AT3480" s="281" t="s">
        <v>260</v>
      </c>
      <c r="AU3480" s="281" t="s">
        <v>93</v>
      </c>
      <c r="AV3480" s="15" t="s">
        <v>91</v>
      </c>
      <c r="AW3480" s="15" t="s">
        <v>40</v>
      </c>
      <c r="AX3480" s="15" t="s">
        <v>84</v>
      </c>
      <c r="AY3480" s="281" t="s">
        <v>251</v>
      </c>
    </row>
    <row r="3481" s="13" customFormat="1">
      <c r="A3481" s="13"/>
      <c r="B3481" s="249"/>
      <c r="C3481" s="250"/>
      <c r="D3481" s="251" t="s">
        <v>260</v>
      </c>
      <c r="E3481" s="252" t="s">
        <v>1</v>
      </c>
      <c r="F3481" s="253" t="s">
        <v>3072</v>
      </c>
      <c r="G3481" s="250"/>
      <c r="H3481" s="254">
        <v>1</v>
      </c>
      <c r="I3481" s="255"/>
      <c r="J3481" s="250"/>
      <c r="K3481" s="250"/>
      <c r="L3481" s="256"/>
      <c r="M3481" s="257"/>
      <c r="N3481" s="258"/>
      <c r="O3481" s="258"/>
      <c r="P3481" s="258"/>
      <c r="Q3481" s="258"/>
      <c r="R3481" s="258"/>
      <c r="S3481" s="258"/>
      <c r="T3481" s="259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60" t="s">
        <v>260</v>
      </c>
      <c r="AU3481" s="260" t="s">
        <v>93</v>
      </c>
      <c r="AV3481" s="13" t="s">
        <v>93</v>
      </c>
      <c r="AW3481" s="13" t="s">
        <v>40</v>
      </c>
      <c r="AX3481" s="13" t="s">
        <v>91</v>
      </c>
      <c r="AY3481" s="260" t="s">
        <v>251</v>
      </c>
    </row>
    <row r="3482" s="2" customFormat="1" ht="66.75" customHeight="1">
      <c r="A3482" s="41"/>
      <c r="B3482" s="42"/>
      <c r="C3482" s="294" t="s">
        <v>3260</v>
      </c>
      <c r="D3482" s="294" t="s">
        <v>338</v>
      </c>
      <c r="E3482" s="295" t="s">
        <v>3261</v>
      </c>
      <c r="F3482" s="296" t="s">
        <v>3262</v>
      </c>
      <c r="G3482" s="297" t="s">
        <v>571</v>
      </c>
      <c r="H3482" s="298">
        <v>100</v>
      </c>
      <c r="I3482" s="299"/>
      <c r="J3482" s="300">
        <f>ROUND(I3482*H3482,2)</f>
        <v>0</v>
      </c>
      <c r="K3482" s="301"/>
      <c r="L3482" s="302"/>
      <c r="M3482" s="303" t="s">
        <v>1</v>
      </c>
      <c r="N3482" s="304" t="s">
        <v>49</v>
      </c>
      <c r="O3482" s="94"/>
      <c r="P3482" s="240">
        <f>O3482*H3482</f>
        <v>0</v>
      </c>
      <c r="Q3482" s="240">
        <v>0.03227</v>
      </c>
      <c r="R3482" s="240">
        <f>Q3482*H3482</f>
        <v>3.2269999999999999</v>
      </c>
      <c r="S3482" s="240">
        <v>0</v>
      </c>
      <c r="T3482" s="241">
        <f>S3482*H3482</f>
        <v>0</v>
      </c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R3482" s="242" t="s">
        <v>281</v>
      </c>
      <c r="AT3482" s="242" t="s">
        <v>338</v>
      </c>
      <c r="AU3482" s="242" t="s">
        <v>93</v>
      </c>
      <c r="AY3482" s="19" t="s">
        <v>251</v>
      </c>
      <c r="BE3482" s="243">
        <f>IF(N3482="základní",J3482,0)</f>
        <v>0</v>
      </c>
      <c r="BF3482" s="243">
        <f>IF(N3482="snížená",J3482,0)</f>
        <v>0</v>
      </c>
      <c r="BG3482" s="243">
        <f>IF(N3482="zákl. přenesená",J3482,0)</f>
        <v>0</v>
      </c>
      <c r="BH3482" s="243">
        <f>IF(N3482="sníž. přenesená",J3482,0)</f>
        <v>0</v>
      </c>
      <c r="BI3482" s="243">
        <f>IF(N3482="nulová",J3482,0)</f>
        <v>0</v>
      </c>
      <c r="BJ3482" s="19" t="s">
        <v>91</v>
      </c>
      <c r="BK3482" s="243">
        <f>ROUND(I3482*H3482,2)</f>
        <v>0</v>
      </c>
      <c r="BL3482" s="19" t="s">
        <v>257</v>
      </c>
      <c r="BM3482" s="242" t="s">
        <v>3263</v>
      </c>
    </row>
    <row r="3483" s="2" customFormat="1">
      <c r="A3483" s="41"/>
      <c r="B3483" s="42"/>
      <c r="C3483" s="43"/>
      <c r="D3483" s="251" t="s">
        <v>289</v>
      </c>
      <c r="E3483" s="43"/>
      <c r="F3483" s="282" t="s">
        <v>3264</v>
      </c>
      <c r="G3483" s="43"/>
      <c r="H3483" s="43"/>
      <c r="I3483" s="246"/>
      <c r="J3483" s="43"/>
      <c r="K3483" s="43"/>
      <c r="L3483" s="47"/>
      <c r="M3483" s="247"/>
      <c r="N3483" s="248"/>
      <c r="O3483" s="94"/>
      <c r="P3483" s="94"/>
      <c r="Q3483" s="94"/>
      <c r="R3483" s="94"/>
      <c r="S3483" s="94"/>
      <c r="T3483" s="95"/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T3483" s="19" t="s">
        <v>289</v>
      </c>
      <c r="AU3483" s="19" t="s">
        <v>93</v>
      </c>
    </row>
    <row r="3484" s="15" customFormat="1">
      <c r="A3484" s="15"/>
      <c r="B3484" s="272"/>
      <c r="C3484" s="273"/>
      <c r="D3484" s="251" t="s">
        <v>260</v>
      </c>
      <c r="E3484" s="274" t="s">
        <v>1</v>
      </c>
      <c r="F3484" s="275" t="s">
        <v>2577</v>
      </c>
      <c r="G3484" s="273"/>
      <c r="H3484" s="274" t="s">
        <v>1</v>
      </c>
      <c r="I3484" s="276"/>
      <c r="J3484" s="273"/>
      <c r="K3484" s="273"/>
      <c r="L3484" s="277"/>
      <c r="M3484" s="278"/>
      <c r="N3484" s="279"/>
      <c r="O3484" s="279"/>
      <c r="P3484" s="279"/>
      <c r="Q3484" s="279"/>
      <c r="R3484" s="279"/>
      <c r="S3484" s="279"/>
      <c r="T3484" s="280"/>
      <c r="U3484" s="15"/>
      <c r="V3484" s="15"/>
      <c r="W3484" s="15"/>
      <c r="X3484" s="15"/>
      <c r="Y3484" s="15"/>
      <c r="Z3484" s="15"/>
      <c r="AA3484" s="15"/>
      <c r="AB3484" s="15"/>
      <c r="AC3484" s="15"/>
      <c r="AD3484" s="15"/>
      <c r="AE3484" s="15"/>
      <c r="AT3484" s="281" t="s">
        <v>260</v>
      </c>
      <c r="AU3484" s="281" t="s">
        <v>93</v>
      </c>
      <c r="AV3484" s="15" t="s">
        <v>91</v>
      </c>
      <c r="AW3484" s="15" t="s">
        <v>40</v>
      </c>
      <c r="AX3484" s="15" t="s">
        <v>84</v>
      </c>
      <c r="AY3484" s="281" t="s">
        <v>251</v>
      </c>
    </row>
    <row r="3485" s="13" customFormat="1">
      <c r="A3485" s="13"/>
      <c r="B3485" s="249"/>
      <c r="C3485" s="250"/>
      <c r="D3485" s="251" t="s">
        <v>260</v>
      </c>
      <c r="E3485" s="252" t="s">
        <v>1</v>
      </c>
      <c r="F3485" s="253" t="s">
        <v>2423</v>
      </c>
      <c r="G3485" s="250"/>
      <c r="H3485" s="254">
        <v>20</v>
      </c>
      <c r="I3485" s="255"/>
      <c r="J3485" s="250"/>
      <c r="K3485" s="250"/>
      <c r="L3485" s="256"/>
      <c r="M3485" s="257"/>
      <c r="N3485" s="258"/>
      <c r="O3485" s="258"/>
      <c r="P3485" s="258"/>
      <c r="Q3485" s="258"/>
      <c r="R3485" s="258"/>
      <c r="S3485" s="258"/>
      <c r="T3485" s="259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60" t="s">
        <v>260</v>
      </c>
      <c r="AU3485" s="260" t="s">
        <v>93</v>
      </c>
      <c r="AV3485" s="13" t="s">
        <v>93</v>
      </c>
      <c r="AW3485" s="13" t="s">
        <v>40</v>
      </c>
      <c r="AX3485" s="13" t="s">
        <v>84</v>
      </c>
      <c r="AY3485" s="260" t="s">
        <v>251</v>
      </c>
    </row>
    <row r="3486" s="13" customFormat="1">
      <c r="A3486" s="13"/>
      <c r="B3486" s="249"/>
      <c r="C3486" s="250"/>
      <c r="D3486" s="251" t="s">
        <v>260</v>
      </c>
      <c r="E3486" s="252" t="s">
        <v>1</v>
      </c>
      <c r="F3486" s="253" t="s">
        <v>3249</v>
      </c>
      <c r="G3486" s="250"/>
      <c r="H3486" s="254">
        <v>20</v>
      </c>
      <c r="I3486" s="255"/>
      <c r="J3486" s="250"/>
      <c r="K3486" s="250"/>
      <c r="L3486" s="256"/>
      <c r="M3486" s="257"/>
      <c r="N3486" s="258"/>
      <c r="O3486" s="258"/>
      <c r="P3486" s="258"/>
      <c r="Q3486" s="258"/>
      <c r="R3486" s="258"/>
      <c r="S3486" s="258"/>
      <c r="T3486" s="259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60" t="s">
        <v>260</v>
      </c>
      <c r="AU3486" s="260" t="s">
        <v>93</v>
      </c>
      <c r="AV3486" s="13" t="s">
        <v>93</v>
      </c>
      <c r="AW3486" s="13" t="s">
        <v>40</v>
      </c>
      <c r="AX3486" s="13" t="s">
        <v>84</v>
      </c>
      <c r="AY3486" s="260" t="s">
        <v>251</v>
      </c>
    </row>
    <row r="3487" s="13" customFormat="1">
      <c r="A3487" s="13"/>
      <c r="B3487" s="249"/>
      <c r="C3487" s="250"/>
      <c r="D3487" s="251" t="s">
        <v>260</v>
      </c>
      <c r="E3487" s="252" t="s">
        <v>1</v>
      </c>
      <c r="F3487" s="253" t="s">
        <v>3250</v>
      </c>
      <c r="G3487" s="250"/>
      <c r="H3487" s="254">
        <v>20</v>
      </c>
      <c r="I3487" s="255"/>
      <c r="J3487" s="250"/>
      <c r="K3487" s="250"/>
      <c r="L3487" s="256"/>
      <c r="M3487" s="257"/>
      <c r="N3487" s="258"/>
      <c r="O3487" s="258"/>
      <c r="P3487" s="258"/>
      <c r="Q3487" s="258"/>
      <c r="R3487" s="258"/>
      <c r="S3487" s="258"/>
      <c r="T3487" s="259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60" t="s">
        <v>260</v>
      </c>
      <c r="AU3487" s="260" t="s">
        <v>93</v>
      </c>
      <c r="AV3487" s="13" t="s">
        <v>93</v>
      </c>
      <c r="AW3487" s="13" t="s">
        <v>40</v>
      </c>
      <c r="AX3487" s="13" t="s">
        <v>84</v>
      </c>
      <c r="AY3487" s="260" t="s">
        <v>251</v>
      </c>
    </row>
    <row r="3488" s="13" customFormat="1">
      <c r="A3488" s="13"/>
      <c r="B3488" s="249"/>
      <c r="C3488" s="250"/>
      <c r="D3488" s="251" t="s">
        <v>260</v>
      </c>
      <c r="E3488" s="252" t="s">
        <v>1</v>
      </c>
      <c r="F3488" s="253" t="s">
        <v>1841</v>
      </c>
      <c r="G3488" s="250"/>
      <c r="H3488" s="254">
        <v>20</v>
      </c>
      <c r="I3488" s="255"/>
      <c r="J3488" s="250"/>
      <c r="K3488" s="250"/>
      <c r="L3488" s="256"/>
      <c r="M3488" s="257"/>
      <c r="N3488" s="258"/>
      <c r="O3488" s="258"/>
      <c r="P3488" s="258"/>
      <c r="Q3488" s="258"/>
      <c r="R3488" s="258"/>
      <c r="S3488" s="258"/>
      <c r="T3488" s="259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60" t="s">
        <v>260</v>
      </c>
      <c r="AU3488" s="260" t="s">
        <v>93</v>
      </c>
      <c r="AV3488" s="13" t="s">
        <v>93</v>
      </c>
      <c r="AW3488" s="13" t="s">
        <v>40</v>
      </c>
      <c r="AX3488" s="13" t="s">
        <v>84</v>
      </c>
      <c r="AY3488" s="260" t="s">
        <v>251</v>
      </c>
    </row>
    <row r="3489" s="13" customFormat="1">
      <c r="A3489" s="13"/>
      <c r="B3489" s="249"/>
      <c r="C3489" s="250"/>
      <c r="D3489" s="251" t="s">
        <v>260</v>
      </c>
      <c r="E3489" s="252" t="s">
        <v>1</v>
      </c>
      <c r="F3489" s="253" t="s">
        <v>1842</v>
      </c>
      <c r="G3489" s="250"/>
      <c r="H3489" s="254">
        <v>20</v>
      </c>
      <c r="I3489" s="255"/>
      <c r="J3489" s="250"/>
      <c r="K3489" s="250"/>
      <c r="L3489" s="256"/>
      <c r="M3489" s="257"/>
      <c r="N3489" s="258"/>
      <c r="O3489" s="258"/>
      <c r="P3489" s="258"/>
      <c r="Q3489" s="258"/>
      <c r="R3489" s="258"/>
      <c r="S3489" s="258"/>
      <c r="T3489" s="259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60" t="s">
        <v>260</v>
      </c>
      <c r="AU3489" s="260" t="s">
        <v>93</v>
      </c>
      <c r="AV3489" s="13" t="s">
        <v>93</v>
      </c>
      <c r="AW3489" s="13" t="s">
        <v>40</v>
      </c>
      <c r="AX3489" s="13" t="s">
        <v>84</v>
      </c>
      <c r="AY3489" s="260" t="s">
        <v>251</v>
      </c>
    </row>
    <row r="3490" s="14" customFormat="1">
      <c r="A3490" s="14"/>
      <c r="B3490" s="261"/>
      <c r="C3490" s="262"/>
      <c r="D3490" s="251" t="s">
        <v>260</v>
      </c>
      <c r="E3490" s="263" t="s">
        <v>1</v>
      </c>
      <c r="F3490" s="264" t="s">
        <v>262</v>
      </c>
      <c r="G3490" s="262"/>
      <c r="H3490" s="265">
        <v>100</v>
      </c>
      <c r="I3490" s="266"/>
      <c r="J3490" s="262"/>
      <c r="K3490" s="262"/>
      <c r="L3490" s="267"/>
      <c r="M3490" s="268"/>
      <c r="N3490" s="269"/>
      <c r="O3490" s="269"/>
      <c r="P3490" s="269"/>
      <c r="Q3490" s="269"/>
      <c r="R3490" s="269"/>
      <c r="S3490" s="269"/>
      <c r="T3490" s="270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T3490" s="271" t="s">
        <v>260</v>
      </c>
      <c r="AU3490" s="271" t="s">
        <v>93</v>
      </c>
      <c r="AV3490" s="14" t="s">
        <v>257</v>
      </c>
      <c r="AW3490" s="14" t="s">
        <v>40</v>
      </c>
      <c r="AX3490" s="14" t="s">
        <v>91</v>
      </c>
      <c r="AY3490" s="271" t="s">
        <v>251</v>
      </c>
    </row>
    <row r="3491" s="2" customFormat="1" ht="55.5" customHeight="1">
      <c r="A3491" s="41"/>
      <c r="B3491" s="42"/>
      <c r="C3491" s="294" t="s">
        <v>3265</v>
      </c>
      <c r="D3491" s="294" t="s">
        <v>338</v>
      </c>
      <c r="E3491" s="295" t="s">
        <v>3266</v>
      </c>
      <c r="F3491" s="296" t="s">
        <v>3267</v>
      </c>
      <c r="G3491" s="297" t="s">
        <v>571</v>
      </c>
      <c r="H3491" s="298">
        <v>2</v>
      </c>
      <c r="I3491" s="299"/>
      <c r="J3491" s="300">
        <f>ROUND(I3491*H3491,2)</f>
        <v>0</v>
      </c>
      <c r="K3491" s="301"/>
      <c r="L3491" s="302"/>
      <c r="M3491" s="303" t="s">
        <v>1</v>
      </c>
      <c r="N3491" s="304" t="s">
        <v>49</v>
      </c>
      <c r="O3491" s="94"/>
      <c r="P3491" s="240">
        <f>O3491*H3491</f>
        <v>0</v>
      </c>
      <c r="Q3491" s="240">
        <v>0.03227</v>
      </c>
      <c r="R3491" s="240">
        <f>Q3491*H3491</f>
        <v>0.06454</v>
      </c>
      <c r="S3491" s="240">
        <v>0</v>
      </c>
      <c r="T3491" s="241">
        <f>S3491*H3491</f>
        <v>0</v>
      </c>
      <c r="U3491" s="41"/>
      <c r="V3491" s="41"/>
      <c r="W3491" s="41"/>
      <c r="X3491" s="41"/>
      <c r="Y3491" s="41"/>
      <c r="Z3491" s="41"/>
      <c r="AA3491" s="41"/>
      <c r="AB3491" s="41"/>
      <c r="AC3491" s="41"/>
      <c r="AD3491" s="41"/>
      <c r="AE3491" s="41"/>
      <c r="AR3491" s="242" t="s">
        <v>281</v>
      </c>
      <c r="AT3491" s="242" t="s">
        <v>338</v>
      </c>
      <c r="AU3491" s="242" t="s">
        <v>93</v>
      </c>
      <c r="AY3491" s="19" t="s">
        <v>251</v>
      </c>
      <c r="BE3491" s="243">
        <f>IF(N3491="základní",J3491,0)</f>
        <v>0</v>
      </c>
      <c r="BF3491" s="243">
        <f>IF(N3491="snížená",J3491,0)</f>
        <v>0</v>
      </c>
      <c r="BG3491" s="243">
        <f>IF(N3491="zákl. přenesená",J3491,0)</f>
        <v>0</v>
      </c>
      <c r="BH3491" s="243">
        <f>IF(N3491="sníž. přenesená",J3491,0)</f>
        <v>0</v>
      </c>
      <c r="BI3491" s="243">
        <f>IF(N3491="nulová",J3491,0)</f>
        <v>0</v>
      </c>
      <c r="BJ3491" s="19" t="s">
        <v>91</v>
      </c>
      <c r="BK3491" s="243">
        <f>ROUND(I3491*H3491,2)</f>
        <v>0</v>
      </c>
      <c r="BL3491" s="19" t="s">
        <v>257</v>
      </c>
      <c r="BM3491" s="242" t="s">
        <v>3268</v>
      </c>
    </row>
    <row r="3492" s="2" customFormat="1">
      <c r="A3492" s="41"/>
      <c r="B3492" s="42"/>
      <c r="C3492" s="43"/>
      <c r="D3492" s="251" t="s">
        <v>289</v>
      </c>
      <c r="E3492" s="43"/>
      <c r="F3492" s="282" t="s">
        <v>3269</v>
      </c>
      <c r="G3492" s="43"/>
      <c r="H3492" s="43"/>
      <c r="I3492" s="246"/>
      <c r="J3492" s="43"/>
      <c r="K3492" s="43"/>
      <c r="L3492" s="47"/>
      <c r="M3492" s="247"/>
      <c r="N3492" s="248"/>
      <c r="O3492" s="94"/>
      <c r="P3492" s="94"/>
      <c r="Q3492" s="94"/>
      <c r="R3492" s="94"/>
      <c r="S3492" s="94"/>
      <c r="T3492" s="95"/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T3492" s="19" t="s">
        <v>289</v>
      </c>
      <c r="AU3492" s="19" t="s">
        <v>93</v>
      </c>
    </row>
    <row r="3493" s="15" customFormat="1">
      <c r="A3493" s="15"/>
      <c r="B3493" s="272"/>
      <c r="C3493" s="273"/>
      <c r="D3493" s="251" t="s">
        <v>260</v>
      </c>
      <c r="E3493" s="274" t="s">
        <v>1</v>
      </c>
      <c r="F3493" s="275" t="s">
        <v>2577</v>
      </c>
      <c r="G3493" s="273"/>
      <c r="H3493" s="274" t="s">
        <v>1</v>
      </c>
      <c r="I3493" s="276"/>
      <c r="J3493" s="273"/>
      <c r="K3493" s="273"/>
      <c r="L3493" s="277"/>
      <c r="M3493" s="278"/>
      <c r="N3493" s="279"/>
      <c r="O3493" s="279"/>
      <c r="P3493" s="279"/>
      <c r="Q3493" s="279"/>
      <c r="R3493" s="279"/>
      <c r="S3493" s="279"/>
      <c r="T3493" s="280"/>
      <c r="U3493" s="15"/>
      <c r="V3493" s="15"/>
      <c r="W3493" s="15"/>
      <c r="X3493" s="15"/>
      <c r="Y3493" s="15"/>
      <c r="Z3493" s="15"/>
      <c r="AA3493" s="15"/>
      <c r="AB3493" s="15"/>
      <c r="AC3493" s="15"/>
      <c r="AD3493" s="15"/>
      <c r="AE3493" s="15"/>
      <c r="AT3493" s="281" t="s">
        <v>260</v>
      </c>
      <c r="AU3493" s="281" t="s">
        <v>93</v>
      </c>
      <c r="AV3493" s="15" t="s">
        <v>91</v>
      </c>
      <c r="AW3493" s="15" t="s">
        <v>40</v>
      </c>
      <c r="AX3493" s="15" t="s">
        <v>84</v>
      </c>
      <c r="AY3493" s="281" t="s">
        <v>251</v>
      </c>
    </row>
    <row r="3494" s="13" customFormat="1">
      <c r="A3494" s="13"/>
      <c r="B3494" s="249"/>
      <c r="C3494" s="250"/>
      <c r="D3494" s="251" t="s">
        <v>260</v>
      </c>
      <c r="E3494" s="252" t="s">
        <v>1</v>
      </c>
      <c r="F3494" s="253" t="s">
        <v>1274</v>
      </c>
      <c r="G3494" s="250"/>
      <c r="H3494" s="254">
        <v>2</v>
      </c>
      <c r="I3494" s="255"/>
      <c r="J3494" s="250"/>
      <c r="K3494" s="250"/>
      <c r="L3494" s="256"/>
      <c r="M3494" s="257"/>
      <c r="N3494" s="258"/>
      <c r="O3494" s="258"/>
      <c r="P3494" s="258"/>
      <c r="Q3494" s="258"/>
      <c r="R3494" s="258"/>
      <c r="S3494" s="258"/>
      <c r="T3494" s="259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60" t="s">
        <v>260</v>
      </c>
      <c r="AU3494" s="260" t="s">
        <v>93</v>
      </c>
      <c r="AV3494" s="13" t="s">
        <v>93</v>
      </c>
      <c r="AW3494" s="13" t="s">
        <v>40</v>
      </c>
      <c r="AX3494" s="13" t="s">
        <v>91</v>
      </c>
      <c r="AY3494" s="260" t="s">
        <v>251</v>
      </c>
    </row>
    <row r="3495" s="2" customFormat="1" ht="55.5" customHeight="1">
      <c r="A3495" s="41"/>
      <c r="B3495" s="42"/>
      <c r="C3495" s="294" t="s">
        <v>3270</v>
      </c>
      <c r="D3495" s="294" t="s">
        <v>338</v>
      </c>
      <c r="E3495" s="295" t="s">
        <v>3271</v>
      </c>
      <c r="F3495" s="296" t="s">
        <v>3272</v>
      </c>
      <c r="G3495" s="297" t="s">
        <v>571</v>
      </c>
      <c r="H3495" s="298">
        <v>2</v>
      </c>
      <c r="I3495" s="299"/>
      <c r="J3495" s="300">
        <f>ROUND(I3495*H3495,2)</f>
        <v>0</v>
      </c>
      <c r="K3495" s="301"/>
      <c r="L3495" s="302"/>
      <c r="M3495" s="303" t="s">
        <v>1</v>
      </c>
      <c r="N3495" s="304" t="s">
        <v>49</v>
      </c>
      <c r="O3495" s="94"/>
      <c r="P3495" s="240">
        <f>O3495*H3495</f>
        <v>0</v>
      </c>
      <c r="Q3495" s="240">
        <v>0.03227</v>
      </c>
      <c r="R3495" s="240">
        <f>Q3495*H3495</f>
        <v>0.06454</v>
      </c>
      <c r="S3495" s="240">
        <v>0</v>
      </c>
      <c r="T3495" s="241">
        <f>S3495*H3495</f>
        <v>0</v>
      </c>
      <c r="U3495" s="41"/>
      <c r="V3495" s="41"/>
      <c r="W3495" s="41"/>
      <c r="X3495" s="41"/>
      <c r="Y3495" s="41"/>
      <c r="Z3495" s="41"/>
      <c r="AA3495" s="41"/>
      <c r="AB3495" s="41"/>
      <c r="AC3495" s="41"/>
      <c r="AD3495" s="41"/>
      <c r="AE3495" s="41"/>
      <c r="AR3495" s="242" t="s">
        <v>281</v>
      </c>
      <c r="AT3495" s="242" t="s">
        <v>338</v>
      </c>
      <c r="AU3495" s="242" t="s">
        <v>93</v>
      </c>
      <c r="AY3495" s="19" t="s">
        <v>251</v>
      </c>
      <c r="BE3495" s="243">
        <f>IF(N3495="základní",J3495,0)</f>
        <v>0</v>
      </c>
      <c r="BF3495" s="243">
        <f>IF(N3495="snížená",J3495,0)</f>
        <v>0</v>
      </c>
      <c r="BG3495" s="243">
        <f>IF(N3495="zákl. přenesená",J3495,0)</f>
        <v>0</v>
      </c>
      <c r="BH3495" s="243">
        <f>IF(N3495="sníž. přenesená",J3495,0)</f>
        <v>0</v>
      </c>
      <c r="BI3495" s="243">
        <f>IF(N3495="nulová",J3495,0)</f>
        <v>0</v>
      </c>
      <c r="BJ3495" s="19" t="s">
        <v>91</v>
      </c>
      <c r="BK3495" s="243">
        <f>ROUND(I3495*H3495,2)</f>
        <v>0</v>
      </c>
      <c r="BL3495" s="19" t="s">
        <v>257</v>
      </c>
      <c r="BM3495" s="242" t="s">
        <v>3273</v>
      </c>
    </row>
    <row r="3496" s="2" customFormat="1">
      <c r="A3496" s="41"/>
      <c r="B3496" s="42"/>
      <c r="C3496" s="43"/>
      <c r="D3496" s="251" t="s">
        <v>289</v>
      </c>
      <c r="E3496" s="43"/>
      <c r="F3496" s="282" t="s">
        <v>3269</v>
      </c>
      <c r="G3496" s="43"/>
      <c r="H3496" s="43"/>
      <c r="I3496" s="246"/>
      <c r="J3496" s="43"/>
      <c r="K3496" s="43"/>
      <c r="L3496" s="47"/>
      <c r="M3496" s="247"/>
      <c r="N3496" s="248"/>
      <c r="O3496" s="94"/>
      <c r="P3496" s="94"/>
      <c r="Q3496" s="94"/>
      <c r="R3496" s="94"/>
      <c r="S3496" s="94"/>
      <c r="T3496" s="95"/>
      <c r="U3496" s="41"/>
      <c r="V3496" s="41"/>
      <c r="W3496" s="41"/>
      <c r="X3496" s="41"/>
      <c r="Y3496" s="41"/>
      <c r="Z3496" s="41"/>
      <c r="AA3496" s="41"/>
      <c r="AB3496" s="41"/>
      <c r="AC3496" s="41"/>
      <c r="AD3496" s="41"/>
      <c r="AE3496" s="41"/>
      <c r="AT3496" s="19" t="s">
        <v>289</v>
      </c>
      <c r="AU3496" s="19" t="s">
        <v>93</v>
      </c>
    </row>
    <row r="3497" s="15" customFormat="1">
      <c r="A3497" s="15"/>
      <c r="B3497" s="272"/>
      <c r="C3497" s="273"/>
      <c r="D3497" s="251" t="s">
        <v>260</v>
      </c>
      <c r="E3497" s="274" t="s">
        <v>1</v>
      </c>
      <c r="F3497" s="275" t="s">
        <v>2577</v>
      </c>
      <c r="G3497" s="273"/>
      <c r="H3497" s="274" t="s">
        <v>1</v>
      </c>
      <c r="I3497" s="276"/>
      <c r="J3497" s="273"/>
      <c r="K3497" s="273"/>
      <c r="L3497" s="277"/>
      <c r="M3497" s="278"/>
      <c r="N3497" s="279"/>
      <c r="O3497" s="279"/>
      <c r="P3497" s="279"/>
      <c r="Q3497" s="279"/>
      <c r="R3497" s="279"/>
      <c r="S3497" s="279"/>
      <c r="T3497" s="280"/>
      <c r="U3497" s="15"/>
      <c r="V3497" s="15"/>
      <c r="W3497" s="15"/>
      <c r="X3497" s="15"/>
      <c r="Y3497" s="15"/>
      <c r="Z3497" s="15"/>
      <c r="AA3497" s="15"/>
      <c r="AB3497" s="15"/>
      <c r="AC3497" s="15"/>
      <c r="AD3497" s="15"/>
      <c r="AE3497" s="15"/>
      <c r="AT3497" s="281" t="s">
        <v>260</v>
      </c>
      <c r="AU3497" s="281" t="s">
        <v>93</v>
      </c>
      <c r="AV3497" s="15" t="s">
        <v>91</v>
      </c>
      <c r="AW3497" s="15" t="s">
        <v>40</v>
      </c>
      <c r="AX3497" s="15" t="s">
        <v>84</v>
      </c>
      <c r="AY3497" s="281" t="s">
        <v>251</v>
      </c>
    </row>
    <row r="3498" s="13" customFormat="1">
      <c r="A3498" s="13"/>
      <c r="B3498" s="249"/>
      <c r="C3498" s="250"/>
      <c r="D3498" s="251" t="s">
        <v>260</v>
      </c>
      <c r="E3498" s="252" t="s">
        <v>1</v>
      </c>
      <c r="F3498" s="253" t="s">
        <v>1274</v>
      </c>
      <c r="G3498" s="250"/>
      <c r="H3498" s="254">
        <v>2</v>
      </c>
      <c r="I3498" s="255"/>
      <c r="J3498" s="250"/>
      <c r="K3498" s="250"/>
      <c r="L3498" s="256"/>
      <c r="M3498" s="257"/>
      <c r="N3498" s="258"/>
      <c r="O3498" s="258"/>
      <c r="P3498" s="258"/>
      <c r="Q3498" s="258"/>
      <c r="R3498" s="258"/>
      <c r="S3498" s="258"/>
      <c r="T3498" s="259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60" t="s">
        <v>260</v>
      </c>
      <c r="AU3498" s="260" t="s">
        <v>93</v>
      </c>
      <c r="AV3498" s="13" t="s">
        <v>93</v>
      </c>
      <c r="AW3498" s="13" t="s">
        <v>40</v>
      </c>
      <c r="AX3498" s="13" t="s">
        <v>91</v>
      </c>
      <c r="AY3498" s="260" t="s">
        <v>251</v>
      </c>
    </row>
    <row r="3499" s="2" customFormat="1" ht="66.75" customHeight="1">
      <c r="A3499" s="41"/>
      <c r="B3499" s="42"/>
      <c r="C3499" s="294" t="s">
        <v>3274</v>
      </c>
      <c r="D3499" s="294" t="s">
        <v>338</v>
      </c>
      <c r="E3499" s="295" t="s">
        <v>3275</v>
      </c>
      <c r="F3499" s="296" t="s">
        <v>3276</v>
      </c>
      <c r="G3499" s="297" t="s">
        <v>571</v>
      </c>
      <c r="H3499" s="298">
        <v>2</v>
      </c>
      <c r="I3499" s="299"/>
      <c r="J3499" s="300">
        <f>ROUND(I3499*H3499,2)</f>
        <v>0</v>
      </c>
      <c r="K3499" s="301"/>
      <c r="L3499" s="302"/>
      <c r="M3499" s="303" t="s">
        <v>1</v>
      </c>
      <c r="N3499" s="304" t="s">
        <v>49</v>
      </c>
      <c r="O3499" s="94"/>
      <c r="P3499" s="240">
        <f>O3499*H3499</f>
        <v>0</v>
      </c>
      <c r="Q3499" s="240">
        <v>0.049000000000000002</v>
      </c>
      <c r="R3499" s="240">
        <f>Q3499*H3499</f>
        <v>0.098000000000000004</v>
      </c>
      <c r="S3499" s="240">
        <v>0</v>
      </c>
      <c r="T3499" s="241">
        <f>S3499*H3499</f>
        <v>0</v>
      </c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R3499" s="242" t="s">
        <v>281</v>
      </c>
      <c r="AT3499" s="242" t="s">
        <v>338</v>
      </c>
      <c r="AU3499" s="242" t="s">
        <v>93</v>
      </c>
      <c r="AY3499" s="19" t="s">
        <v>251</v>
      </c>
      <c r="BE3499" s="243">
        <f>IF(N3499="základní",J3499,0)</f>
        <v>0</v>
      </c>
      <c r="BF3499" s="243">
        <f>IF(N3499="snížená",J3499,0)</f>
        <v>0</v>
      </c>
      <c r="BG3499" s="243">
        <f>IF(N3499="zákl. přenesená",J3499,0)</f>
        <v>0</v>
      </c>
      <c r="BH3499" s="243">
        <f>IF(N3499="sníž. přenesená",J3499,0)</f>
        <v>0</v>
      </c>
      <c r="BI3499" s="243">
        <f>IF(N3499="nulová",J3499,0)</f>
        <v>0</v>
      </c>
      <c r="BJ3499" s="19" t="s">
        <v>91</v>
      </c>
      <c r="BK3499" s="243">
        <f>ROUND(I3499*H3499,2)</f>
        <v>0</v>
      </c>
      <c r="BL3499" s="19" t="s">
        <v>257</v>
      </c>
      <c r="BM3499" s="242" t="s">
        <v>3277</v>
      </c>
    </row>
    <row r="3500" s="2" customFormat="1">
      <c r="A3500" s="41"/>
      <c r="B3500" s="42"/>
      <c r="C3500" s="43"/>
      <c r="D3500" s="251" t="s">
        <v>289</v>
      </c>
      <c r="E3500" s="43"/>
      <c r="F3500" s="282" t="s">
        <v>3278</v>
      </c>
      <c r="G3500" s="43"/>
      <c r="H3500" s="43"/>
      <c r="I3500" s="246"/>
      <c r="J3500" s="43"/>
      <c r="K3500" s="43"/>
      <c r="L3500" s="47"/>
      <c r="M3500" s="247"/>
      <c r="N3500" s="248"/>
      <c r="O3500" s="94"/>
      <c r="P3500" s="94"/>
      <c r="Q3500" s="94"/>
      <c r="R3500" s="94"/>
      <c r="S3500" s="94"/>
      <c r="T3500" s="95"/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T3500" s="19" t="s">
        <v>289</v>
      </c>
      <c r="AU3500" s="19" t="s">
        <v>93</v>
      </c>
    </row>
    <row r="3501" s="15" customFormat="1">
      <c r="A3501" s="15"/>
      <c r="B3501" s="272"/>
      <c r="C3501" s="273"/>
      <c r="D3501" s="251" t="s">
        <v>260</v>
      </c>
      <c r="E3501" s="274" t="s">
        <v>1</v>
      </c>
      <c r="F3501" s="275" t="s">
        <v>2577</v>
      </c>
      <c r="G3501" s="273"/>
      <c r="H3501" s="274" t="s">
        <v>1</v>
      </c>
      <c r="I3501" s="276"/>
      <c r="J3501" s="273"/>
      <c r="K3501" s="273"/>
      <c r="L3501" s="277"/>
      <c r="M3501" s="278"/>
      <c r="N3501" s="279"/>
      <c r="O3501" s="279"/>
      <c r="P3501" s="279"/>
      <c r="Q3501" s="279"/>
      <c r="R3501" s="279"/>
      <c r="S3501" s="279"/>
      <c r="T3501" s="280"/>
      <c r="U3501" s="15"/>
      <c r="V3501" s="15"/>
      <c r="W3501" s="15"/>
      <c r="X3501" s="15"/>
      <c r="Y3501" s="15"/>
      <c r="Z3501" s="15"/>
      <c r="AA3501" s="15"/>
      <c r="AB3501" s="15"/>
      <c r="AC3501" s="15"/>
      <c r="AD3501" s="15"/>
      <c r="AE3501" s="15"/>
      <c r="AT3501" s="281" t="s">
        <v>260</v>
      </c>
      <c r="AU3501" s="281" t="s">
        <v>93</v>
      </c>
      <c r="AV3501" s="15" t="s">
        <v>91</v>
      </c>
      <c r="AW3501" s="15" t="s">
        <v>40</v>
      </c>
      <c r="AX3501" s="15" t="s">
        <v>84</v>
      </c>
      <c r="AY3501" s="281" t="s">
        <v>251</v>
      </c>
    </row>
    <row r="3502" s="13" customFormat="1">
      <c r="A3502" s="13"/>
      <c r="B3502" s="249"/>
      <c r="C3502" s="250"/>
      <c r="D3502" s="251" t="s">
        <v>260</v>
      </c>
      <c r="E3502" s="252" t="s">
        <v>1</v>
      </c>
      <c r="F3502" s="253" t="s">
        <v>1156</v>
      </c>
      <c r="G3502" s="250"/>
      <c r="H3502" s="254">
        <v>2</v>
      </c>
      <c r="I3502" s="255"/>
      <c r="J3502" s="250"/>
      <c r="K3502" s="250"/>
      <c r="L3502" s="256"/>
      <c r="M3502" s="257"/>
      <c r="N3502" s="258"/>
      <c r="O3502" s="258"/>
      <c r="P3502" s="258"/>
      <c r="Q3502" s="258"/>
      <c r="R3502" s="258"/>
      <c r="S3502" s="258"/>
      <c r="T3502" s="259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60" t="s">
        <v>260</v>
      </c>
      <c r="AU3502" s="260" t="s">
        <v>93</v>
      </c>
      <c r="AV3502" s="13" t="s">
        <v>93</v>
      </c>
      <c r="AW3502" s="13" t="s">
        <v>40</v>
      </c>
      <c r="AX3502" s="13" t="s">
        <v>91</v>
      </c>
      <c r="AY3502" s="260" t="s">
        <v>251</v>
      </c>
    </row>
    <row r="3503" s="2" customFormat="1" ht="24.15" customHeight="1">
      <c r="A3503" s="41"/>
      <c r="B3503" s="42"/>
      <c r="C3503" s="230" t="s">
        <v>3279</v>
      </c>
      <c r="D3503" s="230" t="s">
        <v>253</v>
      </c>
      <c r="E3503" s="231" t="s">
        <v>3280</v>
      </c>
      <c r="F3503" s="232" t="s">
        <v>3281</v>
      </c>
      <c r="G3503" s="233" t="s">
        <v>571</v>
      </c>
      <c r="H3503" s="234">
        <v>12</v>
      </c>
      <c r="I3503" s="235"/>
      <c r="J3503" s="236">
        <f>ROUND(I3503*H3503,2)</f>
        <v>0</v>
      </c>
      <c r="K3503" s="237"/>
      <c r="L3503" s="47"/>
      <c r="M3503" s="238" t="s">
        <v>1</v>
      </c>
      <c r="N3503" s="239" t="s">
        <v>49</v>
      </c>
      <c r="O3503" s="94"/>
      <c r="P3503" s="240">
        <f>O3503*H3503</f>
        <v>0</v>
      </c>
      <c r="Q3503" s="240">
        <v>0</v>
      </c>
      <c r="R3503" s="240">
        <f>Q3503*H3503</f>
        <v>0</v>
      </c>
      <c r="S3503" s="240">
        <v>0</v>
      </c>
      <c r="T3503" s="241">
        <f>S3503*H3503</f>
        <v>0</v>
      </c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R3503" s="242" t="s">
        <v>304</v>
      </c>
      <c r="AT3503" s="242" t="s">
        <v>253</v>
      </c>
      <c r="AU3503" s="242" t="s">
        <v>93</v>
      </c>
      <c r="AY3503" s="19" t="s">
        <v>251</v>
      </c>
      <c r="BE3503" s="243">
        <f>IF(N3503="základní",J3503,0)</f>
        <v>0</v>
      </c>
      <c r="BF3503" s="243">
        <f>IF(N3503="snížená",J3503,0)</f>
        <v>0</v>
      </c>
      <c r="BG3503" s="243">
        <f>IF(N3503="zákl. přenesená",J3503,0)</f>
        <v>0</v>
      </c>
      <c r="BH3503" s="243">
        <f>IF(N3503="sníž. přenesená",J3503,0)</f>
        <v>0</v>
      </c>
      <c r="BI3503" s="243">
        <f>IF(N3503="nulová",J3503,0)</f>
        <v>0</v>
      </c>
      <c r="BJ3503" s="19" t="s">
        <v>91</v>
      </c>
      <c r="BK3503" s="243">
        <f>ROUND(I3503*H3503,2)</f>
        <v>0</v>
      </c>
      <c r="BL3503" s="19" t="s">
        <v>304</v>
      </c>
      <c r="BM3503" s="242" t="s">
        <v>3282</v>
      </c>
    </row>
    <row r="3504" s="15" customFormat="1">
      <c r="A3504" s="15"/>
      <c r="B3504" s="272"/>
      <c r="C3504" s="273"/>
      <c r="D3504" s="251" t="s">
        <v>260</v>
      </c>
      <c r="E3504" s="274" t="s">
        <v>1</v>
      </c>
      <c r="F3504" s="275" t="s">
        <v>1150</v>
      </c>
      <c r="G3504" s="273"/>
      <c r="H3504" s="274" t="s">
        <v>1</v>
      </c>
      <c r="I3504" s="276"/>
      <c r="J3504" s="273"/>
      <c r="K3504" s="273"/>
      <c r="L3504" s="277"/>
      <c r="M3504" s="278"/>
      <c r="N3504" s="279"/>
      <c r="O3504" s="279"/>
      <c r="P3504" s="279"/>
      <c r="Q3504" s="279"/>
      <c r="R3504" s="279"/>
      <c r="S3504" s="279"/>
      <c r="T3504" s="280"/>
      <c r="U3504" s="15"/>
      <c r="V3504" s="15"/>
      <c r="W3504" s="15"/>
      <c r="X3504" s="15"/>
      <c r="Y3504" s="15"/>
      <c r="Z3504" s="15"/>
      <c r="AA3504" s="15"/>
      <c r="AB3504" s="15"/>
      <c r="AC3504" s="15"/>
      <c r="AD3504" s="15"/>
      <c r="AE3504" s="15"/>
      <c r="AT3504" s="281" t="s">
        <v>260</v>
      </c>
      <c r="AU3504" s="281" t="s">
        <v>93</v>
      </c>
      <c r="AV3504" s="15" t="s">
        <v>91</v>
      </c>
      <c r="AW3504" s="15" t="s">
        <v>40</v>
      </c>
      <c r="AX3504" s="15" t="s">
        <v>84</v>
      </c>
      <c r="AY3504" s="281" t="s">
        <v>251</v>
      </c>
    </row>
    <row r="3505" s="15" customFormat="1">
      <c r="A3505" s="15"/>
      <c r="B3505" s="272"/>
      <c r="C3505" s="273"/>
      <c r="D3505" s="251" t="s">
        <v>260</v>
      </c>
      <c r="E3505" s="274" t="s">
        <v>1</v>
      </c>
      <c r="F3505" s="275" t="s">
        <v>1151</v>
      </c>
      <c r="G3505" s="273"/>
      <c r="H3505" s="274" t="s">
        <v>1</v>
      </c>
      <c r="I3505" s="276"/>
      <c r="J3505" s="273"/>
      <c r="K3505" s="273"/>
      <c r="L3505" s="277"/>
      <c r="M3505" s="278"/>
      <c r="N3505" s="279"/>
      <c r="O3505" s="279"/>
      <c r="P3505" s="279"/>
      <c r="Q3505" s="279"/>
      <c r="R3505" s="279"/>
      <c r="S3505" s="279"/>
      <c r="T3505" s="280"/>
      <c r="U3505" s="15"/>
      <c r="V3505" s="15"/>
      <c r="W3505" s="15"/>
      <c r="X3505" s="15"/>
      <c r="Y3505" s="15"/>
      <c r="Z3505" s="15"/>
      <c r="AA3505" s="15"/>
      <c r="AB3505" s="15"/>
      <c r="AC3505" s="15"/>
      <c r="AD3505" s="15"/>
      <c r="AE3505" s="15"/>
      <c r="AT3505" s="281" t="s">
        <v>260</v>
      </c>
      <c r="AU3505" s="281" t="s">
        <v>93</v>
      </c>
      <c r="AV3505" s="15" t="s">
        <v>91</v>
      </c>
      <c r="AW3505" s="15" t="s">
        <v>40</v>
      </c>
      <c r="AX3505" s="15" t="s">
        <v>84</v>
      </c>
      <c r="AY3505" s="281" t="s">
        <v>251</v>
      </c>
    </row>
    <row r="3506" s="13" customFormat="1">
      <c r="A3506" s="13"/>
      <c r="B3506" s="249"/>
      <c r="C3506" s="250"/>
      <c r="D3506" s="251" t="s">
        <v>260</v>
      </c>
      <c r="E3506" s="252" t="s">
        <v>1</v>
      </c>
      <c r="F3506" s="253" t="s">
        <v>1152</v>
      </c>
      <c r="G3506" s="250"/>
      <c r="H3506" s="254">
        <v>3</v>
      </c>
      <c r="I3506" s="255"/>
      <c r="J3506" s="250"/>
      <c r="K3506" s="250"/>
      <c r="L3506" s="256"/>
      <c r="M3506" s="257"/>
      <c r="N3506" s="258"/>
      <c r="O3506" s="258"/>
      <c r="P3506" s="258"/>
      <c r="Q3506" s="258"/>
      <c r="R3506" s="258"/>
      <c r="S3506" s="258"/>
      <c r="T3506" s="259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60" t="s">
        <v>260</v>
      </c>
      <c r="AU3506" s="260" t="s">
        <v>93</v>
      </c>
      <c r="AV3506" s="13" t="s">
        <v>93</v>
      </c>
      <c r="AW3506" s="13" t="s">
        <v>40</v>
      </c>
      <c r="AX3506" s="13" t="s">
        <v>84</v>
      </c>
      <c r="AY3506" s="260" t="s">
        <v>251</v>
      </c>
    </row>
    <row r="3507" s="16" customFormat="1">
      <c r="A3507" s="16"/>
      <c r="B3507" s="283"/>
      <c r="C3507" s="284"/>
      <c r="D3507" s="251" t="s">
        <v>260</v>
      </c>
      <c r="E3507" s="285" t="s">
        <v>1</v>
      </c>
      <c r="F3507" s="286" t="s">
        <v>329</v>
      </c>
      <c r="G3507" s="284"/>
      <c r="H3507" s="287">
        <v>3</v>
      </c>
      <c r="I3507" s="288"/>
      <c r="J3507" s="284"/>
      <c r="K3507" s="284"/>
      <c r="L3507" s="289"/>
      <c r="M3507" s="290"/>
      <c r="N3507" s="291"/>
      <c r="O3507" s="291"/>
      <c r="P3507" s="291"/>
      <c r="Q3507" s="291"/>
      <c r="R3507" s="291"/>
      <c r="S3507" s="291"/>
      <c r="T3507" s="292"/>
      <c r="U3507" s="16"/>
      <c r="V3507" s="16"/>
      <c r="W3507" s="16"/>
      <c r="X3507" s="16"/>
      <c r="Y3507" s="16"/>
      <c r="Z3507" s="16"/>
      <c r="AA3507" s="16"/>
      <c r="AB3507" s="16"/>
      <c r="AC3507" s="16"/>
      <c r="AD3507" s="16"/>
      <c r="AE3507" s="16"/>
      <c r="AT3507" s="293" t="s">
        <v>260</v>
      </c>
      <c r="AU3507" s="293" t="s">
        <v>93</v>
      </c>
      <c r="AV3507" s="16" t="s">
        <v>273</v>
      </c>
      <c r="AW3507" s="16" t="s">
        <v>40</v>
      </c>
      <c r="AX3507" s="16" t="s">
        <v>84</v>
      </c>
      <c r="AY3507" s="293" t="s">
        <v>251</v>
      </c>
    </row>
    <row r="3508" s="15" customFormat="1">
      <c r="A3508" s="15"/>
      <c r="B3508" s="272"/>
      <c r="C3508" s="273"/>
      <c r="D3508" s="251" t="s">
        <v>260</v>
      </c>
      <c r="E3508" s="274" t="s">
        <v>1</v>
      </c>
      <c r="F3508" s="275" t="s">
        <v>1153</v>
      </c>
      <c r="G3508" s="273"/>
      <c r="H3508" s="274" t="s">
        <v>1</v>
      </c>
      <c r="I3508" s="276"/>
      <c r="J3508" s="273"/>
      <c r="K3508" s="273"/>
      <c r="L3508" s="277"/>
      <c r="M3508" s="278"/>
      <c r="N3508" s="279"/>
      <c r="O3508" s="279"/>
      <c r="P3508" s="279"/>
      <c r="Q3508" s="279"/>
      <c r="R3508" s="279"/>
      <c r="S3508" s="279"/>
      <c r="T3508" s="280"/>
      <c r="U3508" s="15"/>
      <c r="V3508" s="15"/>
      <c r="W3508" s="15"/>
      <c r="X3508" s="15"/>
      <c r="Y3508" s="15"/>
      <c r="Z3508" s="15"/>
      <c r="AA3508" s="15"/>
      <c r="AB3508" s="15"/>
      <c r="AC3508" s="15"/>
      <c r="AD3508" s="15"/>
      <c r="AE3508" s="15"/>
      <c r="AT3508" s="281" t="s">
        <v>260</v>
      </c>
      <c r="AU3508" s="281" t="s">
        <v>93</v>
      </c>
      <c r="AV3508" s="15" t="s">
        <v>91</v>
      </c>
      <c r="AW3508" s="15" t="s">
        <v>40</v>
      </c>
      <c r="AX3508" s="15" t="s">
        <v>84</v>
      </c>
      <c r="AY3508" s="281" t="s">
        <v>251</v>
      </c>
    </row>
    <row r="3509" s="13" customFormat="1">
      <c r="A3509" s="13"/>
      <c r="B3509" s="249"/>
      <c r="C3509" s="250"/>
      <c r="D3509" s="251" t="s">
        <v>260</v>
      </c>
      <c r="E3509" s="252" t="s">
        <v>1</v>
      </c>
      <c r="F3509" s="253" t="s">
        <v>1154</v>
      </c>
      <c r="G3509" s="250"/>
      <c r="H3509" s="254">
        <v>9</v>
      </c>
      <c r="I3509" s="255"/>
      <c r="J3509" s="250"/>
      <c r="K3509" s="250"/>
      <c r="L3509" s="256"/>
      <c r="M3509" s="257"/>
      <c r="N3509" s="258"/>
      <c r="O3509" s="258"/>
      <c r="P3509" s="258"/>
      <c r="Q3509" s="258"/>
      <c r="R3509" s="258"/>
      <c r="S3509" s="258"/>
      <c r="T3509" s="259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60" t="s">
        <v>260</v>
      </c>
      <c r="AU3509" s="260" t="s">
        <v>93</v>
      </c>
      <c r="AV3509" s="13" t="s">
        <v>93</v>
      </c>
      <c r="AW3509" s="13" t="s">
        <v>40</v>
      </c>
      <c r="AX3509" s="13" t="s">
        <v>84</v>
      </c>
      <c r="AY3509" s="260" t="s">
        <v>251</v>
      </c>
    </row>
    <row r="3510" s="16" customFormat="1">
      <c r="A3510" s="16"/>
      <c r="B3510" s="283"/>
      <c r="C3510" s="284"/>
      <c r="D3510" s="251" t="s">
        <v>260</v>
      </c>
      <c r="E3510" s="285" t="s">
        <v>1</v>
      </c>
      <c r="F3510" s="286" t="s">
        <v>329</v>
      </c>
      <c r="G3510" s="284"/>
      <c r="H3510" s="287">
        <v>9</v>
      </c>
      <c r="I3510" s="288"/>
      <c r="J3510" s="284"/>
      <c r="K3510" s="284"/>
      <c r="L3510" s="289"/>
      <c r="M3510" s="290"/>
      <c r="N3510" s="291"/>
      <c r="O3510" s="291"/>
      <c r="P3510" s="291"/>
      <c r="Q3510" s="291"/>
      <c r="R3510" s="291"/>
      <c r="S3510" s="291"/>
      <c r="T3510" s="292"/>
      <c r="U3510" s="16"/>
      <c r="V3510" s="16"/>
      <c r="W3510" s="16"/>
      <c r="X3510" s="16"/>
      <c r="Y3510" s="16"/>
      <c r="Z3510" s="16"/>
      <c r="AA3510" s="16"/>
      <c r="AB3510" s="16"/>
      <c r="AC3510" s="16"/>
      <c r="AD3510" s="16"/>
      <c r="AE3510" s="16"/>
      <c r="AT3510" s="293" t="s">
        <v>260</v>
      </c>
      <c r="AU3510" s="293" t="s">
        <v>93</v>
      </c>
      <c r="AV3510" s="16" t="s">
        <v>273</v>
      </c>
      <c r="AW3510" s="16" t="s">
        <v>40</v>
      </c>
      <c r="AX3510" s="16" t="s">
        <v>84</v>
      </c>
      <c r="AY3510" s="293" t="s">
        <v>251</v>
      </c>
    </row>
    <row r="3511" s="14" customFormat="1">
      <c r="A3511" s="14"/>
      <c r="B3511" s="261"/>
      <c r="C3511" s="262"/>
      <c r="D3511" s="251" t="s">
        <v>260</v>
      </c>
      <c r="E3511" s="263" t="s">
        <v>1</v>
      </c>
      <c r="F3511" s="264" t="s">
        <v>262</v>
      </c>
      <c r="G3511" s="262"/>
      <c r="H3511" s="265">
        <v>12</v>
      </c>
      <c r="I3511" s="266"/>
      <c r="J3511" s="262"/>
      <c r="K3511" s="262"/>
      <c r="L3511" s="267"/>
      <c r="M3511" s="268"/>
      <c r="N3511" s="269"/>
      <c r="O3511" s="269"/>
      <c r="P3511" s="269"/>
      <c r="Q3511" s="269"/>
      <c r="R3511" s="269"/>
      <c r="S3511" s="269"/>
      <c r="T3511" s="270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71" t="s">
        <v>260</v>
      </c>
      <c r="AU3511" s="271" t="s">
        <v>93</v>
      </c>
      <c r="AV3511" s="14" t="s">
        <v>257</v>
      </c>
      <c r="AW3511" s="14" t="s">
        <v>40</v>
      </c>
      <c r="AX3511" s="14" t="s">
        <v>91</v>
      </c>
      <c r="AY3511" s="271" t="s">
        <v>251</v>
      </c>
    </row>
    <row r="3512" s="2" customFormat="1" ht="37.8" customHeight="1">
      <c r="A3512" s="41"/>
      <c r="B3512" s="42"/>
      <c r="C3512" s="294" t="s">
        <v>3283</v>
      </c>
      <c r="D3512" s="294" t="s">
        <v>338</v>
      </c>
      <c r="E3512" s="295" t="s">
        <v>3284</v>
      </c>
      <c r="F3512" s="296" t="s">
        <v>3285</v>
      </c>
      <c r="G3512" s="297" t="s">
        <v>571</v>
      </c>
      <c r="H3512" s="298">
        <v>3</v>
      </c>
      <c r="I3512" s="299"/>
      <c r="J3512" s="300">
        <f>ROUND(I3512*H3512,2)</f>
        <v>0</v>
      </c>
      <c r="K3512" s="301"/>
      <c r="L3512" s="302"/>
      <c r="M3512" s="303" t="s">
        <v>1</v>
      </c>
      <c r="N3512" s="304" t="s">
        <v>49</v>
      </c>
      <c r="O3512" s="94"/>
      <c r="P3512" s="240">
        <f>O3512*H3512</f>
        <v>0</v>
      </c>
      <c r="Q3512" s="240">
        <v>0.048000000000000001</v>
      </c>
      <c r="R3512" s="240">
        <f>Q3512*H3512</f>
        <v>0.14400000000000002</v>
      </c>
      <c r="S3512" s="240">
        <v>0</v>
      </c>
      <c r="T3512" s="241">
        <f>S3512*H3512</f>
        <v>0</v>
      </c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R3512" s="242" t="s">
        <v>364</v>
      </c>
      <c r="AT3512" s="242" t="s">
        <v>338</v>
      </c>
      <c r="AU3512" s="242" t="s">
        <v>93</v>
      </c>
      <c r="AY3512" s="19" t="s">
        <v>251</v>
      </c>
      <c r="BE3512" s="243">
        <f>IF(N3512="základní",J3512,0)</f>
        <v>0</v>
      </c>
      <c r="BF3512" s="243">
        <f>IF(N3512="snížená",J3512,0)</f>
        <v>0</v>
      </c>
      <c r="BG3512" s="243">
        <f>IF(N3512="zákl. přenesená",J3512,0)</f>
        <v>0</v>
      </c>
      <c r="BH3512" s="243">
        <f>IF(N3512="sníž. přenesená",J3512,0)</f>
        <v>0</v>
      </c>
      <c r="BI3512" s="243">
        <f>IF(N3512="nulová",J3512,0)</f>
        <v>0</v>
      </c>
      <c r="BJ3512" s="19" t="s">
        <v>91</v>
      </c>
      <c r="BK3512" s="243">
        <f>ROUND(I3512*H3512,2)</f>
        <v>0</v>
      </c>
      <c r="BL3512" s="19" t="s">
        <v>304</v>
      </c>
      <c r="BM3512" s="242" t="s">
        <v>3286</v>
      </c>
    </row>
    <row r="3513" s="15" customFormat="1">
      <c r="A3513" s="15"/>
      <c r="B3513" s="272"/>
      <c r="C3513" s="273"/>
      <c r="D3513" s="251" t="s">
        <v>260</v>
      </c>
      <c r="E3513" s="274" t="s">
        <v>1</v>
      </c>
      <c r="F3513" s="275" t="s">
        <v>1150</v>
      </c>
      <c r="G3513" s="273"/>
      <c r="H3513" s="274" t="s">
        <v>1</v>
      </c>
      <c r="I3513" s="276"/>
      <c r="J3513" s="273"/>
      <c r="K3513" s="273"/>
      <c r="L3513" s="277"/>
      <c r="M3513" s="278"/>
      <c r="N3513" s="279"/>
      <c r="O3513" s="279"/>
      <c r="P3513" s="279"/>
      <c r="Q3513" s="279"/>
      <c r="R3513" s="279"/>
      <c r="S3513" s="279"/>
      <c r="T3513" s="280"/>
      <c r="U3513" s="15"/>
      <c r="V3513" s="15"/>
      <c r="W3513" s="15"/>
      <c r="X3513" s="15"/>
      <c r="Y3513" s="15"/>
      <c r="Z3513" s="15"/>
      <c r="AA3513" s="15"/>
      <c r="AB3513" s="15"/>
      <c r="AC3513" s="15"/>
      <c r="AD3513" s="15"/>
      <c r="AE3513" s="15"/>
      <c r="AT3513" s="281" t="s">
        <v>260</v>
      </c>
      <c r="AU3513" s="281" t="s">
        <v>93</v>
      </c>
      <c r="AV3513" s="15" t="s">
        <v>91</v>
      </c>
      <c r="AW3513" s="15" t="s">
        <v>40</v>
      </c>
      <c r="AX3513" s="15" t="s">
        <v>84</v>
      </c>
      <c r="AY3513" s="281" t="s">
        <v>251</v>
      </c>
    </row>
    <row r="3514" s="15" customFormat="1">
      <c r="A3514" s="15"/>
      <c r="B3514" s="272"/>
      <c r="C3514" s="273"/>
      <c r="D3514" s="251" t="s">
        <v>260</v>
      </c>
      <c r="E3514" s="274" t="s">
        <v>1</v>
      </c>
      <c r="F3514" s="275" t="s">
        <v>1151</v>
      </c>
      <c r="G3514" s="273"/>
      <c r="H3514" s="274" t="s">
        <v>1</v>
      </c>
      <c r="I3514" s="276"/>
      <c r="J3514" s="273"/>
      <c r="K3514" s="273"/>
      <c r="L3514" s="277"/>
      <c r="M3514" s="278"/>
      <c r="N3514" s="279"/>
      <c r="O3514" s="279"/>
      <c r="P3514" s="279"/>
      <c r="Q3514" s="279"/>
      <c r="R3514" s="279"/>
      <c r="S3514" s="279"/>
      <c r="T3514" s="280"/>
      <c r="U3514" s="15"/>
      <c r="V3514" s="15"/>
      <c r="W3514" s="15"/>
      <c r="X3514" s="15"/>
      <c r="Y3514" s="15"/>
      <c r="Z3514" s="15"/>
      <c r="AA3514" s="15"/>
      <c r="AB3514" s="15"/>
      <c r="AC3514" s="15"/>
      <c r="AD3514" s="15"/>
      <c r="AE3514" s="15"/>
      <c r="AT3514" s="281" t="s">
        <v>260</v>
      </c>
      <c r="AU3514" s="281" t="s">
        <v>93</v>
      </c>
      <c r="AV3514" s="15" t="s">
        <v>91</v>
      </c>
      <c r="AW3514" s="15" t="s">
        <v>40</v>
      </c>
      <c r="AX3514" s="15" t="s">
        <v>84</v>
      </c>
      <c r="AY3514" s="281" t="s">
        <v>251</v>
      </c>
    </row>
    <row r="3515" s="13" customFormat="1">
      <c r="A3515" s="13"/>
      <c r="B3515" s="249"/>
      <c r="C3515" s="250"/>
      <c r="D3515" s="251" t="s">
        <v>260</v>
      </c>
      <c r="E3515" s="252" t="s">
        <v>1</v>
      </c>
      <c r="F3515" s="253" t="s">
        <v>1152</v>
      </c>
      <c r="G3515" s="250"/>
      <c r="H3515" s="254">
        <v>3</v>
      </c>
      <c r="I3515" s="255"/>
      <c r="J3515" s="250"/>
      <c r="K3515" s="250"/>
      <c r="L3515" s="256"/>
      <c r="M3515" s="257"/>
      <c r="N3515" s="258"/>
      <c r="O3515" s="258"/>
      <c r="P3515" s="258"/>
      <c r="Q3515" s="258"/>
      <c r="R3515" s="258"/>
      <c r="S3515" s="258"/>
      <c r="T3515" s="259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60" t="s">
        <v>260</v>
      </c>
      <c r="AU3515" s="260" t="s">
        <v>93</v>
      </c>
      <c r="AV3515" s="13" t="s">
        <v>93</v>
      </c>
      <c r="AW3515" s="13" t="s">
        <v>40</v>
      </c>
      <c r="AX3515" s="13" t="s">
        <v>91</v>
      </c>
      <c r="AY3515" s="260" t="s">
        <v>251</v>
      </c>
    </row>
    <row r="3516" s="2" customFormat="1" ht="37.8" customHeight="1">
      <c r="A3516" s="41"/>
      <c r="B3516" s="42"/>
      <c r="C3516" s="294" t="s">
        <v>3287</v>
      </c>
      <c r="D3516" s="294" t="s">
        <v>338</v>
      </c>
      <c r="E3516" s="295" t="s">
        <v>3288</v>
      </c>
      <c r="F3516" s="296" t="s">
        <v>3289</v>
      </c>
      <c r="G3516" s="297" t="s">
        <v>571</v>
      </c>
      <c r="H3516" s="298">
        <v>9</v>
      </c>
      <c r="I3516" s="299"/>
      <c r="J3516" s="300">
        <f>ROUND(I3516*H3516,2)</f>
        <v>0</v>
      </c>
      <c r="K3516" s="301"/>
      <c r="L3516" s="302"/>
      <c r="M3516" s="303" t="s">
        <v>1</v>
      </c>
      <c r="N3516" s="304" t="s">
        <v>49</v>
      </c>
      <c r="O3516" s="94"/>
      <c r="P3516" s="240">
        <f>O3516*H3516</f>
        <v>0</v>
      </c>
      <c r="Q3516" s="240">
        <v>0.052999999999999998</v>
      </c>
      <c r="R3516" s="240">
        <f>Q3516*H3516</f>
        <v>0.47699999999999998</v>
      </c>
      <c r="S3516" s="240">
        <v>0</v>
      </c>
      <c r="T3516" s="241">
        <f>S3516*H3516</f>
        <v>0</v>
      </c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R3516" s="242" t="s">
        <v>364</v>
      </c>
      <c r="AT3516" s="242" t="s">
        <v>338</v>
      </c>
      <c r="AU3516" s="242" t="s">
        <v>93</v>
      </c>
      <c r="AY3516" s="19" t="s">
        <v>251</v>
      </c>
      <c r="BE3516" s="243">
        <f>IF(N3516="základní",J3516,0)</f>
        <v>0</v>
      </c>
      <c r="BF3516" s="243">
        <f>IF(N3516="snížená",J3516,0)</f>
        <v>0</v>
      </c>
      <c r="BG3516" s="243">
        <f>IF(N3516="zákl. přenesená",J3516,0)</f>
        <v>0</v>
      </c>
      <c r="BH3516" s="243">
        <f>IF(N3516="sníž. přenesená",J3516,0)</f>
        <v>0</v>
      </c>
      <c r="BI3516" s="243">
        <f>IF(N3516="nulová",J3516,0)</f>
        <v>0</v>
      </c>
      <c r="BJ3516" s="19" t="s">
        <v>91</v>
      </c>
      <c r="BK3516" s="243">
        <f>ROUND(I3516*H3516,2)</f>
        <v>0</v>
      </c>
      <c r="BL3516" s="19" t="s">
        <v>304</v>
      </c>
      <c r="BM3516" s="242" t="s">
        <v>3290</v>
      </c>
    </row>
    <row r="3517" s="15" customFormat="1">
      <c r="A3517" s="15"/>
      <c r="B3517" s="272"/>
      <c r="C3517" s="273"/>
      <c r="D3517" s="251" t="s">
        <v>260</v>
      </c>
      <c r="E3517" s="274" t="s">
        <v>1</v>
      </c>
      <c r="F3517" s="275" t="s">
        <v>1150</v>
      </c>
      <c r="G3517" s="273"/>
      <c r="H3517" s="274" t="s">
        <v>1</v>
      </c>
      <c r="I3517" s="276"/>
      <c r="J3517" s="273"/>
      <c r="K3517" s="273"/>
      <c r="L3517" s="277"/>
      <c r="M3517" s="278"/>
      <c r="N3517" s="279"/>
      <c r="O3517" s="279"/>
      <c r="P3517" s="279"/>
      <c r="Q3517" s="279"/>
      <c r="R3517" s="279"/>
      <c r="S3517" s="279"/>
      <c r="T3517" s="280"/>
      <c r="U3517" s="15"/>
      <c r="V3517" s="15"/>
      <c r="W3517" s="15"/>
      <c r="X3517" s="15"/>
      <c r="Y3517" s="15"/>
      <c r="Z3517" s="15"/>
      <c r="AA3517" s="15"/>
      <c r="AB3517" s="15"/>
      <c r="AC3517" s="15"/>
      <c r="AD3517" s="15"/>
      <c r="AE3517" s="15"/>
      <c r="AT3517" s="281" t="s">
        <v>260</v>
      </c>
      <c r="AU3517" s="281" t="s">
        <v>93</v>
      </c>
      <c r="AV3517" s="15" t="s">
        <v>91</v>
      </c>
      <c r="AW3517" s="15" t="s">
        <v>40</v>
      </c>
      <c r="AX3517" s="15" t="s">
        <v>84</v>
      </c>
      <c r="AY3517" s="281" t="s">
        <v>251</v>
      </c>
    </row>
    <row r="3518" s="15" customFormat="1">
      <c r="A3518" s="15"/>
      <c r="B3518" s="272"/>
      <c r="C3518" s="273"/>
      <c r="D3518" s="251" t="s">
        <v>260</v>
      </c>
      <c r="E3518" s="274" t="s">
        <v>1</v>
      </c>
      <c r="F3518" s="275" t="s">
        <v>1153</v>
      </c>
      <c r="G3518" s="273"/>
      <c r="H3518" s="274" t="s">
        <v>1</v>
      </c>
      <c r="I3518" s="276"/>
      <c r="J3518" s="273"/>
      <c r="K3518" s="273"/>
      <c r="L3518" s="277"/>
      <c r="M3518" s="278"/>
      <c r="N3518" s="279"/>
      <c r="O3518" s="279"/>
      <c r="P3518" s="279"/>
      <c r="Q3518" s="279"/>
      <c r="R3518" s="279"/>
      <c r="S3518" s="279"/>
      <c r="T3518" s="280"/>
      <c r="U3518" s="15"/>
      <c r="V3518" s="15"/>
      <c r="W3518" s="15"/>
      <c r="X3518" s="15"/>
      <c r="Y3518" s="15"/>
      <c r="Z3518" s="15"/>
      <c r="AA3518" s="15"/>
      <c r="AB3518" s="15"/>
      <c r="AC3518" s="15"/>
      <c r="AD3518" s="15"/>
      <c r="AE3518" s="15"/>
      <c r="AT3518" s="281" t="s">
        <v>260</v>
      </c>
      <c r="AU3518" s="281" t="s">
        <v>93</v>
      </c>
      <c r="AV3518" s="15" t="s">
        <v>91</v>
      </c>
      <c r="AW3518" s="15" t="s">
        <v>40</v>
      </c>
      <c r="AX3518" s="15" t="s">
        <v>84</v>
      </c>
      <c r="AY3518" s="281" t="s">
        <v>251</v>
      </c>
    </row>
    <row r="3519" s="13" customFormat="1">
      <c r="A3519" s="13"/>
      <c r="B3519" s="249"/>
      <c r="C3519" s="250"/>
      <c r="D3519" s="251" t="s">
        <v>260</v>
      </c>
      <c r="E3519" s="252" t="s">
        <v>1</v>
      </c>
      <c r="F3519" s="253" t="s">
        <v>1154</v>
      </c>
      <c r="G3519" s="250"/>
      <c r="H3519" s="254">
        <v>9</v>
      </c>
      <c r="I3519" s="255"/>
      <c r="J3519" s="250"/>
      <c r="K3519" s="250"/>
      <c r="L3519" s="256"/>
      <c r="M3519" s="257"/>
      <c r="N3519" s="258"/>
      <c r="O3519" s="258"/>
      <c r="P3519" s="258"/>
      <c r="Q3519" s="258"/>
      <c r="R3519" s="258"/>
      <c r="S3519" s="258"/>
      <c r="T3519" s="259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60" t="s">
        <v>260</v>
      </c>
      <c r="AU3519" s="260" t="s">
        <v>93</v>
      </c>
      <c r="AV3519" s="13" t="s">
        <v>93</v>
      </c>
      <c r="AW3519" s="13" t="s">
        <v>40</v>
      </c>
      <c r="AX3519" s="13" t="s">
        <v>91</v>
      </c>
      <c r="AY3519" s="260" t="s">
        <v>251</v>
      </c>
    </row>
    <row r="3520" s="2" customFormat="1" ht="24.15" customHeight="1">
      <c r="A3520" s="41"/>
      <c r="B3520" s="42"/>
      <c r="C3520" s="230" t="s">
        <v>3291</v>
      </c>
      <c r="D3520" s="230" t="s">
        <v>253</v>
      </c>
      <c r="E3520" s="231" t="s">
        <v>3292</v>
      </c>
      <c r="F3520" s="232" t="s">
        <v>3293</v>
      </c>
      <c r="G3520" s="233" t="s">
        <v>571</v>
      </c>
      <c r="H3520" s="234">
        <v>7</v>
      </c>
      <c r="I3520" s="235"/>
      <c r="J3520" s="236">
        <f>ROUND(I3520*H3520,2)</f>
        <v>0</v>
      </c>
      <c r="K3520" s="237"/>
      <c r="L3520" s="47"/>
      <c r="M3520" s="238" t="s">
        <v>1</v>
      </c>
      <c r="N3520" s="239" t="s">
        <v>49</v>
      </c>
      <c r="O3520" s="94"/>
      <c r="P3520" s="240">
        <f>O3520*H3520</f>
        <v>0</v>
      </c>
      <c r="Q3520" s="240">
        <v>0.00033</v>
      </c>
      <c r="R3520" s="240">
        <f>Q3520*H3520</f>
        <v>0.00231</v>
      </c>
      <c r="S3520" s="240">
        <v>0</v>
      </c>
      <c r="T3520" s="241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42" t="s">
        <v>304</v>
      </c>
      <c r="AT3520" s="242" t="s">
        <v>253</v>
      </c>
      <c r="AU3520" s="242" t="s">
        <v>93</v>
      </c>
      <c r="AY3520" s="19" t="s">
        <v>251</v>
      </c>
      <c r="BE3520" s="243">
        <f>IF(N3520="základní",J3520,0)</f>
        <v>0</v>
      </c>
      <c r="BF3520" s="243">
        <f>IF(N3520="snížená",J3520,0)</f>
        <v>0</v>
      </c>
      <c r="BG3520" s="243">
        <f>IF(N3520="zákl. přenesená",J3520,0)</f>
        <v>0</v>
      </c>
      <c r="BH3520" s="243">
        <f>IF(N3520="sníž. přenesená",J3520,0)</f>
        <v>0</v>
      </c>
      <c r="BI3520" s="243">
        <f>IF(N3520="nulová",J3520,0)</f>
        <v>0</v>
      </c>
      <c r="BJ3520" s="19" t="s">
        <v>91</v>
      </c>
      <c r="BK3520" s="243">
        <f>ROUND(I3520*H3520,2)</f>
        <v>0</v>
      </c>
      <c r="BL3520" s="19" t="s">
        <v>304</v>
      </c>
      <c r="BM3520" s="242" t="s">
        <v>3294</v>
      </c>
    </row>
    <row r="3521" s="15" customFormat="1">
      <c r="A3521" s="15"/>
      <c r="B3521" s="272"/>
      <c r="C3521" s="273"/>
      <c r="D3521" s="251" t="s">
        <v>260</v>
      </c>
      <c r="E3521" s="274" t="s">
        <v>1</v>
      </c>
      <c r="F3521" s="275" t="s">
        <v>1150</v>
      </c>
      <c r="G3521" s="273"/>
      <c r="H3521" s="274" t="s">
        <v>1</v>
      </c>
      <c r="I3521" s="276"/>
      <c r="J3521" s="273"/>
      <c r="K3521" s="273"/>
      <c r="L3521" s="277"/>
      <c r="M3521" s="278"/>
      <c r="N3521" s="279"/>
      <c r="O3521" s="279"/>
      <c r="P3521" s="279"/>
      <c r="Q3521" s="279"/>
      <c r="R3521" s="279"/>
      <c r="S3521" s="279"/>
      <c r="T3521" s="280"/>
      <c r="U3521" s="15"/>
      <c r="V3521" s="15"/>
      <c r="W3521" s="15"/>
      <c r="X3521" s="15"/>
      <c r="Y3521" s="15"/>
      <c r="Z3521" s="15"/>
      <c r="AA3521" s="15"/>
      <c r="AB3521" s="15"/>
      <c r="AC3521" s="15"/>
      <c r="AD3521" s="15"/>
      <c r="AE3521" s="15"/>
      <c r="AT3521" s="281" t="s">
        <v>260</v>
      </c>
      <c r="AU3521" s="281" t="s">
        <v>93</v>
      </c>
      <c r="AV3521" s="15" t="s">
        <v>91</v>
      </c>
      <c r="AW3521" s="15" t="s">
        <v>40</v>
      </c>
      <c r="AX3521" s="15" t="s">
        <v>84</v>
      </c>
      <c r="AY3521" s="281" t="s">
        <v>251</v>
      </c>
    </row>
    <row r="3522" s="15" customFormat="1">
      <c r="A3522" s="15"/>
      <c r="B3522" s="272"/>
      <c r="C3522" s="273"/>
      <c r="D3522" s="251" t="s">
        <v>260</v>
      </c>
      <c r="E3522" s="274" t="s">
        <v>1</v>
      </c>
      <c r="F3522" s="275" t="s">
        <v>3295</v>
      </c>
      <c r="G3522" s="273"/>
      <c r="H3522" s="274" t="s">
        <v>1</v>
      </c>
      <c r="I3522" s="276"/>
      <c r="J3522" s="273"/>
      <c r="K3522" s="273"/>
      <c r="L3522" s="277"/>
      <c r="M3522" s="278"/>
      <c r="N3522" s="279"/>
      <c r="O3522" s="279"/>
      <c r="P3522" s="279"/>
      <c r="Q3522" s="279"/>
      <c r="R3522" s="279"/>
      <c r="S3522" s="279"/>
      <c r="T3522" s="280"/>
      <c r="U3522" s="15"/>
      <c r="V3522" s="15"/>
      <c r="W3522" s="15"/>
      <c r="X3522" s="15"/>
      <c r="Y3522" s="15"/>
      <c r="Z3522" s="15"/>
      <c r="AA3522" s="15"/>
      <c r="AB3522" s="15"/>
      <c r="AC3522" s="15"/>
      <c r="AD3522" s="15"/>
      <c r="AE3522" s="15"/>
      <c r="AT3522" s="281" t="s">
        <v>260</v>
      </c>
      <c r="AU3522" s="281" t="s">
        <v>93</v>
      </c>
      <c r="AV3522" s="15" t="s">
        <v>91</v>
      </c>
      <c r="AW3522" s="15" t="s">
        <v>40</v>
      </c>
      <c r="AX3522" s="15" t="s">
        <v>84</v>
      </c>
      <c r="AY3522" s="281" t="s">
        <v>251</v>
      </c>
    </row>
    <row r="3523" s="13" customFormat="1">
      <c r="A3523" s="13"/>
      <c r="B3523" s="249"/>
      <c r="C3523" s="250"/>
      <c r="D3523" s="251" t="s">
        <v>260</v>
      </c>
      <c r="E3523" s="252" t="s">
        <v>1</v>
      </c>
      <c r="F3523" s="253" t="s">
        <v>1152</v>
      </c>
      <c r="G3523" s="250"/>
      <c r="H3523" s="254">
        <v>3</v>
      </c>
      <c r="I3523" s="255"/>
      <c r="J3523" s="250"/>
      <c r="K3523" s="250"/>
      <c r="L3523" s="256"/>
      <c r="M3523" s="257"/>
      <c r="N3523" s="258"/>
      <c r="O3523" s="258"/>
      <c r="P3523" s="258"/>
      <c r="Q3523" s="258"/>
      <c r="R3523" s="258"/>
      <c r="S3523" s="258"/>
      <c r="T3523" s="259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60" t="s">
        <v>260</v>
      </c>
      <c r="AU3523" s="260" t="s">
        <v>93</v>
      </c>
      <c r="AV3523" s="13" t="s">
        <v>93</v>
      </c>
      <c r="AW3523" s="13" t="s">
        <v>40</v>
      </c>
      <c r="AX3523" s="13" t="s">
        <v>84</v>
      </c>
      <c r="AY3523" s="260" t="s">
        <v>251</v>
      </c>
    </row>
    <row r="3524" s="16" customFormat="1">
      <c r="A3524" s="16"/>
      <c r="B3524" s="283"/>
      <c r="C3524" s="284"/>
      <c r="D3524" s="251" t="s">
        <v>260</v>
      </c>
      <c r="E3524" s="285" t="s">
        <v>1</v>
      </c>
      <c r="F3524" s="286" t="s">
        <v>329</v>
      </c>
      <c r="G3524" s="284"/>
      <c r="H3524" s="287">
        <v>3</v>
      </c>
      <c r="I3524" s="288"/>
      <c r="J3524" s="284"/>
      <c r="K3524" s="284"/>
      <c r="L3524" s="289"/>
      <c r="M3524" s="290"/>
      <c r="N3524" s="291"/>
      <c r="O3524" s="291"/>
      <c r="P3524" s="291"/>
      <c r="Q3524" s="291"/>
      <c r="R3524" s="291"/>
      <c r="S3524" s="291"/>
      <c r="T3524" s="292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T3524" s="293" t="s">
        <v>260</v>
      </c>
      <c r="AU3524" s="293" t="s">
        <v>93</v>
      </c>
      <c r="AV3524" s="16" t="s">
        <v>273</v>
      </c>
      <c r="AW3524" s="16" t="s">
        <v>40</v>
      </c>
      <c r="AX3524" s="16" t="s">
        <v>84</v>
      </c>
      <c r="AY3524" s="293" t="s">
        <v>251</v>
      </c>
    </row>
    <row r="3525" s="15" customFormat="1">
      <c r="A3525" s="15"/>
      <c r="B3525" s="272"/>
      <c r="C3525" s="273"/>
      <c r="D3525" s="251" t="s">
        <v>260</v>
      </c>
      <c r="E3525" s="274" t="s">
        <v>1</v>
      </c>
      <c r="F3525" s="275" t="s">
        <v>3296</v>
      </c>
      <c r="G3525" s="273"/>
      <c r="H3525" s="274" t="s">
        <v>1</v>
      </c>
      <c r="I3525" s="276"/>
      <c r="J3525" s="273"/>
      <c r="K3525" s="273"/>
      <c r="L3525" s="277"/>
      <c r="M3525" s="278"/>
      <c r="N3525" s="279"/>
      <c r="O3525" s="279"/>
      <c r="P3525" s="279"/>
      <c r="Q3525" s="279"/>
      <c r="R3525" s="279"/>
      <c r="S3525" s="279"/>
      <c r="T3525" s="280"/>
      <c r="U3525" s="15"/>
      <c r="V3525" s="15"/>
      <c r="W3525" s="15"/>
      <c r="X3525" s="15"/>
      <c r="Y3525" s="15"/>
      <c r="Z3525" s="15"/>
      <c r="AA3525" s="15"/>
      <c r="AB3525" s="15"/>
      <c r="AC3525" s="15"/>
      <c r="AD3525" s="15"/>
      <c r="AE3525" s="15"/>
      <c r="AT3525" s="281" t="s">
        <v>260</v>
      </c>
      <c r="AU3525" s="281" t="s">
        <v>93</v>
      </c>
      <c r="AV3525" s="15" t="s">
        <v>91</v>
      </c>
      <c r="AW3525" s="15" t="s">
        <v>40</v>
      </c>
      <c r="AX3525" s="15" t="s">
        <v>84</v>
      </c>
      <c r="AY3525" s="281" t="s">
        <v>251</v>
      </c>
    </row>
    <row r="3526" s="13" customFormat="1">
      <c r="A3526" s="13"/>
      <c r="B3526" s="249"/>
      <c r="C3526" s="250"/>
      <c r="D3526" s="251" t="s">
        <v>260</v>
      </c>
      <c r="E3526" s="252" t="s">
        <v>1</v>
      </c>
      <c r="F3526" s="253" t="s">
        <v>3297</v>
      </c>
      <c r="G3526" s="250"/>
      <c r="H3526" s="254">
        <v>4</v>
      </c>
      <c r="I3526" s="255"/>
      <c r="J3526" s="250"/>
      <c r="K3526" s="250"/>
      <c r="L3526" s="256"/>
      <c r="M3526" s="257"/>
      <c r="N3526" s="258"/>
      <c r="O3526" s="258"/>
      <c r="P3526" s="258"/>
      <c r="Q3526" s="258"/>
      <c r="R3526" s="258"/>
      <c r="S3526" s="258"/>
      <c r="T3526" s="259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60" t="s">
        <v>260</v>
      </c>
      <c r="AU3526" s="260" t="s">
        <v>93</v>
      </c>
      <c r="AV3526" s="13" t="s">
        <v>93</v>
      </c>
      <c r="AW3526" s="13" t="s">
        <v>40</v>
      </c>
      <c r="AX3526" s="13" t="s">
        <v>84</v>
      </c>
      <c r="AY3526" s="260" t="s">
        <v>251</v>
      </c>
    </row>
    <row r="3527" s="16" customFormat="1">
      <c r="A3527" s="16"/>
      <c r="B3527" s="283"/>
      <c r="C3527" s="284"/>
      <c r="D3527" s="251" t="s">
        <v>260</v>
      </c>
      <c r="E3527" s="285" t="s">
        <v>1</v>
      </c>
      <c r="F3527" s="286" t="s">
        <v>329</v>
      </c>
      <c r="G3527" s="284"/>
      <c r="H3527" s="287">
        <v>4</v>
      </c>
      <c r="I3527" s="288"/>
      <c r="J3527" s="284"/>
      <c r="K3527" s="284"/>
      <c r="L3527" s="289"/>
      <c r="M3527" s="290"/>
      <c r="N3527" s="291"/>
      <c r="O3527" s="291"/>
      <c r="P3527" s="291"/>
      <c r="Q3527" s="291"/>
      <c r="R3527" s="291"/>
      <c r="S3527" s="291"/>
      <c r="T3527" s="292"/>
      <c r="U3527" s="16"/>
      <c r="V3527" s="16"/>
      <c r="W3527" s="16"/>
      <c r="X3527" s="16"/>
      <c r="Y3527" s="16"/>
      <c r="Z3527" s="16"/>
      <c r="AA3527" s="16"/>
      <c r="AB3527" s="16"/>
      <c r="AC3527" s="16"/>
      <c r="AD3527" s="16"/>
      <c r="AE3527" s="16"/>
      <c r="AT3527" s="293" t="s">
        <v>260</v>
      </c>
      <c r="AU3527" s="293" t="s">
        <v>93</v>
      </c>
      <c r="AV3527" s="16" t="s">
        <v>273</v>
      </c>
      <c r="AW3527" s="16" t="s">
        <v>40</v>
      </c>
      <c r="AX3527" s="16" t="s">
        <v>84</v>
      </c>
      <c r="AY3527" s="293" t="s">
        <v>251</v>
      </c>
    </row>
    <row r="3528" s="14" customFormat="1">
      <c r="A3528" s="14"/>
      <c r="B3528" s="261"/>
      <c r="C3528" s="262"/>
      <c r="D3528" s="251" t="s">
        <v>260</v>
      </c>
      <c r="E3528" s="263" t="s">
        <v>1</v>
      </c>
      <c r="F3528" s="264" t="s">
        <v>262</v>
      </c>
      <c r="G3528" s="262"/>
      <c r="H3528" s="265">
        <v>7</v>
      </c>
      <c r="I3528" s="266"/>
      <c r="J3528" s="262"/>
      <c r="K3528" s="262"/>
      <c r="L3528" s="267"/>
      <c r="M3528" s="268"/>
      <c r="N3528" s="269"/>
      <c r="O3528" s="269"/>
      <c r="P3528" s="269"/>
      <c r="Q3528" s="269"/>
      <c r="R3528" s="269"/>
      <c r="S3528" s="269"/>
      <c r="T3528" s="270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71" t="s">
        <v>260</v>
      </c>
      <c r="AU3528" s="271" t="s">
        <v>93</v>
      </c>
      <c r="AV3528" s="14" t="s">
        <v>257</v>
      </c>
      <c r="AW3528" s="14" t="s">
        <v>40</v>
      </c>
      <c r="AX3528" s="14" t="s">
        <v>91</v>
      </c>
      <c r="AY3528" s="271" t="s">
        <v>251</v>
      </c>
    </row>
    <row r="3529" s="2" customFormat="1" ht="49.05" customHeight="1">
      <c r="A3529" s="41"/>
      <c r="B3529" s="42"/>
      <c r="C3529" s="294" t="s">
        <v>3298</v>
      </c>
      <c r="D3529" s="294" t="s">
        <v>338</v>
      </c>
      <c r="E3529" s="295" t="s">
        <v>3299</v>
      </c>
      <c r="F3529" s="296" t="s">
        <v>3300</v>
      </c>
      <c r="G3529" s="297" t="s">
        <v>571</v>
      </c>
      <c r="H3529" s="298">
        <v>3</v>
      </c>
      <c r="I3529" s="299"/>
      <c r="J3529" s="300">
        <f>ROUND(I3529*H3529,2)</f>
        <v>0</v>
      </c>
      <c r="K3529" s="301"/>
      <c r="L3529" s="302"/>
      <c r="M3529" s="303" t="s">
        <v>1</v>
      </c>
      <c r="N3529" s="304" t="s">
        <v>49</v>
      </c>
      <c r="O3529" s="94"/>
      <c r="P3529" s="240">
        <f>O3529*H3529</f>
        <v>0</v>
      </c>
      <c r="Q3529" s="240">
        <v>0.076999999999999999</v>
      </c>
      <c r="R3529" s="240">
        <f>Q3529*H3529</f>
        <v>0.23099999999999998</v>
      </c>
      <c r="S3529" s="240">
        <v>0</v>
      </c>
      <c r="T3529" s="241">
        <f>S3529*H3529</f>
        <v>0</v>
      </c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R3529" s="242" t="s">
        <v>364</v>
      </c>
      <c r="AT3529" s="242" t="s">
        <v>338</v>
      </c>
      <c r="AU3529" s="242" t="s">
        <v>93</v>
      </c>
      <c r="AY3529" s="19" t="s">
        <v>251</v>
      </c>
      <c r="BE3529" s="243">
        <f>IF(N3529="základní",J3529,0)</f>
        <v>0</v>
      </c>
      <c r="BF3529" s="243">
        <f>IF(N3529="snížená",J3529,0)</f>
        <v>0</v>
      </c>
      <c r="BG3529" s="243">
        <f>IF(N3529="zákl. přenesená",J3529,0)</f>
        <v>0</v>
      </c>
      <c r="BH3529" s="243">
        <f>IF(N3529="sníž. přenesená",J3529,0)</f>
        <v>0</v>
      </c>
      <c r="BI3529" s="243">
        <f>IF(N3529="nulová",J3529,0)</f>
        <v>0</v>
      </c>
      <c r="BJ3529" s="19" t="s">
        <v>91</v>
      </c>
      <c r="BK3529" s="243">
        <f>ROUND(I3529*H3529,2)</f>
        <v>0</v>
      </c>
      <c r="BL3529" s="19" t="s">
        <v>304</v>
      </c>
      <c r="BM3529" s="242" t="s">
        <v>3301</v>
      </c>
    </row>
    <row r="3530" s="15" customFormat="1">
      <c r="A3530" s="15"/>
      <c r="B3530" s="272"/>
      <c r="C3530" s="273"/>
      <c r="D3530" s="251" t="s">
        <v>260</v>
      </c>
      <c r="E3530" s="274" t="s">
        <v>1</v>
      </c>
      <c r="F3530" s="275" t="s">
        <v>1150</v>
      </c>
      <c r="G3530" s="273"/>
      <c r="H3530" s="274" t="s">
        <v>1</v>
      </c>
      <c r="I3530" s="276"/>
      <c r="J3530" s="273"/>
      <c r="K3530" s="273"/>
      <c r="L3530" s="277"/>
      <c r="M3530" s="278"/>
      <c r="N3530" s="279"/>
      <c r="O3530" s="279"/>
      <c r="P3530" s="279"/>
      <c r="Q3530" s="279"/>
      <c r="R3530" s="279"/>
      <c r="S3530" s="279"/>
      <c r="T3530" s="280"/>
      <c r="U3530" s="15"/>
      <c r="V3530" s="15"/>
      <c r="W3530" s="15"/>
      <c r="X3530" s="15"/>
      <c r="Y3530" s="15"/>
      <c r="Z3530" s="15"/>
      <c r="AA3530" s="15"/>
      <c r="AB3530" s="15"/>
      <c r="AC3530" s="15"/>
      <c r="AD3530" s="15"/>
      <c r="AE3530" s="15"/>
      <c r="AT3530" s="281" t="s">
        <v>260</v>
      </c>
      <c r="AU3530" s="281" t="s">
        <v>93</v>
      </c>
      <c r="AV3530" s="15" t="s">
        <v>91</v>
      </c>
      <c r="AW3530" s="15" t="s">
        <v>40</v>
      </c>
      <c r="AX3530" s="15" t="s">
        <v>84</v>
      </c>
      <c r="AY3530" s="281" t="s">
        <v>251</v>
      </c>
    </row>
    <row r="3531" s="15" customFormat="1">
      <c r="A3531" s="15"/>
      <c r="B3531" s="272"/>
      <c r="C3531" s="273"/>
      <c r="D3531" s="251" t="s">
        <v>260</v>
      </c>
      <c r="E3531" s="274" t="s">
        <v>1</v>
      </c>
      <c r="F3531" s="275" t="s">
        <v>3295</v>
      </c>
      <c r="G3531" s="273"/>
      <c r="H3531" s="274" t="s">
        <v>1</v>
      </c>
      <c r="I3531" s="276"/>
      <c r="J3531" s="273"/>
      <c r="K3531" s="273"/>
      <c r="L3531" s="277"/>
      <c r="M3531" s="278"/>
      <c r="N3531" s="279"/>
      <c r="O3531" s="279"/>
      <c r="P3531" s="279"/>
      <c r="Q3531" s="279"/>
      <c r="R3531" s="279"/>
      <c r="S3531" s="279"/>
      <c r="T3531" s="280"/>
      <c r="U3531" s="15"/>
      <c r="V3531" s="15"/>
      <c r="W3531" s="15"/>
      <c r="X3531" s="15"/>
      <c r="Y3531" s="15"/>
      <c r="Z3531" s="15"/>
      <c r="AA3531" s="15"/>
      <c r="AB3531" s="15"/>
      <c r="AC3531" s="15"/>
      <c r="AD3531" s="15"/>
      <c r="AE3531" s="15"/>
      <c r="AT3531" s="281" t="s">
        <v>260</v>
      </c>
      <c r="AU3531" s="281" t="s">
        <v>93</v>
      </c>
      <c r="AV3531" s="15" t="s">
        <v>91</v>
      </c>
      <c r="AW3531" s="15" t="s">
        <v>40</v>
      </c>
      <c r="AX3531" s="15" t="s">
        <v>84</v>
      </c>
      <c r="AY3531" s="281" t="s">
        <v>251</v>
      </c>
    </row>
    <row r="3532" s="13" customFormat="1">
      <c r="A3532" s="13"/>
      <c r="B3532" s="249"/>
      <c r="C3532" s="250"/>
      <c r="D3532" s="251" t="s">
        <v>260</v>
      </c>
      <c r="E3532" s="252" t="s">
        <v>1</v>
      </c>
      <c r="F3532" s="253" t="s">
        <v>1152</v>
      </c>
      <c r="G3532" s="250"/>
      <c r="H3532" s="254">
        <v>3</v>
      </c>
      <c r="I3532" s="255"/>
      <c r="J3532" s="250"/>
      <c r="K3532" s="250"/>
      <c r="L3532" s="256"/>
      <c r="M3532" s="257"/>
      <c r="N3532" s="258"/>
      <c r="O3532" s="258"/>
      <c r="P3532" s="258"/>
      <c r="Q3532" s="258"/>
      <c r="R3532" s="258"/>
      <c r="S3532" s="258"/>
      <c r="T3532" s="259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T3532" s="260" t="s">
        <v>260</v>
      </c>
      <c r="AU3532" s="260" t="s">
        <v>93</v>
      </c>
      <c r="AV3532" s="13" t="s">
        <v>93</v>
      </c>
      <c r="AW3532" s="13" t="s">
        <v>40</v>
      </c>
      <c r="AX3532" s="13" t="s">
        <v>91</v>
      </c>
      <c r="AY3532" s="260" t="s">
        <v>251</v>
      </c>
    </row>
    <row r="3533" s="2" customFormat="1" ht="49.05" customHeight="1">
      <c r="A3533" s="41"/>
      <c r="B3533" s="42"/>
      <c r="C3533" s="294" t="s">
        <v>3302</v>
      </c>
      <c r="D3533" s="294" t="s">
        <v>338</v>
      </c>
      <c r="E3533" s="295" t="s">
        <v>3303</v>
      </c>
      <c r="F3533" s="296" t="s">
        <v>3304</v>
      </c>
      <c r="G3533" s="297" t="s">
        <v>571</v>
      </c>
      <c r="H3533" s="298">
        <v>4</v>
      </c>
      <c r="I3533" s="299"/>
      <c r="J3533" s="300">
        <f>ROUND(I3533*H3533,2)</f>
        <v>0</v>
      </c>
      <c r="K3533" s="301"/>
      <c r="L3533" s="302"/>
      <c r="M3533" s="303" t="s">
        <v>1</v>
      </c>
      <c r="N3533" s="304" t="s">
        <v>49</v>
      </c>
      <c r="O3533" s="94"/>
      <c r="P3533" s="240">
        <f>O3533*H3533</f>
        <v>0</v>
      </c>
      <c r="Q3533" s="240">
        <v>0.084000000000000005</v>
      </c>
      <c r="R3533" s="240">
        <f>Q3533*H3533</f>
        <v>0.33600000000000002</v>
      </c>
      <c r="S3533" s="240">
        <v>0</v>
      </c>
      <c r="T3533" s="241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42" t="s">
        <v>364</v>
      </c>
      <c r="AT3533" s="242" t="s">
        <v>338</v>
      </c>
      <c r="AU3533" s="242" t="s">
        <v>93</v>
      </c>
      <c r="AY3533" s="19" t="s">
        <v>251</v>
      </c>
      <c r="BE3533" s="243">
        <f>IF(N3533="základní",J3533,0)</f>
        <v>0</v>
      </c>
      <c r="BF3533" s="243">
        <f>IF(N3533="snížená",J3533,0)</f>
        <v>0</v>
      </c>
      <c r="BG3533" s="243">
        <f>IF(N3533="zákl. přenesená",J3533,0)</f>
        <v>0</v>
      </c>
      <c r="BH3533" s="243">
        <f>IF(N3533="sníž. přenesená",J3533,0)</f>
        <v>0</v>
      </c>
      <c r="BI3533" s="243">
        <f>IF(N3533="nulová",J3533,0)</f>
        <v>0</v>
      </c>
      <c r="BJ3533" s="19" t="s">
        <v>91</v>
      </c>
      <c r="BK3533" s="243">
        <f>ROUND(I3533*H3533,2)</f>
        <v>0</v>
      </c>
      <c r="BL3533" s="19" t="s">
        <v>304</v>
      </c>
      <c r="BM3533" s="242" t="s">
        <v>3305</v>
      </c>
    </row>
    <row r="3534" s="15" customFormat="1">
      <c r="A3534" s="15"/>
      <c r="B3534" s="272"/>
      <c r="C3534" s="273"/>
      <c r="D3534" s="251" t="s">
        <v>260</v>
      </c>
      <c r="E3534" s="274" t="s">
        <v>1</v>
      </c>
      <c r="F3534" s="275" t="s">
        <v>1150</v>
      </c>
      <c r="G3534" s="273"/>
      <c r="H3534" s="274" t="s">
        <v>1</v>
      </c>
      <c r="I3534" s="276"/>
      <c r="J3534" s="273"/>
      <c r="K3534" s="273"/>
      <c r="L3534" s="277"/>
      <c r="M3534" s="278"/>
      <c r="N3534" s="279"/>
      <c r="O3534" s="279"/>
      <c r="P3534" s="279"/>
      <c r="Q3534" s="279"/>
      <c r="R3534" s="279"/>
      <c r="S3534" s="279"/>
      <c r="T3534" s="280"/>
      <c r="U3534" s="15"/>
      <c r="V3534" s="15"/>
      <c r="W3534" s="15"/>
      <c r="X3534" s="15"/>
      <c r="Y3534" s="15"/>
      <c r="Z3534" s="15"/>
      <c r="AA3534" s="15"/>
      <c r="AB3534" s="15"/>
      <c r="AC3534" s="15"/>
      <c r="AD3534" s="15"/>
      <c r="AE3534" s="15"/>
      <c r="AT3534" s="281" t="s">
        <v>260</v>
      </c>
      <c r="AU3534" s="281" t="s">
        <v>93</v>
      </c>
      <c r="AV3534" s="15" t="s">
        <v>91</v>
      </c>
      <c r="AW3534" s="15" t="s">
        <v>40</v>
      </c>
      <c r="AX3534" s="15" t="s">
        <v>84</v>
      </c>
      <c r="AY3534" s="281" t="s">
        <v>251</v>
      </c>
    </row>
    <row r="3535" s="15" customFormat="1">
      <c r="A3535" s="15"/>
      <c r="B3535" s="272"/>
      <c r="C3535" s="273"/>
      <c r="D3535" s="251" t="s">
        <v>260</v>
      </c>
      <c r="E3535" s="274" t="s">
        <v>1</v>
      </c>
      <c r="F3535" s="275" t="s">
        <v>3296</v>
      </c>
      <c r="G3535" s="273"/>
      <c r="H3535" s="274" t="s">
        <v>1</v>
      </c>
      <c r="I3535" s="276"/>
      <c r="J3535" s="273"/>
      <c r="K3535" s="273"/>
      <c r="L3535" s="277"/>
      <c r="M3535" s="278"/>
      <c r="N3535" s="279"/>
      <c r="O3535" s="279"/>
      <c r="P3535" s="279"/>
      <c r="Q3535" s="279"/>
      <c r="R3535" s="279"/>
      <c r="S3535" s="279"/>
      <c r="T3535" s="280"/>
      <c r="U3535" s="15"/>
      <c r="V3535" s="15"/>
      <c r="W3535" s="15"/>
      <c r="X3535" s="15"/>
      <c r="Y3535" s="15"/>
      <c r="Z3535" s="15"/>
      <c r="AA3535" s="15"/>
      <c r="AB3535" s="15"/>
      <c r="AC3535" s="15"/>
      <c r="AD3535" s="15"/>
      <c r="AE3535" s="15"/>
      <c r="AT3535" s="281" t="s">
        <v>260</v>
      </c>
      <c r="AU3535" s="281" t="s">
        <v>93</v>
      </c>
      <c r="AV3535" s="15" t="s">
        <v>91</v>
      </c>
      <c r="AW3535" s="15" t="s">
        <v>40</v>
      </c>
      <c r="AX3535" s="15" t="s">
        <v>84</v>
      </c>
      <c r="AY3535" s="281" t="s">
        <v>251</v>
      </c>
    </row>
    <row r="3536" s="13" customFormat="1">
      <c r="A3536" s="13"/>
      <c r="B3536" s="249"/>
      <c r="C3536" s="250"/>
      <c r="D3536" s="251" t="s">
        <v>260</v>
      </c>
      <c r="E3536" s="252" t="s">
        <v>1</v>
      </c>
      <c r="F3536" s="253" t="s">
        <v>3297</v>
      </c>
      <c r="G3536" s="250"/>
      <c r="H3536" s="254">
        <v>4</v>
      </c>
      <c r="I3536" s="255"/>
      <c r="J3536" s="250"/>
      <c r="K3536" s="250"/>
      <c r="L3536" s="256"/>
      <c r="M3536" s="257"/>
      <c r="N3536" s="258"/>
      <c r="O3536" s="258"/>
      <c r="P3536" s="258"/>
      <c r="Q3536" s="258"/>
      <c r="R3536" s="258"/>
      <c r="S3536" s="258"/>
      <c r="T3536" s="259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60" t="s">
        <v>260</v>
      </c>
      <c r="AU3536" s="260" t="s">
        <v>93</v>
      </c>
      <c r="AV3536" s="13" t="s">
        <v>93</v>
      </c>
      <c r="AW3536" s="13" t="s">
        <v>40</v>
      </c>
      <c r="AX3536" s="13" t="s">
        <v>91</v>
      </c>
      <c r="AY3536" s="260" t="s">
        <v>251</v>
      </c>
    </row>
    <row r="3537" s="2" customFormat="1" ht="16.5" customHeight="1">
      <c r="A3537" s="41"/>
      <c r="B3537" s="42"/>
      <c r="C3537" s="230" t="s">
        <v>2455</v>
      </c>
      <c r="D3537" s="230" t="s">
        <v>253</v>
      </c>
      <c r="E3537" s="231" t="s">
        <v>3306</v>
      </c>
      <c r="F3537" s="232" t="s">
        <v>3307</v>
      </c>
      <c r="G3537" s="233" t="s">
        <v>571</v>
      </c>
      <c r="H3537" s="234">
        <v>19</v>
      </c>
      <c r="I3537" s="235"/>
      <c r="J3537" s="236">
        <f>ROUND(I3537*H3537,2)</f>
        <v>0</v>
      </c>
      <c r="K3537" s="237"/>
      <c r="L3537" s="47"/>
      <c r="M3537" s="238" t="s">
        <v>1</v>
      </c>
      <c r="N3537" s="239" t="s">
        <v>49</v>
      </c>
      <c r="O3537" s="94"/>
      <c r="P3537" s="240">
        <f>O3537*H3537</f>
        <v>0</v>
      </c>
      <c r="Q3537" s="240">
        <v>0</v>
      </c>
      <c r="R3537" s="240">
        <f>Q3537*H3537</f>
        <v>0</v>
      </c>
      <c r="S3537" s="240">
        <v>0</v>
      </c>
      <c r="T3537" s="241">
        <f>S3537*H3537</f>
        <v>0</v>
      </c>
      <c r="U3537" s="41"/>
      <c r="V3537" s="41"/>
      <c r="W3537" s="41"/>
      <c r="X3537" s="41"/>
      <c r="Y3537" s="41"/>
      <c r="Z3537" s="41"/>
      <c r="AA3537" s="41"/>
      <c r="AB3537" s="41"/>
      <c r="AC3537" s="41"/>
      <c r="AD3537" s="41"/>
      <c r="AE3537" s="41"/>
      <c r="AR3537" s="242" t="s">
        <v>304</v>
      </c>
      <c r="AT3537" s="242" t="s">
        <v>253</v>
      </c>
      <c r="AU3537" s="242" t="s">
        <v>93</v>
      </c>
      <c r="AY3537" s="19" t="s">
        <v>251</v>
      </c>
      <c r="BE3537" s="243">
        <f>IF(N3537="základní",J3537,0)</f>
        <v>0</v>
      </c>
      <c r="BF3537" s="243">
        <f>IF(N3537="snížená",J3537,0)</f>
        <v>0</v>
      </c>
      <c r="BG3537" s="243">
        <f>IF(N3537="zákl. přenesená",J3537,0)</f>
        <v>0</v>
      </c>
      <c r="BH3537" s="243">
        <f>IF(N3537="sníž. přenesená",J3537,0)</f>
        <v>0</v>
      </c>
      <c r="BI3537" s="243">
        <f>IF(N3537="nulová",J3537,0)</f>
        <v>0</v>
      </c>
      <c r="BJ3537" s="19" t="s">
        <v>91</v>
      </c>
      <c r="BK3537" s="243">
        <f>ROUND(I3537*H3537,2)</f>
        <v>0</v>
      </c>
      <c r="BL3537" s="19" t="s">
        <v>304</v>
      </c>
      <c r="BM3537" s="242" t="s">
        <v>3308</v>
      </c>
    </row>
    <row r="3538" s="15" customFormat="1">
      <c r="A3538" s="15"/>
      <c r="B3538" s="272"/>
      <c r="C3538" s="273"/>
      <c r="D3538" s="251" t="s">
        <v>260</v>
      </c>
      <c r="E3538" s="274" t="s">
        <v>1</v>
      </c>
      <c r="F3538" s="275" t="s">
        <v>1150</v>
      </c>
      <c r="G3538" s="273"/>
      <c r="H3538" s="274" t="s">
        <v>1</v>
      </c>
      <c r="I3538" s="276"/>
      <c r="J3538" s="273"/>
      <c r="K3538" s="273"/>
      <c r="L3538" s="277"/>
      <c r="M3538" s="278"/>
      <c r="N3538" s="279"/>
      <c r="O3538" s="279"/>
      <c r="P3538" s="279"/>
      <c r="Q3538" s="279"/>
      <c r="R3538" s="279"/>
      <c r="S3538" s="279"/>
      <c r="T3538" s="280"/>
      <c r="U3538" s="15"/>
      <c r="V3538" s="15"/>
      <c r="W3538" s="15"/>
      <c r="X3538" s="15"/>
      <c r="Y3538" s="15"/>
      <c r="Z3538" s="15"/>
      <c r="AA3538" s="15"/>
      <c r="AB3538" s="15"/>
      <c r="AC3538" s="15"/>
      <c r="AD3538" s="15"/>
      <c r="AE3538" s="15"/>
      <c r="AT3538" s="281" t="s">
        <v>260</v>
      </c>
      <c r="AU3538" s="281" t="s">
        <v>93</v>
      </c>
      <c r="AV3538" s="15" t="s">
        <v>91</v>
      </c>
      <c r="AW3538" s="15" t="s">
        <v>40</v>
      </c>
      <c r="AX3538" s="15" t="s">
        <v>84</v>
      </c>
      <c r="AY3538" s="281" t="s">
        <v>251</v>
      </c>
    </row>
    <row r="3539" s="15" customFormat="1">
      <c r="A3539" s="15"/>
      <c r="B3539" s="272"/>
      <c r="C3539" s="273"/>
      <c r="D3539" s="251" t="s">
        <v>260</v>
      </c>
      <c r="E3539" s="274" t="s">
        <v>1</v>
      </c>
      <c r="F3539" s="275" t="s">
        <v>3295</v>
      </c>
      <c r="G3539" s="273"/>
      <c r="H3539" s="274" t="s">
        <v>1</v>
      </c>
      <c r="I3539" s="276"/>
      <c r="J3539" s="273"/>
      <c r="K3539" s="273"/>
      <c r="L3539" s="277"/>
      <c r="M3539" s="278"/>
      <c r="N3539" s="279"/>
      <c r="O3539" s="279"/>
      <c r="P3539" s="279"/>
      <c r="Q3539" s="279"/>
      <c r="R3539" s="279"/>
      <c r="S3539" s="279"/>
      <c r="T3539" s="280"/>
      <c r="U3539" s="15"/>
      <c r="V3539" s="15"/>
      <c r="W3539" s="15"/>
      <c r="X3539" s="15"/>
      <c r="Y3539" s="15"/>
      <c r="Z3539" s="15"/>
      <c r="AA3539" s="15"/>
      <c r="AB3539" s="15"/>
      <c r="AC3539" s="15"/>
      <c r="AD3539" s="15"/>
      <c r="AE3539" s="15"/>
      <c r="AT3539" s="281" t="s">
        <v>260</v>
      </c>
      <c r="AU3539" s="281" t="s">
        <v>93</v>
      </c>
      <c r="AV3539" s="15" t="s">
        <v>91</v>
      </c>
      <c r="AW3539" s="15" t="s">
        <v>40</v>
      </c>
      <c r="AX3539" s="15" t="s">
        <v>84</v>
      </c>
      <c r="AY3539" s="281" t="s">
        <v>251</v>
      </c>
    </row>
    <row r="3540" s="13" customFormat="1">
      <c r="A3540" s="13"/>
      <c r="B3540" s="249"/>
      <c r="C3540" s="250"/>
      <c r="D3540" s="251" t="s">
        <v>260</v>
      </c>
      <c r="E3540" s="252" t="s">
        <v>1</v>
      </c>
      <c r="F3540" s="253" t="s">
        <v>1152</v>
      </c>
      <c r="G3540" s="250"/>
      <c r="H3540" s="254">
        <v>3</v>
      </c>
      <c r="I3540" s="255"/>
      <c r="J3540" s="250"/>
      <c r="K3540" s="250"/>
      <c r="L3540" s="256"/>
      <c r="M3540" s="257"/>
      <c r="N3540" s="258"/>
      <c r="O3540" s="258"/>
      <c r="P3540" s="258"/>
      <c r="Q3540" s="258"/>
      <c r="R3540" s="258"/>
      <c r="S3540" s="258"/>
      <c r="T3540" s="259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60" t="s">
        <v>260</v>
      </c>
      <c r="AU3540" s="260" t="s">
        <v>93</v>
      </c>
      <c r="AV3540" s="13" t="s">
        <v>93</v>
      </c>
      <c r="AW3540" s="13" t="s">
        <v>40</v>
      </c>
      <c r="AX3540" s="13" t="s">
        <v>84</v>
      </c>
      <c r="AY3540" s="260" t="s">
        <v>251</v>
      </c>
    </row>
    <row r="3541" s="16" customFormat="1">
      <c r="A3541" s="16"/>
      <c r="B3541" s="283"/>
      <c r="C3541" s="284"/>
      <c r="D3541" s="251" t="s">
        <v>260</v>
      </c>
      <c r="E3541" s="285" t="s">
        <v>1</v>
      </c>
      <c r="F3541" s="286" t="s">
        <v>329</v>
      </c>
      <c r="G3541" s="284"/>
      <c r="H3541" s="287">
        <v>3</v>
      </c>
      <c r="I3541" s="288"/>
      <c r="J3541" s="284"/>
      <c r="K3541" s="284"/>
      <c r="L3541" s="289"/>
      <c r="M3541" s="290"/>
      <c r="N3541" s="291"/>
      <c r="O3541" s="291"/>
      <c r="P3541" s="291"/>
      <c r="Q3541" s="291"/>
      <c r="R3541" s="291"/>
      <c r="S3541" s="291"/>
      <c r="T3541" s="292"/>
      <c r="U3541" s="16"/>
      <c r="V3541" s="16"/>
      <c r="W3541" s="16"/>
      <c r="X3541" s="16"/>
      <c r="Y3541" s="16"/>
      <c r="Z3541" s="16"/>
      <c r="AA3541" s="16"/>
      <c r="AB3541" s="16"/>
      <c r="AC3541" s="16"/>
      <c r="AD3541" s="16"/>
      <c r="AE3541" s="16"/>
      <c r="AT3541" s="293" t="s">
        <v>260</v>
      </c>
      <c r="AU3541" s="293" t="s">
        <v>93</v>
      </c>
      <c r="AV3541" s="16" t="s">
        <v>273</v>
      </c>
      <c r="AW3541" s="16" t="s">
        <v>40</v>
      </c>
      <c r="AX3541" s="16" t="s">
        <v>84</v>
      </c>
      <c r="AY3541" s="293" t="s">
        <v>251</v>
      </c>
    </row>
    <row r="3542" s="15" customFormat="1">
      <c r="A3542" s="15"/>
      <c r="B3542" s="272"/>
      <c r="C3542" s="273"/>
      <c r="D3542" s="251" t="s">
        <v>260</v>
      </c>
      <c r="E3542" s="274" t="s">
        <v>1</v>
      </c>
      <c r="F3542" s="275" t="s">
        <v>3296</v>
      </c>
      <c r="G3542" s="273"/>
      <c r="H3542" s="274" t="s">
        <v>1</v>
      </c>
      <c r="I3542" s="276"/>
      <c r="J3542" s="273"/>
      <c r="K3542" s="273"/>
      <c r="L3542" s="277"/>
      <c r="M3542" s="278"/>
      <c r="N3542" s="279"/>
      <c r="O3542" s="279"/>
      <c r="P3542" s="279"/>
      <c r="Q3542" s="279"/>
      <c r="R3542" s="279"/>
      <c r="S3542" s="279"/>
      <c r="T3542" s="280"/>
      <c r="U3542" s="15"/>
      <c r="V3542" s="15"/>
      <c r="W3542" s="15"/>
      <c r="X3542" s="15"/>
      <c r="Y3542" s="15"/>
      <c r="Z3542" s="15"/>
      <c r="AA3542" s="15"/>
      <c r="AB3542" s="15"/>
      <c r="AC3542" s="15"/>
      <c r="AD3542" s="15"/>
      <c r="AE3542" s="15"/>
      <c r="AT3542" s="281" t="s">
        <v>260</v>
      </c>
      <c r="AU3542" s="281" t="s">
        <v>93</v>
      </c>
      <c r="AV3542" s="15" t="s">
        <v>91</v>
      </c>
      <c r="AW3542" s="15" t="s">
        <v>40</v>
      </c>
      <c r="AX3542" s="15" t="s">
        <v>84</v>
      </c>
      <c r="AY3542" s="281" t="s">
        <v>251</v>
      </c>
    </row>
    <row r="3543" s="13" customFormat="1">
      <c r="A3543" s="13"/>
      <c r="B3543" s="249"/>
      <c r="C3543" s="250"/>
      <c r="D3543" s="251" t="s">
        <v>260</v>
      </c>
      <c r="E3543" s="252" t="s">
        <v>1</v>
      </c>
      <c r="F3543" s="253" t="s">
        <v>3297</v>
      </c>
      <c r="G3543" s="250"/>
      <c r="H3543" s="254">
        <v>4</v>
      </c>
      <c r="I3543" s="255"/>
      <c r="J3543" s="250"/>
      <c r="K3543" s="250"/>
      <c r="L3543" s="256"/>
      <c r="M3543" s="257"/>
      <c r="N3543" s="258"/>
      <c r="O3543" s="258"/>
      <c r="P3543" s="258"/>
      <c r="Q3543" s="258"/>
      <c r="R3543" s="258"/>
      <c r="S3543" s="258"/>
      <c r="T3543" s="259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60" t="s">
        <v>260</v>
      </c>
      <c r="AU3543" s="260" t="s">
        <v>93</v>
      </c>
      <c r="AV3543" s="13" t="s">
        <v>93</v>
      </c>
      <c r="AW3543" s="13" t="s">
        <v>40</v>
      </c>
      <c r="AX3543" s="13" t="s">
        <v>84</v>
      </c>
      <c r="AY3543" s="260" t="s">
        <v>251</v>
      </c>
    </row>
    <row r="3544" s="16" customFormat="1">
      <c r="A3544" s="16"/>
      <c r="B3544" s="283"/>
      <c r="C3544" s="284"/>
      <c r="D3544" s="251" t="s">
        <v>260</v>
      </c>
      <c r="E3544" s="285" t="s">
        <v>1</v>
      </c>
      <c r="F3544" s="286" t="s">
        <v>329</v>
      </c>
      <c r="G3544" s="284"/>
      <c r="H3544" s="287">
        <v>4</v>
      </c>
      <c r="I3544" s="288"/>
      <c r="J3544" s="284"/>
      <c r="K3544" s="284"/>
      <c r="L3544" s="289"/>
      <c r="M3544" s="290"/>
      <c r="N3544" s="291"/>
      <c r="O3544" s="291"/>
      <c r="P3544" s="291"/>
      <c r="Q3544" s="291"/>
      <c r="R3544" s="291"/>
      <c r="S3544" s="291"/>
      <c r="T3544" s="292"/>
      <c r="U3544" s="16"/>
      <c r="V3544" s="16"/>
      <c r="W3544" s="16"/>
      <c r="X3544" s="16"/>
      <c r="Y3544" s="16"/>
      <c r="Z3544" s="16"/>
      <c r="AA3544" s="16"/>
      <c r="AB3544" s="16"/>
      <c r="AC3544" s="16"/>
      <c r="AD3544" s="16"/>
      <c r="AE3544" s="16"/>
      <c r="AT3544" s="293" t="s">
        <v>260</v>
      </c>
      <c r="AU3544" s="293" t="s">
        <v>93</v>
      </c>
      <c r="AV3544" s="16" t="s">
        <v>273</v>
      </c>
      <c r="AW3544" s="16" t="s">
        <v>40</v>
      </c>
      <c r="AX3544" s="16" t="s">
        <v>84</v>
      </c>
      <c r="AY3544" s="293" t="s">
        <v>251</v>
      </c>
    </row>
    <row r="3545" s="15" customFormat="1">
      <c r="A3545" s="15"/>
      <c r="B3545" s="272"/>
      <c r="C3545" s="273"/>
      <c r="D3545" s="251" t="s">
        <v>260</v>
      </c>
      <c r="E3545" s="274" t="s">
        <v>1</v>
      </c>
      <c r="F3545" s="275" t="s">
        <v>1151</v>
      </c>
      <c r="G3545" s="273"/>
      <c r="H3545" s="274" t="s">
        <v>1</v>
      </c>
      <c r="I3545" s="276"/>
      <c r="J3545" s="273"/>
      <c r="K3545" s="273"/>
      <c r="L3545" s="277"/>
      <c r="M3545" s="278"/>
      <c r="N3545" s="279"/>
      <c r="O3545" s="279"/>
      <c r="P3545" s="279"/>
      <c r="Q3545" s="279"/>
      <c r="R3545" s="279"/>
      <c r="S3545" s="279"/>
      <c r="T3545" s="280"/>
      <c r="U3545" s="15"/>
      <c r="V3545" s="15"/>
      <c r="W3545" s="15"/>
      <c r="X3545" s="15"/>
      <c r="Y3545" s="15"/>
      <c r="Z3545" s="15"/>
      <c r="AA3545" s="15"/>
      <c r="AB3545" s="15"/>
      <c r="AC3545" s="15"/>
      <c r="AD3545" s="15"/>
      <c r="AE3545" s="15"/>
      <c r="AT3545" s="281" t="s">
        <v>260</v>
      </c>
      <c r="AU3545" s="281" t="s">
        <v>93</v>
      </c>
      <c r="AV3545" s="15" t="s">
        <v>91</v>
      </c>
      <c r="AW3545" s="15" t="s">
        <v>40</v>
      </c>
      <c r="AX3545" s="15" t="s">
        <v>84</v>
      </c>
      <c r="AY3545" s="281" t="s">
        <v>251</v>
      </c>
    </row>
    <row r="3546" s="13" customFormat="1">
      <c r="A3546" s="13"/>
      <c r="B3546" s="249"/>
      <c r="C3546" s="250"/>
      <c r="D3546" s="251" t="s">
        <v>260</v>
      </c>
      <c r="E3546" s="252" t="s">
        <v>1</v>
      </c>
      <c r="F3546" s="253" t="s">
        <v>1152</v>
      </c>
      <c r="G3546" s="250"/>
      <c r="H3546" s="254">
        <v>3</v>
      </c>
      <c r="I3546" s="255"/>
      <c r="J3546" s="250"/>
      <c r="K3546" s="250"/>
      <c r="L3546" s="256"/>
      <c r="M3546" s="257"/>
      <c r="N3546" s="258"/>
      <c r="O3546" s="258"/>
      <c r="P3546" s="258"/>
      <c r="Q3546" s="258"/>
      <c r="R3546" s="258"/>
      <c r="S3546" s="258"/>
      <c r="T3546" s="259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60" t="s">
        <v>260</v>
      </c>
      <c r="AU3546" s="260" t="s">
        <v>93</v>
      </c>
      <c r="AV3546" s="13" t="s">
        <v>93</v>
      </c>
      <c r="AW3546" s="13" t="s">
        <v>40</v>
      </c>
      <c r="AX3546" s="13" t="s">
        <v>84</v>
      </c>
      <c r="AY3546" s="260" t="s">
        <v>251</v>
      </c>
    </row>
    <row r="3547" s="16" customFormat="1">
      <c r="A3547" s="16"/>
      <c r="B3547" s="283"/>
      <c r="C3547" s="284"/>
      <c r="D3547" s="251" t="s">
        <v>260</v>
      </c>
      <c r="E3547" s="285" t="s">
        <v>1</v>
      </c>
      <c r="F3547" s="286" t="s">
        <v>329</v>
      </c>
      <c r="G3547" s="284"/>
      <c r="H3547" s="287">
        <v>3</v>
      </c>
      <c r="I3547" s="288"/>
      <c r="J3547" s="284"/>
      <c r="K3547" s="284"/>
      <c r="L3547" s="289"/>
      <c r="M3547" s="290"/>
      <c r="N3547" s="291"/>
      <c r="O3547" s="291"/>
      <c r="P3547" s="291"/>
      <c r="Q3547" s="291"/>
      <c r="R3547" s="291"/>
      <c r="S3547" s="291"/>
      <c r="T3547" s="292"/>
      <c r="U3547" s="16"/>
      <c r="V3547" s="16"/>
      <c r="W3547" s="16"/>
      <c r="X3547" s="16"/>
      <c r="Y3547" s="16"/>
      <c r="Z3547" s="16"/>
      <c r="AA3547" s="16"/>
      <c r="AB3547" s="16"/>
      <c r="AC3547" s="16"/>
      <c r="AD3547" s="16"/>
      <c r="AE3547" s="16"/>
      <c r="AT3547" s="293" t="s">
        <v>260</v>
      </c>
      <c r="AU3547" s="293" t="s">
        <v>93</v>
      </c>
      <c r="AV3547" s="16" t="s">
        <v>273</v>
      </c>
      <c r="AW3547" s="16" t="s">
        <v>40</v>
      </c>
      <c r="AX3547" s="16" t="s">
        <v>84</v>
      </c>
      <c r="AY3547" s="293" t="s">
        <v>251</v>
      </c>
    </row>
    <row r="3548" s="15" customFormat="1">
      <c r="A3548" s="15"/>
      <c r="B3548" s="272"/>
      <c r="C3548" s="273"/>
      <c r="D3548" s="251" t="s">
        <v>260</v>
      </c>
      <c r="E3548" s="274" t="s">
        <v>1</v>
      </c>
      <c r="F3548" s="275" t="s">
        <v>1153</v>
      </c>
      <c r="G3548" s="273"/>
      <c r="H3548" s="274" t="s">
        <v>1</v>
      </c>
      <c r="I3548" s="276"/>
      <c r="J3548" s="273"/>
      <c r="K3548" s="273"/>
      <c r="L3548" s="277"/>
      <c r="M3548" s="278"/>
      <c r="N3548" s="279"/>
      <c r="O3548" s="279"/>
      <c r="P3548" s="279"/>
      <c r="Q3548" s="279"/>
      <c r="R3548" s="279"/>
      <c r="S3548" s="279"/>
      <c r="T3548" s="280"/>
      <c r="U3548" s="15"/>
      <c r="V3548" s="15"/>
      <c r="W3548" s="15"/>
      <c r="X3548" s="15"/>
      <c r="Y3548" s="15"/>
      <c r="Z3548" s="15"/>
      <c r="AA3548" s="15"/>
      <c r="AB3548" s="15"/>
      <c r="AC3548" s="15"/>
      <c r="AD3548" s="15"/>
      <c r="AE3548" s="15"/>
      <c r="AT3548" s="281" t="s">
        <v>260</v>
      </c>
      <c r="AU3548" s="281" t="s">
        <v>93</v>
      </c>
      <c r="AV3548" s="15" t="s">
        <v>91</v>
      </c>
      <c r="AW3548" s="15" t="s">
        <v>40</v>
      </c>
      <c r="AX3548" s="15" t="s">
        <v>84</v>
      </c>
      <c r="AY3548" s="281" t="s">
        <v>251</v>
      </c>
    </row>
    <row r="3549" s="13" customFormat="1">
      <c r="A3549" s="13"/>
      <c r="B3549" s="249"/>
      <c r="C3549" s="250"/>
      <c r="D3549" s="251" t="s">
        <v>260</v>
      </c>
      <c r="E3549" s="252" t="s">
        <v>1</v>
      </c>
      <c r="F3549" s="253" t="s">
        <v>1154</v>
      </c>
      <c r="G3549" s="250"/>
      <c r="H3549" s="254">
        <v>9</v>
      </c>
      <c r="I3549" s="255"/>
      <c r="J3549" s="250"/>
      <c r="K3549" s="250"/>
      <c r="L3549" s="256"/>
      <c r="M3549" s="257"/>
      <c r="N3549" s="258"/>
      <c r="O3549" s="258"/>
      <c r="P3549" s="258"/>
      <c r="Q3549" s="258"/>
      <c r="R3549" s="258"/>
      <c r="S3549" s="258"/>
      <c r="T3549" s="259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T3549" s="260" t="s">
        <v>260</v>
      </c>
      <c r="AU3549" s="260" t="s">
        <v>93</v>
      </c>
      <c r="AV3549" s="13" t="s">
        <v>93</v>
      </c>
      <c r="AW3549" s="13" t="s">
        <v>40</v>
      </c>
      <c r="AX3549" s="13" t="s">
        <v>84</v>
      </c>
      <c r="AY3549" s="260" t="s">
        <v>251</v>
      </c>
    </row>
    <row r="3550" s="16" customFormat="1">
      <c r="A3550" s="16"/>
      <c r="B3550" s="283"/>
      <c r="C3550" s="284"/>
      <c r="D3550" s="251" t="s">
        <v>260</v>
      </c>
      <c r="E3550" s="285" t="s">
        <v>1</v>
      </c>
      <c r="F3550" s="286" t="s">
        <v>329</v>
      </c>
      <c r="G3550" s="284"/>
      <c r="H3550" s="287">
        <v>9</v>
      </c>
      <c r="I3550" s="288"/>
      <c r="J3550" s="284"/>
      <c r="K3550" s="284"/>
      <c r="L3550" s="289"/>
      <c r="M3550" s="290"/>
      <c r="N3550" s="291"/>
      <c r="O3550" s="291"/>
      <c r="P3550" s="291"/>
      <c r="Q3550" s="291"/>
      <c r="R3550" s="291"/>
      <c r="S3550" s="291"/>
      <c r="T3550" s="292"/>
      <c r="U3550" s="16"/>
      <c r="V3550" s="16"/>
      <c r="W3550" s="16"/>
      <c r="X3550" s="16"/>
      <c r="Y3550" s="16"/>
      <c r="Z3550" s="16"/>
      <c r="AA3550" s="16"/>
      <c r="AB3550" s="16"/>
      <c r="AC3550" s="16"/>
      <c r="AD3550" s="16"/>
      <c r="AE3550" s="16"/>
      <c r="AT3550" s="293" t="s">
        <v>260</v>
      </c>
      <c r="AU3550" s="293" t="s">
        <v>93</v>
      </c>
      <c r="AV3550" s="16" t="s">
        <v>273</v>
      </c>
      <c r="AW3550" s="16" t="s">
        <v>40</v>
      </c>
      <c r="AX3550" s="16" t="s">
        <v>84</v>
      </c>
      <c r="AY3550" s="293" t="s">
        <v>251</v>
      </c>
    </row>
    <row r="3551" s="14" customFormat="1">
      <c r="A3551" s="14"/>
      <c r="B3551" s="261"/>
      <c r="C3551" s="262"/>
      <c r="D3551" s="251" t="s">
        <v>260</v>
      </c>
      <c r="E3551" s="263" t="s">
        <v>1</v>
      </c>
      <c r="F3551" s="264" t="s">
        <v>262</v>
      </c>
      <c r="G3551" s="262"/>
      <c r="H3551" s="265">
        <v>19</v>
      </c>
      <c r="I3551" s="266"/>
      <c r="J3551" s="262"/>
      <c r="K3551" s="262"/>
      <c r="L3551" s="267"/>
      <c r="M3551" s="268"/>
      <c r="N3551" s="269"/>
      <c r="O3551" s="269"/>
      <c r="P3551" s="269"/>
      <c r="Q3551" s="269"/>
      <c r="R3551" s="269"/>
      <c r="S3551" s="269"/>
      <c r="T3551" s="270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71" t="s">
        <v>260</v>
      </c>
      <c r="AU3551" s="271" t="s">
        <v>93</v>
      </c>
      <c r="AV3551" s="14" t="s">
        <v>257</v>
      </c>
      <c r="AW3551" s="14" t="s">
        <v>40</v>
      </c>
      <c r="AX3551" s="14" t="s">
        <v>91</v>
      </c>
      <c r="AY3551" s="271" t="s">
        <v>251</v>
      </c>
    </row>
    <row r="3552" s="2" customFormat="1" ht="16.5" customHeight="1">
      <c r="A3552" s="41"/>
      <c r="B3552" s="42"/>
      <c r="C3552" s="294" t="s">
        <v>3309</v>
      </c>
      <c r="D3552" s="294" t="s">
        <v>338</v>
      </c>
      <c r="E3552" s="295" t="s">
        <v>3310</v>
      </c>
      <c r="F3552" s="296" t="s">
        <v>3311</v>
      </c>
      <c r="G3552" s="297" t="s">
        <v>571</v>
      </c>
      <c r="H3552" s="298">
        <v>19</v>
      </c>
      <c r="I3552" s="299"/>
      <c r="J3552" s="300">
        <f>ROUND(I3552*H3552,2)</f>
        <v>0</v>
      </c>
      <c r="K3552" s="301"/>
      <c r="L3552" s="302"/>
      <c r="M3552" s="303" t="s">
        <v>1</v>
      </c>
      <c r="N3552" s="304" t="s">
        <v>49</v>
      </c>
      <c r="O3552" s="94"/>
      <c r="P3552" s="240">
        <f>O3552*H3552</f>
        <v>0</v>
      </c>
      <c r="Q3552" s="240">
        <v>0.0022000000000000001</v>
      </c>
      <c r="R3552" s="240">
        <f>Q3552*H3552</f>
        <v>0.041800000000000004</v>
      </c>
      <c r="S3552" s="240">
        <v>0</v>
      </c>
      <c r="T3552" s="241">
        <f>S3552*H3552</f>
        <v>0</v>
      </c>
      <c r="U3552" s="41"/>
      <c r="V3552" s="41"/>
      <c r="W3552" s="41"/>
      <c r="X3552" s="41"/>
      <c r="Y3552" s="41"/>
      <c r="Z3552" s="41"/>
      <c r="AA3552" s="41"/>
      <c r="AB3552" s="41"/>
      <c r="AC3552" s="41"/>
      <c r="AD3552" s="41"/>
      <c r="AE3552" s="41"/>
      <c r="AR3552" s="242" t="s">
        <v>364</v>
      </c>
      <c r="AT3552" s="242" t="s">
        <v>338</v>
      </c>
      <c r="AU3552" s="242" t="s">
        <v>93</v>
      </c>
      <c r="AY3552" s="19" t="s">
        <v>251</v>
      </c>
      <c r="BE3552" s="243">
        <f>IF(N3552="základní",J3552,0)</f>
        <v>0</v>
      </c>
      <c r="BF3552" s="243">
        <f>IF(N3552="snížená",J3552,0)</f>
        <v>0</v>
      </c>
      <c r="BG3552" s="243">
        <f>IF(N3552="zákl. přenesená",J3552,0)</f>
        <v>0</v>
      </c>
      <c r="BH3552" s="243">
        <f>IF(N3552="sníž. přenesená",J3552,0)</f>
        <v>0</v>
      </c>
      <c r="BI3552" s="243">
        <f>IF(N3552="nulová",J3552,0)</f>
        <v>0</v>
      </c>
      <c r="BJ3552" s="19" t="s">
        <v>91</v>
      </c>
      <c r="BK3552" s="243">
        <f>ROUND(I3552*H3552,2)</f>
        <v>0</v>
      </c>
      <c r="BL3552" s="19" t="s">
        <v>304</v>
      </c>
      <c r="BM3552" s="242" t="s">
        <v>3312</v>
      </c>
    </row>
    <row r="3553" s="15" customFormat="1">
      <c r="A3553" s="15"/>
      <c r="B3553" s="272"/>
      <c r="C3553" s="273"/>
      <c r="D3553" s="251" t="s">
        <v>260</v>
      </c>
      <c r="E3553" s="274" t="s">
        <v>1</v>
      </c>
      <c r="F3553" s="275" t="s">
        <v>1150</v>
      </c>
      <c r="G3553" s="273"/>
      <c r="H3553" s="274" t="s">
        <v>1</v>
      </c>
      <c r="I3553" s="276"/>
      <c r="J3553" s="273"/>
      <c r="K3553" s="273"/>
      <c r="L3553" s="277"/>
      <c r="M3553" s="278"/>
      <c r="N3553" s="279"/>
      <c r="O3553" s="279"/>
      <c r="P3553" s="279"/>
      <c r="Q3553" s="279"/>
      <c r="R3553" s="279"/>
      <c r="S3553" s="279"/>
      <c r="T3553" s="280"/>
      <c r="U3553" s="15"/>
      <c r="V3553" s="15"/>
      <c r="W3553" s="15"/>
      <c r="X3553" s="15"/>
      <c r="Y3553" s="15"/>
      <c r="Z3553" s="15"/>
      <c r="AA3553" s="15"/>
      <c r="AB3553" s="15"/>
      <c r="AC3553" s="15"/>
      <c r="AD3553" s="15"/>
      <c r="AE3553" s="15"/>
      <c r="AT3553" s="281" t="s">
        <v>260</v>
      </c>
      <c r="AU3553" s="281" t="s">
        <v>93</v>
      </c>
      <c r="AV3553" s="15" t="s">
        <v>91</v>
      </c>
      <c r="AW3553" s="15" t="s">
        <v>40</v>
      </c>
      <c r="AX3553" s="15" t="s">
        <v>84</v>
      </c>
      <c r="AY3553" s="281" t="s">
        <v>251</v>
      </c>
    </row>
    <row r="3554" s="15" customFormat="1">
      <c r="A3554" s="15"/>
      <c r="B3554" s="272"/>
      <c r="C3554" s="273"/>
      <c r="D3554" s="251" t="s">
        <v>260</v>
      </c>
      <c r="E3554" s="274" t="s">
        <v>1</v>
      </c>
      <c r="F3554" s="275" t="s">
        <v>3295</v>
      </c>
      <c r="G3554" s="273"/>
      <c r="H3554" s="274" t="s">
        <v>1</v>
      </c>
      <c r="I3554" s="276"/>
      <c r="J3554" s="273"/>
      <c r="K3554" s="273"/>
      <c r="L3554" s="277"/>
      <c r="M3554" s="278"/>
      <c r="N3554" s="279"/>
      <c r="O3554" s="279"/>
      <c r="P3554" s="279"/>
      <c r="Q3554" s="279"/>
      <c r="R3554" s="279"/>
      <c r="S3554" s="279"/>
      <c r="T3554" s="280"/>
      <c r="U3554" s="15"/>
      <c r="V3554" s="15"/>
      <c r="W3554" s="15"/>
      <c r="X3554" s="15"/>
      <c r="Y3554" s="15"/>
      <c r="Z3554" s="15"/>
      <c r="AA3554" s="15"/>
      <c r="AB3554" s="15"/>
      <c r="AC3554" s="15"/>
      <c r="AD3554" s="15"/>
      <c r="AE3554" s="15"/>
      <c r="AT3554" s="281" t="s">
        <v>260</v>
      </c>
      <c r="AU3554" s="281" t="s">
        <v>93</v>
      </c>
      <c r="AV3554" s="15" t="s">
        <v>91</v>
      </c>
      <c r="AW3554" s="15" t="s">
        <v>40</v>
      </c>
      <c r="AX3554" s="15" t="s">
        <v>84</v>
      </c>
      <c r="AY3554" s="281" t="s">
        <v>251</v>
      </c>
    </row>
    <row r="3555" s="13" customFormat="1">
      <c r="A3555" s="13"/>
      <c r="B3555" s="249"/>
      <c r="C3555" s="250"/>
      <c r="D3555" s="251" t="s">
        <v>260</v>
      </c>
      <c r="E3555" s="252" t="s">
        <v>1</v>
      </c>
      <c r="F3555" s="253" t="s">
        <v>1152</v>
      </c>
      <c r="G3555" s="250"/>
      <c r="H3555" s="254">
        <v>3</v>
      </c>
      <c r="I3555" s="255"/>
      <c r="J3555" s="250"/>
      <c r="K3555" s="250"/>
      <c r="L3555" s="256"/>
      <c r="M3555" s="257"/>
      <c r="N3555" s="258"/>
      <c r="O3555" s="258"/>
      <c r="P3555" s="258"/>
      <c r="Q3555" s="258"/>
      <c r="R3555" s="258"/>
      <c r="S3555" s="258"/>
      <c r="T3555" s="259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60" t="s">
        <v>260</v>
      </c>
      <c r="AU3555" s="260" t="s">
        <v>93</v>
      </c>
      <c r="AV3555" s="13" t="s">
        <v>93</v>
      </c>
      <c r="AW3555" s="13" t="s">
        <v>40</v>
      </c>
      <c r="AX3555" s="13" t="s">
        <v>84</v>
      </c>
      <c r="AY3555" s="260" t="s">
        <v>251</v>
      </c>
    </row>
    <row r="3556" s="16" customFormat="1">
      <c r="A3556" s="16"/>
      <c r="B3556" s="283"/>
      <c r="C3556" s="284"/>
      <c r="D3556" s="251" t="s">
        <v>260</v>
      </c>
      <c r="E3556" s="285" t="s">
        <v>1</v>
      </c>
      <c r="F3556" s="286" t="s">
        <v>329</v>
      </c>
      <c r="G3556" s="284"/>
      <c r="H3556" s="287">
        <v>3</v>
      </c>
      <c r="I3556" s="288"/>
      <c r="J3556" s="284"/>
      <c r="K3556" s="284"/>
      <c r="L3556" s="289"/>
      <c r="M3556" s="290"/>
      <c r="N3556" s="291"/>
      <c r="O3556" s="291"/>
      <c r="P3556" s="291"/>
      <c r="Q3556" s="291"/>
      <c r="R3556" s="291"/>
      <c r="S3556" s="291"/>
      <c r="T3556" s="292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T3556" s="293" t="s">
        <v>260</v>
      </c>
      <c r="AU3556" s="293" t="s">
        <v>93</v>
      </c>
      <c r="AV3556" s="16" t="s">
        <v>273</v>
      </c>
      <c r="AW3556" s="16" t="s">
        <v>40</v>
      </c>
      <c r="AX3556" s="16" t="s">
        <v>84</v>
      </c>
      <c r="AY3556" s="293" t="s">
        <v>251</v>
      </c>
    </row>
    <row r="3557" s="15" customFormat="1">
      <c r="A3557" s="15"/>
      <c r="B3557" s="272"/>
      <c r="C3557" s="273"/>
      <c r="D3557" s="251" t="s">
        <v>260</v>
      </c>
      <c r="E3557" s="274" t="s">
        <v>1</v>
      </c>
      <c r="F3557" s="275" t="s">
        <v>3296</v>
      </c>
      <c r="G3557" s="273"/>
      <c r="H3557" s="274" t="s">
        <v>1</v>
      </c>
      <c r="I3557" s="276"/>
      <c r="J3557" s="273"/>
      <c r="K3557" s="273"/>
      <c r="L3557" s="277"/>
      <c r="M3557" s="278"/>
      <c r="N3557" s="279"/>
      <c r="O3557" s="279"/>
      <c r="P3557" s="279"/>
      <c r="Q3557" s="279"/>
      <c r="R3557" s="279"/>
      <c r="S3557" s="279"/>
      <c r="T3557" s="280"/>
      <c r="U3557" s="15"/>
      <c r="V3557" s="15"/>
      <c r="W3557" s="15"/>
      <c r="X3557" s="15"/>
      <c r="Y3557" s="15"/>
      <c r="Z3557" s="15"/>
      <c r="AA3557" s="15"/>
      <c r="AB3557" s="15"/>
      <c r="AC3557" s="15"/>
      <c r="AD3557" s="15"/>
      <c r="AE3557" s="15"/>
      <c r="AT3557" s="281" t="s">
        <v>260</v>
      </c>
      <c r="AU3557" s="281" t="s">
        <v>93</v>
      </c>
      <c r="AV3557" s="15" t="s">
        <v>91</v>
      </c>
      <c r="AW3557" s="15" t="s">
        <v>40</v>
      </c>
      <c r="AX3557" s="15" t="s">
        <v>84</v>
      </c>
      <c r="AY3557" s="281" t="s">
        <v>251</v>
      </c>
    </row>
    <row r="3558" s="13" customFormat="1">
      <c r="A3558" s="13"/>
      <c r="B3558" s="249"/>
      <c r="C3558" s="250"/>
      <c r="D3558" s="251" t="s">
        <v>260</v>
      </c>
      <c r="E3558" s="252" t="s">
        <v>1</v>
      </c>
      <c r="F3558" s="253" t="s">
        <v>3297</v>
      </c>
      <c r="G3558" s="250"/>
      <c r="H3558" s="254">
        <v>4</v>
      </c>
      <c r="I3558" s="255"/>
      <c r="J3558" s="250"/>
      <c r="K3558" s="250"/>
      <c r="L3558" s="256"/>
      <c r="M3558" s="257"/>
      <c r="N3558" s="258"/>
      <c r="O3558" s="258"/>
      <c r="P3558" s="258"/>
      <c r="Q3558" s="258"/>
      <c r="R3558" s="258"/>
      <c r="S3558" s="258"/>
      <c r="T3558" s="259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60" t="s">
        <v>260</v>
      </c>
      <c r="AU3558" s="260" t="s">
        <v>93</v>
      </c>
      <c r="AV3558" s="13" t="s">
        <v>93</v>
      </c>
      <c r="AW3558" s="13" t="s">
        <v>40</v>
      </c>
      <c r="AX3558" s="13" t="s">
        <v>84</v>
      </c>
      <c r="AY3558" s="260" t="s">
        <v>251</v>
      </c>
    </row>
    <row r="3559" s="16" customFormat="1">
      <c r="A3559" s="16"/>
      <c r="B3559" s="283"/>
      <c r="C3559" s="284"/>
      <c r="D3559" s="251" t="s">
        <v>260</v>
      </c>
      <c r="E3559" s="285" t="s">
        <v>1</v>
      </c>
      <c r="F3559" s="286" t="s">
        <v>329</v>
      </c>
      <c r="G3559" s="284"/>
      <c r="H3559" s="287">
        <v>4</v>
      </c>
      <c r="I3559" s="288"/>
      <c r="J3559" s="284"/>
      <c r="K3559" s="284"/>
      <c r="L3559" s="289"/>
      <c r="M3559" s="290"/>
      <c r="N3559" s="291"/>
      <c r="O3559" s="291"/>
      <c r="P3559" s="291"/>
      <c r="Q3559" s="291"/>
      <c r="R3559" s="291"/>
      <c r="S3559" s="291"/>
      <c r="T3559" s="292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T3559" s="293" t="s">
        <v>260</v>
      </c>
      <c r="AU3559" s="293" t="s">
        <v>93</v>
      </c>
      <c r="AV3559" s="16" t="s">
        <v>273</v>
      </c>
      <c r="AW3559" s="16" t="s">
        <v>40</v>
      </c>
      <c r="AX3559" s="16" t="s">
        <v>84</v>
      </c>
      <c r="AY3559" s="293" t="s">
        <v>251</v>
      </c>
    </row>
    <row r="3560" s="15" customFormat="1">
      <c r="A3560" s="15"/>
      <c r="B3560" s="272"/>
      <c r="C3560" s="273"/>
      <c r="D3560" s="251" t="s">
        <v>260</v>
      </c>
      <c r="E3560" s="274" t="s">
        <v>1</v>
      </c>
      <c r="F3560" s="275" t="s">
        <v>1151</v>
      </c>
      <c r="G3560" s="273"/>
      <c r="H3560" s="274" t="s">
        <v>1</v>
      </c>
      <c r="I3560" s="276"/>
      <c r="J3560" s="273"/>
      <c r="K3560" s="273"/>
      <c r="L3560" s="277"/>
      <c r="M3560" s="278"/>
      <c r="N3560" s="279"/>
      <c r="O3560" s="279"/>
      <c r="P3560" s="279"/>
      <c r="Q3560" s="279"/>
      <c r="R3560" s="279"/>
      <c r="S3560" s="279"/>
      <c r="T3560" s="280"/>
      <c r="U3560" s="15"/>
      <c r="V3560" s="15"/>
      <c r="W3560" s="15"/>
      <c r="X3560" s="15"/>
      <c r="Y3560" s="15"/>
      <c r="Z3560" s="15"/>
      <c r="AA3560" s="15"/>
      <c r="AB3560" s="15"/>
      <c r="AC3560" s="15"/>
      <c r="AD3560" s="15"/>
      <c r="AE3560" s="15"/>
      <c r="AT3560" s="281" t="s">
        <v>260</v>
      </c>
      <c r="AU3560" s="281" t="s">
        <v>93</v>
      </c>
      <c r="AV3560" s="15" t="s">
        <v>91</v>
      </c>
      <c r="AW3560" s="15" t="s">
        <v>40</v>
      </c>
      <c r="AX3560" s="15" t="s">
        <v>84</v>
      </c>
      <c r="AY3560" s="281" t="s">
        <v>251</v>
      </c>
    </row>
    <row r="3561" s="13" customFormat="1">
      <c r="A3561" s="13"/>
      <c r="B3561" s="249"/>
      <c r="C3561" s="250"/>
      <c r="D3561" s="251" t="s">
        <v>260</v>
      </c>
      <c r="E3561" s="252" t="s">
        <v>1</v>
      </c>
      <c r="F3561" s="253" t="s">
        <v>1152</v>
      </c>
      <c r="G3561" s="250"/>
      <c r="H3561" s="254">
        <v>3</v>
      </c>
      <c r="I3561" s="255"/>
      <c r="J3561" s="250"/>
      <c r="K3561" s="250"/>
      <c r="L3561" s="256"/>
      <c r="M3561" s="257"/>
      <c r="N3561" s="258"/>
      <c r="O3561" s="258"/>
      <c r="P3561" s="258"/>
      <c r="Q3561" s="258"/>
      <c r="R3561" s="258"/>
      <c r="S3561" s="258"/>
      <c r="T3561" s="259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T3561" s="260" t="s">
        <v>260</v>
      </c>
      <c r="AU3561" s="260" t="s">
        <v>93</v>
      </c>
      <c r="AV3561" s="13" t="s">
        <v>93</v>
      </c>
      <c r="AW3561" s="13" t="s">
        <v>40</v>
      </c>
      <c r="AX3561" s="13" t="s">
        <v>84</v>
      </c>
      <c r="AY3561" s="260" t="s">
        <v>251</v>
      </c>
    </row>
    <row r="3562" s="16" customFormat="1">
      <c r="A3562" s="16"/>
      <c r="B3562" s="283"/>
      <c r="C3562" s="284"/>
      <c r="D3562" s="251" t="s">
        <v>260</v>
      </c>
      <c r="E3562" s="285" t="s">
        <v>1</v>
      </c>
      <c r="F3562" s="286" t="s">
        <v>329</v>
      </c>
      <c r="G3562" s="284"/>
      <c r="H3562" s="287">
        <v>3</v>
      </c>
      <c r="I3562" s="288"/>
      <c r="J3562" s="284"/>
      <c r="K3562" s="284"/>
      <c r="L3562" s="289"/>
      <c r="M3562" s="290"/>
      <c r="N3562" s="291"/>
      <c r="O3562" s="291"/>
      <c r="P3562" s="291"/>
      <c r="Q3562" s="291"/>
      <c r="R3562" s="291"/>
      <c r="S3562" s="291"/>
      <c r="T3562" s="292"/>
      <c r="U3562" s="16"/>
      <c r="V3562" s="16"/>
      <c r="W3562" s="16"/>
      <c r="X3562" s="16"/>
      <c r="Y3562" s="16"/>
      <c r="Z3562" s="16"/>
      <c r="AA3562" s="16"/>
      <c r="AB3562" s="16"/>
      <c r="AC3562" s="16"/>
      <c r="AD3562" s="16"/>
      <c r="AE3562" s="16"/>
      <c r="AT3562" s="293" t="s">
        <v>260</v>
      </c>
      <c r="AU3562" s="293" t="s">
        <v>93</v>
      </c>
      <c r="AV3562" s="16" t="s">
        <v>273</v>
      </c>
      <c r="AW3562" s="16" t="s">
        <v>40</v>
      </c>
      <c r="AX3562" s="16" t="s">
        <v>84</v>
      </c>
      <c r="AY3562" s="293" t="s">
        <v>251</v>
      </c>
    </row>
    <row r="3563" s="15" customFormat="1">
      <c r="A3563" s="15"/>
      <c r="B3563" s="272"/>
      <c r="C3563" s="273"/>
      <c r="D3563" s="251" t="s">
        <v>260</v>
      </c>
      <c r="E3563" s="274" t="s">
        <v>1</v>
      </c>
      <c r="F3563" s="275" t="s">
        <v>1153</v>
      </c>
      <c r="G3563" s="273"/>
      <c r="H3563" s="274" t="s">
        <v>1</v>
      </c>
      <c r="I3563" s="276"/>
      <c r="J3563" s="273"/>
      <c r="K3563" s="273"/>
      <c r="L3563" s="277"/>
      <c r="M3563" s="278"/>
      <c r="N3563" s="279"/>
      <c r="O3563" s="279"/>
      <c r="P3563" s="279"/>
      <c r="Q3563" s="279"/>
      <c r="R3563" s="279"/>
      <c r="S3563" s="279"/>
      <c r="T3563" s="280"/>
      <c r="U3563" s="15"/>
      <c r="V3563" s="15"/>
      <c r="W3563" s="15"/>
      <c r="X3563" s="15"/>
      <c r="Y3563" s="15"/>
      <c r="Z3563" s="15"/>
      <c r="AA3563" s="15"/>
      <c r="AB3563" s="15"/>
      <c r="AC3563" s="15"/>
      <c r="AD3563" s="15"/>
      <c r="AE3563" s="15"/>
      <c r="AT3563" s="281" t="s">
        <v>260</v>
      </c>
      <c r="AU3563" s="281" t="s">
        <v>93</v>
      </c>
      <c r="AV3563" s="15" t="s">
        <v>91</v>
      </c>
      <c r="AW3563" s="15" t="s">
        <v>40</v>
      </c>
      <c r="AX3563" s="15" t="s">
        <v>84</v>
      </c>
      <c r="AY3563" s="281" t="s">
        <v>251</v>
      </c>
    </row>
    <row r="3564" s="13" customFormat="1">
      <c r="A3564" s="13"/>
      <c r="B3564" s="249"/>
      <c r="C3564" s="250"/>
      <c r="D3564" s="251" t="s">
        <v>260</v>
      </c>
      <c r="E3564" s="252" t="s">
        <v>1</v>
      </c>
      <c r="F3564" s="253" t="s">
        <v>1154</v>
      </c>
      <c r="G3564" s="250"/>
      <c r="H3564" s="254">
        <v>9</v>
      </c>
      <c r="I3564" s="255"/>
      <c r="J3564" s="250"/>
      <c r="K3564" s="250"/>
      <c r="L3564" s="256"/>
      <c r="M3564" s="257"/>
      <c r="N3564" s="258"/>
      <c r="O3564" s="258"/>
      <c r="P3564" s="258"/>
      <c r="Q3564" s="258"/>
      <c r="R3564" s="258"/>
      <c r="S3564" s="258"/>
      <c r="T3564" s="259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60" t="s">
        <v>260</v>
      </c>
      <c r="AU3564" s="260" t="s">
        <v>93</v>
      </c>
      <c r="AV3564" s="13" t="s">
        <v>93</v>
      </c>
      <c r="AW3564" s="13" t="s">
        <v>40</v>
      </c>
      <c r="AX3564" s="13" t="s">
        <v>84</v>
      </c>
      <c r="AY3564" s="260" t="s">
        <v>251</v>
      </c>
    </row>
    <row r="3565" s="16" customFormat="1">
      <c r="A3565" s="16"/>
      <c r="B3565" s="283"/>
      <c r="C3565" s="284"/>
      <c r="D3565" s="251" t="s">
        <v>260</v>
      </c>
      <c r="E3565" s="285" t="s">
        <v>1</v>
      </c>
      <c r="F3565" s="286" t="s">
        <v>329</v>
      </c>
      <c r="G3565" s="284"/>
      <c r="H3565" s="287">
        <v>9</v>
      </c>
      <c r="I3565" s="288"/>
      <c r="J3565" s="284"/>
      <c r="K3565" s="284"/>
      <c r="L3565" s="289"/>
      <c r="M3565" s="290"/>
      <c r="N3565" s="291"/>
      <c r="O3565" s="291"/>
      <c r="P3565" s="291"/>
      <c r="Q3565" s="291"/>
      <c r="R3565" s="291"/>
      <c r="S3565" s="291"/>
      <c r="T3565" s="292"/>
      <c r="U3565" s="16"/>
      <c r="V3565" s="16"/>
      <c r="W3565" s="16"/>
      <c r="X3565" s="16"/>
      <c r="Y3565" s="16"/>
      <c r="Z3565" s="16"/>
      <c r="AA3565" s="16"/>
      <c r="AB3565" s="16"/>
      <c r="AC3565" s="16"/>
      <c r="AD3565" s="16"/>
      <c r="AE3565" s="16"/>
      <c r="AT3565" s="293" t="s">
        <v>260</v>
      </c>
      <c r="AU3565" s="293" t="s">
        <v>93</v>
      </c>
      <c r="AV3565" s="16" t="s">
        <v>273</v>
      </c>
      <c r="AW3565" s="16" t="s">
        <v>40</v>
      </c>
      <c r="AX3565" s="16" t="s">
        <v>84</v>
      </c>
      <c r="AY3565" s="293" t="s">
        <v>251</v>
      </c>
    </row>
    <row r="3566" s="14" customFormat="1">
      <c r="A3566" s="14"/>
      <c r="B3566" s="261"/>
      <c r="C3566" s="262"/>
      <c r="D3566" s="251" t="s">
        <v>260</v>
      </c>
      <c r="E3566" s="263" t="s">
        <v>1</v>
      </c>
      <c r="F3566" s="264" t="s">
        <v>262</v>
      </c>
      <c r="G3566" s="262"/>
      <c r="H3566" s="265">
        <v>19</v>
      </c>
      <c r="I3566" s="266"/>
      <c r="J3566" s="262"/>
      <c r="K3566" s="262"/>
      <c r="L3566" s="267"/>
      <c r="M3566" s="268"/>
      <c r="N3566" s="269"/>
      <c r="O3566" s="269"/>
      <c r="P3566" s="269"/>
      <c r="Q3566" s="269"/>
      <c r="R3566" s="269"/>
      <c r="S3566" s="269"/>
      <c r="T3566" s="270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71" t="s">
        <v>260</v>
      </c>
      <c r="AU3566" s="271" t="s">
        <v>93</v>
      </c>
      <c r="AV3566" s="14" t="s">
        <v>257</v>
      </c>
      <c r="AW3566" s="14" t="s">
        <v>40</v>
      </c>
      <c r="AX3566" s="14" t="s">
        <v>91</v>
      </c>
      <c r="AY3566" s="271" t="s">
        <v>251</v>
      </c>
    </row>
    <row r="3567" s="2" customFormat="1" ht="16.5" customHeight="1">
      <c r="A3567" s="41"/>
      <c r="B3567" s="42"/>
      <c r="C3567" s="230" t="s">
        <v>3313</v>
      </c>
      <c r="D3567" s="230" t="s">
        <v>253</v>
      </c>
      <c r="E3567" s="231" t="s">
        <v>3314</v>
      </c>
      <c r="F3567" s="232" t="s">
        <v>3315</v>
      </c>
      <c r="G3567" s="233" t="s">
        <v>571</v>
      </c>
      <c r="H3567" s="234">
        <v>122</v>
      </c>
      <c r="I3567" s="235"/>
      <c r="J3567" s="236">
        <f>ROUND(I3567*H3567,2)</f>
        <v>0</v>
      </c>
      <c r="K3567" s="237"/>
      <c r="L3567" s="47"/>
      <c r="M3567" s="238" t="s">
        <v>1</v>
      </c>
      <c r="N3567" s="239" t="s">
        <v>49</v>
      </c>
      <c r="O3567" s="94"/>
      <c r="P3567" s="240">
        <f>O3567*H3567</f>
        <v>0</v>
      </c>
      <c r="Q3567" s="240">
        <v>0</v>
      </c>
      <c r="R3567" s="240">
        <f>Q3567*H3567</f>
        <v>0</v>
      </c>
      <c r="S3567" s="240">
        <v>0</v>
      </c>
      <c r="T3567" s="241">
        <f>S3567*H3567</f>
        <v>0</v>
      </c>
      <c r="U3567" s="41"/>
      <c r="V3567" s="41"/>
      <c r="W3567" s="41"/>
      <c r="X3567" s="41"/>
      <c r="Y3567" s="41"/>
      <c r="Z3567" s="41"/>
      <c r="AA3567" s="41"/>
      <c r="AB3567" s="41"/>
      <c r="AC3567" s="41"/>
      <c r="AD3567" s="41"/>
      <c r="AE3567" s="41"/>
      <c r="AR3567" s="242" t="s">
        <v>304</v>
      </c>
      <c r="AT3567" s="242" t="s">
        <v>253</v>
      </c>
      <c r="AU3567" s="242" t="s">
        <v>93</v>
      </c>
      <c r="AY3567" s="19" t="s">
        <v>251</v>
      </c>
      <c r="BE3567" s="243">
        <f>IF(N3567="základní",J3567,0)</f>
        <v>0</v>
      </c>
      <c r="BF3567" s="243">
        <f>IF(N3567="snížená",J3567,0)</f>
        <v>0</v>
      </c>
      <c r="BG3567" s="243">
        <f>IF(N3567="zákl. přenesená",J3567,0)</f>
        <v>0</v>
      </c>
      <c r="BH3567" s="243">
        <f>IF(N3567="sníž. přenesená",J3567,0)</f>
        <v>0</v>
      </c>
      <c r="BI3567" s="243">
        <f>IF(N3567="nulová",J3567,0)</f>
        <v>0</v>
      </c>
      <c r="BJ3567" s="19" t="s">
        <v>91</v>
      </c>
      <c r="BK3567" s="243">
        <f>ROUND(I3567*H3567,2)</f>
        <v>0</v>
      </c>
      <c r="BL3567" s="19" t="s">
        <v>304</v>
      </c>
      <c r="BM3567" s="242" t="s">
        <v>3316</v>
      </c>
    </row>
    <row r="3568" s="2" customFormat="1">
      <c r="A3568" s="41"/>
      <c r="B3568" s="42"/>
      <c r="C3568" s="43"/>
      <c r="D3568" s="244" t="s">
        <v>258</v>
      </c>
      <c r="E3568" s="43"/>
      <c r="F3568" s="245" t="s">
        <v>3317</v>
      </c>
      <c r="G3568" s="43"/>
      <c r="H3568" s="43"/>
      <c r="I3568" s="246"/>
      <c r="J3568" s="43"/>
      <c r="K3568" s="43"/>
      <c r="L3568" s="47"/>
      <c r="M3568" s="247"/>
      <c r="N3568" s="248"/>
      <c r="O3568" s="94"/>
      <c r="P3568" s="94"/>
      <c r="Q3568" s="94"/>
      <c r="R3568" s="94"/>
      <c r="S3568" s="94"/>
      <c r="T3568" s="95"/>
      <c r="U3568" s="41"/>
      <c r="V3568" s="41"/>
      <c r="W3568" s="41"/>
      <c r="X3568" s="41"/>
      <c r="Y3568" s="41"/>
      <c r="Z3568" s="41"/>
      <c r="AA3568" s="41"/>
      <c r="AB3568" s="41"/>
      <c r="AC3568" s="41"/>
      <c r="AD3568" s="41"/>
      <c r="AE3568" s="41"/>
      <c r="AT3568" s="19" t="s">
        <v>258</v>
      </c>
      <c r="AU3568" s="19" t="s">
        <v>93</v>
      </c>
    </row>
    <row r="3569" s="15" customFormat="1">
      <c r="A3569" s="15"/>
      <c r="B3569" s="272"/>
      <c r="C3569" s="273"/>
      <c r="D3569" s="251" t="s">
        <v>260</v>
      </c>
      <c r="E3569" s="274" t="s">
        <v>1</v>
      </c>
      <c r="F3569" s="275" t="s">
        <v>2577</v>
      </c>
      <c r="G3569" s="273"/>
      <c r="H3569" s="274" t="s">
        <v>1</v>
      </c>
      <c r="I3569" s="276"/>
      <c r="J3569" s="273"/>
      <c r="K3569" s="273"/>
      <c r="L3569" s="277"/>
      <c r="M3569" s="278"/>
      <c r="N3569" s="279"/>
      <c r="O3569" s="279"/>
      <c r="P3569" s="279"/>
      <c r="Q3569" s="279"/>
      <c r="R3569" s="279"/>
      <c r="S3569" s="279"/>
      <c r="T3569" s="280"/>
      <c r="U3569" s="15"/>
      <c r="V3569" s="15"/>
      <c r="W3569" s="15"/>
      <c r="X3569" s="15"/>
      <c r="Y3569" s="15"/>
      <c r="Z3569" s="15"/>
      <c r="AA3569" s="15"/>
      <c r="AB3569" s="15"/>
      <c r="AC3569" s="15"/>
      <c r="AD3569" s="15"/>
      <c r="AE3569" s="15"/>
      <c r="AT3569" s="281" t="s">
        <v>260</v>
      </c>
      <c r="AU3569" s="281" t="s">
        <v>93</v>
      </c>
      <c r="AV3569" s="15" t="s">
        <v>91</v>
      </c>
      <c r="AW3569" s="15" t="s">
        <v>40</v>
      </c>
      <c r="AX3569" s="15" t="s">
        <v>84</v>
      </c>
      <c r="AY3569" s="281" t="s">
        <v>251</v>
      </c>
    </row>
    <row r="3570" s="15" customFormat="1">
      <c r="A3570" s="15"/>
      <c r="B3570" s="272"/>
      <c r="C3570" s="273"/>
      <c r="D3570" s="251" t="s">
        <v>260</v>
      </c>
      <c r="E3570" s="274" t="s">
        <v>1</v>
      </c>
      <c r="F3570" s="275" t="s">
        <v>3218</v>
      </c>
      <c r="G3570" s="273"/>
      <c r="H3570" s="274" t="s">
        <v>1</v>
      </c>
      <c r="I3570" s="276"/>
      <c r="J3570" s="273"/>
      <c r="K3570" s="273"/>
      <c r="L3570" s="277"/>
      <c r="M3570" s="278"/>
      <c r="N3570" s="279"/>
      <c r="O3570" s="279"/>
      <c r="P3570" s="279"/>
      <c r="Q3570" s="279"/>
      <c r="R3570" s="279"/>
      <c r="S3570" s="279"/>
      <c r="T3570" s="280"/>
      <c r="U3570" s="15"/>
      <c r="V3570" s="15"/>
      <c r="W3570" s="15"/>
      <c r="X3570" s="15"/>
      <c r="Y3570" s="15"/>
      <c r="Z3570" s="15"/>
      <c r="AA3570" s="15"/>
      <c r="AB3570" s="15"/>
      <c r="AC3570" s="15"/>
      <c r="AD3570" s="15"/>
      <c r="AE3570" s="15"/>
      <c r="AT3570" s="281" t="s">
        <v>260</v>
      </c>
      <c r="AU3570" s="281" t="s">
        <v>93</v>
      </c>
      <c r="AV3570" s="15" t="s">
        <v>91</v>
      </c>
      <c r="AW3570" s="15" t="s">
        <v>40</v>
      </c>
      <c r="AX3570" s="15" t="s">
        <v>84</v>
      </c>
      <c r="AY3570" s="281" t="s">
        <v>251</v>
      </c>
    </row>
    <row r="3571" s="13" customFormat="1">
      <c r="A3571" s="13"/>
      <c r="B3571" s="249"/>
      <c r="C3571" s="250"/>
      <c r="D3571" s="251" t="s">
        <v>260</v>
      </c>
      <c r="E3571" s="252" t="s">
        <v>1</v>
      </c>
      <c r="F3571" s="253" t="s">
        <v>2423</v>
      </c>
      <c r="G3571" s="250"/>
      <c r="H3571" s="254">
        <v>20</v>
      </c>
      <c r="I3571" s="255"/>
      <c r="J3571" s="250"/>
      <c r="K3571" s="250"/>
      <c r="L3571" s="256"/>
      <c r="M3571" s="257"/>
      <c r="N3571" s="258"/>
      <c r="O3571" s="258"/>
      <c r="P3571" s="258"/>
      <c r="Q3571" s="258"/>
      <c r="R3571" s="258"/>
      <c r="S3571" s="258"/>
      <c r="T3571" s="259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60" t="s">
        <v>260</v>
      </c>
      <c r="AU3571" s="260" t="s">
        <v>93</v>
      </c>
      <c r="AV3571" s="13" t="s">
        <v>93</v>
      </c>
      <c r="AW3571" s="13" t="s">
        <v>40</v>
      </c>
      <c r="AX3571" s="13" t="s">
        <v>84</v>
      </c>
      <c r="AY3571" s="260" t="s">
        <v>251</v>
      </c>
    </row>
    <row r="3572" s="13" customFormat="1">
      <c r="A3572" s="13"/>
      <c r="B3572" s="249"/>
      <c r="C3572" s="250"/>
      <c r="D3572" s="251" t="s">
        <v>260</v>
      </c>
      <c r="E3572" s="252" t="s">
        <v>1</v>
      </c>
      <c r="F3572" s="253" t="s">
        <v>3249</v>
      </c>
      <c r="G3572" s="250"/>
      <c r="H3572" s="254">
        <v>20</v>
      </c>
      <c r="I3572" s="255"/>
      <c r="J3572" s="250"/>
      <c r="K3572" s="250"/>
      <c r="L3572" s="256"/>
      <c r="M3572" s="257"/>
      <c r="N3572" s="258"/>
      <c r="O3572" s="258"/>
      <c r="P3572" s="258"/>
      <c r="Q3572" s="258"/>
      <c r="R3572" s="258"/>
      <c r="S3572" s="258"/>
      <c r="T3572" s="259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60" t="s">
        <v>260</v>
      </c>
      <c r="AU3572" s="260" t="s">
        <v>93</v>
      </c>
      <c r="AV3572" s="13" t="s">
        <v>93</v>
      </c>
      <c r="AW3572" s="13" t="s">
        <v>40</v>
      </c>
      <c r="AX3572" s="13" t="s">
        <v>84</v>
      </c>
      <c r="AY3572" s="260" t="s">
        <v>251</v>
      </c>
    </row>
    <row r="3573" s="13" customFormat="1">
      <c r="A3573" s="13"/>
      <c r="B3573" s="249"/>
      <c r="C3573" s="250"/>
      <c r="D3573" s="251" t="s">
        <v>260</v>
      </c>
      <c r="E3573" s="252" t="s">
        <v>1</v>
      </c>
      <c r="F3573" s="253" t="s">
        <v>3250</v>
      </c>
      <c r="G3573" s="250"/>
      <c r="H3573" s="254">
        <v>20</v>
      </c>
      <c r="I3573" s="255"/>
      <c r="J3573" s="250"/>
      <c r="K3573" s="250"/>
      <c r="L3573" s="256"/>
      <c r="M3573" s="257"/>
      <c r="N3573" s="258"/>
      <c r="O3573" s="258"/>
      <c r="P3573" s="258"/>
      <c r="Q3573" s="258"/>
      <c r="R3573" s="258"/>
      <c r="S3573" s="258"/>
      <c r="T3573" s="259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60" t="s">
        <v>260</v>
      </c>
      <c r="AU3573" s="260" t="s">
        <v>93</v>
      </c>
      <c r="AV3573" s="13" t="s">
        <v>93</v>
      </c>
      <c r="AW3573" s="13" t="s">
        <v>40</v>
      </c>
      <c r="AX3573" s="13" t="s">
        <v>84</v>
      </c>
      <c r="AY3573" s="260" t="s">
        <v>251</v>
      </c>
    </row>
    <row r="3574" s="13" customFormat="1">
      <c r="A3574" s="13"/>
      <c r="B3574" s="249"/>
      <c r="C3574" s="250"/>
      <c r="D3574" s="251" t="s">
        <v>260</v>
      </c>
      <c r="E3574" s="252" t="s">
        <v>1</v>
      </c>
      <c r="F3574" s="253" t="s">
        <v>1841</v>
      </c>
      <c r="G3574" s="250"/>
      <c r="H3574" s="254">
        <v>20</v>
      </c>
      <c r="I3574" s="255"/>
      <c r="J3574" s="250"/>
      <c r="K3574" s="250"/>
      <c r="L3574" s="256"/>
      <c r="M3574" s="257"/>
      <c r="N3574" s="258"/>
      <c r="O3574" s="258"/>
      <c r="P3574" s="258"/>
      <c r="Q3574" s="258"/>
      <c r="R3574" s="258"/>
      <c r="S3574" s="258"/>
      <c r="T3574" s="259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60" t="s">
        <v>260</v>
      </c>
      <c r="AU3574" s="260" t="s">
        <v>93</v>
      </c>
      <c r="AV3574" s="13" t="s">
        <v>93</v>
      </c>
      <c r="AW3574" s="13" t="s">
        <v>40</v>
      </c>
      <c r="AX3574" s="13" t="s">
        <v>84</v>
      </c>
      <c r="AY3574" s="260" t="s">
        <v>251</v>
      </c>
    </row>
    <row r="3575" s="13" customFormat="1">
      <c r="A3575" s="13"/>
      <c r="B3575" s="249"/>
      <c r="C3575" s="250"/>
      <c r="D3575" s="251" t="s">
        <v>260</v>
      </c>
      <c r="E3575" s="252" t="s">
        <v>1</v>
      </c>
      <c r="F3575" s="253" t="s">
        <v>1842</v>
      </c>
      <c r="G3575" s="250"/>
      <c r="H3575" s="254">
        <v>20</v>
      </c>
      <c r="I3575" s="255"/>
      <c r="J3575" s="250"/>
      <c r="K3575" s="250"/>
      <c r="L3575" s="256"/>
      <c r="M3575" s="257"/>
      <c r="N3575" s="258"/>
      <c r="O3575" s="258"/>
      <c r="P3575" s="258"/>
      <c r="Q3575" s="258"/>
      <c r="R3575" s="258"/>
      <c r="S3575" s="258"/>
      <c r="T3575" s="259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60" t="s">
        <v>260</v>
      </c>
      <c r="AU3575" s="260" t="s">
        <v>93</v>
      </c>
      <c r="AV3575" s="13" t="s">
        <v>93</v>
      </c>
      <c r="AW3575" s="13" t="s">
        <v>40</v>
      </c>
      <c r="AX3575" s="13" t="s">
        <v>84</v>
      </c>
      <c r="AY3575" s="260" t="s">
        <v>251</v>
      </c>
    </row>
    <row r="3576" s="16" customFormat="1">
      <c r="A3576" s="16"/>
      <c r="B3576" s="283"/>
      <c r="C3576" s="284"/>
      <c r="D3576" s="251" t="s">
        <v>260</v>
      </c>
      <c r="E3576" s="285" t="s">
        <v>1</v>
      </c>
      <c r="F3576" s="286" t="s">
        <v>329</v>
      </c>
      <c r="G3576" s="284"/>
      <c r="H3576" s="287">
        <v>100</v>
      </c>
      <c r="I3576" s="288"/>
      <c r="J3576" s="284"/>
      <c r="K3576" s="284"/>
      <c r="L3576" s="289"/>
      <c r="M3576" s="290"/>
      <c r="N3576" s="291"/>
      <c r="O3576" s="291"/>
      <c r="P3576" s="291"/>
      <c r="Q3576" s="291"/>
      <c r="R3576" s="291"/>
      <c r="S3576" s="291"/>
      <c r="T3576" s="292"/>
      <c r="U3576" s="16"/>
      <c r="V3576" s="16"/>
      <c r="W3576" s="16"/>
      <c r="X3576" s="16"/>
      <c r="Y3576" s="16"/>
      <c r="Z3576" s="16"/>
      <c r="AA3576" s="16"/>
      <c r="AB3576" s="16"/>
      <c r="AC3576" s="16"/>
      <c r="AD3576" s="16"/>
      <c r="AE3576" s="16"/>
      <c r="AT3576" s="293" t="s">
        <v>260</v>
      </c>
      <c r="AU3576" s="293" t="s">
        <v>93</v>
      </c>
      <c r="AV3576" s="16" t="s">
        <v>273</v>
      </c>
      <c r="AW3576" s="16" t="s">
        <v>40</v>
      </c>
      <c r="AX3576" s="16" t="s">
        <v>84</v>
      </c>
      <c r="AY3576" s="293" t="s">
        <v>251</v>
      </c>
    </row>
    <row r="3577" s="15" customFormat="1">
      <c r="A3577" s="15"/>
      <c r="B3577" s="272"/>
      <c r="C3577" s="273"/>
      <c r="D3577" s="251" t="s">
        <v>260</v>
      </c>
      <c r="E3577" s="274" t="s">
        <v>1</v>
      </c>
      <c r="F3577" s="275" t="s">
        <v>3235</v>
      </c>
      <c r="G3577" s="273"/>
      <c r="H3577" s="274" t="s">
        <v>1</v>
      </c>
      <c r="I3577" s="276"/>
      <c r="J3577" s="273"/>
      <c r="K3577" s="273"/>
      <c r="L3577" s="277"/>
      <c r="M3577" s="278"/>
      <c r="N3577" s="279"/>
      <c r="O3577" s="279"/>
      <c r="P3577" s="279"/>
      <c r="Q3577" s="279"/>
      <c r="R3577" s="279"/>
      <c r="S3577" s="279"/>
      <c r="T3577" s="280"/>
      <c r="U3577" s="15"/>
      <c r="V3577" s="15"/>
      <c r="W3577" s="15"/>
      <c r="X3577" s="15"/>
      <c r="Y3577" s="15"/>
      <c r="Z3577" s="15"/>
      <c r="AA3577" s="15"/>
      <c r="AB3577" s="15"/>
      <c r="AC3577" s="15"/>
      <c r="AD3577" s="15"/>
      <c r="AE3577" s="15"/>
      <c r="AT3577" s="281" t="s">
        <v>260</v>
      </c>
      <c r="AU3577" s="281" t="s">
        <v>93</v>
      </c>
      <c r="AV3577" s="15" t="s">
        <v>91</v>
      </c>
      <c r="AW3577" s="15" t="s">
        <v>40</v>
      </c>
      <c r="AX3577" s="15" t="s">
        <v>84</v>
      </c>
      <c r="AY3577" s="281" t="s">
        <v>251</v>
      </c>
    </row>
    <row r="3578" s="13" customFormat="1">
      <c r="A3578" s="13"/>
      <c r="B3578" s="249"/>
      <c r="C3578" s="250"/>
      <c r="D3578" s="251" t="s">
        <v>260</v>
      </c>
      <c r="E3578" s="252" t="s">
        <v>1</v>
      </c>
      <c r="F3578" s="253" t="s">
        <v>3060</v>
      </c>
      <c r="G3578" s="250"/>
      <c r="H3578" s="254">
        <v>2</v>
      </c>
      <c r="I3578" s="255"/>
      <c r="J3578" s="250"/>
      <c r="K3578" s="250"/>
      <c r="L3578" s="256"/>
      <c r="M3578" s="257"/>
      <c r="N3578" s="258"/>
      <c r="O3578" s="258"/>
      <c r="P3578" s="258"/>
      <c r="Q3578" s="258"/>
      <c r="R3578" s="258"/>
      <c r="S3578" s="258"/>
      <c r="T3578" s="259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60" t="s">
        <v>260</v>
      </c>
      <c r="AU3578" s="260" t="s">
        <v>93</v>
      </c>
      <c r="AV3578" s="13" t="s">
        <v>93</v>
      </c>
      <c r="AW3578" s="13" t="s">
        <v>40</v>
      </c>
      <c r="AX3578" s="13" t="s">
        <v>84</v>
      </c>
      <c r="AY3578" s="260" t="s">
        <v>251</v>
      </c>
    </row>
    <row r="3579" s="16" customFormat="1">
      <c r="A3579" s="16"/>
      <c r="B3579" s="283"/>
      <c r="C3579" s="284"/>
      <c r="D3579" s="251" t="s">
        <v>260</v>
      </c>
      <c r="E3579" s="285" t="s">
        <v>1</v>
      </c>
      <c r="F3579" s="286" t="s">
        <v>329</v>
      </c>
      <c r="G3579" s="284"/>
      <c r="H3579" s="287">
        <v>2</v>
      </c>
      <c r="I3579" s="288"/>
      <c r="J3579" s="284"/>
      <c r="K3579" s="284"/>
      <c r="L3579" s="289"/>
      <c r="M3579" s="290"/>
      <c r="N3579" s="291"/>
      <c r="O3579" s="291"/>
      <c r="P3579" s="291"/>
      <c r="Q3579" s="291"/>
      <c r="R3579" s="291"/>
      <c r="S3579" s="291"/>
      <c r="T3579" s="292"/>
      <c r="U3579" s="16"/>
      <c r="V3579" s="16"/>
      <c r="W3579" s="16"/>
      <c r="X3579" s="16"/>
      <c r="Y3579" s="16"/>
      <c r="Z3579" s="16"/>
      <c r="AA3579" s="16"/>
      <c r="AB3579" s="16"/>
      <c r="AC3579" s="16"/>
      <c r="AD3579" s="16"/>
      <c r="AE3579" s="16"/>
      <c r="AT3579" s="293" t="s">
        <v>260</v>
      </c>
      <c r="AU3579" s="293" t="s">
        <v>93</v>
      </c>
      <c r="AV3579" s="16" t="s">
        <v>273</v>
      </c>
      <c r="AW3579" s="16" t="s">
        <v>40</v>
      </c>
      <c r="AX3579" s="16" t="s">
        <v>84</v>
      </c>
      <c r="AY3579" s="293" t="s">
        <v>251</v>
      </c>
    </row>
    <row r="3580" s="15" customFormat="1">
      <c r="A3580" s="15"/>
      <c r="B3580" s="272"/>
      <c r="C3580" s="273"/>
      <c r="D3580" s="251" t="s">
        <v>260</v>
      </c>
      <c r="E3580" s="274" t="s">
        <v>1</v>
      </c>
      <c r="F3580" s="275" t="s">
        <v>3237</v>
      </c>
      <c r="G3580" s="273"/>
      <c r="H3580" s="274" t="s">
        <v>1</v>
      </c>
      <c r="I3580" s="276"/>
      <c r="J3580" s="273"/>
      <c r="K3580" s="273"/>
      <c r="L3580" s="277"/>
      <c r="M3580" s="278"/>
      <c r="N3580" s="279"/>
      <c r="O3580" s="279"/>
      <c r="P3580" s="279"/>
      <c r="Q3580" s="279"/>
      <c r="R3580" s="279"/>
      <c r="S3580" s="279"/>
      <c r="T3580" s="280"/>
      <c r="U3580" s="15"/>
      <c r="V3580" s="15"/>
      <c r="W3580" s="15"/>
      <c r="X3580" s="15"/>
      <c r="Y3580" s="15"/>
      <c r="Z3580" s="15"/>
      <c r="AA3580" s="15"/>
      <c r="AB3580" s="15"/>
      <c r="AC3580" s="15"/>
      <c r="AD3580" s="15"/>
      <c r="AE3580" s="15"/>
      <c r="AT3580" s="281" t="s">
        <v>260</v>
      </c>
      <c r="AU3580" s="281" t="s">
        <v>93</v>
      </c>
      <c r="AV3580" s="15" t="s">
        <v>91</v>
      </c>
      <c r="AW3580" s="15" t="s">
        <v>40</v>
      </c>
      <c r="AX3580" s="15" t="s">
        <v>84</v>
      </c>
      <c r="AY3580" s="281" t="s">
        <v>251</v>
      </c>
    </row>
    <row r="3581" s="13" customFormat="1">
      <c r="A3581" s="13"/>
      <c r="B3581" s="249"/>
      <c r="C3581" s="250"/>
      <c r="D3581" s="251" t="s">
        <v>260</v>
      </c>
      <c r="E3581" s="252" t="s">
        <v>1</v>
      </c>
      <c r="F3581" s="253" t="s">
        <v>3072</v>
      </c>
      <c r="G3581" s="250"/>
      <c r="H3581" s="254">
        <v>1</v>
      </c>
      <c r="I3581" s="255"/>
      <c r="J3581" s="250"/>
      <c r="K3581" s="250"/>
      <c r="L3581" s="256"/>
      <c r="M3581" s="257"/>
      <c r="N3581" s="258"/>
      <c r="O3581" s="258"/>
      <c r="P3581" s="258"/>
      <c r="Q3581" s="258"/>
      <c r="R3581" s="258"/>
      <c r="S3581" s="258"/>
      <c r="T3581" s="259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60" t="s">
        <v>260</v>
      </c>
      <c r="AU3581" s="260" t="s">
        <v>93</v>
      </c>
      <c r="AV3581" s="13" t="s">
        <v>93</v>
      </c>
      <c r="AW3581" s="13" t="s">
        <v>40</v>
      </c>
      <c r="AX3581" s="13" t="s">
        <v>84</v>
      </c>
      <c r="AY3581" s="260" t="s">
        <v>251</v>
      </c>
    </row>
    <row r="3582" s="16" customFormat="1">
      <c r="A3582" s="16"/>
      <c r="B3582" s="283"/>
      <c r="C3582" s="284"/>
      <c r="D3582" s="251" t="s">
        <v>260</v>
      </c>
      <c r="E3582" s="285" t="s">
        <v>1</v>
      </c>
      <c r="F3582" s="286" t="s">
        <v>329</v>
      </c>
      <c r="G3582" s="284"/>
      <c r="H3582" s="287">
        <v>1</v>
      </c>
      <c r="I3582" s="288"/>
      <c r="J3582" s="284"/>
      <c r="K3582" s="284"/>
      <c r="L3582" s="289"/>
      <c r="M3582" s="290"/>
      <c r="N3582" s="291"/>
      <c r="O3582" s="291"/>
      <c r="P3582" s="291"/>
      <c r="Q3582" s="291"/>
      <c r="R3582" s="291"/>
      <c r="S3582" s="291"/>
      <c r="T3582" s="292"/>
      <c r="U3582" s="16"/>
      <c r="V3582" s="16"/>
      <c r="W3582" s="16"/>
      <c r="X3582" s="16"/>
      <c r="Y3582" s="16"/>
      <c r="Z3582" s="16"/>
      <c r="AA3582" s="16"/>
      <c r="AB3582" s="16"/>
      <c r="AC3582" s="16"/>
      <c r="AD3582" s="16"/>
      <c r="AE3582" s="16"/>
      <c r="AT3582" s="293" t="s">
        <v>260</v>
      </c>
      <c r="AU3582" s="293" t="s">
        <v>93</v>
      </c>
      <c r="AV3582" s="16" t="s">
        <v>273</v>
      </c>
      <c r="AW3582" s="16" t="s">
        <v>40</v>
      </c>
      <c r="AX3582" s="16" t="s">
        <v>84</v>
      </c>
      <c r="AY3582" s="293" t="s">
        <v>251</v>
      </c>
    </row>
    <row r="3583" s="15" customFormat="1">
      <c r="A3583" s="15"/>
      <c r="B3583" s="272"/>
      <c r="C3583" s="273"/>
      <c r="D3583" s="251" t="s">
        <v>260</v>
      </c>
      <c r="E3583" s="274" t="s">
        <v>1</v>
      </c>
      <c r="F3583" s="275" t="s">
        <v>1150</v>
      </c>
      <c r="G3583" s="273"/>
      <c r="H3583" s="274" t="s">
        <v>1</v>
      </c>
      <c r="I3583" s="276"/>
      <c r="J3583" s="273"/>
      <c r="K3583" s="273"/>
      <c r="L3583" s="277"/>
      <c r="M3583" s="278"/>
      <c r="N3583" s="279"/>
      <c r="O3583" s="279"/>
      <c r="P3583" s="279"/>
      <c r="Q3583" s="279"/>
      <c r="R3583" s="279"/>
      <c r="S3583" s="279"/>
      <c r="T3583" s="280"/>
      <c r="U3583" s="15"/>
      <c r="V3583" s="15"/>
      <c r="W3583" s="15"/>
      <c r="X3583" s="15"/>
      <c r="Y3583" s="15"/>
      <c r="Z3583" s="15"/>
      <c r="AA3583" s="15"/>
      <c r="AB3583" s="15"/>
      <c r="AC3583" s="15"/>
      <c r="AD3583" s="15"/>
      <c r="AE3583" s="15"/>
      <c r="AT3583" s="281" t="s">
        <v>260</v>
      </c>
      <c r="AU3583" s="281" t="s">
        <v>93</v>
      </c>
      <c r="AV3583" s="15" t="s">
        <v>91</v>
      </c>
      <c r="AW3583" s="15" t="s">
        <v>40</v>
      </c>
      <c r="AX3583" s="15" t="s">
        <v>84</v>
      </c>
      <c r="AY3583" s="281" t="s">
        <v>251</v>
      </c>
    </row>
    <row r="3584" s="15" customFormat="1">
      <c r="A3584" s="15"/>
      <c r="B3584" s="272"/>
      <c r="C3584" s="273"/>
      <c r="D3584" s="251" t="s">
        <v>260</v>
      </c>
      <c r="E3584" s="274" t="s">
        <v>1</v>
      </c>
      <c r="F3584" s="275" t="s">
        <v>3295</v>
      </c>
      <c r="G3584" s="273"/>
      <c r="H3584" s="274" t="s">
        <v>1</v>
      </c>
      <c r="I3584" s="276"/>
      <c r="J3584" s="273"/>
      <c r="K3584" s="273"/>
      <c r="L3584" s="277"/>
      <c r="M3584" s="278"/>
      <c r="N3584" s="279"/>
      <c r="O3584" s="279"/>
      <c r="P3584" s="279"/>
      <c r="Q3584" s="279"/>
      <c r="R3584" s="279"/>
      <c r="S3584" s="279"/>
      <c r="T3584" s="280"/>
      <c r="U3584" s="15"/>
      <c r="V3584" s="15"/>
      <c r="W3584" s="15"/>
      <c r="X3584" s="15"/>
      <c r="Y3584" s="15"/>
      <c r="Z3584" s="15"/>
      <c r="AA3584" s="15"/>
      <c r="AB3584" s="15"/>
      <c r="AC3584" s="15"/>
      <c r="AD3584" s="15"/>
      <c r="AE3584" s="15"/>
      <c r="AT3584" s="281" t="s">
        <v>260</v>
      </c>
      <c r="AU3584" s="281" t="s">
        <v>93</v>
      </c>
      <c r="AV3584" s="15" t="s">
        <v>91</v>
      </c>
      <c r="AW3584" s="15" t="s">
        <v>40</v>
      </c>
      <c r="AX3584" s="15" t="s">
        <v>84</v>
      </c>
      <c r="AY3584" s="281" t="s">
        <v>251</v>
      </c>
    </row>
    <row r="3585" s="13" customFormat="1">
      <c r="A3585" s="13"/>
      <c r="B3585" s="249"/>
      <c r="C3585" s="250"/>
      <c r="D3585" s="251" t="s">
        <v>260</v>
      </c>
      <c r="E3585" s="252" t="s">
        <v>1</v>
      </c>
      <c r="F3585" s="253" t="s">
        <v>1152</v>
      </c>
      <c r="G3585" s="250"/>
      <c r="H3585" s="254">
        <v>3</v>
      </c>
      <c r="I3585" s="255"/>
      <c r="J3585" s="250"/>
      <c r="K3585" s="250"/>
      <c r="L3585" s="256"/>
      <c r="M3585" s="257"/>
      <c r="N3585" s="258"/>
      <c r="O3585" s="258"/>
      <c r="P3585" s="258"/>
      <c r="Q3585" s="258"/>
      <c r="R3585" s="258"/>
      <c r="S3585" s="258"/>
      <c r="T3585" s="259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60" t="s">
        <v>260</v>
      </c>
      <c r="AU3585" s="260" t="s">
        <v>93</v>
      </c>
      <c r="AV3585" s="13" t="s">
        <v>93</v>
      </c>
      <c r="AW3585" s="13" t="s">
        <v>40</v>
      </c>
      <c r="AX3585" s="13" t="s">
        <v>84</v>
      </c>
      <c r="AY3585" s="260" t="s">
        <v>251</v>
      </c>
    </row>
    <row r="3586" s="16" customFormat="1">
      <c r="A3586" s="16"/>
      <c r="B3586" s="283"/>
      <c r="C3586" s="284"/>
      <c r="D3586" s="251" t="s">
        <v>260</v>
      </c>
      <c r="E3586" s="285" t="s">
        <v>1</v>
      </c>
      <c r="F3586" s="286" t="s">
        <v>329</v>
      </c>
      <c r="G3586" s="284"/>
      <c r="H3586" s="287">
        <v>3</v>
      </c>
      <c r="I3586" s="288"/>
      <c r="J3586" s="284"/>
      <c r="K3586" s="284"/>
      <c r="L3586" s="289"/>
      <c r="M3586" s="290"/>
      <c r="N3586" s="291"/>
      <c r="O3586" s="291"/>
      <c r="P3586" s="291"/>
      <c r="Q3586" s="291"/>
      <c r="R3586" s="291"/>
      <c r="S3586" s="291"/>
      <c r="T3586" s="292"/>
      <c r="U3586" s="16"/>
      <c r="V3586" s="16"/>
      <c r="W3586" s="16"/>
      <c r="X3586" s="16"/>
      <c r="Y3586" s="16"/>
      <c r="Z3586" s="16"/>
      <c r="AA3586" s="16"/>
      <c r="AB3586" s="16"/>
      <c r="AC3586" s="16"/>
      <c r="AD3586" s="16"/>
      <c r="AE3586" s="16"/>
      <c r="AT3586" s="293" t="s">
        <v>260</v>
      </c>
      <c r="AU3586" s="293" t="s">
        <v>93</v>
      </c>
      <c r="AV3586" s="16" t="s">
        <v>273</v>
      </c>
      <c r="AW3586" s="16" t="s">
        <v>40</v>
      </c>
      <c r="AX3586" s="16" t="s">
        <v>84</v>
      </c>
      <c r="AY3586" s="293" t="s">
        <v>251</v>
      </c>
    </row>
    <row r="3587" s="15" customFormat="1">
      <c r="A3587" s="15"/>
      <c r="B3587" s="272"/>
      <c r="C3587" s="273"/>
      <c r="D3587" s="251" t="s">
        <v>260</v>
      </c>
      <c r="E3587" s="274" t="s">
        <v>1</v>
      </c>
      <c r="F3587" s="275" t="s">
        <v>3296</v>
      </c>
      <c r="G3587" s="273"/>
      <c r="H3587" s="274" t="s">
        <v>1</v>
      </c>
      <c r="I3587" s="276"/>
      <c r="J3587" s="273"/>
      <c r="K3587" s="273"/>
      <c r="L3587" s="277"/>
      <c r="M3587" s="278"/>
      <c r="N3587" s="279"/>
      <c r="O3587" s="279"/>
      <c r="P3587" s="279"/>
      <c r="Q3587" s="279"/>
      <c r="R3587" s="279"/>
      <c r="S3587" s="279"/>
      <c r="T3587" s="280"/>
      <c r="U3587" s="15"/>
      <c r="V3587" s="15"/>
      <c r="W3587" s="15"/>
      <c r="X3587" s="15"/>
      <c r="Y3587" s="15"/>
      <c r="Z3587" s="15"/>
      <c r="AA3587" s="15"/>
      <c r="AB3587" s="15"/>
      <c r="AC3587" s="15"/>
      <c r="AD3587" s="15"/>
      <c r="AE3587" s="15"/>
      <c r="AT3587" s="281" t="s">
        <v>260</v>
      </c>
      <c r="AU3587" s="281" t="s">
        <v>93</v>
      </c>
      <c r="AV3587" s="15" t="s">
        <v>91</v>
      </c>
      <c r="AW3587" s="15" t="s">
        <v>40</v>
      </c>
      <c r="AX3587" s="15" t="s">
        <v>84</v>
      </c>
      <c r="AY3587" s="281" t="s">
        <v>251</v>
      </c>
    </row>
    <row r="3588" s="13" customFormat="1">
      <c r="A3588" s="13"/>
      <c r="B3588" s="249"/>
      <c r="C3588" s="250"/>
      <c r="D3588" s="251" t="s">
        <v>260</v>
      </c>
      <c r="E3588" s="252" t="s">
        <v>1</v>
      </c>
      <c r="F3588" s="253" t="s">
        <v>3297</v>
      </c>
      <c r="G3588" s="250"/>
      <c r="H3588" s="254">
        <v>4</v>
      </c>
      <c r="I3588" s="255"/>
      <c r="J3588" s="250"/>
      <c r="K3588" s="250"/>
      <c r="L3588" s="256"/>
      <c r="M3588" s="257"/>
      <c r="N3588" s="258"/>
      <c r="O3588" s="258"/>
      <c r="P3588" s="258"/>
      <c r="Q3588" s="258"/>
      <c r="R3588" s="258"/>
      <c r="S3588" s="258"/>
      <c r="T3588" s="259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60" t="s">
        <v>260</v>
      </c>
      <c r="AU3588" s="260" t="s">
        <v>93</v>
      </c>
      <c r="AV3588" s="13" t="s">
        <v>93</v>
      </c>
      <c r="AW3588" s="13" t="s">
        <v>40</v>
      </c>
      <c r="AX3588" s="13" t="s">
        <v>84</v>
      </c>
      <c r="AY3588" s="260" t="s">
        <v>251</v>
      </c>
    </row>
    <row r="3589" s="16" customFormat="1">
      <c r="A3589" s="16"/>
      <c r="B3589" s="283"/>
      <c r="C3589" s="284"/>
      <c r="D3589" s="251" t="s">
        <v>260</v>
      </c>
      <c r="E3589" s="285" t="s">
        <v>1</v>
      </c>
      <c r="F3589" s="286" t="s">
        <v>329</v>
      </c>
      <c r="G3589" s="284"/>
      <c r="H3589" s="287">
        <v>4</v>
      </c>
      <c r="I3589" s="288"/>
      <c r="J3589" s="284"/>
      <c r="K3589" s="284"/>
      <c r="L3589" s="289"/>
      <c r="M3589" s="290"/>
      <c r="N3589" s="291"/>
      <c r="O3589" s="291"/>
      <c r="P3589" s="291"/>
      <c r="Q3589" s="291"/>
      <c r="R3589" s="291"/>
      <c r="S3589" s="291"/>
      <c r="T3589" s="292"/>
      <c r="U3589" s="16"/>
      <c r="V3589" s="16"/>
      <c r="W3589" s="16"/>
      <c r="X3589" s="16"/>
      <c r="Y3589" s="16"/>
      <c r="Z3589" s="16"/>
      <c r="AA3589" s="16"/>
      <c r="AB3589" s="16"/>
      <c r="AC3589" s="16"/>
      <c r="AD3589" s="16"/>
      <c r="AE3589" s="16"/>
      <c r="AT3589" s="293" t="s">
        <v>260</v>
      </c>
      <c r="AU3589" s="293" t="s">
        <v>93</v>
      </c>
      <c r="AV3589" s="16" t="s">
        <v>273</v>
      </c>
      <c r="AW3589" s="16" t="s">
        <v>40</v>
      </c>
      <c r="AX3589" s="16" t="s">
        <v>84</v>
      </c>
      <c r="AY3589" s="293" t="s">
        <v>251</v>
      </c>
    </row>
    <row r="3590" s="15" customFormat="1">
      <c r="A3590" s="15"/>
      <c r="B3590" s="272"/>
      <c r="C3590" s="273"/>
      <c r="D3590" s="251" t="s">
        <v>260</v>
      </c>
      <c r="E3590" s="274" t="s">
        <v>1</v>
      </c>
      <c r="F3590" s="275" t="s">
        <v>1151</v>
      </c>
      <c r="G3590" s="273"/>
      <c r="H3590" s="274" t="s">
        <v>1</v>
      </c>
      <c r="I3590" s="276"/>
      <c r="J3590" s="273"/>
      <c r="K3590" s="273"/>
      <c r="L3590" s="277"/>
      <c r="M3590" s="278"/>
      <c r="N3590" s="279"/>
      <c r="O3590" s="279"/>
      <c r="P3590" s="279"/>
      <c r="Q3590" s="279"/>
      <c r="R3590" s="279"/>
      <c r="S3590" s="279"/>
      <c r="T3590" s="280"/>
      <c r="U3590" s="15"/>
      <c r="V3590" s="15"/>
      <c r="W3590" s="15"/>
      <c r="X3590" s="15"/>
      <c r="Y3590" s="15"/>
      <c r="Z3590" s="15"/>
      <c r="AA3590" s="15"/>
      <c r="AB3590" s="15"/>
      <c r="AC3590" s="15"/>
      <c r="AD3590" s="15"/>
      <c r="AE3590" s="15"/>
      <c r="AT3590" s="281" t="s">
        <v>260</v>
      </c>
      <c r="AU3590" s="281" t="s">
        <v>93</v>
      </c>
      <c r="AV3590" s="15" t="s">
        <v>91</v>
      </c>
      <c r="AW3590" s="15" t="s">
        <v>40</v>
      </c>
      <c r="AX3590" s="15" t="s">
        <v>84</v>
      </c>
      <c r="AY3590" s="281" t="s">
        <v>251</v>
      </c>
    </row>
    <row r="3591" s="13" customFormat="1">
      <c r="A3591" s="13"/>
      <c r="B3591" s="249"/>
      <c r="C3591" s="250"/>
      <c r="D3591" s="251" t="s">
        <v>260</v>
      </c>
      <c r="E3591" s="252" t="s">
        <v>1</v>
      </c>
      <c r="F3591" s="253" t="s">
        <v>1152</v>
      </c>
      <c r="G3591" s="250"/>
      <c r="H3591" s="254">
        <v>3</v>
      </c>
      <c r="I3591" s="255"/>
      <c r="J3591" s="250"/>
      <c r="K3591" s="250"/>
      <c r="L3591" s="256"/>
      <c r="M3591" s="257"/>
      <c r="N3591" s="258"/>
      <c r="O3591" s="258"/>
      <c r="P3591" s="258"/>
      <c r="Q3591" s="258"/>
      <c r="R3591" s="258"/>
      <c r="S3591" s="258"/>
      <c r="T3591" s="259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60" t="s">
        <v>260</v>
      </c>
      <c r="AU3591" s="260" t="s">
        <v>93</v>
      </c>
      <c r="AV3591" s="13" t="s">
        <v>93</v>
      </c>
      <c r="AW3591" s="13" t="s">
        <v>40</v>
      </c>
      <c r="AX3591" s="13" t="s">
        <v>84</v>
      </c>
      <c r="AY3591" s="260" t="s">
        <v>251</v>
      </c>
    </row>
    <row r="3592" s="16" customFormat="1">
      <c r="A3592" s="16"/>
      <c r="B3592" s="283"/>
      <c r="C3592" s="284"/>
      <c r="D3592" s="251" t="s">
        <v>260</v>
      </c>
      <c r="E3592" s="285" t="s">
        <v>1</v>
      </c>
      <c r="F3592" s="286" t="s">
        <v>329</v>
      </c>
      <c r="G3592" s="284"/>
      <c r="H3592" s="287">
        <v>3</v>
      </c>
      <c r="I3592" s="288"/>
      <c r="J3592" s="284"/>
      <c r="K3592" s="284"/>
      <c r="L3592" s="289"/>
      <c r="M3592" s="290"/>
      <c r="N3592" s="291"/>
      <c r="O3592" s="291"/>
      <c r="P3592" s="291"/>
      <c r="Q3592" s="291"/>
      <c r="R3592" s="291"/>
      <c r="S3592" s="291"/>
      <c r="T3592" s="292"/>
      <c r="U3592" s="16"/>
      <c r="V3592" s="16"/>
      <c r="W3592" s="16"/>
      <c r="X3592" s="16"/>
      <c r="Y3592" s="16"/>
      <c r="Z3592" s="16"/>
      <c r="AA3592" s="16"/>
      <c r="AB3592" s="16"/>
      <c r="AC3592" s="16"/>
      <c r="AD3592" s="16"/>
      <c r="AE3592" s="16"/>
      <c r="AT3592" s="293" t="s">
        <v>260</v>
      </c>
      <c r="AU3592" s="293" t="s">
        <v>93</v>
      </c>
      <c r="AV3592" s="16" t="s">
        <v>273</v>
      </c>
      <c r="AW3592" s="16" t="s">
        <v>40</v>
      </c>
      <c r="AX3592" s="16" t="s">
        <v>84</v>
      </c>
      <c r="AY3592" s="293" t="s">
        <v>251</v>
      </c>
    </row>
    <row r="3593" s="15" customFormat="1">
      <c r="A3593" s="15"/>
      <c r="B3593" s="272"/>
      <c r="C3593" s="273"/>
      <c r="D3593" s="251" t="s">
        <v>260</v>
      </c>
      <c r="E3593" s="274" t="s">
        <v>1</v>
      </c>
      <c r="F3593" s="275" t="s">
        <v>1153</v>
      </c>
      <c r="G3593" s="273"/>
      <c r="H3593" s="274" t="s">
        <v>1</v>
      </c>
      <c r="I3593" s="276"/>
      <c r="J3593" s="273"/>
      <c r="K3593" s="273"/>
      <c r="L3593" s="277"/>
      <c r="M3593" s="278"/>
      <c r="N3593" s="279"/>
      <c r="O3593" s="279"/>
      <c r="P3593" s="279"/>
      <c r="Q3593" s="279"/>
      <c r="R3593" s="279"/>
      <c r="S3593" s="279"/>
      <c r="T3593" s="280"/>
      <c r="U3593" s="15"/>
      <c r="V3593" s="15"/>
      <c r="W3593" s="15"/>
      <c r="X3593" s="15"/>
      <c r="Y3593" s="15"/>
      <c r="Z3593" s="15"/>
      <c r="AA3593" s="15"/>
      <c r="AB3593" s="15"/>
      <c r="AC3593" s="15"/>
      <c r="AD3593" s="15"/>
      <c r="AE3593" s="15"/>
      <c r="AT3593" s="281" t="s">
        <v>260</v>
      </c>
      <c r="AU3593" s="281" t="s">
        <v>93</v>
      </c>
      <c r="AV3593" s="15" t="s">
        <v>91</v>
      </c>
      <c r="AW3593" s="15" t="s">
        <v>40</v>
      </c>
      <c r="AX3593" s="15" t="s">
        <v>84</v>
      </c>
      <c r="AY3593" s="281" t="s">
        <v>251</v>
      </c>
    </row>
    <row r="3594" s="13" customFormat="1">
      <c r="A3594" s="13"/>
      <c r="B3594" s="249"/>
      <c r="C3594" s="250"/>
      <c r="D3594" s="251" t="s">
        <v>260</v>
      </c>
      <c r="E3594" s="252" t="s">
        <v>1</v>
      </c>
      <c r="F3594" s="253" t="s">
        <v>1154</v>
      </c>
      <c r="G3594" s="250"/>
      <c r="H3594" s="254">
        <v>9</v>
      </c>
      <c r="I3594" s="255"/>
      <c r="J3594" s="250"/>
      <c r="K3594" s="250"/>
      <c r="L3594" s="256"/>
      <c r="M3594" s="257"/>
      <c r="N3594" s="258"/>
      <c r="O3594" s="258"/>
      <c r="P3594" s="258"/>
      <c r="Q3594" s="258"/>
      <c r="R3594" s="258"/>
      <c r="S3594" s="258"/>
      <c r="T3594" s="259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60" t="s">
        <v>260</v>
      </c>
      <c r="AU3594" s="260" t="s">
        <v>93</v>
      </c>
      <c r="AV3594" s="13" t="s">
        <v>93</v>
      </c>
      <c r="AW3594" s="13" t="s">
        <v>40</v>
      </c>
      <c r="AX3594" s="13" t="s">
        <v>84</v>
      </c>
      <c r="AY3594" s="260" t="s">
        <v>251</v>
      </c>
    </row>
    <row r="3595" s="16" customFormat="1">
      <c r="A3595" s="16"/>
      <c r="B3595" s="283"/>
      <c r="C3595" s="284"/>
      <c r="D3595" s="251" t="s">
        <v>260</v>
      </c>
      <c r="E3595" s="285" t="s">
        <v>1</v>
      </c>
      <c r="F3595" s="286" t="s">
        <v>329</v>
      </c>
      <c r="G3595" s="284"/>
      <c r="H3595" s="287">
        <v>9</v>
      </c>
      <c r="I3595" s="288"/>
      <c r="J3595" s="284"/>
      <c r="K3595" s="284"/>
      <c r="L3595" s="289"/>
      <c r="M3595" s="290"/>
      <c r="N3595" s="291"/>
      <c r="O3595" s="291"/>
      <c r="P3595" s="291"/>
      <c r="Q3595" s="291"/>
      <c r="R3595" s="291"/>
      <c r="S3595" s="291"/>
      <c r="T3595" s="292"/>
      <c r="U3595" s="16"/>
      <c r="V3595" s="16"/>
      <c r="W3595" s="16"/>
      <c r="X3595" s="16"/>
      <c r="Y3595" s="16"/>
      <c r="Z3595" s="16"/>
      <c r="AA3595" s="16"/>
      <c r="AB3595" s="16"/>
      <c r="AC3595" s="16"/>
      <c r="AD3595" s="16"/>
      <c r="AE3595" s="16"/>
      <c r="AT3595" s="293" t="s">
        <v>260</v>
      </c>
      <c r="AU3595" s="293" t="s">
        <v>93</v>
      </c>
      <c r="AV3595" s="16" t="s">
        <v>273</v>
      </c>
      <c r="AW3595" s="16" t="s">
        <v>40</v>
      </c>
      <c r="AX3595" s="16" t="s">
        <v>84</v>
      </c>
      <c r="AY3595" s="293" t="s">
        <v>251</v>
      </c>
    </row>
    <row r="3596" s="14" customFormat="1">
      <c r="A3596" s="14"/>
      <c r="B3596" s="261"/>
      <c r="C3596" s="262"/>
      <c r="D3596" s="251" t="s">
        <v>260</v>
      </c>
      <c r="E3596" s="263" t="s">
        <v>1</v>
      </c>
      <c r="F3596" s="264" t="s">
        <v>262</v>
      </c>
      <c r="G3596" s="262"/>
      <c r="H3596" s="265">
        <v>122</v>
      </c>
      <c r="I3596" s="266"/>
      <c r="J3596" s="262"/>
      <c r="K3596" s="262"/>
      <c r="L3596" s="267"/>
      <c r="M3596" s="268"/>
      <c r="N3596" s="269"/>
      <c r="O3596" s="269"/>
      <c r="P3596" s="269"/>
      <c r="Q3596" s="269"/>
      <c r="R3596" s="269"/>
      <c r="S3596" s="269"/>
      <c r="T3596" s="270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71" t="s">
        <v>260</v>
      </c>
      <c r="AU3596" s="271" t="s">
        <v>93</v>
      </c>
      <c r="AV3596" s="14" t="s">
        <v>257</v>
      </c>
      <c r="AW3596" s="14" t="s">
        <v>40</v>
      </c>
      <c r="AX3596" s="14" t="s">
        <v>91</v>
      </c>
      <c r="AY3596" s="271" t="s">
        <v>251</v>
      </c>
    </row>
    <row r="3597" s="2" customFormat="1" ht="16.5" customHeight="1">
      <c r="A3597" s="41"/>
      <c r="B3597" s="42"/>
      <c r="C3597" s="294" t="s">
        <v>3318</v>
      </c>
      <c r="D3597" s="294" t="s">
        <v>338</v>
      </c>
      <c r="E3597" s="295" t="s">
        <v>3319</v>
      </c>
      <c r="F3597" s="296" t="s">
        <v>3320</v>
      </c>
      <c r="G3597" s="297" t="s">
        <v>571</v>
      </c>
      <c r="H3597" s="298">
        <v>122</v>
      </c>
      <c r="I3597" s="299"/>
      <c r="J3597" s="300">
        <f>ROUND(I3597*H3597,2)</f>
        <v>0</v>
      </c>
      <c r="K3597" s="301"/>
      <c r="L3597" s="302"/>
      <c r="M3597" s="303" t="s">
        <v>1</v>
      </c>
      <c r="N3597" s="304" t="s">
        <v>49</v>
      </c>
      <c r="O3597" s="94"/>
      <c r="P3597" s="240">
        <f>O3597*H3597</f>
        <v>0</v>
      </c>
      <c r="Q3597" s="240">
        <v>0.0023999999999999998</v>
      </c>
      <c r="R3597" s="240">
        <f>Q3597*H3597</f>
        <v>0.29279999999999995</v>
      </c>
      <c r="S3597" s="240">
        <v>0</v>
      </c>
      <c r="T3597" s="241">
        <f>S3597*H3597</f>
        <v>0</v>
      </c>
      <c r="U3597" s="41"/>
      <c r="V3597" s="41"/>
      <c r="W3597" s="41"/>
      <c r="X3597" s="41"/>
      <c r="Y3597" s="41"/>
      <c r="Z3597" s="41"/>
      <c r="AA3597" s="41"/>
      <c r="AB3597" s="41"/>
      <c r="AC3597" s="41"/>
      <c r="AD3597" s="41"/>
      <c r="AE3597" s="41"/>
      <c r="AR3597" s="242" t="s">
        <v>364</v>
      </c>
      <c r="AT3597" s="242" t="s">
        <v>338</v>
      </c>
      <c r="AU3597" s="242" t="s">
        <v>93</v>
      </c>
      <c r="AY3597" s="19" t="s">
        <v>251</v>
      </c>
      <c r="BE3597" s="243">
        <f>IF(N3597="základní",J3597,0)</f>
        <v>0</v>
      </c>
      <c r="BF3597" s="243">
        <f>IF(N3597="snížená",J3597,0)</f>
        <v>0</v>
      </c>
      <c r="BG3597" s="243">
        <f>IF(N3597="zákl. přenesená",J3597,0)</f>
        <v>0</v>
      </c>
      <c r="BH3597" s="243">
        <f>IF(N3597="sníž. přenesená",J3597,0)</f>
        <v>0</v>
      </c>
      <c r="BI3597" s="243">
        <f>IF(N3597="nulová",J3597,0)</f>
        <v>0</v>
      </c>
      <c r="BJ3597" s="19" t="s">
        <v>91</v>
      </c>
      <c r="BK3597" s="243">
        <f>ROUND(I3597*H3597,2)</f>
        <v>0</v>
      </c>
      <c r="BL3597" s="19" t="s">
        <v>304</v>
      </c>
      <c r="BM3597" s="242" t="s">
        <v>3321</v>
      </c>
    </row>
    <row r="3598" s="15" customFormat="1">
      <c r="A3598" s="15"/>
      <c r="B3598" s="272"/>
      <c r="C3598" s="273"/>
      <c r="D3598" s="251" t="s">
        <v>260</v>
      </c>
      <c r="E3598" s="274" t="s">
        <v>1</v>
      </c>
      <c r="F3598" s="275" t="s">
        <v>2577</v>
      </c>
      <c r="G3598" s="273"/>
      <c r="H3598" s="274" t="s">
        <v>1</v>
      </c>
      <c r="I3598" s="276"/>
      <c r="J3598" s="273"/>
      <c r="K3598" s="273"/>
      <c r="L3598" s="277"/>
      <c r="M3598" s="278"/>
      <c r="N3598" s="279"/>
      <c r="O3598" s="279"/>
      <c r="P3598" s="279"/>
      <c r="Q3598" s="279"/>
      <c r="R3598" s="279"/>
      <c r="S3598" s="279"/>
      <c r="T3598" s="280"/>
      <c r="U3598" s="15"/>
      <c r="V3598" s="15"/>
      <c r="W3598" s="15"/>
      <c r="X3598" s="15"/>
      <c r="Y3598" s="15"/>
      <c r="Z3598" s="15"/>
      <c r="AA3598" s="15"/>
      <c r="AB3598" s="15"/>
      <c r="AC3598" s="15"/>
      <c r="AD3598" s="15"/>
      <c r="AE3598" s="15"/>
      <c r="AT3598" s="281" t="s">
        <v>260</v>
      </c>
      <c r="AU3598" s="281" t="s">
        <v>93</v>
      </c>
      <c r="AV3598" s="15" t="s">
        <v>91</v>
      </c>
      <c r="AW3598" s="15" t="s">
        <v>40</v>
      </c>
      <c r="AX3598" s="15" t="s">
        <v>84</v>
      </c>
      <c r="AY3598" s="281" t="s">
        <v>251</v>
      </c>
    </row>
    <row r="3599" s="15" customFormat="1">
      <c r="A3599" s="15"/>
      <c r="B3599" s="272"/>
      <c r="C3599" s="273"/>
      <c r="D3599" s="251" t="s">
        <v>260</v>
      </c>
      <c r="E3599" s="274" t="s">
        <v>1</v>
      </c>
      <c r="F3599" s="275" t="s">
        <v>3218</v>
      </c>
      <c r="G3599" s="273"/>
      <c r="H3599" s="274" t="s">
        <v>1</v>
      </c>
      <c r="I3599" s="276"/>
      <c r="J3599" s="273"/>
      <c r="K3599" s="273"/>
      <c r="L3599" s="277"/>
      <c r="M3599" s="278"/>
      <c r="N3599" s="279"/>
      <c r="O3599" s="279"/>
      <c r="P3599" s="279"/>
      <c r="Q3599" s="279"/>
      <c r="R3599" s="279"/>
      <c r="S3599" s="279"/>
      <c r="T3599" s="280"/>
      <c r="U3599" s="15"/>
      <c r="V3599" s="15"/>
      <c r="W3599" s="15"/>
      <c r="X3599" s="15"/>
      <c r="Y3599" s="15"/>
      <c r="Z3599" s="15"/>
      <c r="AA3599" s="15"/>
      <c r="AB3599" s="15"/>
      <c r="AC3599" s="15"/>
      <c r="AD3599" s="15"/>
      <c r="AE3599" s="15"/>
      <c r="AT3599" s="281" t="s">
        <v>260</v>
      </c>
      <c r="AU3599" s="281" t="s">
        <v>93</v>
      </c>
      <c r="AV3599" s="15" t="s">
        <v>91</v>
      </c>
      <c r="AW3599" s="15" t="s">
        <v>40</v>
      </c>
      <c r="AX3599" s="15" t="s">
        <v>84</v>
      </c>
      <c r="AY3599" s="281" t="s">
        <v>251</v>
      </c>
    </row>
    <row r="3600" s="13" customFormat="1">
      <c r="A3600" s="13"/>
      <c r="B3600" s="249"/>
      <c r="C3600" s="250"/>
      <c r="D3600" s="251" t="s">
        <v>260</v>
      </c>
      <c r="E3600" s="252" t="s">
        <v>1</v>
      </c>
      <c r="F3600" s="253" t="s">
        <v>2423</v>
      </c>
      <c r="G3600" s="250"/>
      <c r="H3600" s="254">
        <v>20</v>
      </c>
      <c r="I3600" s="255"/>
      <c r="J3600" s="250"/>
      <c r="K3600" s="250"/>
      <c r="L3600" s="256"/>
      <c r="M3600" s="257"/>
      <c r="N3600" s="258"/>
      <c r="O3600" s="258"/>
      <c r="P3600" s="258"/>
      <c r="Q3600" s="258"/>
      <c r="R3600" s="258"/>
      <c r="S3600" s="258"/>
      <c r="T3600" s="259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60" t="s">
        <v>260</v>
      </c>
      <c r="AU3600" s="260" t="s">
        <v>93</v>
      </c>
      <c r="AV3600" s="13" t="s">
        <v>93</v>
      </c>
      <c r="AW3600" s="13" t="s">
        <v>40</v>
      </c>
      <c r="AX3600" s="13" t="s">
        <v>84</v>
      </c>
      <c r="AY3600" s="260" t="s">
        <v>251</v>
      </c>
    </row>
    <row r="3601" s="13" customFormat="1">
      <c r="A3601" s="13"/>
      <c r="B3601" s="249"/>
      <c r="C3601" s="250"/>
      <c r="D3601" s="251" t="s">
        <v>260</v>
      </c>
      <c r="E3601" s="252" t="s">
        <v>1</v>
      </c>
      <c r="F3601" s="253" t="s">
        <v>3249</v>
      </c>
      <c r="G3601" s="250"/>
      <c r="H3601" s="254">
        <v>20</v>
      </c>
      <c r="I3601" s="255"/>
      <c r="J3601" s="250"/>
      <c r="K3601" s="250"/>
      <c r="L3601" s="256"/>
      <c r="M3601" s="257"/>
      <c r="N3601" s="258"/>
      <c r="O3601" s="258"/>
      <c r="P3601" s="258"/>
      <c r="Q3601" s="258"/>
      <c r="R3601" s="258"/>
      <c r="S3601" s="258"/>
      <c r="T3601" s="259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60" t="s">
        <v>260</v>
      </c>
      <c r="AU3601" s="260" t="s">
        <v>93</v>
      </c>
      <c r="AV3601" s="13" t="s">
        <v>93</v>
      </c>
      <c r="AW3601" s="13" t="s">
        <v>40</v>
      </c>
      <c r="AX3601" s="13" t="s">
        <v>84</v>
      </c>
      <c r="AY3601" s="260" t="s">
        <v>251</v>
      </c>
    </row>
    <row r="3602" s="13" customFormat="1">
      <c r="A3602" s="13"/>
      <c r="B3602" s="249"/>
      <c r="C3602" s="250"/>
      <c r="D3602" s="251" t="s">
        <v>260</v>
      </c>
      <c r="E3602" s="252" t="s">
        <v>1</v>
      </c>
      <c r="F3602" s="253" t="s">
        <v>3250</v>
      </c>
      <c r="G3602" s="250"/>
      <c r="H3602" s="254">
        <v>20</v>
      </c>
      <c r="I3602" s="255"/>
      <c r="J3602" s="250"/>
      <c r="K3602" s="250"/>
      <c r="L3602" s="256"/>
      <c r="M3602" s="257"/>
      <c r="N3602" s="258"/>
      <c r="O3602" s="258"/>
      <c r="P3602" s="258"/>
      <c r="Q3602" s="258"/>
      <c r="R3602" s="258"/>
      <c r="S3602" s="258"/>
      <c r="T3602" s="259"/>
      <c r="U3602" s="13"/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3"/>
      <c r="AT3602" s="260" t="s">
        <v>260</v>
      </c>
      <c r="AU3602" s="260" t="s">
        <v>93</v>
      </c>
      <c r="AV3602" s="13" t="s">
        <v>93</v>
      </c>
      <c r="AW3602" s="13" t="s">
        <v>40</v>
      </c>
      <c r="AX3602" s="13" t="s">
        <v>84</v>
      </c>
      <c r="AY3602" s="260" t="s">
        <v>251</v>
      </c>
    </row>
    <row r="3603" s="13" customFormat="1">
      <c r="A3603" s="13"/>
      <c r="B3603" s="249"/>
      <c r="C3603" s="250"/>
      <c r="D3603" s="251" t="s">
        <v>260</v>
      </c>
      <c r="E3603" s="252" t="s">
        <v>1</v>
      </c>
      <c r="F3603" s="253" t="s">
        <v>1841</v>
      </c>
      <c r="G3603" s="250"/>
      <c r="H3603" s="254">
        <v>20</v>
      </c>
      <c r="I3603" s="255"/>
      <c r="J3603" s="250"/>
      <c r="K3603" s="250"/>
      <c r="L3603" s="256"/>
      <c r="M3603" s="257"/>
      <c r="N3603" s="258"/>
      <c r="O3603" s="258"/>
      <c r="P3603" s="258"/>
      <c r="Q3603" s="258"/>
      <c r="R3603" s="258"/>
      <c r="S3603" s="258"/>
      <c r="T3603" s="259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60" t="s">
        <v>260</v>
      </c>
      <c r="AU3603" s="260" t="s">
        <v>93</v>
      </c>
      <c r="AV3603" s="13" t="s">
        <v>93</v>
      </c>
      <c r="AW3603" s="13" t="s">
        <v>40</v>
      </c>
      <c r="AX3603" s="13" t="s">
        <v>84</v>
      </c>
      <c r="AY3603" s="260" t="s">
        <v>251</v>
      </c>
    </row>
    <row r="3604" s="13" customFormat="1">
      <c r="A3604" s="13"/>
      <c r="B3604" s="249"/>
      <c r="C3604" s="250"/>
      <c r="D3604" s="251" t="s">
        <v>260</v>
      </c>
      <c r="E3604" s="252" t="s">
        <v>1</v>
      </c>
      <c r="F3604" s="253" t="s">
        <v>1842</v>
      </c>
      <c r="G3604" s="250"/>
      <c r="H3604" s="254">
        <v>20</v>
      </c>
      <c r="I3604" s="255"/>
      <c r="J3604" s="250"/>
      <c r="K3604" s="250"/>
      <c r="L3604" s="256"/>
      <c r="M3604" s="257"/>
      <c r="N3604" s="258"/>
      <c r="O3604" s="258"/>
      <c r="P3604" s="258"/>
      <c r="Q3604" s="258"/>
      <c r="R3604" s="258"/>
      <c r="S3604" s="258"/>
      <c r="T3604" s="259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60" t="s">
        <v>260</v>
      </c>
      <c r="AU3604" s="260" t="s">
        <v>93</v>
      </c>
      <c r="AV3604" s="13" t="s">
        <v>93</v>
      </c>
      <c r="AW3604" s="13" t="s">
        <v>40</v>
      </c>
      <c r="AX3604" s="13" t="s">
        <v>84</v>
      </c>
      <c r="AY3604" s="260" t="s">
        <v>251</v>
      </c>
    </row>
    <row r="3605" s="16" customFormat="1">
      <c r="A3605" s="16"/>
      <c r="B3605" s="283"/>
      <c r="C3605" s="284"/>
      <c r="D3605" s="251" t="s">
        <v>260</v>
      </c>
      <c r="E3605" s="285" t="s">
        <v>1</v>
      </c>
      <c r="F3605" s="286" t="s">
        <v>329</v>
      </c>
      <c r="G3605" s="284"/>
      <c r="H3605" s="287">
        <v>100</v>
      </c>
      <c r="I3605" s="288"/>
      <c r="J3605" s="284"/>
      <c r="K3605" s="284"/>
      <c r="L3605" s="289"/>
      <c r="M3605" s="290"/>
      <c r="N3605" s="291"/>
      <c r="O3605" s="291"/>
      <c r="P3605" s="291"/>
      <c r="Q3605" s="291"/>
      <c r="R3605" s="291"/>
      <c r="S3605" s="291"/>
      <c r="T3605" s="292"/>
      <c r="U3605" s="16"/>
      <c r="V3605" s="16"/>
      <c r="W3605" s="16"/>
      <c r="X3605" s="16"/>
      <c r="Y3605" s="16"/>
      <c r="Z3605" s="16"/>
      <c r="AA3605" s="16"/>
      <c r="AB3605" s="16"/>
      <c r="AC3605" s="16"/>
      <c r="AD3605" s="16"/>
      <c r="AE3605" s="16"/>
      <c r="AT3605" s="293" t="s">
        <v>260</v>
      </c>
      <c r="AU3605" s="293" t="s">
        <v>93</v>
      </c>
      <c r="AV3605" s="16" t="s">
        <v>273</v>
      </c>
      <c r="AW3605" s="16" t="s">
        <v>40</v>
      </c>
      <c r="AX3605" s="16" t="s">
        <v>84</v>
      </c>
      <c r="AY3605" s="293" t="s">
        <v>251</v>
      </c>
    </row>
    <row r="3606" s="15" customFormat="1">
      <c r="A3606" s="15"/>
      <c r="B3606" s="272"/>
      <c r="C3606" s="273"/>
      <c r="D3606" s="251" t="s">
        <v>260</v>
      </c>
      <c r="E3606" s="274" t="s">
        <v>1</v>
      </c>
      <c r="F3606" s="275" t="s">
        <v>3235</v>
      </c>
      <c r="G3606" s="273"/>
      <c r="H3606" s="274" t="s">
        <v>1</v>
      </c>
      <c r="I3606" s="276"/>
      <c r="J3606" s="273"/>
      <c r="K3606" s="273"/>
      <c r="L3606" s="277"/>
      <c r="M3606" s="278"/>
      <c r="N3606" s="279"/>
      <c r="O3606" s="279"/>
      <c r="P3606" s="279"/>
      <c r="Q3606" s="279"/>
      <c r="R3606" s="279"/>
      <c r="S3606" s="279"/>
      <c r="T3606" s="280"/>
      <c r="U3606" s="15"/>
      <c r="V3606" s="15"/>
      <c r="W3606" s="15"/>
      <c r="X3606" s="15"/>
      <c r="Y3606" s="15"/>
      <c r="Z3606" s="15"/>
      <c r="AA3606" s="15"/>
      <c r="AB3606" s="15"/>
      <c r="AC3606" s="15"/>
      <c r="AD3606" s="15"/>
      <c r="AE3606" s="15"/>
      <c r="AT3606" s="281" t="s">
        <v>260</v>
      </c>
      <c r="AU3606" s="281" t="s">
        <v>93</v>
      </c>
      <c r="AV3606" s="15" t="s">
        <v>91</v>
      </c>
      <c r="AW3606" s="15" t="s">
        <v>40</v>
      </c>
      <c r="AX3606" s="15" t="s">
        <v>84</v>
      </c>
      <c r="AY3606" s="281" t="s">
        <v>251</v>
      </c>
    </row>
    <row r="3607" s="13" customFormat="1">
      <c r="A3607" s="13"/>
      <c r="B3607" s="249"/>
      <c r="C3607" s="250"/>
      <c r="D3607" s="251" t="s">
        <v>260</v>
      </c>
      <c r="E3607" s="252" t="s">
        <v>1</v>
      </c>
      <c r="F3607" s="253" t="s">
        <v>3060</v>
      </c>
      <c r="G3607" s="250"/>
      <c r="H3607" s="254">
        <v>2</v>
      </c>
      <c r="I3607" s="255"/>
      <c r="J3607" s="250"/>
      <c r="K3607" s="250"/>
      <c r="L3607" s="256"/>
      <c r="M3607" s="257"/>
      <c r="N3607" s="258"/>
      <c r="O3607" s="258"/>
      <c r="P3607" s="258"/>
      <c r="Q3607" s="258"/>
      <c r="R3607" s="258"/>
      <c r="S3607" s="258"/>
      <c r="T3607" s="259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60" t="s">
        <v>260</v>
      </c>
      <c r="AU3607" s="260" t="s">
        <v>93</v>
      </c>
      <c r="AV3607" s="13" t="s">
        <v>93</v>
      </c>
      <c r="AW3607" s="13" t="s">
        <v>40</v>
      </c>
      <c r="AX3607" s="13" t="s">
        <v>84</v>
      </c>
      <c r="AY3607" s="260" t="s">
        <v>251</v>
      </c>
    </row>
    <row r="3608" s="16" customFormat="1">
      <c r="A3608" s="16"/>
      <c r="B3608" s="283"/>
      <c r="C3608" s="284"/>
      <c r="D3608" s="251" t="s">
        <v>260</v>
      </c>
      <c r="E3608" s="285" t="s">
        <v>1</v>
      </c>
      <c r="F3608" s="286" t="s">
        <v>329</v>
      </c>
      <c r="G3608" s="284"/>
      <c r="H3608" s="287">
        <v>2</v>
      </c>
      <c r="I3608" s="288"/>
      <c r="J3608" s="284"/>
      <c r="K3608" s="284"/>
      <c r="L3608" s="289"/>
      <c r="M3608" s="290"/>
      <c r="N3608" s="291"/>
      <c r="O3608" s="291"/>
      <c r="P3608" s="291"/>
      <c r="Q3608" s="291"/>
      <c r="R3608" s="291"/>
      <c r="S3608" s="291"/>
      <c r="T3608" s="292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T3608" s="293" t="s">
        <v>260</v>
      </c>
      <c r="AU3608" s="293" t="s">
        <v>93</v>
      </c>
      <c r="AV3608" s="16" t="s">
        <v>273</v>
      </c>
      <c r="AW3608" s="16" t="s">
        <v>40</v>
      </c>
      <c r="AX3608" s="16" t="s">
        <v>84</v>
      </c>
      <c r="AY3608" s="293" t="s">
        <v>251</v>
      </c>
    </row>
    <row r="3609" s="15" customFormat="1">
      <c r="A3609" s="15"/>
      <c r="B3609" s="272"/>
      <c r="C3609" s="273"/>
      <c r="D3609" s="251" t="s">
        <v>260</v>
      </c>
      <c r="E3609" s="274" t="s">
        <v>1</v>
      </c>
      <c r="F3609" s="275" t="s">
        <v>3237</v>
      </c>
      <c r="G3609" s="273"/>
      <c r="H3609" s="274" t="s">
        <v>1</v>
      </c>
      <c r="I3609" s="276"/>
      <c r="J3609" s="273"/>
      <c r="K3609" s="273"/>
      <c r="L3609" s="277"/>
      <c r="M3609" s="278"/>
      <c r="N3609" s="279"/>
      <c r="O3609" s="279"/>
      <c r="P3609" s="279"/>
      <c r="Q3609" s="279"/>
      <c r="R3609" s="279"/>
      <c r="S3609" s="279"/>
      <c r="T3609" s="280"/>
      <c r="U3609" s="15"/>
      <c r="V3609" s="15"/>
      <c r="W3609" s="15"/>
      <c r="X3609" s="15"/>
      <c r="Y3609" s="15"/>
      <c r="Z3609" s="15"/>
      <c r="AA3609" s="15"/>
      <c r="AB3609" s="15"/>
      <c r="AC3609" s="15"/>
      <c r="AD3609" s="15"/>
      <c r="AE3609" s="15"/>
      <c r="AT3609" s="281" t="s">
        <v>260</v>
      </c>
      <c r="AU3609" s="281" t="s">
        <v>93</v>
      </c>
      <c r="AV3609" s="15" t="s">
        <v>91</v>
      </c>
      <c r="AW3609" s="15" t="s">
        <v>40</v>
      </c>
      <c r="AX3609" s="15" t="s">
        <v>84</v>
      </c>
      <c r="AY3609" s="281" t="s">
        <v>251</v>
      </c>
    </row>
    <row r="3610" s="13" customFormat="1">
      <c r="A3610" s="13"/>
      <c r="B3610" s="249"/>
      <c r="C3610" s="250"/>
      <c r="D3610" s="251" t="s">
        <v>260</v>
      </c>
      <c r="E3610" s="252" t="s">
        <v>1</v>
      </c>
      <c r="F3610" s="253" t="s">
        <v>3072</v>
      </c>
      <c r="G3610" s="250"/>
      <c r="H3610" s="254">
        <v>1</v>
      </c>
      <c r="I3610" s="255"/>
      <c r="J3610" s="250"/>
      <c r="K3610" s="250"/>
      <c r="L3610" s="256"/>
      <c r="M3610" s="257"/>
      <c r="N3610" s="258"/>
      <c r="O3610" s="258"/>
      <c r="P3610" s="258"/>
      <c r="Q3610" s="258"/>
      <c r="R3610" s="258"/>
      <c r="S3610" s="258"/>
      <c r="T3610" s="259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60" t="s">
        <v>260</v>
      </c>
      <c r="AU3610" s="260" t="s">
        <v>93</v>
      </c>
      <c r="AV3610" s="13" t="s">
        <v>93</v>
      </c>
      <c r="AW3610" s="13" t="s">
        <v>40</v>
      </c>
      <c r="AX3610" s="13" t="s">
        <v>84</v>
      </c>
      <c r="AY3610" s="260" t="s">
        <v>251</v>
      </c>
    </row>
    <row r="3611" s="16" customFormat="1">
      <c r="A3611" s="16"/>
      <c r="B3611" s="283"/>
      <c r="C3611" s="284"/>
      <c r="D3611" s="251" t="s">
        <v>260</v>
      </c>
      <c r="E3611" s="285" t="s">
        <v>1</v>
      </c>
      <c r="F3611" s="286" t="s">
        <v>329</v>
      </c>
      <c r="G3611" s="284"/>
      <c r="H3611" s="287">
        <v>1</v>
      </c>
      <c r="I3611" s="288"/>
      <c r="J3611" s="284"/>
      <c r="K3611" s="284"/>
      <c r="L3611" s="289"/>
      <c r="M3611" s="290"/>
      <c r="N3611" s="291"/>
      <c r="O3611" s="291"/>
      <c r="P3611" s="291"/>
      <c r="Q3611" s="291"/>
      <c r="R3611" s="291"/>
      <c r="S3611" s="291"/>
      <c r="T3611" s="292"/>
      <c r="U3611" s="16"/>
      <c r="V3611" s="16"/>
      <c r="W3611" s="16"/>
      <c r="X3611" s="16"/>
      <c r="Y3611" s="16"/>
      <c r="Z3611" s="16"/>
      <c r="AA3611" s="16"/>
      <c r="AB3611" s="16"/>
      <c r="AC3611" s="16"/>
      <c r="AD3611" s="16"/>
      <c r="AE3611" s="16"/>
      <c r="AT3611" s="293" t="s">
        <v>260</v>
      </c>
      <c r="AU3611" s="293" t="s">
        <v>93</v>
      </c>
      <c r="AV3611" s="16" t="s">
        <v>273</v>
      </c>
      <c r="AW3611" s="16" t="s">
        <v>40</v>
      </c>
      <c r="AX3611" s="16" t="s">
        <v>84</v>
      </c>
      <c r="AY3611" s="293" t="s">
        <v>251</v>
      </c>
    </row>
    <row r="3612" s="15" customFormat="1">
      <c r="A3612" s="15"/>
      <c r="B3612" s="272"/>
      <c r="C3612" s="273"/>
      <c r="D3612" s="251" t="s">
        <v>260</v>
      </c>
      <c r="E3612" s="274" t="s">
        <v>1</v>
      </c>
      <c r="F3612" s="275" t="s">
        <v>1150</v>
      </c>
      <c r="G3612" s="273"/>
      <c r="H3612" s="274" t="s">
        <v>1</v>
      </c>
      <c r="I3612" s="276"/>
      <c r="J3612" s="273"/>
      <c r="K3612" s="273"/>
      <c r="L3612" s="277"/>
      <c r="M3612" s="278"/>
      <c r="N3612" s="279"/>
      <c r="O3612" s="279"/>
      <c r="P3612" s="279"/>
      <c r="Q3612" s="279"/>
      <c r="R3612" s="279"/>
      <c r="S3612" s="279"/>
      <c r="T3612" s="280"/>
      <c r="U3612" s="15"/>
      <c r="V3612" s="15"/>
      <c r="W3612" s="15"/>
      <c r="X3612" s="15"/>
      <c r="Y3612" s="15"/>
      <c r="Z3612" s="15"/>
      <c r="AA3612" s="15"/>
      <c r="AB3612" s="15"/>
      <c r="AC3612" s="15"/>
      <c r="AD3612" s="15"/>
      <c r="AE3612" s="15"/>
      <c r="AT3612" s="281" t="s">
        <v>260</v>
      </c>
      <c r="AU3612" s="281" t="s">
        <v>93</v>
      </c>
      <c r="AV3612" s="15" t="s">
        <v>91</v>
      </c>
      <c r="AW3612" s="15" t="s">
        <v>40</v>
      </c>
      <c r="AX3612" s="15" t="s">
        <v>84</v>
      </c>
      <c r="AY3612" s="281" t="s">
        <v>251</v>
      </c>
    </row>
    <row r="3613" s="15" customFormat="1">
      <c r="A3613" s="15"/>
      <c r="B3613" s="272"/>
      <c r="C3613" s="273"/>
      <c r="D3613" s="251" t="s">
        <v>260</v>
      </c>
      <c r="E3613" s="274" t="s">
        <v>1</v>
      </c>
      <c r="F3613" s="275" t="s">
        <v>3295</v>
      </c>
      <c r="G3613" s="273"/>
      <c r="H3613" s="274" t="s">
        <v>1</v>
      </c>
      <c r="I3613" s="276"/>
      <c r="J3613" s="273"/>
      <c r="K3613" s="273"/>
      <c r="L3613" s="277"/>
      <c r="M3613" s="278"/>
      <c r="N3613" s="279"/>
      <c r="O3613" s="279"/>
      <c r="P3613" s="279"/>
      <c r="Q3613" s="279"/>
      <c r="R3613" s="279"/>
      <c r="S3613" s="279"/>
      <c r="T3613" s="280"/>
      <c r="U3613" s="15"/>
      <c r="V3613" s="15"/>
      <c r="W3613" s="15"/>
      <c r="X3613" s="15"/>
      <c r="Y3613" s="15"/>
      <c r="Z3613" s="15"/>
      <c r="AA3613" s="15"/>
      <c r="AB3613" s="15"/>
      <c r="AC3613" s="15"/>
      <c r="AD3613" s="15"/>
      <c r="AE3613" s="15"/>
      <c r="AT3613" s="281" t="s">
        <v>260</v>
      </c>
      <c r="AU3613" s="281" t="s">
        <v>93</v>
      </c>
      <c r="AV3613" s="15" t="s">
        <v>91</v>
      </c>
      <c r="AW3613" s="15" t="s">
        <v>40</v>
      </c>
      <c r="AX3613" s="15" t="s">
        <v>84</v>
      </c>
      <c r="AY3613" s="281" t="s">
        <v>251</v>
      </c>
    </row>
    <row r="3614" s="13" customFormat="1">
      <c r="A3614" s="13"/>
      <c r="B3614" s="249"/>
      <c r="C3614" s="250"/>
      <c r="D3614" s="251" t="s">
        <v>260</v>
      </c>
      <c r="E3614" s="252" t="s">
        <v>1</v>
      </c>
      <c r="F3614" s="253" t="s">
        <v>1152</v>
      </c>
      <c r="G3614" s="250"/>
      <c r="H3614" s="254">
        <v>3</v>
      </c>
      <c r="I3614" s="255"/>
      <c r="J3614" s="250"/>
      <c r="K3614" s="250"/>
      <c r="L3614" s="256"/>
      <c r="M3614" s="257"/>
      <c r="N3614" s="258"/>
      <c r="O3614" s="258"/>
      <c r="P3614" s="258"/>
      <c r="Q3614" s="258"/>
      <c r="R3614" s="258"/>
      <c r="S3614" s="258"/>
      <c r="T3614" s="259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60" t="s">
        <v>260</v>
      </c>
      <c r="AU3614" s="260" t="s">
        <v>93</v>
      </c>
      <c r="AV3614" s="13" t="s">
        <v>93</v>
      </c>
      <c r="AW3614" s="13" t="s">
        <v>40</v>
      </c>
      <c r="AX3614" s="13" t="s">
        <v>84</v>
      </c>
      <c r="AY3614" s="260" t="s">
        <v>251</v>
      </c>
    </row>
    <row r="3615" s="16" customFormat="1">
      <c r="A3615" s="16"/>
      <c r="B3615" s="283"/>
      <c r="C3615" s="284"/>
      <c r="D3615" s="251" t="s">
        <v>260</v>
      </c>
      <c r="E3615" s="285" t="s">
        <v>1</v>
      </c>
      <c r="F3615" s="286" t="s">
        <v>329</v>
      </c>
      <c r="G3615" s="284"/>
      <c r="H3615" s="287">
        <v>3</v>
      </c>
      <c r="I3615" s="288"/>
      <c r="J3615" s="284"/>
      <c r="K3615" s="284"/>
      <c r="L3615" s="289"/>
      <c r="M3615" s="290"/>
      <c r="N3615" s="291"/>
      <c r="O3615" s="291"/>
      <c r="P3615" s="291"/>
      <c r="Q3615" s="291"/>
      <c r="R3615" s="291"/>
      <c r="S3615" s="291"/>
      <c r="T3615" s="292"/>
      <c r="U3615" s="16"/>
      <c r="V3615" s="16"/>
      <c r="W3615" s="16"/>
      <c r="X3615" s="16"/>
      <c r="Y3615" s="16"/>
      <c r="Z3615" s="16"/>
      <c r="AA3615" s="16"/>
      <c r="AB3615" s="16"/>
      <c r="AC3615" s="16"/>
      <c r="AD3615" s="16"/>
      <c r="AE3615" s="16"/>
      <c r="AT3615" s="293" t="s">
        <v>260</v>
      </c>
      <c r="AU3615" s="293" t="s">
        <v>93</v>
      </c>
      <c r="AV3615" s="16" t="s">
        <v>273</v>
      </c>
      <c r="AW3615" s="16" t="s">
        <v>40</v>
      </c>
      <c r="AX3615" s="16" t="s">
        <v>84</v>
      </c>
      <c r="AY3615" s="293" t="s">
        <v>251</v>
      </c>
    </row>
    <row r="3616" s="15" customFormat="1">
      <c r="A3616" s="15"/>
      <c r="B3616" s="272"/>
      <c r="C3616" s="273"/>
      <c r="D3616" s="251" t="s">
        <v>260</v>
      </c>
      <c r="E3616" s="274" t="s">
        <v>1</v>
      </c>
      <c r="F3616" s="275" t="s">
        <v>3296</v>
      </c>
      <c r="G3616" s="273"/>
      <c r="H3616" s="274" t="s">
        <v>1</v>
      </c>
      <c r="I3616" s="276"/>
      <c r="J3616" s="273"/>
      <c r="K3616" s="273"/>
      <c r="L3616" s="277"/>
      <c r="M3616" s="278"/>
      <c r="N3616" s="279"/>
      <c r="O3616" s="279"/>
      <c r="P3616" s="279"/>
      <c r="Q3616" s="279"/>
      <c r="R3616" s="279"/>
      <c r="S3616" s="279"/>
      <c r="T3616" s="280"/>
      <c r="U3616" s="15"/>
      <c r="V3616" s="15"/>
      <c r="W3616" s="15"/>
      <c r="X3616" s="15"/>
      <c r="Y3616" s="15"/>
      <c r="Z3616" s="15"/>
      <c r="AA3616" s="15"/>
      <c r="AB3616" s="15"/>
      <c r="AC3616" s="15"/>
      <c r="AD3616" s="15"/>
      <c r="AE3616" s="15"/>
      <c r="AT3616" s="281" t="s">
        <v>260</v>
      </c>
      <c r="AU3616" s="281" t="s">
        <v>93</v>
      </c>
      <c r="AV3616" s="15" t="s">
        <v>91</v>
      </c>
      <c r="AW3616" s="15" t="s">
        <v>40</v>
      </c>
      <c r="AX3616" s="15" t="s">
        <v>84</v>
      </c>
      <c r="AY3616" s="281" t="s">
        <v>251</v>
      </c>
    </row>
    <row r="3617" s="13" customFormat="1">
      <c r="A3617" s="13"/>
      <c r="B3617" s="249"/>
      <c r="C3617" s="250"/>
      <c r="D3617" s="251" t="s">
        <v>260</v>
      </c>
      <c r="E3617" s="252" t="s">
        <v>1</v>
      </c>
      <c r="F3617" s="253" t="s">
        <v>3297</v>
      </c>
      <c r="G3617" s="250"/>
      <c r="H3617" s="254">
        <v>4</v>
      </c>
      <c r="I3617" s="255"/>
      <c r="J3617" s="250"/>
      <c r="K3617" s="250"/>
      <c r="L3617" s="256"/>
      <c r="M3617" s="257"/>
      <c r="N3617" s="258"/>
      <c r="O3617" s="258"/>
      <c r="P3617" s="258"/>
      <c r="Q3617" s="258"/>
      <c r="R3617" s="258"/>
      <c r="S3617" s="258"/>
      <c r="T3617" s="259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60" t="s">
        <v>260</v>
      </c>
      <c r="AU3617" s="260" t="s">
        <v>93</v>
      </c>
      <c r="AV3617" s="13" t="s">
        <v>93</v>
      </c>
      <c r="AW3617" s="13" t="s">
        <v>40</v>
      </c>
      <c r="AX3617" s="13" t="s">
        <v>84</v>
      </c>
      <c r="AY3617" s="260" t="s">
        <v>251</v>
      </c>
    </row>
    <row r="3618" s="16" customFormat="1">
      <c r="A3618" s="16"/>
      <c r="B3618" s="283"/>
      <c r="C3618" s="284"/>
      <c r="D3618" s="251" t="s">
        <v>260</v>
      </c>
      <c r="E3618" s="285" t="s">
        <v>1</v>
      </c>
      <c r="F3618" s="286" t="s">
        <v>329</v>
      </c>
      <c r="G3618" s="284"/>
      <c r="H3618" s="287">
        <v>4</v>
      </c>
      <c r="I3618" s="288"/>
      <c r="J3618" s="284"/>
      <c r="K3618" s="284"/>
      <c r="L3618" s="289"/>
      <c r="M3618" s="290"/>
      <c r="N3618" s="291"/>
      <c r="O3618" s="291"/>
      <c r="P3618" s="291"/>
      <c r="Q3618" s="291"/>
      <c r="R3618" s="291"/>
      <c r="S3618" s="291"/>
      <c r="T3618" s="292"/>
      <c r="U3618" s="16"/>
      <c r="V3618" s="16"/>
      <c r="W3618" s="16"/>
      <c r="X3618" s="16"/>
      <c r="Y3618" s="16"/>
      <c r="Z3618" s="16"/>
      <c r="AA3618" s="16"/>
      <c r="AB3618" s="16"/>
      <c r="AC3618" s="16"/>
      <c r="AD3618" s="16"/>
      <c r="AE3618" s="16"/>
      <c r="AT3618" s="293" t="s">
        <v>260</v>
      </c>
      <c r="AU3618" s="293" t="s">
        <v>93</v>
      </c>
      <c r="AV3618" s="16" t="s">
        <v>273</v>
      </c>
      <c r="AW3618" s="16" t="s">
        <v>40</v>
      </c>
      <c r="AX3618" s="16" t="s">
        <v>84</v>
      </c>
      <c r="AY3618" s="293" t="s">
        <v>251</v>
      </c>
    </row>
    <row r="3619" s="15" customFormat="1">
      <c r="A3619" s="15"/>
      <c r="B3619" s="272"/>
      <c r="C3619" s="273"/>
      <c r="D3619" s="251" t="s">
        <v>260</v>
      </c>
      <c r="E3619" s="274" t="s">
        <v>1</v>
      </c>
      <c r="F3619" s="275" t="s">
        <v>1151</v>
      </c>
      <c r="G3619" s="273"/>
      <c r="H3619" s="274" t="s">
        <v>1</v>
      </c>
      <c r="I3619" s="276"/>
      <c r="J3619" s="273"/>
      <c r="K3619" s="273"/>
      <c r="L3619" s="277"/>
      <c r="M3619" s="278"/>
      <c r="N3619" s="279"/>
      <c r="O3619" s="279"/>
      <c r="P3619" s="279"/>
      <c r="Q3619" s="279"/>
      <c r="R3619" s="279"/>
      <c r="S3619" s="279"/>
      <c r="T3619" s="280"/>
      <c r="U3619" s="15"/>
      <c r="V3619" s="15"/>
      <c r="W3619" s="15"/>
      <c r="X3619" s="15"/>
      <c r="Y3619" s="15"/>
      <c r="Z3619" s="15"/>
      <c r="AA3619" s="15"/>
      <c r="AB3619" s="15"/>
      <c r="AC3619" s="15"/>
      <c r="AD3619" s="15"/>
      <c r="AE3619" s="15"/>
      <c r="AT3619" s="281" t="s">
        <v>260</v>
      </c>
      <c r="AU3619" s="281" t="s">
        <v>93</v>
      </c>
      <c r="AV3619" s="15" t="s">
        <v>91</v>
      </c>
      <c r="AW3619" s="15" t="s">
        <v>40</v>
      </c>
      <c r="AX3619" s="15" t="s">
        <v>84</v>
      </c>
      <c r="AY3619" s="281" t="s">
        <v>251</v>
      </c>
    </row>
    <row r="3620" s="13" customFormat="1">
      <c r="A3620" s="13"/>
      <c r="B3620" s="249"/>
      <c r="C3620" s="250"/>
      <c r="D3620" s="251" t="s">
        <v>260</v>
      </c>
      <c r="E3620" s="252" t="s">
        <v>1</v>
      </c>
      <c r="F3620" s="253" t="s">
        <v>1152</v>
      </c>
      <c r="G3620" s="250"/>
      <c r="H3620" s="254">
        <v>3</v>
      </c>
      <c r="I3620" s="255"/>
      <c r="J3620" s="250"/>
      <c r="K3620" s="250"/>
      <c r="L3620" s="256"/>
      <c r="M3620" s="257"/>
      <c r="N3620" s="258"/>
      <c r="O3620" s="258"/>
      <c r="P3620" s="258"/>
      <c r="Q3620" s="258"/>
      <c r="R3620" s="258"/>
      <c r="S3620" s="258"/>
      <c r="T3620" s="259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T3620" s="260" t="s">
        <v>260</v>
      </c>
      <c r="AU3620" s="260" t="s">
        <v>93</v>
      </c>
      <c r="AV3620" s="13" t="s">
        <v>93</v>
      </c>
      <c r="AW3620" s="13" t="s">
        <v>40</v>
      </c>
      <c r="AX3620" s="13" t="s">
        <v>84</v>
      </c>
      <c r="AY3620" s="260" t="s">
        <v>251</v>
      </c>
    </row>
    <row r="3621" s="16" customFormat="1">
      <c r="A3621" s="16"/>
      <c r="B3621" s="283"/>
      <c r="C3621" s="284"/>
      <c r="D3621" s="251" t="s">
        <v>260</v>
      </c>
      <c r="E3621" s="285" t="s">
        <v>1</v>
      </c>
      <c r="F3621" s="286" t="s">
        <v>329</v>
      </c>
      <c r="G3621" s="284"/>
      <c r="H3621" s="287">
        <v>3</v>
      </c>
      <c r="I3621" s="288"/>
      <c r="J3621" s="284"/>
      <c r="K3621" s="284"/>
      <c r="L3621" s="289"/>
      <c r="M3621" s="290"/>
      <c r="N3621" s="291"/>
      <c r="O3621" s="291"/>
      <c r="P3621" s="291"/>
      <c r="Q3621" s="291"/>
      <c r="R3621" s="291"/>
      <c r="S3621" s="291"/>
      <c r="T3621" s="292"/>
      <c r="U3621" s="16"/>
      <c r="V3621" s="16"/>
      <c r="W3621" s="16"/>
      <c r="X3621" s="16"/>
      <c r="Y3621" s="16"/>
      <c r="Z3621" s="16"/>
      <c r="AA3621" s="16"/>
      <c r="AB3621" s="16"/>
      <c r="AC3621" s="16"/>
      <c r="AD3621" s="16"/>
      <c r="AE3621" s="16"/>
      <c r="AT3621" s="293" t="s">
        <v>260</v>
      </c>
      <c r="AU3621" s="293" t="s">
        <v>93</v>
      </c>
      <c r="AV3621" s="16" t="s">
        <v>273</v>
      </c>
      <c r="AW3621" s="16" t="s">
        <v>40</v>
      </c>
      <c r="AX3621" s="16" t="s">
        <v>84</v>
      </c>
      <c r="AY3621" s="293" t="s">
        <v>251</v>
      </c>
    </row>
    <row r="3622" s="15" customFormat="1">
      <c r="A3622" s="15"/>
      <c r="B3622" s="272"/>
      <c r="C3622" s="273"/>
      <c r="D3622" s="251" t="s">
        <v>260</v>
      </c>
      <c r="E3622" s="274" t="s">
        <v>1</v>
      </c>
      <c r="F3622" s="275" t="s">
        <v>1153</v>
      </c>
      <c r="G3622" s="273"/>
      <c r="H3622" s="274" t="s">
        <v>1</v>
      </c>
      <c r="I3622" s="276"/>
      <c r="J3622" s="273"/>
      <c r="K3622" s="273"/>
      <c r="L3622" s="277"/>
      <c r="M3622" s="278"/>
      <c r="N3622" s="279"/>
      <c r="O3622" s="279"/>
      <c r="P3622" s="279"/>
      <c r="Q3622" s="279"/>
      <c r="R3622" s="279"/>
      <c r="S3622" s="279"/>
      <c r="T3622" s="280"/>
      <c r="U3622" s="15"/>
      <c r="V3622" s="15"/>
      <c r="W3622" s="15"/>
      <c r="X3622" s="15"/>
      <c r="Y3622" s="15"/>
      <c r="Z3622" s="15"/>
      <c r="AA3622" s="15"/>
      <c r="AB3622" s="15"/>
      <c r="AC3622" s="15"/>
      <c r="AD3622" s="15"/>
      <c r="AE3622" s="15"/>
      <c r="AT3622" s="281" t="s">
        <v>260</v>
      </c>
      <c r="AU3622" s="281" t="s">
        <v>93</v>
      </c>
      <c r="AV3622" s="15" t="s">
        <v>91</v>
      </c>
      <c r="AW3622" s="15" t="s">
        <v>40</v>
      </c>
      <c r="AX3622" s="15" t="s">
        <v>84</v>
      </c>
      <c r="AY3622" s="281" t="s">
        <v>251</v>
      </c>
    </row>
    <row r="3623" s="13" customFormat="1">
      <c r="A3623" s="13"/>
      <c r="B3623" s="249"/>
      <c r="C3623" s="250"/>
      <c r="D3623" s="251" t="s">
        <v>260</v>
      </c>
      <c r="E3623" s="252" t="s">
        <v>1</v>
      </c>
      <c r="F3623" s="253" t="s">
        <v>1154</v>
      </c>
      <c r="G3623" s="250"/>
      <c r="H3623" s="254">
        <v>9</v>
      </c>
      <c r="I3623" s="255"/>
      <c r="J3623" s="250"/>
      <c r="K3623" s="250"/>
      <c r="L3623" s="256"/>
      <c r="M3623" s="257"/>
      <c r="N3623" s="258"/>
      <c r="O3623" s="258"/>
      <c r="P3623" s="258"/>
      <c r="Q3623" s="258"/>
      <c r="R3623" s="258"/>
      <c r="S3623" s="258"/>
      <c r="T3623" s="259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60" t="s">
        <v>260</v>
      </c>
      <c r="AU3623" s="260" t="s">
        <v>93</v>
      </c>
      <c r="AV3623" s="13" t="s">
        <v>93</v>
      </c>
      <c r="AW3623" s="13" t="s">
        <v>40</v>
      </c>
      <c r="AX3623" s="13" t="s">
        <v>84</v>
      </c>
      <c r="AY3623" s="260" t="s">
        <v>251</v>
      </c>
    </row>
    <row r="3624" s="16" customFormat="1">
      <c r="A3624" s="16"/>
      <c r="B3624" s="283"/>
      <c r="C3624" s="284"/>
      <c r="D3624" s="251" t="s">
        <v>260</v>
      </c>
      <c r="E3624" s="285" t="s">
        <v>1</v>
      </c>
      <c r="F3624" s="286" t="s">
        <v>329</v>
      </c>
      <c r="G3624" s="284"/>
      <c r="H3624" s="287">
        <v>9</v>
      </c>
      <c r="I3624" s="288"/>
      <c r="J3624" s="284"/>
      <c r="K3624" s="284"/>
      <c r="L3624" s="289"/>
      <c r="M3624" s="290"/>
      <c r="N3624" s="291"/>
      <c r="O3624" s="291"/>
      <c r="P3624" s="291"/>
      <c r="Q3624" s="291"/>
      <c r="R3624" s="291"/>
      <c r="S3624" s="291"/>
      <c r="T3624" s="292"/>
      <c r="U3624" s="16"/>
      <c r="V3624" s="16"/>
      <c r="W3624" s="16"/>
      <c r="X3624" s="16"/>
      <c r="Y3624" s="16"/>
      <c r="Z3624" s="16"/>
      <c r="AA3624" s="16"/>
      <c r="AB3624" s="16"/>
      <c r="AC3624" s="16"/>
      <c r="AD3624" s="16"/>
      <c r="AE3624" s="16"/>
      <c r="AT3624" s="293" t="s">
        <v>260</v>
      </c>
      <c r="AU3624" s="293" t="s">
        <v>93</v>
      </c>
      <c r="AV3624" s="16" t="s">
        <v>273</v>
      </c>
      <c r="AW3624" s="16" t="s">
        <v>40</v>
      </c>
      <c r="AX3624" s="16" t="s">
        <v>84</v>
      </c>
      <c r="AY3624" s="293" t="s">
        <v>251</v>
      </c>
    </row>
    <row r="3625" s="14" customFormat="1">
      <c r="A3625" s="14"/>
      <c r="B3625" s="261"/>
      <c r="C3625" s="262"/>
      <c r="D3625" s="251" t="s">
        <v>260</v>
      </c>
      <c r="E3625" s="263" t="s">
        <v>1</v>
      </c>
      <c r="F3625" s="264" t="s">
        <v>262</v>
      </c>
      <c r="G3625" s="262"/>
      <c r="H3625" s="265">
        <v>122</v>
      </c>
      <c r="I3625" s="266"/>
      <c r="J3625" s="262"/>
      <c r="K3625" s="262"/>
      <c r="L3625" s="267"/>
      <c r="M3625" s="268"/>
      <c r="N3625" s="269"/>
      <c r="O3625" s="269"/>
      <c r="P3625" s="269"/>
      <c r="Q3625" s="269"/>
      <c r="R3625" s="269"/>
      <c r="S3625" s="269"/>
      <c r="T3625" s="270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T3625" s="271" t="s">
        <v>260</v>
      </c>
      <c r="AU3625" s="271" t="s">
        <v>93</v>
      </c>
      <c r="AV3625" s="14" t="s">
        <v>257</v>
      </c>
      <c r="AW3625" s="14" t="s">
        <v>40</v>
      </c>
      <c r="AX3625" s="14" t="s">
        <v>91</v>
      </c>
      <c r="AY3625" s="271" t="s">
        <v>251</v>
      </c>
    </row>
    <row r="3626" s="2" customFormat="1" ht="24.15" customHeight="1">
      <c r="A3626" s="41"/>
      <c r="B3626" s="42"/>
      <c r="C3626" s="230" t="s">
        <v>3322</v>
      </c>
      <c r="D3626" s="230" t="s">
        <v>253</v>
      </c>
      <c r="E3626" s="231" t="s">
        <v>3323</v>
      </c>
      <c r="F3626" s="232" t="s">
        <v>3324</v>
      </c>
      <c r="G3626" s="233" t="s">
        <v>571</v>
      </c>
      <c r="H3626" s="234">
        <v>1</v>
      </c>
      <c r="I3626" s="235"/>
      <c r="J3626" s="236">
        <f>ROUND(I3626*H3626,2)</f>
        <v>0</v>
      </c>
      <c r="K3626" s="237"/>
      <c r="L3626" s="47"/>
      <c r="M3626" s="238" t="s">
        <v>1</v>
      </c>
      <c r="N3626" s="239" t="s">
        <v>49</v>
      </c>
      <c r="O3626" s="94"/>
      <c r="P3626" s="240">
        <f>O3626*H3626</f>
        <v>0</v>
      </c>
      <c r="Q3626" s="240">
        <v>0</v>
      </c>
      <c r="R3626" s="240">
        <f>Q3626*H3626</f>
        <v>0</v>
      </c>
      <c r="S3626" s="240">
        <v>0</v>
      </c>
      <c r="T3626" s="241">
        <f>S3626*H3626</f>
        <v>0</v>
      </c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R3626" s="242" t="s">
        <v>304</v>
      </c>
      <c r="AT3626" s="242" t="s">
        <v>253</v>
      </c>
      <c r="AU3626" s="242" t="s">
        <v>93</v>
      </c>
      <c r="AY3626" s="19" t="s">
        <v>251</v>
      </c>
      <c r="BE3626" s="243">
        <f>IF(N3626="základní",J3626,0)</f>
        <v>0</v>
      </c>
      <c r="BF3626" s="243">
        <f>IF(N3626="snížená",J3626,0)</f>
        <v>0</v>
      </c>
      <c r="BG3626" s="243">
        <f>IF(N3626="zákl. přenesená",J3626,0)</f>
        <v>0</v>
      </c>
      <c r="BH3626" s="243">
        <f>IF(N3626="sníž. přenesená",J3626,0)</f>
        <v>0</v>
      </c>
      <c r="BI3626" s="243">
        <f>IF(N3626="nulová",J3626,0)</f>
        <v>0</v>
      </c>
      <c r="BJ3626" s="19" t="s">
        <v>91</v>
      </c>
      <c r="BK3626" s="243">
        <f>ROUND(I3626*H3626,2)</f>
        <v>0</v>
      </c>
      <c r="BL3626" s="19" t="s">
        <v>304</v>
      </c>
      <c r="BM3626" s="242" t="s">
        <v>3325</v>
      </c>
    </row>
    <row r="3627" s="2" customFormat="1">
      <c r="A3627" s="41"/>
      <c r="B3627" s="42"/>
      <c r="C3627" s="43"/>
      <c r="D3627" s="244" t="s">
        <v>258</v>
      </c>
      <c r="E3627" s="43"/>
      <c r="F3627" s="245" t="s">
        <v>3326</v>
      </c>
      <c r="G3627" s="43"/>
      <c r="H3627" s="43"/>
      <c r="I3627" s="246"/>
      <c r="J3627" s="43"/>
      <c r="K3627" s="43"/>
      <c r="L3627" s="47"/>
      <c r="M3627" s="247"/>
      <c r="N3627" s="248"/>
      <c r="O3627" s="94"/>
      <c r="P3627" s="94"/>
      <c r="Q3627" s="94"/>
      <c r="R3627" s="94"/>
      <c r="S3627" s="94"/>
      <c r="T3627" s="95"/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T3627" s="19" t="s">
        <v>258</v>
      </c>
      <c r="AU3627" s="19" t="s">
        <v>93</v>
      </c>
    </row>
    <row r="3628" s="15" customFormat="1">
      <c r="A3628" s="15"/>
      <c r="B3628" s="272"/>
      <c r="C3628" s="273"/>
      <c r="D3628" s="251" t="s">
        <v>260</v>
      </c>
      <c r="E3628" s="274" t="s">
        <v>1</v>
      </c>
      <c r="F3628" s="275" t="s">
        <v>1150</v>
      </c>
      <c r="G3628" s="273"/>
      <c r="H3628" s="274" t="s">
        <v>1</v>
      </c>
      <c r="I3628" s="276"/>
      <c r="J3628" s="273"/>
      <c r="K3628" s="273"/>
      <c r="L3628" s="277"/>
      <c r="M3628" s="278"/>
      <c r="N3628" s="279"/>
      <c r="O3628" s="279"/>
      <c r="P3628" s="279"/>
      <c r="Q3628" s="279"/>
      <c r="R3628" s="279"/>
      <c r="S3628" s="279"/>
      <c r="T3628" s="280"/>
      <c r="U3628" s="15"/>
      <c r="V3628" s="15"/>
      <c r="W3628" s="15"/>
      <c r="X3628" s="15"/>
      <c r="Y3628" s="15"/>
      <c r="Z3628" s="15"/>
      <c r="AA3628" s="15"/>
      <c r="AB3628" s="15"/>
      <c r="AC3628" s="15"/>
      <c r="AD3628" s="15"/>
      <c r="AE3628" s="15"/>
      <c r="AT3628" s="281" t="s">
        <v>260</v>
      </c>
      <c r="AU3628" s="281" t="s">
        <v>93</v>
      </c>
      <c r="AV3628" s="15" t="s">
        <v>91</v>
      </c>
      <c r="AW3628" s="15" t="s">
        <v>40</v>
      </c>
      <c r="AX3628" s="15" t="s">
        <v>84</v>
      </c>
      <c r="AY3628" s="281" t="s">
        <v>251</v>
      </c>
    </row>
    <row r="3629" s="15" customFormat="1">
      <c r="A3629" s="15"/>
      <c r="B3629" s="272"/>
      <c r="C3629" s="273"/>
      <c r="D3629" s="251" t="s">
        <v>260</v>
      </c>
      <c r="E3629" s="274" t="s">
        <v>1</v>
      </c>
      <c r="F3629" s="275" t="s">
        <v>3327</v>
      </c>
      <c r="G3629" s="273"/>
      <c r="H3629" s="274" t="s">
        <v>1</v>
      </c>
      <c r="I3629" s="276"/>
      <c r="J3629" s="273"/>
      <c r="K3629" s="273"/>
      <c r="L3629" s="277"/>
      <c r="M3629" s="278"/>
      <c r="N3629" s="279"/>
      <c r="O3629" s="279"/>
      <c r="P3629" s="279"/>
      <c r="Q3629" s="279"/>
      <c r="R3629" s="279"/>
      <c r="S3629" s="279"/>
      <c r="T3629" s="280"/>
      <c r="U3629" s="15"/>
      <c r="V3629" s="15"/>
      <c r="W3629" s="15"/>
      <c r="X3629" s="15"/>
      <c r="Y3629" s="15"/>
      <c r="Z3629" s="15"/>
      <c r="AA3629" s="15"/>
      <c r="AB3629" s="15"/>
      <c r="AC3629" s="15"/>
      <c r="AD3629" s="15"/>
      <c r="AE3629" s="15"/>
      <c r="AT3629" s="281" t="s">
        <v>260</v>
      </c>
      <c r="AU3629" s="281" t="s">
        <v>93</v>
      </c>
      <c r="AV3629" s="15" t="s">
        <v>91</v>
      </c>
      <c r="AW3629" s="15" t="s">
        <v>40</v>
      </c>
      <c r="AX3629" s="15" t="s">
        <v>84</v>
      </c>
      <c r="AY3629" s="281" t="s">
        <v>251</v>
      </c>
    </row>
    <row r="3630" s="13" customFormat="1">
      <c r="A3630" s="13"/>
      <c r="B3630" s="249"/>
      <c r="C3630" s="250"/>
      <c r="D3630" s="251" t="s">
        <v>260</v>
      </c>
      <c r="E3630" s="252" t="s">
        <v>1</v>
      </c>
      <c r="F3630" s="253" t="s">
        <v>2070</v>
      </c>
      <c r="G3630" s="250"/>
      <c r="H3630" s="254">
        <v>1</v>
      </c>
      <c r="I3630" s="255"/>
      <c r="J3630" s="250"/>
      <c r="K3630" s="250"/>
      <c r="L3630" s="256"/>
      <c r="M3630" s="257"/>
      <c r="N3630" s="258"/>
      <c r="O3630" s="258"/>
      <c r="P3630" s="258"/>
      <c r="Q3630" s="258"/>
      <c r="R3630" s="258"/>
      <c r="S3630" s="258"/>
      <c r="T3630" s="259"/>
      <c r="U3630" s="13"/>
      <c r="V3630" s="13"/>
      <c r="W3630" s="13"/>
      <c r="X3630" s="13"/>
      <c r="Y3630" s="13"/>
      <c r="Z3630" s="13"/>
      <c r="AA3630" s="13"/>
      <c r="AB3630" s="13"/>
      <c r="AC3630" s="13"/>
      <c r="AD3630" s="13"/>
      <c r="AE3630" s="13"/>
      <c r="AT3630" s="260" t="s">
        <v>260</v>
      </c>
      <c r="AU3630" s="260" t="s">
        <v>93</v>
      </c>
      <c r="AV3630" s="13" t="s">
        <v>93</v>
      </c>
      <c r="AW3630" s="13" t="s">
        <v>40</v>
      </c>
      <c r="AX3630" s="13" t="s">
        <v>91</v>
      </c>
      <c r="AY3630" s="260" t="s">
        <v>251</v>
      </c>
    </row>
    <row r="3631" s="2" customFormat="1" ht="24.15" customHeight="1">
      <c r="A3631" s="41"/>
      <c r="B3631" s="42"/>
      <c r="C3631" s="294" t="s">
        <v>3328</v>
      </c>
      <c r="D3631" s="294" t="s">
        <v>338</v>
      </c>
      <c r="E3631" s="295" t="s">
        <v>3329</v>
      </c>
      <c r="F3631" s="296" t="s">
        <v>3330</v>
      </c>
      <c r="G3631" s="297" t="s">
        <v>571</v>
      </c>
      <c r="H3631" s="298">
        <v>1</v>
      </c>
      <c r="I3631" s="299"/>
      <c r="J3631" s="300">
        <f>ROUND(I3631*H3631,2)</f>
        <v>0</v>
      </c>
      <c r="K3631" s="301"/>
      <c r="L3631" s="302"/>
      <c r="M3631" s="303" t="s">
        <v>1</v>
      </c>
      <c r="N3631" s="304" t="s">
        <v>49</v>
      </c>
      <c r="O3631" s="94"/>
      <c r="P3631" s="240">
        <f>O3631*H3631</f>
        <v>0</v>
      </c>
      <c r="Q3631" s="240">
        <v>0.029999999999999999</v>
      </c>
      <c r="R3631" s="240">
        <f>Q3631*H3631</f>
        <v>0.029999999999999999</v>
      </c>
      <c r="S3631" s="240">
        <v>0</v>
      </c>
      <c r="T3631" s="241">
        <f>S3631*H3631</f>
        <v>0</v>
      </c>
      <c r="U3631" s="41"/>
      <c r="V3631" s="41"/>
      <c r="W3631" s="41"/>
      <c r="X3631" s="41"/>
      <c r="Y3631" s="41"/>
      <c r="Z3631" s="41"/>
      <c r="AA3631" s="41"/>
      <c r="AB3631" s="41"/>
      <c r="AC3631" s="41"/>
      <c r="AD3631" s="41"/>
      <c r="AE3631" s="41"/>
      <c r="AR3631" s="242" t="s">
        <v>364</v>
      </c>
      <c r="AT3631" s="242" t="s">
        <v>338</v>
      </c>
      <c r="AU3631" s="242" t="s">
        <v>93</v>
      </c>
      <c r="AY3631" s="19" t="s">
        <v>251</v>
      </c>
      <c r="BE3631" s="243">
        <f>IF(N3631="základní",J3631,0)</f>
        <v>0</v>
      </c>
      <c r="BF3631" s="243">
        <f>IF(N3631="snížená",J3631,0)</f>
        <v>0</v>
      </c>
      <c r="BG3631" s="243">
        <f>IF(N3631="zákl. přenesená",J3631,0)</f>
        <v>0</v>
      </c>
      <c r="BH3631" s="243">
        <f>IF(N3631="sníž. přenesená",J3631,0)</f>
        <v>0</v>
      </c>
      <c r="BI3631" s="243">
        <f>IF(N3631="nulová",J3631,0)</f>
        <v>0</v>
      </c>
      <c r="BJ3631" s="19" t="s">
        <v>91</v>
      </c>
      <c r="BK3631" s="243">
        <f>ROUND(I3631*H3631,2)</f>
        <v>0</v>
      </c>
      <c r="BL3631" s="19" t="s">
        <v>304</v>
      </c>
      <c r="BM3631" s="242" t="s">
        <v>3331</v>
      </c>
    </row>
    <row r="3632" s="15" customFormat="1">
      <c r="A3632" s="15"/>
      <c r="B3632" s="272"/>
      <c r="C3632" s="273"/>
      <c r="D3632" s="251" t="s">
        <v>260</v>
      </c>
      <c r="E3632" s="274" t="s">
        <v>1</v>
      </c>
      <c r="F3632" s="275" t="s">
        <v>1150</v>
      </c>
      <c r="G3632" s="273"/>
      <c r="H3632" s="274" t="s">
        <v>1</v>
      </c>
      <c r="I3632" s="276"/>
      <c r="J3632" s="273"/>
      <c r="K3632" s="273"/>
      <c r="L3632" s="277"/>
      <c r="M3632" s="278"/>
      <c r="N3632" s="279"/>
      <c r="O3632" s="279"/>
      <c r="P3632" s="279"/>
      <c r="Q3632" s="279"/>
      <c r="R3632" s="279"/>
      <c r="S3632" s="279"/>
      <c r="T3632" s="280"/>
      <c r="U3632" s="15"/>
      <c r="V3632" s="15"/>
      <c r="W3632" s="15"/>
      <c r="X3632" s="15"/>
      <c r="Y3632" s="15"/>
      <c r="Z3632" s="15"/>
      <c r="AA3632" s="15"/>
      <c r="AB3632" s="15"/>
      <c r="AC3632" s="15"/>
      <c r="AD3632" s="15"/>
      <c r="AE3632" s="15"/>
      <c r="AT3632" s="281" t="s">
        <v>260</v>
      </c>
      <c r="AU3632" s="281" t="s">
        <v>93</v>
      </c>
      <c r="AV3632" s="15" t="s">
        <v>91</v>
      </c>
      <c r="AW3632" s="15" t="s">
        <v>40</v>
      </c>
      <c r="AX3632" s="15" t="s">
        <v>84</v>
      </c>
      <c r="AY3632" s="281" t="s">
        <v>251</v>
      </c>
    </row>
    <row r="3633" s="15" customFormat="1">
      <c r="A3633" s="15"/>
      <c r="B3633" s="272"/>
      <c r="C3633" s="273"/>
      <c r="D3633" s="251" t="s">
        <v>260</v>
      </c>
      <c r="E3633" s="274" t="s">
        <v>1</v>
      </c>
      <c r="F3633" s="275" t="s">
        <v>3327</v>
      </c>
      <c r="G3633" s="273"/>
      <c r="H3633" s="274" t="s">
        <v>1</v>
      </c>
      <c r="I3633" s="276"/>
      <c r="J3633" s="273"/>
      <c r="K3633" s="273"/>
      <c r="L3633" s="277"/>
      <c r="M3633" s="278"/>
      <c r="N3633" s="279"/>
      <c r="O3633" s="279"/>
      <c r="P3633" s="279"/>
      <c r="Q3633" s="279"/>
      <c r="R3633" s="279"/>
      <c r="S3633" s="279"/>
      <c r="T3633" s="280"/>
      <c r="U3633" s="15"/>
      <c r="V3633" s="15"/>
      <c r="W3633" s="15"/>
      <c r="X3633" s="15"/>
      <c r="Y3633" s="15"/>
      <c r="Z3633" s="15"/>
      <c r="AA3633" s="15"/>
      <c r="AB3633" s="15"/>
      <c r="AC3633" s="15"/>
      <c r="AD3633" s="15"/>
      <c r="AE3633" s="15"/>
      <c r="AT3633" s="281" t="s">
        <v>260</v>
      </c>
      <c r="AU3633" s="281" t="s">
        <v>93</v>
      </c>
      <c r="AV3633" s="15" t="s">
        <v>91</v>
      </c>
      <c r="AW3633" s="15" t="s">
        <v>40</v>
      </c>
      <c r="AX3633" s="15" t="s">
        <v>84</v>
      </c>
      <c r="AY3633" s="281" t="s">
        <v>251</v>
      </c>
    </row>
    <row r="3634" s="13" customFormat="1">
      <c r="A3634" s="13"/>
      <c r="B3634" s="249"/>
      <c r="C3634" s="250"/>
      <c r="D3634" s="251" t="s">
        <v>260</v>
      </c>
      <c r="E3634" s="252" t="s">
        <v>1</v>
      </c>
      <c r="F3634" s="253" t="s">
        <v>2070</v>
      </c>
      <c r="G3634" s="250"/>
      <c r="H3634" s="254">
        <v>1</v>
      </c>
      <c r="I3634" s="255"/>
      <c r="J3634" s="250"/>
      <c r="K3634" s="250"/>
      <c r="L3634" s="256"/>
      <c r="M3634" s="257"/>
      <c r="N3634" s="258"/>
      <c r="O3634" s="258"/>
      <c r="P3634" s="258"/>
      <c r="Q3634" s="258"/>
      <c r="R3634" s="258"/>
      <c r="S3634" s="258"/>
      <c r="T3634" s="259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60" t="s">
        <v>260</v>
      </c>
      <c r="AU3634" s="260" t="s">
        <v>93</v>
      </c>
      <c r="AV3634" s="13" t="s">
        <v>93</v>
      </c>
      <c r="AW3634" s="13" t="s">
        <v>40</v>
      </c>
      <c r="AX3634" s="13" t="s">
        <v>91</v>
      </c>
      <c r="AY3634" s="260" t="s">
        <v>251</v>
      </c>
    </row>
    <row r="3635" s="2" customFormat="1" ht="24.15" customHeight="1">
      <c r="A3635" s="41"/>
      <c r="B3635" s="42"/>
      <c r="C3635" s="230" t="s">
        <v>3332</v>
      </c>
      <c r="D3635" s="230" t="s">
        <v>253</v>
      </c>
      <c r="E3635" s="231" t="s">
        <v>3333</v>
      </c>
      <c r="F3635" s="232" t="s">
        <v>3334</v>
      </c>
      <c r="G3635" s="233" t="s">
        <v>571</v>
      </c>
      <c r="H3635" s="234">
        <v>2</v>
      </c>
      <c r="I3635" s="235"/>
      <c r="J3635" s="236">
        <f>ROUND(I3635*H3635,2)</f>
        <v>0</v>
      </c>
      <c r="K3635" s="237"/>
      <c r="L3635" s="47"/>
      <c r="M3635" s="238" t="s">
        <v>1</v>
      </c>
      <c r="N3635" s="239" t="s">
        <v>49</v>
      </c>
      <c r="O3635" s="94"/>
      <c r="P3635" s="240">
        <f>O3635*H3635</f>
        <v>0</v>
      </c>
      <c r="Q3635" s="240">
        <v>0</v>
      </c>
      <c r="R3635" s="240">
        <f>Q3635*H3635</f>
        <v>0</v>
      </c>
      <c r="S3635" s="240">
        <v>0</v>
      </c>
      <c r="T3635" s="241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42" t="s">
        <v>304</v>
      </c>
      <c r="AT3635" s="242" t="s">
        <v>253</v>
      </c>
      <c r="AU3635" s="242" t="s">
        <v>93</v>
      </c>
      <c r="AY3635" s="19" t="s">
        <v>251</v>
      </c>
      <c r="BE3635" s="243">
        <f>IF(N3635="základní",J3635,0)</f>
        <v>0</v>
      </c>
      <c r="BF3635" s="243">
        <f>IF(N3635="snížená",J3635,0)</f>
        <v>0</v>
      </c>
      <c r="BG3635" s="243">
        <f>IF(N3635="zákl. přenesená",J3635,0)</f>
        <v>0</v>
      </c>
      <c r="BH3635" s="243">
        <f>IF(N3635="sníž. přenesená",J3635,0)</f>
        <v>0</v>
      </c>
      <c r="BI3635" s="243">
        <f>IF(N3635="nulová",J3635,0)</f>
        <v>0</v>
      </c>
      <c r="BJ3635" s="19" t="s">
        <v>91</v>
      </c>
      <c r="BK3635" s="243">
        <f>ROUND(I3635*H3635,2)</f>
        <v>0</v>
      </c>
      <c r="BL3635" s="19" t="s">
        <v>304</v>
      </c>
      <c r="BM3635" s="242" t="s">
        <v>3335</v>
      </c>
    </row>
    <row r="3636" s="2" customFormat="1">
      <c r="A3636" s="41"/>
      <c r="B3636" s="42"/>
      <c r="C3636" s="43"/>
      <c r="D3636" s="244" t="s">
        <v>258</v>
      </c>
      <c r="E3636" s="43"/>
      <c r="F3636" s="245" t="s">
        <v>3336</v>
      </c>
      <c r="G3636" s="43"/>
      <c r="H3636" s="43"/>
      <c r="I3636" s="246"/>
      <c r="J3636" s="43"/>
      <c r="K3636" s="43"/>
      <c r="L3636" s="47"/>
      <c r="M3636" s="247"/>
      <c r="N3636" s="248"/>
      <c r="O3636" s="94"/>
      <c r="P3636" s="94"/>
      <c r="Q3636" s="94"/>
      <c r="R3636" s="94"/>
      <c r="S3636" s="94"/>
      <c r="T3636" s="95"/>
      <c r="U3636" s="41"/>
      <c r="V3636" s="41"/>
      <c r="W3636" s="41"/>
      <c r="X3636" s="41"/>
      <c r="Y3636" s="41"/>
      <c r="Z3636" s="41"/>
      <c r="AA3636" s="41"/>
      <c r="AB3636" s="41"/>
      <c r="AC3636" s="41"/>
      <c r="AD3636" s="41"/>
      <c r="AE3636" s="41"/>
      <c r="AT3636" s="19" t="s">
        <v>258</v>
      </c>
      <c r="AU3636" s="19" t="s">
        <v>93</v>
      </c>
    </row>
    <row r="3637" s="13" customFormat="1">
      <c r="A3637" s="13"/>
      <c r="B3637" s="249"/>
      <c r="C3637" s="250"/>
      <c r="D3637" s="251" t="s">
        <v>260</v>
      </c>
      <c r="E3637" s="252" t="s">
        <v>1</v>
      </c>
      <c r="F3637" s="253" t="s">
        <v>3337</v>
      </c>
      <c r="G3637" s="250"/>
      <c r="H3637" s="254">
        <v>2</v>
      </c>
      <c r="I3637" s="255"/>
      <c r="J3637" s="250"/>
      <c r="K3637" s="250"/>
      <c r="L3637" s="256"/>
      <c r="M3637" s="257"/>
      <c r="N3637" s="258"/>
      <c r="O3637" s="258"/>
      <c r="P3637" s="258"/>
      <c r="Q3637" s="258"/>
      <c r="R3637" s="258"/>
      <c r="S3637" s="258"/>
      <c r="T3637" s="259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60" t="s">
        <v>260</v>
      </c>
      <c r="AU3637" s="260" t="s">
        <v>93</v>
      </c>
      <c r="AV3637" s="13" t="s">
        <v>93</v>
      </c>
      <c r="AW3637" s="13" t="s">
        <v>40</v>
      </c>
      <c r="AX3637" s="13" t="s">
        <v>91</v>
      </c>
      <c r="AY3637" s="260" t="s">
        <v>251</v>
      </c>
    </row>
    <row r="3638" s="2" customFormat="1" ht="16.5" customHeight="1">
      <c r="A3638" s="41"/>
      <c r="B3638" s="42"/>
      <c r="C3638" s="294" t="s">
        <v>3338</v>
      </c>
      <c r="D3638" s="294" t="s">
        <v>338</v>
      </c>
      <c r="E3638" s="295" t="s">
        <v>3339</v>
      </c>
      <c r="F3638" s="296" t="s">
        <v>3340</v>
      </c>
      <c r="G3638" s="297" t="s">
        <v>571</v>
      </c>
      <c r="H3638" s="298">
        <v>2</v>
      </c>
      <c r="I3638" s="299"/>
      <c r="J3638" s="300">
        <f>ROUND(I3638*H3638,2)</f>
        <v>0</v>
      </c>
      <c r="K3638" s="301"/>
      <c r="L3638" s="302"/>
      <c r="M3638" s="303" t="s">
        <v>1</v>
      </c>
      <c r="N3638" s="304" t="s">
        <v>49</v>
      </c>
      <c r="O3638" s="94"/>
      <c r="P3638" s="240">
        <f>O3638*H3638</f>
        <v>0</v>
      </c>
      <c r="Q3638" s="240">
        <v>0.0025999999999999999</v>
      </c>
      <c r="R3638" s="240">
        <f>Q3638*H3638</f>
        <v>0.0051999999999999998</v>
      </c>
      <c r="S3638" s="240">
        <v>0</v>
      </c>
      <c r="T3638" s="241">
        <f>S3638*H3638</f>
        <v>0</v>
      </c>
      <c r="U3638" s="41"/>
      <c r="V3638" s="41"/>
      <c r="W3638" s="41"/>
      <c r="X3638" s="41"/>
      <c r="Y3638" s="41"/>
      <c r="Z3638" s="41"/>
      <c r="AA3638" s="41"/>
      <c r="AB3638" s="41"/>
      <c r="AC3638" s="41"/>
      <c r="AD3638" s="41"/>
      <c r="AE3638" s="41"/>
      <c r="AR3638" s="242" t="s">
        <v>364</v>
      </c>
      <c r="AT3638" s="242" t="s">
        <v>338</v>
      </c>
      <c r="AU3638" s="242" t="s">
        <v>93</v>
      </c>
      <c r="AY3638" s="19" t="s">
        <v>251</v>
      </c>
      <c r="BE3638" s="243">
        <f>IF(N3638="základní",J3638,0)</f>
        <v>0</v>
      </c>
      <c r="BF3638" s="243">
        <f>IF(N3638="snížená",J3638,0)</f>
        <v>0</v>
      </c>
      <c r="BG3638" s="243">
        <f>IF(N3638="zákl. přenesená",J3638,0)</f>
        <v>0</v>
      </c>
      <c r="BH3638" s="243">
        <f>IF(N3638="sníž. přenesená",J3638,0)</f>
        <v>0</v>
      </c>
      <c r="BI3638" s="243">
        <f>IF(N3638="nulová",J3638,0)</f>
        <v>0</v>
      </c>
      <c r="BJ3638" s="19" t="s">
        <v>91</v>
      </c>
      <c r="BK3638" s="243">
        <f>ROUND(I3638*H3638,2)</f>
        <v>0</v>
      </c>
      <c r="BL3638" s="19" t="s">
        <v>304</v>
      </c>
      <c r="BM3638" s="242" t="s">
        <v>3341</v>
      </c>
    </row>
    <row r="3639" s="13" customFormat="1">
      <c r="A3639" s="13"/>
      <c r="B3639" s="249"/>
      <c r="C3639" s="250"/>
      <c r="D3639" s="251" t="s">
        <v>260</v>
      </c>
      <c r="E3639" s="252" t="s">
        <v>1</v>
      </c>
      <c r="F3639" s="253" t="s">
        <v>3337</v>
      </c>
      <c r="G3639" s="250"/>
      <c r="H3639" s="254">
        <v>2</v>
      </c>
      <c r="I3639" s="255"/>
      <c r="J3639" s="250"/>
      <c r="K3639" s="250"/>
      <c r="L3639" s="256"/>
      <c r="M3639" s="257"/>
      <c r="N3639" s="258"/>
      <c r="O3639" s="258"/>
      <c r="P3639" s="258"/>
      <c r="Q3639" s="258"/>
      <c r="R3639" s="258"/>
      <c r="S3639" s="258"/>
      <c r="T3639" s="259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60" t="s">
        <v>260</v>
      </c>
      <c r="AU3639" s="260" t="s">
        <v>93</v>
      </c>
      <c r="AV3639" s="13" t="s">
        <v>93</v>
      </c>
      <c r="AW3639" s="13" t="s">
        <v>40</v>
      </c>
      <c r="AX3639" s="13" t="s">
        <v>91</v>
      </c>
      <c r="AY3639" s="260" t="s">
        <v>251</v>
      </c>
    </row>
    <row r="3640" s="2" customFormat="1" ht="24.15" customHeight="1">
      <c r="A3640" s="41"/>
      <c r="B3640" s="42"/>
      <c r="C3640" s="230" t="s">
        <v>3342</v>
      </c>
      <c r="D3640" s="230" t="s">
        <v>253</v>
      </c>
      <c r="E3640" s="231" t="s">
        <v>3343</v>
      </c>
      <c r="F3640" s="232" t="s">
        <v>3344</v>
      </c>
      <c r="G3640" s="233" t="s">
        <v>571</v>
      </c>
      <c r="H3640" s="234">
        <v>2</v>
      </c>
      <c r="I3640" s="235"/>
      <c r="J3640" s="236">
        <f>ROUND(I3640*H3640,2)</f>
        <v>0</v>
      </c>
      <c r="K3640" s="237"/>
      <c r="L3640" s="47"/>
      <c r="M3640" s="238" t="s">
        <v>1</v>
      </c>
      <c r="N3640" s="239" t="s">
        <v>49</v>
      </c>
      <c r="O3640" s="94"/>
      <c r="P3640" s="240">
        <f>O3640*H3640</f>
        <v>0</v>
      </c>
      <c r="Q3640" s="240">
        <v>0</v>
      </c>
      <c r="R3640" s="240">
        <f>Q3640*H3640</f>
        <v>0</v>
      </c>
      <c r="S3640" s="240">
        <v>0</v>
      </c>
      <c r="T3640" s="241">
        <f>S3640*H3640</f>
        <v>0</v>
      </c>
      <c r="U3640" s="41"/>
      <c r="V3640" s="41"/>
      <c r="W3640" s="41"/>
      <c r="X3640" s="41"/>
      <c r="Y3640" s="41"/>
      <c r="Z3640" s="41"/>
      <c r="AA3640" s="41"/>
      <c r="AB3640" s="41"/>
      <c r="AC3640" s="41"/>
      <c r="AD3640" s="41"/>
      <c r="AE3640" s="41"/>
      <c r="AR3640" s="242" t="s">
        <v>304</v>
      </c>
      <c r="AT3640" s="242" t="s">
        <v>253</v>
      </c>
      <c r="AU3640" s="242" t="s">
        <v>93</v>
      </c>
      <c r="AY3640" s="19" t="s">
        <v>251</v>
      </c>
      <c r="BE3640" s="243">
        <f>IF(N3640="základní",J3640,0)</f>
        <v>0</v>
      </c>
      <c r="BF3640" s="243">
        <f>IF(N3640="snížená",J3640,0)</f>
        <v>0</v>
      </c>
      <c r="BG3640" s="243">
        <f>IF(N3640="zákl. přenesená",J3640,0)</f>
        <v>0</v>
      </c>
      <c r="BH3640" s="243">
        <f>IF(N3640="sníž. přenesená",J3640,0)</f>
        <v>0</v>
      </c>
      <c r="BI3640" s="243">
        <f>IF(N3640="nulová",J3640,0)</f>
        <v>0</v>
      </c>
      <c r="BJ3640" s="19" t="s">
        <v>91</v>
      </c>
      <c r="BK3640" s="243">
        <f>ROUND(I3640*H3640,2)</f>
        <v>0</v>
      </c>
      <c r="BL3640" s="19" t="s">
        <v>304</v>
      </c>
      <c r="BM3640" s="242" t="s">
        <v>3345</v>
      </c>
    </row>
    <row r="3641" s="15" customFormat="1">
      <c r="A3641" s="15"/>
      <c r="B3641" s="272"/>
      <c r="C3641" s="273"/>
      <c r="D3641" s="251" t="s">
        <v>260</v>
      </c>
      <c r="E3641" s="274" t="s">
        <v>1</v>
      </c>
      <c r="F3641" s="275" t="s">
        <v>1561</v>
      </c>
      <c r="G3641" s="273"/>
      <c r="H3641" s="274" t="s">
        <v>1</v>
      </c>
      <c r="I3641" s="276"/>
      <c r="J3641" s="273"/>
      <c r="K3641" s="273"/>
      <c r="L3641" s="277"/>
      <c r="M3641" s="278"/>
      <c r="N3641" s="279"/>
      <c r="O3641" s="279"/>
      <c r="P3641" s="279"/>
      <c r="Q3641" s="279"/>
      <c r="R3641" s="279"/>
      <c r="S3641" s="279"/>
      <c r="T3641" s="280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81" t="s">
        <v>260</v>
      </c>
      <c r="AU3641" s="281" t="s">
        <v>93</v>
      </c>
      <c r="AV3641" s="15" t="s">
        <v>91</v>
      </c>
      <c r="AW3641" s="15" t="s">
        <v>40</v>
      </c>
      <c r="AX3641" s="15" t="s">
        <v>84</v>
      </c>
      <c r="AY3641" s="281" t="s">
        <v>251</v>
      </c>
    </row>
    <row r="3642" s="13" customFormat="1">
      <c r="A3642" s="13"/>
      <c r="B3642" s="249"/>
      <c r="C3642" s="250"/>
      <c r="D3642" s="251" t="s">
        <v>260</v>
      </c>
      <c r="E3642" s="252" t="s">
        <v>1</v>
      </c>
      <c r="F3642" s="253" t="s">
        <v>3346</v>
      </c>
      <c r="G3642" s="250"/>
      <c r="H3642" s="254">
        <v>2</v>
      </c>
      <c r="I3642" s="255"/>
      <c r="J3642" s="250"/>
      <c r="K3642" s="250"/>
      <c r="L3642" s="256"/>
      <c r="M3642" s="257"/>
      <c r="N3642" s="258"/>
      <c r="O3642" s="258"/>
      <c r="P3642" s="258"/>
      <c r="Q3642" s="258"/>
      <c r="R3642" s="258"/>
      <c r="S3642" s="258"/>
      <c r="T3642" s="259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60" t="s">
        <v>260</v>
      </c>
      <c r="AU3642" s="260" t="s">
        <v>93</v>
      </c>
      <c r="AV3642" s="13" t="s">
        <v>93</v>
      </c>
      <c r="AW3642" s="13" t="s">
        <v>40</v>
      </c>
      <c r="AX3642" s="13" t="s">
        <v>91</v>
      </c>
      <c r="AY3642" s="260" t="s">
        <v>251</v>
      </c>
    </row>
    <row r="3643" s="2" customFormat="1" ht="44.25" customHeight="1">
      <c r="A3643" s="41"/>
      <c r="B3643" s="42"/>
      <c r="C3643" s="294" t="s">
        <v>3347</v>
      </c>
      <c r="D3643" s="294" t="s">
        <v>338</v>
      </c>
      <c r="E3643" s="295" t="s">
        <v>3348</v>
      </c>
      <c r="F3643" s="296" t="s">
        <v>3349</v>
      </c>
      <c r="G3643" s="297" t="s">
        <v>571</v>
      </c>
      <c r="H3643" s="298">
        <v>2</v>
      </c>
      <c r="I3643" s="299"/>
      <c r="J3643" s="300">
        <f>ROUND(I3643*H3643,2)</f>
        <v>0</v>
      </c>
      <c r="K3643" s="301"/>
      <c r="L3643" s="302"/>
      <c r="M3643" s="303" t="s">
        <v>1</v>
      </c>
      <c r="N3643" s="304" t="s">
        <v>49</v>
      </c>
      <c r="O3643" s="94"/>
      <c r="P3643" s="240">
        <f>O3643*H3643</f>
        <v>0</v>
      </c>
      <c r="Q3643" s="240">
        <v>0.0172</v>
      </c>
      <c r="R3643" s="240">
        <f>Q3643*H3643</f>
        <v>0.0344</v>
      </c>
      <c r="S3643" s="240">
        <v>0</v>
      </c>
      <c r="T3643" s="241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42" t="s">
        <v>364</v>
      </c>
      <c r="AT3643" s="242" t="s">
        <v>338</v>
      </c>
      <c r="AU3643" s="242" t="s">
        <v>93</v>
      </c>
      <c r="AY3643" s="19" t="s">
        <v>251</v>
      </c>
      <c r="BE3643" s="243">
        <f>IF(N3643="základní",J3643,0)</f>
        <v>0</v>
      </c>
      <c r="BF3643" s="243">
        <f>IF(N3643="snížená",J3643,0)</f>
        <v>0</v>
      </c>
      <c r="BG3643" s="243">
        <f>IF(N3643="zákl. přenesená",J3643,0)</f>
        <v>0</v>
      </c>
      <c r="BH3643" s="243">
        <f>IF(N3643="sníž. přenesená",J3643,0)</f>
        <v>0</v>
      </c>
      <c r="BI3643" s="243">
        <f>IF(N3643="nulová",J3643,0)</f>
        <v>0</v>
      </c>
      <c r="BJ3643" s="19" t="s">
        <v>91</v>
      </c>
      <c r="BK3643" s="243">
        <f>ROUND(I3643*H3643,2)</f>
        <v>0</v>
      </c>
      <c r="BL3643" s="19" t="s">
        <v>304</v>
      </c>
      <c r="BM3643" s="242" t="s">
        <v>3350</v>
      </c>
    </row>
    <row r="3644" s="2" customFormat="1">
      <c r="A3644" s="41"/>
      <c r="B3644" s="42"/>
      <c r="C3644" s="43"/>
      <c r="D3644" s="251" t="s">
        <v>289</v>
      </c>
      <c r="E3644" s="43"/>
      <c r="F3644" s="282" t="s">
        <v>3351</v>
      </c>
      <c r="G3644" s="43"/>
      <c r="H3644" s="43"/>
      <c r="I3644" s="246"/>
      <c r="J3644" s="43"/>
      <c r="K3644" s="43"/>
      <c r="L3644" s="47"/>
      <c r="M3644" s="247"/>
      <c r="N3644" s="248"/>
      <c r="O3644" s="94"/>
      <c r="P3644" s="94"/>
      <c r="Q3644" s="94"/>
      <c r="R3644" s="94"/>
      <c r="S3644" s="94"/>
      <c r="T3644" s="95"/>
      <c r="U3644" s="41"/>
      <c r="V3644" s="41"/>
      <c r="W3644" s="41"/>
      <c r="X3644" s="41"/>
      <c r="Y3644" s="41"/>
      <c r="Z3644" s="41"/>
      <c r="AA3644" s="41"/>
      <c r="AB3644" s="41"/>
      <c r="AC3644" s="41"/>
      <c r="AD3644" s="41"/>
      <c r="AE3644" s="41"/>
      <c r="AT3644" s="19" t="s">
        <v>289</v>
      </c>
      <c r="AU3644" s="19" t="s">
        <v>93</v>
      </c>
    </row>
    <row r="3645" s="15" customFormat="1">
      <c r="A3645" s="15"/>
      <c r="B3645" s="272"/>
      <c r="C3645" s="273"/>
      <c r="D3645" s="251" t="s">
        <v>260</v>
      </c>
      <c r="E3645" s="274" t="s">
        <v>1</v>
      </c>
      <c r="F3645" s="275" t="s">
        <v>1561</v>
      </c>
      <c r="G3645" s="273"/>
      <c r="H3645" s="274" t="s">
        <v>1</v>
      </c>
      <c r="I3645" s="276"/>
      <c r="J3645" s="273"/>
      <c r="K3645" s="273"/>
      <c r="L3645" s="277"/>
      <c r="M3645" s="278"/>
      <c r="N3645" s="279"/>
      <c r="O3645" s="279"/>
      <c r="P3645" s="279"/>
      <c r="Q3645" s="279"/>
      <c r="R3645" s="279"/>
      <c r="S3645" s="279"/>
      <c r="T3645" s="280"/>
      <c r="U3645" s="15"/>
      <c r="V3645" s="15"/>
      <c r="W3645" s="15"/>
      <c r="X3645" s="15"/>
      <c r="Y3645" s="15"/>
      <c r="Z3645" s="15"/>
      <c r="AA3645" s="15"/>
      <c r="AB3645" s="15"/>
      <c r="AC3645" s="15"/>
      <c r="AD3645" s="15"/>
      <c r="AE3645" s="15"/>
      <c r="AT3645" s="281" t="s">
        <v>260</v>
      </c>
      <c r="AU3645" s="281" t="s">
        <v>93</v>
      </c>
      <c r="AV3645" s="15" t="s">
        <v>91</v>
      </c>
      <c r="AW3645" s="15" t="s">
        <v>40</v>
      </c>
      <c r="AX3645" s="15" t="s">
        <v>84</v>
      </c>
      <c r="AY3645" s="281" t="s">
        <v>251</v>
      </c>
    </row>
    <row r="3646" s="13" customFormat="1">
      <c r="A3646" s="13"/>
      <c r="B3646" s="249"/>
      <c r="C3646" s="250"/>
      <c r="D3646" s="251" t="s">
        <v>260</v>
      </c>
      <c r="E3646" s="252" t="s">
        <v>1</v>
      </c>
      <c r="F3646" s="253" t="s">
        <v>2421</v>
      </c>
      <c r="G3646" s="250"/>
      <c r="H3646" s="254">
        <v>2</v>
      </c>
      <c r="I3646" s="255"/>
      <c r="J3646" s="250"/>
      <c r="K3646" s="250"/>
      <c r="L3646" s="256"/>
      <c r="M3646" s="257"/>
      <c r="N3646" s="258"/>
      <c r="O3646" s="258"/>
      <c r="P3646" s="258"/>
      <c r="Q3646" s="258"/>
      <c r="R3646" s="258"/>
      <c r="S3646" s="258"/>
      <c r="T3646" s="259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60" t="s">
        <v>260</v>
      </c>
      <c r="AU3646" s="260" t="s">
        <v>93</v>
      </c>
      <c r="AV3646" s="13" t="s">
        <v>93</v>
      </c>
      <c r="AW3646" s="13" t="s">
        <v>40</v>
      </c>
      <c r="AX3646" s="13" t="s">
        <v>91</v>
      </c>
      <c r="AY3646" s="260" t="s">
        <v>251</v>
      </c>
    </row>
    <row r="3647" s="2" customFormat="1" ht="37.8" customHeight="1">
      <c r="A3647" s="41"/>
      <c r="B3647" s="42"/>
      <c r="C3647" s="230" t="s">
        <v>3352</v>
      </c>
      <c r="D3647" s="230" t="s">
        <v>253</v>
      </c>
      <c r="E3647" s="231" t="s">
        <v>3353</v>
      </c>
      <c r="F3647" s="232" t="s">
        <v>3354</v>
      </c>
      <c r="G3647" s="233" t="s">
        <v>1431</v>
      </c>
      <c r="H3647" s="234">
        <v>1</v>
      </c>
      <c r="I3647" s="235"/>
      <c r="J3647" s="236">
        <f>ROUND(I3647*H3647,2)</f>
        <v>0</v>
      </c>
      <c r="K3647" s="237"/>
      <c r="L3647" s="47"/>
      <c r="M3647" s="238" t="s">
        <v>1</v>
      </c>
      <c r="N3647" s="239" t="s">
        <v>49</v>
      </c>
      <c r="O3647" s="94"/>
      <c r="P3647" s="240">
        <f>O3647*H3647</f>
        <v>0</v>
      </c>
      <c r="Q3647" s="240">
        <v>0</v>
      </c>
      <c r="R3647" s="240">
        <f>Q3647*H3647</f>
        <v>0</v>
      </c>
      <c r="S3647" s="240">
        <v>0</v>
      </c>
      <c r="T3647" s="241">
        <f>S3647*H3647</f>
        <v>0</v>
      </c>
      <c r="U3647" s="41"/>
      <c r="V3647" s="41"/>
      <c r="W3647" s="41"/>
      <c r="X3647" s="41"/>
      <c r="Y3647" s="41"/>
      <c r="Z3647" s="41"/>
      <c r="AA3647" s="41"/>
      <c r="AB3647" s="41"/>
      <c r="AC3647" s="41"/>
      <c r="AD3647" s="41"/>
      <c r="AE3647" s="41"/>
      <c r="AR3647" s="242" t="s">
        <v>304</v>
      </c>
      <c r="AT3647" s="242" t="s">
        <v>253</v>
      </c>
      <c r="AU3647" s="242" t="s">
        <v>93</v>
      </c>
      <c r="AY3647" s="19" t="s">
        <v>251</v>
      </c>
      <c r="BE3647" s="243">
        <f>IF(N3647="základní",J3647,0)</f>
        <v>0</v>
      </c>
      <c r="BF3647" s="243">
        <f>IF(N3647="snížená",J3647,0)</f>
        <v>0</v>
      </c>
      <c r="BG3647" s="243">
        <f>IF(N3647="zákl. přenesená",J3647,0)</f>
        <v>0</v>
      </c>
      <c r="BH3647" s="243">
        <f>IF(N3647="sníž. přenesená",J3647,0)</f>
        <v>0</v>
      </c>
      <c r="BI3647" s="243">
        <f>IF(N3647="nulová",J3647,0)</f>
        <v>0</v>
      </c>
      <c r="BJ3647" s="19" t="s">
        <v>91</v>
      </c>
      <c r="BK3647" s="243">
        <f>ROUND(I3647*H3647,2)</f>
        <v>0</v>
      </c>
      <c r="BL3647" s="19" t="s">
        <v>304</v>
      </c>
      <c r="BM3647" s="242" t="s">
        <v>3355</v>
      </c>
    </row>
    <row r="3648" s="2" customFormat="1">
      <c r="A3648" s="41"/>
      <c r="B3648" s="42"/>
      <c r="C3648" s="43"/>
      <c r="D3648" s="251" t="s">
        <v>289</v>
      </c>
      <c r="E3648" s="43"/>
      <c r="F3648" s="282" t="s">
        <v>3356</v>
      </c>
      <c r="G3648" s="43"/>
      <c r="H3648" s="43"/>
      <c r="I3648" s="246"/>
      <c r="J3648" s="43"/>
      <c r="K3648" s="43"/>
      <c r="L3648" s="47"/>
      <c r="M3648" s="247"/>
      <c r="N3648" s="248"/>
      <c r="O3648" s="94"/>
      <c r="P3648" s="94"/>
      <c r="Q3648" s="94"/>
      <c r="R3648" s="94"/>
      <c r="S3648" s="94"/>
      <c r="T3648" s="95"/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T3648" s="19" t="s">
        <v>289</v>
      </c>
      <c r="AU3648" s="19" t="s">
        <v>93</v>
      </c>
    </row>
    <row r="3649" s="15" customFormat="1">
      <c r="A3649" s="15"/>
      <c r="B3649" s="272"/>
      <c r="C3649" s="273"/>
      <c r="D3649" s="251" t="s">
        <v>260</v>
      </c>
      <c r="E3649" s="274" t="s">
        <v>1</v>
      </c>
      <c r="F3649" s="275" t="s">
        <v>1561</v>
      </c>
      <c r="G3649" s="273"/>
      <c r="H3649" s="274" t="s">
        <v>1</v>
      </c>
      <c r="I3649" s="276"/>
      <c r="J3649" s="273"/>
      <c r="K3649" s="273"/>
      <c r="L3649" s="277"/>
      <c r="M3649" s="278"/>
      <c r="N3649" s="279"/>
      <c r="O3649" s="279"/>
      <c r="P3649" s="279"/>
      <c r="Q3649" s="279"/>
      <c r="R3649" s="279"/>
      <c r="S3649" s="279"/>
      <c r="T3649" s="280"/>
      <c r="U3649" s="15"/>
      <c r="V3649" s="15"/>
      <c r="W3649" s="15"/>
      <c r="X3649" s="15"/>
      <c r="Y3649" s="15"/>
      <c r="Z3649" s="15"/>
      <c r="AA3649" s="15"/>
      <c r="AB3649" s="15"/>
      <c r="AC3649" s="15"/>
      <c r="AD3649" s="15"/>
      <c r="AE3649" s="15"/>
      <c r="AT3649" s="281" t="s">
        <v>260</v>
      </c>
      <c r="AU3649" s="281" t="s">
        <v>93</v>
      </c>
      <c r="AV3649" s="15" t="s">
        <v>91</v>
      </c>
      <c r="AW3649" s="15" t="s">
        <v>40</v>
      </c>
      <c r="AX3649" s="15" t="s">
        <v>84</v>
      </c>
      <c r="AY3649" s="281" t="s">
        <v>251</v>
      </c>
    </row>
    <row r="3650" s="13" customFormat="1">
      <c r="A3650" s="13"/>
      <c r="B3650" s="249"/>
      <c r="C3650" s="250"/>
      <c r="D3650" s="251" t="s">
        <v>260</v>
      </c>
      <c r="E3650" s="252" t="s">
        <v>1</v>
      </c>
      <c r="F3650" s="253" t="s">
        <v>3072</v>
      </c>
      <c r="G3650" s="250"/>
      <c r="H3650" s="254">
        <v>1</v>
      </c>
      <c r="I3650" s="255"/>
      <c r="J3650" s="250"/>
      <c r="K3650" s="250"/>
      <c r="L3650" s="256"/>
      <c r="M3650" s="257"/>
      <c r="N3650" s="258"/>
      <c r="O3650" s="258"/>
      <c r="P3650" s="258"/>
      <c r="Q3650" s="258"/>
      <c r="R3650" s="258"/>
      <c r="S3650" s="258"/>
      <c r="T3650" s="259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T3650" s="260" t="s">
        <v>260</v>
      </c>
      <c r="AU3650" s="260" t="s">
        <v>93</v>
      </c>
      <c r="AV3650" s="13" t="s">
        <v>93</v>
      </c>
      <c r="AW3650" s="13" t="s">
        <v>40</v>
      </c>
      <c r="AX3650" s="13" t="s">
        <v>91</v>
      </c>
      <c r="AY3650" s="260" t="s">
        <v>251</v>
      </c>
    </row>
    <row r="3651" s="2" customFormat="1" ht="49.05" customHeight="1">
      <c r="A3651" s="41"/>
      <c r="B3651" s="42"/>
      <c r="C3651" s="230" t="s">
        <v>3357</v>
      </c>
      <c r="D3651" s="230" t="s">
        <v>253</v>
      </c>
      <c r="E3651" s="231" t="s">
        <v>3358</v>
      </c>
      <c r="F3651" s="232" t="s">
        <v>3359</v>
      </c>
      <c r="G3651" s="233" t="s">
        <v>1431</v>
      </c>
      <c r="H3651" s="234">
        <v>3</v>
      </c>
      <c r="I3651" s="235"/>
      <c r="J3651" s="236">
        <f>ROUND(I3651*H3651,2)</f>
        <v>0</v>
      </c>
      <c r="K3651" s="237"/>
      <c r="L3651" s="47"/>
      <c r="M3651" s="238" t="s">
        <v>1</v>
      </c>
      <c r="N3651" s="239" t="s">
        <v>49</v>
      </c>
      <c r="O3651" s="94"/>
      <c r="P3651" s="240">
        <f>O3651*H3651</f>
        <v>0</v>
      </c>
      <c r="Q3651" s="240">
        <v>0</v>
      </c>
      <c r="R3651" s="240">
        <f>Q3651*H3651</f>
        <v>0</v>
      </c>
      <c r="S3651" s="240">
        <v>0</v>
      </c>
      <c r="T3651" s="241">
        <f>S3651*H3651</f>
        <v>0</v>
      </c>
      <c r="U3651" s="41"/>
      <c r="V3651" s="41"/>
      <c r="W3651" s="41"/>
      <c r="X3651" s="41"/>
      <c r="Y3651" s="41"/>
      <c r="Z3651" s="41"/>
      <c r="AA3651" s="41"/>
      <c r="AB3651" s="41"/>
      <c r="AC3651" s="41"/>
      <c r="AD3651" s="41"/>
      <c r="AE3651" s="41"/>
      <c r="AR3651" s="242" t="s">
        <v>304</v>
      </c>
      <c r="AT3651" s="242" t="s">
        <v>253</v>
      </c>
      <c r="AU3651" s="242" t="s">
        <v>93</v>
      </c>
      <c r="AY3651" s="19" t="s">
        <v>251</v>
      </c>
      <c r="BE3651" s="243">
        <f>IF(N3651="základní",J3651,0)</f>
        <v>0</v>
      </c>
      <c r="BF3651" s="243">
        <f>IF(N3651="snížená",J3651,0)</f>
        <v>0</v>
      </c>
      <c r="BG3651" s="243">
        <f>IF(N3651="zákl. přenesená",J3651,0)</f>
        <v>0</v>
      </c>
      <c r="BH3651" s="243">
        <f>IF(N3651="sníž. přenesená",J3651,0)</f>
        <v>0</v>
      </c>
      <c r="BI3651" s="243">
        <f>IF(N3651="nulová",J3651,0)</f>
        <v>0</v>
      </c>
      <c r="BJ3651" s="19" t="s">
        <v>91</v>
      </c>
      <c r="BK3651" s="243">
        <f>ROUND(I3651*H3651,2)</f>
        <v>0</v>
      </c>
      <c r="BL3651" s="19" t="s">
        <v>304</v>
      </c>
      <c r="BM3651" s="242" t="s">
        <v>3360</v>
      </c>
    </row>
    <row r="3652" s="2" customFormat="1">
      <c r="A3652" s="41"/>
      <c r="B3652" s="42"/>
      <c r="C3652" s="43"/>
      <c r="D3652" s="251" t="s">
        <v>289</v>
      </c>
      <c r="E3652" s="43"/>
      <c r="F3652" s="282" t="s">
        <v>3361</v>
      </c>
      <c r="G3652" s="43"/>
      <c r="H3652" s="43"/>
      <c r="I3652" s="246"/>
      <c r="J3652" s="43"/>
      <c r="K3652" s="43"/>
      <c r="L3652" s="47"/>
      <c r="M3652" s="247"/>
      <c r="N3652" s="248"/>
      <c r="O3652" s="94"/>
      <c r="P3652" s="94"/>
      <c r="Q3652" s="94"/>
      <c r="R3652" s="94"/>
      <c r="S3652" s="94"/>
      <c r="T3652" s="95"/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T3652" s="19" t="s">
        <v>289</v>
      </c>
      <c r="AU3652" s="19" t="s">
        <v>93</v>
      </c>
    </row>
    <row r="3653" s="15" customFormat="1">
      <c r="A3653" s="15"/>
      <c r="B3653" s="272"/>
      <c r="C3653" s="273"/>
      <c r="D3653" s="251" t="s">
        <v>260</v>
      </c>
      <c r="E3653" s="274" t="s">
        <v>1</v>
      </c>
      <c r="F3653" s="275" t="s">
        <v>1561</v>
      </c>
      <c r="G3653" s="273"/>
      <c r="H3653" s="274" t="s">
        <v>1</v>
      </c>
      <c r="I3653" s="276"/>
      <c r="J3653" s="273"/>
      <c r="K3653" s="273"/>
      <c r="L3653" s="277"/>
      <c r="M3653" s="278"/>
      <c r="N3653" s="279"/>
      <c r="O3653" s="279"/>
      <c r="P3653" s="279"/>
      <c r="Q3653" s="279"/>
      <c r="R3653" s="279"/>
      <c r="S3653" s="279"/>
      <c r="T3653" s="280"/>
      <c r="U3653" s="15"/>
      <c r="V3653" s="15"/>
      <c r="W3653" s="15"/>
      <c r="X3653" s="15"/>
      <c r="Y3653" s="15"/>
      <c r="Z3653" s="15"/>
      <c r="AA3653" s="15"/>
      <c r="AB3653" s="15"/>
      <c r="AC3653" s="15"/>
      <c r="AD3653" s="15"/>
      <c r="AE3653" s="15"/>
      <c r="AT3653" s="281" t="s">
        <v>260</v>
      </c>
      <c r="AU3653" s="281" t="s">
        <v>93</v>
      </c>
      <c r="AV3653" s="15" t="s">
        <v>91</v>
      </c>
      <c r="AW3653" s="15" t="s">
        <v>40</v>
      </c>
      <c r="AX3653" s="15" t="s">
        <v>84</v>
      </c>
      <c r="AY3653" s="281" t="s">
        <v>251</v>
      </c>
    </row>
    <row r="3654" s="13" customFormat="1">
      <c r="A3654" s="13"/>
      <c r="B3654" s="249"/>
      <c r="C3654" s="250"/>
      <c r="D3654" s="251" t="s">
        <v>260</v>
      </c>
      <c r="E3654" s="252" t="s">
        <v>1</v>
      </c>
      <c r="F3654" s="253" t="s">
        <v>3362</v>
      </c>
      <c r="G3654" s="250"/>
      <c r="H3654" s="254">
        <v>3</v>
      </c>
      <c r="I3654" s="255"/>
      <c r="J3654" s="250"/>
      <c r="K3654" s="250"/>
      <c r="L3654" s="256"/>
      <c r="M3654" s="257"/>
      <c r="N3654" s="258"/>
      <c r="O3654" s="258"/>
      <c r="P3654" s="258"/>
      <c r="Q3654" s="258"/>
      <c r="R3654" s="258"/>
      <c r="S3654" s="258"/>
      <c r="T3654" s="259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60" t="s">
        <v>260</v>
      </c>
      <c r="AU3654" s="260" t="s">
        <v>93</v>
      </c>
      <c r="AV3654" s="13" t="s">
        <v>93</v>
      </c>
      <c r="AW3654" s="13" t="s">
        <v>40</v>
      </c>
      <c r="AX3654" s="13" t="s">
        <v>91</v>
      </c>
      <c r="AY3654" s="260" t="s">
        <v>251</v>
      </c>
    </row>
    <row r="3655" s="2" customFormat="1" ht="62.7" customHeight="1">
      <c r="A3655" s="41"/>
      <c r="B3655" s="42"/>
      <c r="C3655" s="230" t="s">
        <v>3363</v>
      </c>
      <c r="D3655" s="230" t="s">
        <v>253</v>
      </c>
      <c r="E3655" s="231" t="s">
        <v>3364</v>
      </c>
      <c r="F3655" s="232" t="s">
        <v>3365</v>
      </c>
      <c r="G3655" s="233" t="s">
        <v>321</v>
      </c>
      <c r="H3655" s="234">
        <v>50.399999999999999</v>
      </c>
      <c r="I3655" s="235"/>
      <c r="J3655" s="236">
        <f>ROUND(I3655*H3655,2)</f>
        <v>0</v>
      </c>
      <c r="K3655" s="237"/>
      <c r="L3655" s="47"/>
      <c r="M3655" s="238" t="s">
        <v>1</v>
      </c>
      <c r="N3655" s="239" t="s">
        <v>49</v>
      </c>
      <c r="O3655" s="94"/>
      <c r="P3655" s="240">
        <f>O3655*H3655</f>
        <v>0</v>
      </c>
      <c r="Q3655" s="240">
        <v>0.017399999999999999</v>
      </c>
      <c r="R3655" s="240">
        <f>Q3655*H3655</f>
        <v>0.87695999999999996</v>
      </c>
      <c r="S3655" s="240">
        <v>0</v>
      </c>
      <c r="T3655" s="241">
        <f>S3655*H3655</f>
        <v>0</v>
      </c>
      <c r="U3655" s="41"/>
      <c r="V3655" s="41"/>
      <c r="W3655" s="41"/>
      <c r="X3655" s="41"/>
      <c r="Y3655" s="41"/>
      <c r="Z3655" s="41"/>
      <c r="AA3655" s="41"/>
      <c r="AB3655" s="41"/>
      <c r="AC3655" s="41"/>
      <c r="AD3655" s="41"/>
      <c r="AE3655" s="41"/>
      <c r="AR3655" s="242" t="s">
        <v>304</v>
      </c>
      <c r="AT3655" s="242" t="s">
        <v>253</v>
      </c>
      <c r="AU3655" s="242" t="s">
        <v>93</v>
      </c>
      <c r="AY3655" s="19" t="s">
        <v>251</v>
      </c>
      <c r="BE3655" s="243">
        <f>IF(N3655="základní",J3655,0)</f>
        <v>0</v>
      </c>
      <c r="BF3655" s="243">
        <f>IF(N3655="snížená",J3655,0)</f>
        <v>0</v>
      </c>
      <c r="BG3655" s="243">
        <f>IF(N3655="zákl. přenesená",J3655,0)</f>
        <v>0</v>
      </c>
      <c r="BH3655" s="243">
        <f>IF(N3655="sníž. přenesená",J3655,0)</f>
        <v>0</v>
      </c>
      <c r="BI3655" s="243">
        <f>IF(N3655="nulová",J3655,0)</f>
        <v>0</v>
      </c>
      <c r="BJ3655" s="19" t="s">
        <v>91</v>
      </c>
      <c r="BK3655" s="243">
        <f>ROUND(I3655*H3655,2)</f>
        <v>0</v>
      </c>
      <c r="BL3655" s="19" t="s">
        <v>304</v>
      </c>
      <c r="BM3655" s="242" t="s">
        <v>3366</v>
      </c>
    </row>
    <row r="3656" s="2" customFormat="1">
      <c r="A3656" s="41"/>
      <c r="B3656" s="42"/>
      <c r="C3656" s="43"/>
      <c r="D3656" s="251" t="s">
        <v>289</v>
      </c>
      <c r="E3656" s="43"/>
      <c r="F3656" s="282" t="s">
        <v>3367</v>
      </c>
      <c r="G3656" s="43"/>
      <c r="H3656" s="43"/>
      <c r="I3656" s="246"/>
      <c r="J3656" s="43"/>
      <c r="K3656" s="43"/>
      <c r="L3656" s="47"/>
      <c r="M3656" s="247"/>
      <c r="N3656" s="248"/>
      <c r="O3656" s="94"/>
      <c r="P3656" s="94"/>
      <c r="Q3656" s="94"/>
      <c r="R3656" s="94"/>
      <c r="S3656" s="94"/>
      <c r="T3656" s="95"/>
      <c r="U3656" s="41"/>
      <c r="V3656" s="41"/>
      <c r="W3656" s="41"/>
      <c r="X3656" s="41"/>
      <c r="Y3656" s="41"/>
      <c r="Z3656" s="41"/>
      <c r="AA3656" s="41"/>
      <c r="AB3656" s="41"/>
      <c r="AC3656" s="41"/>
      <c r="AD3656" s="41"/>
      <c r="AE3656" s="41"/>
      <c r="AT3656" s="19" t="s">
        <v>289</v>
      </c>
      <c r="AU3656" s="19" t="s">
        <v>93</v>
      </c>
    </row>
    <row r="3657" s="15" customFormat="1">
      <c r="A3657" s="15"/>
      <c r="B3657" s="272"/>
      <c r="C3657" s="273"/>
      <c r="D3657" s="251" t="s">
        <v>260</v>
      </c>
      <c r="E3657" s="274" t="s">
        <v>1</v>
      </c>
      <c r="F3657" s="275" t="s">
        <v>3368</v>
      </c>
      <c r="G3657" s="273"/>
      <c r="H3657" s="274" t="s">
        <v>1</v>
      </c>
      <c r="I3657" s="276"/>
      <c r="J3657" s="273"/>
      <c r="K3657" s="273"/>
      <c r="L3657" s="277"/>
      <c r="M3657" s="278"/>
      <c r="N3657" s="279"/>
      <c r="O3657" s="279"/>
      <c r="P3657" s="279"/>
      <c r="Q3657" s="279"/>
      <c r="R3657" s="279"/>
      <c r="S3657" s="279"/>
      <c r="T3657" s="280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  <c r="AE3657" s="15"/>
      <c r="AT3657" s="281" t="s">
        <v>260</v>
      </c>
      <c r="AU3657" s="281" t="s">
        <v>93</v>
      </c>
      <c r="AV3657" s="15" t="s">
        <v>91</v>
      </c>
      <c r="AW3657" s="15" t="s">
        <v>40</v>
      </c>
      <c r="AX3657" s="15" t="s">
        <v>84</v>
      </c>
      <c r="AY3657" s="281" t="s">
        <v>251</v>
      </c>
    </row>
    <row r="3658" s="13" customFormat="1">
      <c r="A3658" s="13"/>
      <c r="B3658" s="249"/>
      <c r="C3658" s="250"/>
      <c r="D3658" s="251" t="s">
        <v>260</v>
      </c>
      <c r="E3658" s="252" t="s">
        <v>1</v>
      </c>
      <c r="F3658" s="253" t="s">
        <v>3369</v>
      </c>
      <c r="G3658" s="250"/>
      <c r="H3658" s="254">
        <v>50.399999999999999</v>
      </c>
      <c r="I3658" s="255"/>
      <c r="J3658" s="250"/>
      <c r="K3658" s="250"/>
      <c r="L3658" s="256"/>
      <c r="M3658" s="257"/>
      <c r="N3658" s="258"/>
      <c r="O3658" s="258"/>
      <c r="P3658" s="258"/>
      <c r="Q3658" s="258"/>
      <c r="R3658" s="258"/>
      <c r="S3658" s="258"/>
      <c r="T3658" s="259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60" t="s">
        <v>260</v>
      </c>
      <c r="AU3658" s="260" t="s">
        <v>93</v>
      </c>
      <c r="AV3658" s="13" t="s">
        <v>93</v>
      </c>
      <c r="AW3658" s="13" t="s">
        <v>40</v>
      </c>
      <c r="AX3658" s="13" t="s">
        <v>91</v>
      </c>
      <c r="AY3658" s="260" t="s">
        <v>251</v>
      </c>
    </row>
    <row r="3659" s="2" customFormat="1" ht="62.7" customHeight="1">
      <c r="A3659" s="41"/>
      <c r="B3659" s="42"/>
      <c r="C3659" s="230" t="s">
        <v>3370</v>
      </c>
      <c r="D3659" s="230" t="s">
        <v>253</v>
      </c>
      <c r="E3659" s="231" t="s">
        <v>3371</v>
      </c>
      <c r="F3659" s="232" t="s">
        <v>3372</v>
      </c>
      <c r="G3659" s="233" t="s">
        <v>321</v>
      </c>
      <c r="H3659" s="234">
        <v>75.5</v>
      </c>
      <c r="I3659" s="235"/>
      <c r="J3659" s="236">
        <f>ROUND(I3659*H3659,2)</f>
        <v>0</v>
      </c>
      <c r="K3659" s="237"/>
      <c r="L3659" s="47"/>
      <c r="M3659" s="238" t="s">
        <v>1</v>
      </c>
      <c r="N3659" s="239" t="s">
        <v>49</v>
      </c>
      <c r="O3659" s="94"/>
      <c r="P3659" s="240">
        <f>O3659*H3659</f>
        <v>0</v>
      </c>
      <c r="Q3659" s="240">
        <v>0.019699999999999999</v>
      </c>
      <c r="R3659" s="240">
        <f>Q3659*H3659</f>
        <v>1.48735</v>
      </c>
      <c r="S3659" s="240">
        <v>0</v>
      </c>
      <c r="T3659" s="241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42" t="s">
        <v>304</v>
      </c>
      <c r="AT3659" s="242" t="s">
        <v>253</v>
      </c>
      <c r="AU3659" s="242" t="s">
        <v>93</v>
      </c>
      <c r="AY3659" s="19" t="s">
        <v>251</v>
      </c>
      <c r="BE3659" s="243">
        <f>IF(N3659="základní",J3659,0)</f>
        <v>0</v>
      </c>
      <c r="BF3659" s="243">
        <f>IF(N3659="snížená",J3659,0)</f>
        <v>0</v>
      </c>
      <c r="BG3659" s="243">
        <f>IF(N3659="zákl. přenesená",J3659,0)</f>
        <v>0</v>
      </c>
      <c r="BH3659" s="243">
        <f>IF(N3659="sníž. přenesená",J3659,0)</f>
        <v>0</v>
      </c>
      <c r="BI3659" s="243">
        <f>IF(N3659="nulová",J3659,0)</f>
        <v>0</v>
      </c>
      <c r="BJ3659" s="19" t="s">
        <v>91</v>
      </c>
      <c r="BK3659" s="243">
        <f>ROUND(I3659*H3659,2)</f>
        <v>0</v>
      </c>
      <c r="BL3659" s="19" t="s">
        <v>304</v>
      </c>
      <c r="BM3659" s="242" t="s">
        <v>3373</v>
      </c>
    </row>
    <row r="3660" s="2" customFormat="1">
      <c r="A3660" s="41"/>
      <c r="B3660" s="42"/>
      <c r="C3660" s="43"/>
      <c r="D3660" s="251" t="s">
        <v>289</v>
      </c>
      <c r="E3660" s="43"/>
      <c r="F3660" s="282" t="s">
        <v>3374</v>
      </c>
      <c r="G3660" s="43"/>
      <c r="H3660" s="43"/>
      <c r="I3660" s="246"/>
      <c r="J3660" s="43"/>
      <c r="K3660" s="43"/>
      <c r="L3660" s="47"/>
      <c r="M3660" s="247"/>
      <c r="N3660" s="248"/>
      <c r="O3660" s="94"/>
      <c r="P3660" s="94"/>
      <c r="Q3660" s="94"/>
      <c r="R3660" s="94"/>
      <c r="S3660" s="94"/>
      <c r="T3660" s="95"/>
      <c r="U3660" s="41"/>
      <c r="V3660" s="41"/>
      <c r="W3660" s="41"/>
      <c r="X3660" s="41"/>
      <c r="Y3660" s="41"/>
      <c r="Z3660" s="41"/>
      <c r="AA3660" s="41"/>
      <c r="AB3660" s="41"/>
      <c r="AC3660" s="41"/>
      <c r="AD3660" s="41"/>
      <c r="AE3660" s="41"/>
      <c r="AT3660" s="19" t="s">
        <v>289</v>
      </c>
      <c r="AU3660" s="19" t="s">
        <v>93</v>
      </c>
    </row>
    <row r="3661" s="15" customFormat="1">
      <c r="A3661" s="15"/>
      <c r="B3661" s="272"/>
      <c r="C3661" s="273"/>
      <c r="D3661" s="251" t="s">
        <v>260</v>
      </c>
      <c r="E3661" s="274" t="s">
        <v>1</v>
      </c>
      <c r="F3661" s="275" t="s">
        <v>3375</v>
      </c>
      <c r="G3661" s="273"/>
      <c r="H3661" s="274" t="s">
        <v>1</v>
      </c>
      <c r="I3661" s="276"/>
      <c r="J3661" s="273"/>
      <c r="K3661" s="273"/>
      <c r="L3661" s="277"/>
      <c r="M3661" s="278"/>
      <c r="N3661" s="279"/>
      <c r="O3661" s="279"/>
      <c r="P3661" s="279"/>
      <c r="Q3661" s="279"/>
      <c r="R3661" s="279"/>
      <c r="S3661" s="279"/>
      <c r="T3661" s="280"/>
      <c r="U3661" s="15"/>
      <c r="V3661" s="15"/>
      <c r="W3661" s="15"/>
      <c r="X3661" s="15"/>
      <c r="Y3661" s="15"/>
      <c r="Z3661" s="15"/>
      <c r="AA3661" s="15"/>
      <c r="AB3661" s="15"/>
      <c r="AC3661" s="15"/>
      <c r="AD3661" s="15"/>
      <c r="AE3661" s="15"/>
      <c r="AT3661" s="281" t="s">
        <v>260</v>
      </c>
      <c r="AU3661" s="281" t="s">
        <v>93</v>
      </c>
      <c r="AV3661" s="15" t="s">
        <v>91</v>
      </c>
      <c r="AW3661" s="15" t="s">
        <v>40</v>
      </c>
      <c r="AX3661" s="15" t="s">
        <v>84</v>
      </c>
      <c r="AY3661" s="281" t="s">
        <v>251</v>
      </c>
    </row>
    <row r="3662" s="13" customFormat="1">
      <c r="A3662" s="13"/>
      <c r="B3662" s="249"/>
      <c r="C3662" s="250"/>
      <c r="D3662" s="251" t="s">
        <v>260</v>
      </c>
      <c r="E3662" s="252" t="s">
        <v>1</v>
      </c>
      <c r="F3662" s="253" t="s">
        <v>3376</v>
      </c>
      <c r="G3662" s="250"/>
      <c r="H3662" s="254">
        <v>75.5</v>
      </c>
      <c r="I3662" s="255"/>
      <c r="J3662" s="250"/>
      <c r="K3662" s="250"/>
      <c r="L3662" s="256"/>
      <c r="M3662" s="257"/>
      <c r="N3662" s="258"/>
      <c r="O3662" s="258"/>
      <c r="P3662" s="258"/>
      <c r="Q3662" s="258"/>
      <c r="R3662" s="258"/>
      <c r="S3662" s="258"/>
      <c r="T3662" s="259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T3662" s="260" t="s">
        <v>260</v>
      </c>
      <c r="AU3662" s="260" t="s">
        <v>93</v>
      </c>
      <c r="AV3662" s="13" t="s">
        <v>93</v>
      </c>
      <c r="AW3662" s="13" t="s">
        <v>40</v>
      </c>
      <c r="AX3662" s="13" t="s">
        <v>91</v>
      </c>
      <c r="AY3662" s="260" t="s">
        <v>251</v>
      </c>
    </row>
    <row r="3663" s="2" customFormat="1" ht="62.7" customHeight="1">
      <c r="A3663" s="41"/>
      <c r="B3663" s="42"/>
      <c r="C3663" s="230" t="s">
        <v>3377</v>
      </c>
      <c r="D3663" s="230" t="s">
        <v>253</v>
      </c>
      <c r="E3663" s="231" t="s">
        <v>3378</v>
      </c>
      <c r="F3663" s="232" t="s">
        <v>3379</v>
      </c>
      <c r="G3663" s="233" t="s">
        <v>321</v>
      </c>
      <c r="H3663" s="234">
        <v>79.5</v>
      </c>
      <c r="I3663" s="235"/>
      <c r="J3663" s="236">
        <f>ROUND(I3663*H3663,2)</f>
        <v>0</v>
      </c>
      <c r="K3663" s="237"/>
      <c r="L3663" s="47"/>
      <c r="M3663" s="238" t="s">
        <v>1</v>
      </c>
      <c r="N3663" s="239" t="s">
        <v>49</v>
      </c>
      <c r="O3663" s="94"/>
      <c r="P3663" s="240">
        <f>O3663*H3663</f>
        <v>0</v>
      </c>
      <c r="Q3663" s="240">
        <v>0.013899999999999999</v>
      </c>
      <c r="R3663" s="240">
        <f>Q3663*H3663</f>
        <v>1.1050499999999999</v>
      </c>
      <c r="S3663" s="240">
        <v>0</v>
      </c>
      <c r="T3663" s="241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42" t="s">
        <v>304</v>
      </c>
      <c r="AT3663" s="242" t="s">
        <v>253</v>
      </c>
      <c r="AU3663" s="242" t="s">
        <v>93</v>
      </c>
      <c r="AY3663" s="19" t="s">
        <v>251</v>
      </c>
      <c r="BE3663" s="243">
        <f>IF(N3663="základní",J3663,0)</f>
        <v>0</v>
      </c>
      <c r="BF3663" s="243">
        <f>IF(N3663="snížená",J3663,0)</f>
        <v>0</v>
      </c>
      <c r="BG3663" s="243">
        <f>IF(N3663="zákl. přenesená",J3663,0)</f>
        <v>0</v>
      </c>
      <c r="BH3663" s="243">
        <f>IF(N3663="sníž. přenesená",J3663,0)</f>
        <v>0</v>
      </c>
      <c r="BI3663" s="243">
        <f>IF(N3663="nulová",J3663,0)</f>
        <v>0</v>
      </c>
      <c r="BJ3663" s="19" t="s">
        <v>91</v>
      </c>
      <c r="BK3663" s="243">
        <f>ROUND(I3663*H3663,2)</f>
        <v>0</v>
      </c>
      <c r="BL3663" s="19" t="s">
        <v>304</v>
      </c>
      <c r="BM3663" s="242" t="s">
        <v>3380</v>
      </c>
    </row>
    <row r="3664" s="2" customFormat="1">
      <c r="A3664" s="41"/>
      <c r="B3664" s="42"/>
      <c r="C3664" s="43"/>
      <c r="D3664" s="251" t="s">
        <v>289</v>
      </c>
      <c r="E3664" s="43"/>
      <c r="F3664" s="282" t="s">
        <v>3381</v>
      </c>
      <c r="G3664" s="43"/>
      <c r="H3664" s="43"/>
      <c r="I3664" s="246"/>
      <c r="J3664" s="43"/>
      <c r="K3664" s="43"/>
      <c r="L3664" s="47"/>
      <c r="M3664" s="247"/>
      <c r="N3664" s="248"/>
      <c r="O3664" s="94"/>
      <c r="P3664" s="94"/>
      <c r="Q3664" s="94"/>
      <c r="R3664" s="94"/>
      <c r="S3664" s="94"/>
      <c r="T3664" s="95"/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T3664" s="19" t="s">
        <v>289</v>
      </c>
      <c r="AU3664" s="19" t="s">
        <v>93</v>
      </c>
    </row>
    <row r="3665" s="15" customFormat="1">
      <c r="A3665" s="15"/>
      <c r="B3665" s="272"/>
      <c r="C3665" s="273"/>
      <c r="D3665" s="251" t="s">
        <v>260</v>
      </c>
      <c r="E3665" s="274" t="s">
        <v>1</v>
      </c>
      <c r="F3665" s="275" t="s">
        <v>3375</v>
      </c>
      <c r="G3665" s="273"/>
      <c r="H3665" s="274" t="s">
        <v>1</v>
      </c>
      <c r="I3665" s="276"/>
      <c r="J3665" s="273"/>
      <c r="K3665" s="273"/>
      <c r="L3665" s="277"/>
      <c r="M3665" s="278"/>
      <c r="N3665" s="279"/>
      <c r="O3665" s="279"/>
      <c r="P3665" s="279"/>
      <c r="Q3665" s="279"/>
      <c r="R3665" s="279"/>
      <c r="S3665" s="279"/>
      <c r="T3665" s="280"/>
      <c r="U3665" s="15"/>
      <c r="V3665" s="15"/>
      <c r="W3665" s="15"/>
      <c r="X3665" s="15"/>
      <c r="Y3665" s="15"/>
      <c r="Z3665" s="15"/>
      <c r="AA3665" s="15"/>
      <c r="AB3665" s="15"/>
      <c r="AC3665" s="15"/>
      <c r="AD3665" s="15"/>
      <c r="AE3665" s="15"/>
      <c r="AT3665" s="281" t="s">
        <v>260</v>
      </c>
      <c r="AU3665" s="281" t="s">
        <v>93</v>
      </c>
      <c r="AV3665" s="15" t="s">
        <v>91</v>
      </c>
      <c r="AW3665" s="15" t="s">
        <v>40</v>
      </c>
      <c r="AX3665" s="15" t="s">
        <v>84</v>
      </c>
      <c r="AY3665" s="281" t="s">
        <v>251</v>
      </c>
    </row>
    <row r="3666" s="13" customFormat="1">
      <c r="A3666" s="13"/>
      <c r="B3666" s="249"/>
      <c r="C3666" s="250"/>
      <c r="D3666" s="251" t="s">
        <v>260</v>
      </c>
      <c r="E3666" s="252" t="s">
        <v>1</v>
      </c>
      <c r="F3666" s="253" t="s">
        <v>3382</v>
      </c>
      <c r="G3666" s="250"/>
      <c r="H3666" s="254">
        <v>79.5</v>
      </c>
      <c r="I3666" s="255"/>
      <c r="J3666" s="250"/>
      <c r="K3666" s="250"/>
      <c r="L3666" s="256"/>
      <c r="M3666" s="257"/>
      <c r="N3666" s="258"/>
      <c r="O3666" s="258"/>
      <c r="P3666" s="258"/>
      <c r="Q3666" s="258"/>
      <c r="R3666" s="258"/>
      <c r="S3666" s="258"/>
      <c r="T3666" s="259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60" t="s">
        <v>260</v>
      </c>
      <c r="AU3666" s="260" t="s">
        <v>93</v>
      </c>
      <c r="AV3666" s="13" t="s">
        <v>93</v>
      </c>
      <c r="AW3666" s="13" t="s">
        <v>40</v>
      </c>
      <c r="AX3666" s="13" t="s">
        <v>91</v>
      </c>
      <c r="AY3666" s="260" t="s">
        <v>251</v>
      </c>
    </row>
    <row r="3667" s="2" customFormat="1" ht="49.05" customHeight="1">
      <c r="A3667" s="41"/>
      <c r="B3667" s="42"/>
      <c r="C3667" s="230" t="s">
        <v>3383</v>
      </c>
      <c r="D3667" s="230" t="s">
        <v>253</v>
      </c>
      <c r="E3667" s="231" t="s">
        <v>3384</v>
      </c>
      <c r="F3667" s="232" t="s">
        <v>3385</v>
      </c>
      <c r="G3667" s="233" t="s">
        <v>571</v>
      </c>
      <c r="H3667" s="234">
        <v>8</v>
      </c>
      <c r="I3667" s="235"/>
      <c r="J3667" s="236">
        <f>ROUND(I3667*H3667,2)</f>
        <v>0</v>
      </c>
      <c r="K3667" s="237"/>
      <c r="L3667" s="47"/>
      <c r="M3667" s="238" t="s">
        <v>1</v>
      </c>
      <c r="N3667" s="239" t="s">
        <v>49</v>
      </c>
      <c r="O3667" s="94"/>
      <c r="P3667" s="240">
        <f>O3667*H3667</f>
        <v>0</v>
      </c>
      <c r="Q3667" s="240">
        <v>0.11700000000000001</v>
      </c>
      <c r="R3667" s="240">
        <f>Q3667*H3667</f>
        <v>0.93600000000000005</v>
      </c>
      <c r="S3667" s="240">
        <v>0</v>
      </c>
      <c r="T3667" s="241">
        <f>S3667*H3667</f>
        <v>0</v>
      </c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R3667" s="242" t="s">
        <v>304</v>
      </c>
      <c r="AT3667" s="242" t="s">
        <v>253</v>
      </c>
      <c r="AU3667" s="242" t="s">
        <v>93</v>
      </c>
      <c r="AY3667" s="19" t="s">
        <v>251</v>
      </c>
      <c r="BE3667" s="243">
        <f>IF(N3667="základní",J3667,0)</f>
        <v>0</v>
      </c>
      <c r="BF3667" s="243">
        <f>IF(N3667="snížená",J3667,0)</f>
        <v>0</v>
      </c>
      <c r="BG3667" s="243">
        <f>IF(N3667="zákl. přenesená",J3667,0)</f>
        <v>0</v>
      </c>
      <c r="BH3667" s="243">
        <f>IF(N3667="sníž. přenesená",J3667,0)</f>
        <v>0</v>
      </c>
      <c r="BI3667" s="243">
        <f>IF(N3667="nulová",J3667,0)</f>
        <v>0</v>
      </c>
      <c r="BJ3667" s="19" t="s">
        <v>91</v>
      </c>
      <c r="BK3667" s="243">
        <f>ROUND(I3667*H3667,2)</f>
        <v>0</v>
      </c>
      <c r="BL3667" s="19" t="s">
        <v>304</v>
      </c>
      <c r="BM3667" s="242" t="s">
        <v>3386</v>
      </c>
    </row>
    <row r="3668" s="2" customFormat="1">
      <c r="A3668" s="41"/>
      <c r="B3668" s="42"/>
      <c r="C3668" s="43"/>
      <c r="D3668" s="251" t="s">
        <v>289</v>
      </c>
      <c r="E3668" s="43"/>
      <c r="F3668" s="282" t="s">
        <v>3387</v>
      </c>
      <c r="G3668" s="43"/>
      <c r="H3668" s="43"/>
      <c r="I3668" s="246"/>
      <c r="J3668" s="43"/>
      <c r="K3668" s="43"/>
      <c r="L3668" s="47"/>
      <c r="M3668" s="247"/>
      <c r="N3668" s="248"/>
      <c r="O3668" s="94"/>
      <c r="P3668" s="94"/>
      <c r="Q3668" s="94"/>
      <c r="R3668" s="94"/>
      <c r="S3668" s="94"/>
      <c r="T3668" s="95"/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T3668" s="19" t="s">
        <v>289</v>
      </c>
      <c r="AU3668" s="19" t="s">
        <v>93</v>
      </c>
    </row>
    <row r="3669" s="15" customFormat="1">
      <c r="A3669" s="15"/>
      <c r="B3669" s="272"/>
      <c r="C3669" s="273"/>
      <c r="D3669" s="251" t="s">
        <v>260</v>
      </c>
      <c r="E3669" s="274" t="s">
        <v>1</v>
      </c>
      <c r="F3669" s="275" t="s">
        <v>3388</v>
      </c>
      <c r="G3669" s="273"/>
      <c r="H3669" s="274" t="s">
        <v>1</v>
      </c>
      <c r="I3669" s="276"/>
      <c r="J3669" s="273"/>
      <c r="K3669" s="273"/>
      <c r="L3669" s="277"/>
      <c r="M3669" s="278"/>
      <c r="N3669" s="279"/>
      <c r="O3669" s="279"/>
      <c r="P3669" s="279"/>
      <c r="Q3669" s="279"/>
      <c r="R3669" s="279"/>
      <c r="S3669" s="279"/>
      <c r="T3669" s="280"/>
      <c r="U3669" s="15"/>
      <c r="V3669" s="15"/>
      <c r="W3669" s="15"/>
      <c r="X3669" s="15"/>
      <c r="Y3669" s="15"/>
      <c r="Z3669" s="15"/>
      <c r="AA3669" s="15"/>
      <c r="AB3669" s="15"/>
      <c r="AC3669" s="15"/>
      <c r="AD3669" s="15"/>
      <c r="AE3669" s="15"/>
      <c r="AT3669" s="281" t="s">
        <v>260</v>
      </c>
      <c r="AU3669" s="281" t="s">
        <v>93</v>
      </c>
      <c r="AV3669" s="15" t="s">
        <v>91</v>
      </c>
      <c r="AW3669" s="15" t="s">
        <v>40</v>
      </c>
      <c r="AX3669" s="15" t="s">
        <v>84</v>
      </c>
      <c r="AY3669" s="281" t="s">
        <v>251</v>
      </c>
    </row>
    <row r="3670" s="13" customFormat="1">
      <c r="A3670" s="13"/>
      <c r="B3670" s="249"/>
      <c r="C3670" s="250"/>
      <c r="D3670" s="251" t="s">
        <v>260</v>
      </c>
      <c r="E3670" s="252" t="s">
        <v>1</v>
      </c>
      <c r="F3670" s="253" t="s">
        <v>3389</v>
      </c>
      <c r="G3670" s="250"/>
      <c r="H3670" s="254">
        <v>8</v>
      </c>
      <c r="I3670" s="255"/>
      <c r="J3670" s="250"/>
      <c r="K3670" s="250"/>
      <c r="L3670" s="256"/>
      <c r="M3670" s="257"/>
      <c r="N3670" s="258"/>
      <c r="O3670" s="258"/>
      <c r="P3670" s="258"/>
      <c r="Q3670" s="258"/>
      <c r="R3670" s="258"/>
      <c r="S3670" s="258"/>
      <c r="T3670" s="259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60" t="s">
        <v>260</v>
      </c>
      <c r="AU3670" s="260" t="s">
        <v>93</v>
      </c>
      <c r="AV3670" s="13" t="s">
        <v>93</v>
      </c>
      <c r="AW3670" s="13" t="s">
        <v>40</v>
      </c>
      <c r="AX3670" s="13" t="s">
        <v>91</v>
      </c>
      <c r="AY3670" s="260" t="s">
        <v>251</v>
      </c>
    </row>
    <row r="3671" s="2" customFormat="1" ht="49.05" customHeight="1">
      <c r="A3671" s="41"/>
      <c r="B3671" s="42"/>
      <c r="C3671" s="230" t="s">
        <v>3390</v>
      </c>
      <c r="D3671" s="230" t="s">
        <v>253</v>
      </c>
      <c r="E3671" s="231" t="s">
        <v>3391</v>
      </c>
      <c r="F3671" s="232" t="s">
        <v>3392</v>
      </c>
      <c r="G3671" s="233" t="s">
        <v>571</v>
      </c>
      <c r="H3671" s="234">
        <v>7</v>
      </c>
      <c r="I3671" s="235"/>
      <c r="J3671" s="236">
        <f>ROUND(I3671*H3671,2)</f>
        <v>0</v>
      </c>
      <c r="K3671" s="237"/>
      <c r="L3671" s="47"/>
      <c r="M3671" s="238" t="s">
        <v>1</v>
      </c>
      <c r="N3671" s="239" t="s">
        <v>49</v>
      </c>
      <c r="O3671" s="94"/>
      <c r="P3671" s="240">
        <f>O3671*H3671</f>
        <v>0</v>
      </c>
      <c r="Q3671" s="240">
        <v>0.19400000000000001</v>
      </c>
      <c r="R3671" s="240">
        <f>Q3671*H3671</f>
        <v>1.3580000000000001</v>
      </c>
      <c r="S3671" s="240">
        <v>0</v>
      </c>
      <c r="T3671" s="241">
        <f>S3671*H3671</f>
        <v>0</v>
      </c>
      <c r="U3671" s="41"/>
      <c r="V3671" s="41"/>
      <c r="W3671" s="41"/>
      <c r="X3671" s="41"/>
      <c r="Y3671" s="41"/>
      <c r="Z3671" s="41"/>
      <c r="AA3671" s="41"/>
      <c r="AB3671" s="41"/>
      <c r="AC3671" s="41"/>
      <c r="AD3671" s="41"/>
      <c r="AE3671" s="41"/>
      <c r="AR3671" s="242" t="s">
        <v>304</v>
      </c>
      <c r="AT3671" s="242" t="s">
        <v>253</v>
      </c>
      <c r="AU3671" s="242" t="s">
        <v>93</v>
      </c>
      <c r="AY3671" s="19" t="s">
        <v>251</v>
      </c>
      <c r="BE3671" s="243">
        <f>IF(N3671="základní",J3671,0)</f>
        <v>0</v>
      </c>
      <c r="BF3671" s="243">
        <f>IF(N3671="snížená",J3671,0)</f>
        <v>0</v>
      </c>
      <c r="BG3671" s="243">
        <f>IF(N3671="zákl. přenesená",J3671,0)</f>
        <v>0</v>
      </c>
      <c r="BH3671" s="243">
        <f>IF(N3671="sníž. přenesená",J3671,0)</f>
        <v>0</v>
      </c>
      <c r="BI3671" s="243">
        <f>IF(N3671="nulová",J3671,0)</f>
        <v>0</v>
      </c>
      <c r="BJ3671" s="19" t="s">
        <v>91</v>
      </c>
      <c r="BK3671" s="243">
        <f>ROUND(I3671*H3671,2)</f>
        <v>0</v>
      </c>
      <c r="BL3671" s="19" t="s">
        <v>304</v>
      </c>
      <c r="BM3671" s="242" t="s">
        <v>3393</v>
      </c>
    </row>
    <row r="3672" s="2" customFormat="1">
      <c r="A3672" s="41"/>
      <c r="B3672" s="42"/>
      <c r="C3672" s="43"/>
      <c r="D3672" s="251" t="s">
        <v>289</v>
      </c>
      <c r="E3672" s="43"/>
      <c r="F3672" s="282" t="s">
        <v>3394</v>
      </c>
      <c r="G3672" s="43"/>
      <c r="H3672" s="43"/>
      <c r="I3672" s="246"/>
      <c r="J3672" s="43"/>
      <c r="K3672" s="43"/>
      <c r="L3672" s="47"/>
      <c r="M3672" s="247"/>
      <c r="N3672" s="248"/>
      <c r="O3672" s="94"/>
      <c r="P3672" s="94"/>
      <c r="Q3672" s="94"/>
      <c r="R3672" s="94"/>
      <c r="S3672" s="94"/>
      <c r="T3672" s="95"/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T3672" s="19" t="s">
        <v>289</v>
      </c>
      <c r="AU3672" s="19" t="s">
        <v>93</v>
      </c>
    </row>
    <row r="3673" s="15" customFormat="1">
      <c r="A3673" s="15"/>
      <c r="B3673" s="272"/>
      <c r="C3673" s="273"/>
      <c r="D3673" s="251" t="s">
        <v>260</v>
      </c>
      <c r="E3673" s="274" t="s">
        <v>1</v>
      </c>
      <c r="F3673" s="275" t="s">
        <v>3388</v>
      </c>
      <c r="G3673" s="273"/>
      <c r="H3673" s="274" t="s">
        <v>1</v>
      </c>
      <c r="I3673" s="276"/>
      <c r="J3673" s="273"/>
      <c r="K3673" s="273"/>
      <c r="L3673" s="277"/>
      <c r="M3673" s="278"/>
      <c r="N3673" s="279"/>
      <c r="O3673" s="279"/>
      <c r="P3673" s="279"/>
      <c r="Q3673" s="279"/>
      <c r="R3673" s="279"/>
      <c r="S3673" s="279"/>
      <c r="T3673" s="280"/>
      <c r="U3673" s="15"/>
      <c r="V3673" s="15"/>
      <c r="W3673" s="15"/>
      <c r="X3673" s="15"/>
      <c r="Y3673" s="15"/>
      <c r="Z3673" s="15"/>
      <c r="AA3673" s="15"/>
      <c r="AB3673" s="15"/>
      <c r="AC3673" s="15"/>
      <c r="AD3673" s="15"/>
      <c r="AE3673" s="15"/>
      <c r="AT3673" s="281" t="s">
        <v>260</v>
      </c>
      <c r="AU3673" s="281" t="s">
        <v>93</v>
      </c>
      <c r="AV3673" s="15" t="s">
        <v>91</v>
      </c>
      <c r="AW3673" s="15" t="s">
        <v>40</v>
      </c>
      <c r="AX3673" s="15" t="s">
        <v>84</v>
      </c>
      <c r="AY3673" s="281" t="s">
        <v>251</v>
      </c>
    </row>
    <row r="3674" s="13" customFormat="1">
      <c r="A3674" s="13"/>
      <c r="B3674" s="249"/>
      <c r="C3674" s="250"/>
      <c r="D3674" s="251" t="s">
        <v>260</v>
      </c>
      <c r="E3674" s="252" t="s">
        <v>1</v>
      </c>
      <c r="F3674" s="253" t="s">
        <v>3395</v>
      </c>
      <c r="G3674" s="250"/>
      <c r="H3674" s="254">
        <v>7</v>
      </c>
      <c r="I3674" s="255"/>
      <c r="J3674" s="250"/>
      <c r="K3674" s="250"/>
      <c r="L3674" s="256"/>
      <c r="M3674" s="257"/>
      <c r="N3674" s="258"/>
      <c r="O3674" s="258"/>
      <c r="P3674" s="258"/>
      <c r="Q3674" s="258"/>
      <c r="R3674" s="258"/>
      <c r="S3674" s="258"/>
      <c r="T3674" s="259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60" t="s">
        <v>260</v>
      </c>
      <c r="AU3674" s="260" t="s">
        <v>93</v>
      </c>
      <c r="AV3674" s="13" t="s">
        <v>93</v>
      </c>
      <c r="AW3674" s="13" t="s">
        <v>40</v>
      </c>
      <c r="AX3674" s="13" t="s">
        <v>91</v>
      </c>
      <c r="AY3674" s="260" t="s">
        <v>251</v>
      </c>
    </row>
    <row r="3675" s="2" customFormat="1" ht="49.05" customHeight="1">
      <c r="A3675" s="41"/>
      <c r="B3675" s="42"/>
      <c r="C3675" s="230" t="s">
        <v>3396</v>
      </c>
      <c r="D3675" s="230" t="s">
        <v>253</v>
      </c>
      <c r="E3675" s="231" t="s">
        <v>3397</v>
      </c>
      <c r="F3675" s="232" t="s">
        <v>3398</v>
      </c>
      <c r="G3675" s="233" t="s">
        <v>571</v>
      </c>
      <c r="H3675" s="234">
        <v>15</v>
      </c>
      <c r="I3675" s="235"/>
      <c r="J3675" s="236">
        <f>ROUND(I3675*H3675,2)</f>
        <v>0</v>
      </c>
      <c r="K3675" s="237"/>
      <c r="L3675" s="47"/>
      <c r="M3675" s="238" t="s">
        <v>1</v>
      </c>
      <c r="N3675" s="239" t="s">
        <v>49</v>
      </c>
      <c r="O3675" s="94"/>
      <c r="P3675" s="240">
        <f>O3675*H3675</f>
        <v>0</v>
      </c>
      <c r="Q3675" s="240">
        <v>0.11700000000000001</v>
      </c>
      <c r="R3675" s="240">
        <f>Q3675*H3675</f>
        <v>1.7550000000000001</v>
      </c>
      <c r="S3675" s="240">
        <v>0</v>
      </c>
      <c r="T3675" s="241">
        <f>S3675*H3675</f>
        <v>0</v>
      </c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R3675" s="242" t="s">
        <v>304</v>
      </c>
      <c r="AT3675" s="242" t="s">
        <v>253</v>
      </c>
      <c r="AU3675" s="242" t="s">
        <v>93</v>
      </c>
      <c r="AY3675" s="19" t="s">
        <v>251</v>
      </c>
      <c r="BE3675" s="243">
        <f>IF(N3675="základní",J3675,0)</f>
        <v>0</v>
      </c>
      <c r="BF3675" s="243">
        <f>IF(N3675="snížená",J3675,0)</f>
        <v>0</v>
      </c>
      <c r="BG3675" s="243">
        <f>IF(N3675="zákl. přenesená",J3675,0)</f>
        <v>0</v>
      </c>
      <c r="BH3675" s="243">
        <f>IF(N3675="sníž. přenesená",J3675,0)</f>
        <v>0</v>
      </c>
      <c r="BI3675" s="243">
        <f>IF(N3675="nulová",J3675,0)</f>
        <v>0</v>
      </c>
      <c r="BJ3675" s="19" t="s">
        <v>91</v>
      </c>
      <c r="BK3675" s="243">
        <f>ROUND(I3675*H3675,2)</f>
        <v>0</v>
      </c>
      <c r="BL3675" s="19" t="s">
        <v>304</v>
      </c>
      <c r="BM3675" s="242" t="s">
        <v>3399</v>
      </c>
    </row>
    <row r="3676" s="2" customFormat="1">
      <c r="A3676" s="41"/>
      <c r="B3676" s="42"/>
      <c r="C3676" s="43"/>
      <c r="D3676" s="251" t="s">
        <v>289</v>
      </c>
      <c r="E3676" s="43"/>
      <c r="F3676" s="282" t="s">
        <v>3400</v>
      </c>
      <c r="G3676" s="43"/>
      <c r="H3676" s="43"/>
      <c r="I3676" s="246"/>
      <c r="J3676" s="43"/>
      <c r="K3676" s="43"/>
      <c r="L3676" s="47"/>
      <c r="M3676" s="247"/>
      <c r="N3676" s="248"/>
      <c r="O3676" s="94"/>
      <c r="P3676" s="94"/>
      <c r="Q3676" s="94"/>
      <c r="R3676" s="94"/>
      <c r="S3676" s="94"/>
      <c r="T3676" s="95"/>
      <c r="U3676" s="41"/>
      <c r="V3676" s="41"/>
      <c r="W3676" s="41"/>
      <c r="X3676" s="41"/>
      <c r="Y3676" s="41"/>
      <c r="Z3676" s="41"/>
      <c r="AA3676" s="41"/>
      <c r="AB3676" s="41"/>
      <c r="AC3676" s="41"/>
      <c r="AD3676" s="41"/>
      <c r="AE3676" s="41"/>
      <c r="AT3676" s="19" t="s">
        <v>289</v>
      </c>
      <c r="AU3676" s="19" t="s">
        <v>93</v>
      </c>
    </row>
    <row r="3677" s="15" customFormat="1">
      <c r="A3677" s="15"/>
      <c r="B3677" s="272"/>
      <c r="C3677" s="273"/>
      <c r="D3677" s="251" t="s">
        <v>260</v>
      </c>
      <c r="E3677" s="274" t="s">
        <v>1</v>
      </c>
      <c r="F3677" s="275" t="s">
        <v>3388</v>
      </c>
      <c r="G3677" s="273"/>
      <c r="H3677" s="274" t="s">
        <v>1</v>
      </c>
      <c r="I3677" s="276"/>
      <c r="J3677" s="273"/>
      <c r="K3677" s="273"/>
      <c r="L3677" s="277"/>
      <c r="M3677" s="278"/>
      <c r="N3677" s="279"/>
      <c r="O3677" s="279"/>
      <c r="P3677" s="279"/>
      <c r="Q3677" s="279"/>
      <c r="R3677" s="279"/>
      <c r="S3677" s="279"/>
      <c r="T3677" s="280"/>
      <c r="U3677" s="15"/>
      <c r="V3677" s="15"/>
      <c r="W3677" s="15"/>
      <c r="X3677" s="15"/>
      <c r="Y3677" s="15"/>
      <c r="Z3677" s="15"/>
      <c r="AA3677" s="15"/>
      <c r="AB3677" s="15"/>
      <c r="AC3677" s="15"/>
      <c r="AD3677" s="15"/>
      <c r="AE3677" s="15"/>
      <c r="AT3677" s="281" t="s">
        <v>260</v>
      </c>
      <c r="AU3677" s="281" t="s">
        <v>93</v>
      </c>
      <c r="AV3677" s="15" t="s">
        <v>91</v>
      </c>
      <c r="AW3677" s="15" t="s">
        <v>40</v>
      </c>
      <c r="AX3677" s="15" t="s">
        <v>84</v>
      </c>
      <c r="AY3677" s="281" t="s">
        <v>251</v>
      </c>
    </row>
    <row r="3678" s="13" customFormat="1">
      <c r="A3678" s="13"/>
      <c r="B3678" s="249"/>
      <c r="C3678" s="250"/>
      <c r="D3678" s="251" t="s">
        <v>260</v>
      </c>
      <c r="E3678" s="252" t="s">
        <v>1</v>
      </c>
      <c r="F3678" s="253" t="s">
        <v>3401</v>
      </c>
      <c r="G3678" s="250"/>
      <c r="H3678" s="254">
        <v>5</v>
      </c>
      <c r="I3678" s="255"/>
      <c r="J3678" s="250"/>
      <c r="K3678" s="250"/>
      <c r="L3678" s="256"/>
      <c r="M3678" s="257"/>
      <c r="N3678" s="258"/>
      <c r="O3678" s="258"/>
      <c r="P3678" s="258"/>
      <c r="Q3678" s="258"/>
      <c r="R3678" s="258"/>
      <c r="S3678" s="258"/>
      <c r="T3678" s="259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60" t="s">
        <v>260</v>
      </c>
      <c r="AU3678" s="260" t="s">
        <v>93</v>
      </c>
      <c r="AV3678" s="13" t="s">
        <v>93</v>
      </c>
      <c r="AW3678" s="13" t="s">
        <v>40</v>
      </c>
      <c r="AX3678" s="13" t="s">
        <v>84</v>
      </c>
      <c r="AY3678" s="260" t="s">
        <v>251</v>
      </c>
    </row>
    <row r="3679" s="13" customFormat="1">
      <c r="A3679" s="13"/>
      <c r="B3679" s="249"/>
      <c r="C3679" s="250"/>
      <c r="D3679" s="251" t="s">
        <v>260</v>
      </c>
      <c r="E3679" s="252" t="s">
        <v>1</v>
      </c>
      <c r="F3679" s="253" t="s">
        <v>3402</v>
      </c>
      <c r="G3679" s="250"/>
      <c r="H3679" s="254">
        <v>5</v>
      </c>
      <c r="I3679" s="255"/>
      <c r="J3679" s="250"/>
      <c r="K3679" s="250"/>
      <c r="L3679" s="256"/>
      <c r="M3679" s="257"/>
      <c r="N3679" s="258"/>
      <c r="O3679" s="258"/>
      <c r="P3679" s="258"/>
      <c r="Q3679" s="258"/>
      <c r="R3679" s="258"/>
      <c r="S3679" s="258"/>
      <c r="T3679" s="259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60" t="s">
        <v>260</v>
      </c>
      <c r="AU3679" s="260" t="s">
        <v>93</v>
      </c>
      <c r="AV3679" s="13" t="s">
        <v>93</v>
      </c>
      <c r="AW3679" s="13" t="s">
        <v>40</v>
      </c>
      <c r="AX3679" s="13" t="s">
        <v>84</v>
      </c>
      <c r="AY3679" s="260" t="s">
        <v>251</v>
      </c>
    </row>
    <row r="3680" s="13" customFormat="1">
      <c r="A3680" s="13"/>
      <c r="B3680" s="249"/>
      <c r="C3680" s="250"/>
      <c r="D3680" s="251" t="s">
        <v>260</v>
      </c>
      <c r="E3680" s="252" t="s">
        <v>1</v>
      </c>
      <c r="F3680" s="253" t="s">
        <v>3403</v>
      </c>
      <c r="G3680" s="250"/>
      <c r="H3680" s="254">
        <v>5</v>
      </c>
      <c r="I3680" s="255"/>
      <c r="J3680" s="250"/>
      <c r="K3680" s="250"/>
      <c r="L3680" s="256"/>
      <c r="M3680" s="257"/>
      <c r="N3680" s="258"/>
      <c r="O3680" s="258"/>
      <c r="P3680" s="258"/>
      <c r="Q3680" s="258"/>
      <c r="R3680" s="258"/>
      <c r="S3680" s="258"/>
      <c r="T3680" s="259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T3680" s="260" t="s">
        <v>260</v>
      </c>
      <c r="AU3680" s="260" t="s">
        <v>93</v>
      </c>
      <c r="AV3680" s="13" t="s">
        <v>93</v>
      </c>
      <c r="AW3680" s="13" t="s">
        <v>40</v>
      </c>
      <c r="AX3680" s="13" t="s">
        <v>84</v>
      </c>
      <c r="AY3680" s="260" t="s">
        <v>251</v>
      </c>
    </row>
    <row r="3681" s="14" customFormat="1">
      <c r="A3681" s="14"/>
      <c r="B3681" s="261"/>
      <c r="C3681" s="262"/>
      <c r="D3681" s="251" t="s">
        <v>260</v>
      </c>
      <c r="E3681" s="263" t="s">
        <v>1</v>
      </c>
      <c r="F3681" s="264" t="s">
        <v>262</v>
      </c>
      <c r="G3681" s="262"/>
      <c r="H3681" s="265">
        <v>15</v>
      </c>
      <c r="I3681" s="266"/>
      <c r="J3681" s="262"/>
      <c r="K3681" s="262"/>
      <c r="L3681" s="267"/>
      <c r="M3681" s="268"/>
      <c r="N3681" s="269"/>
      <c r="O3681" s="269"/>
      <c r="P3681" s="269"/>
      <c r="Q3681" s="269"/>
      <c r="R3681" s="269"/>
      <c r="S3681" s="269"/>
      <c r="T3681" s="270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71" t="s">
        <v>260</v>
      </c>
      <c r="AU3681" s="271" t="s">
        <v>93</v>
      </c>
      <c r="AV3681" s="14" t="s">
        <v>257</v>
      </c>
      <c r="AW3681" s="14" t="s">
        <v>40</v>
      </c>
      <c r="AX3681" s="14" t="s">
        <v>91</v>
      </c>
      <c r="AY3681" s="271" t="s">
        <v>251</v>
      </c>
    </row>
    <row r="3682" s="2" customFormat="1" ht="49.05" customHeight="1">
      <c r="A3682" s="41"/>
      <c r="B3682" s="42"/>
      <c r="C3682" s="230" t="s">
        <v>3404</v>
      </c>
      <c r="D3682" s="230" t="s">
        <v>253</v>
      </c>
      <c r="E3682" s="231" t="s">
        <v>3405</v>
      </c>
      <c r="F3682" s="232" t="s">
        <v>3406</v>
      </c>
      <c r="G3682" s="233" t="s">
        <v>571</v>
      </c>
      <c r="H3682" s="234">
        <v>24</v>
      </c>
      <c r="I3682" s="235"/>
      <c r="J3682" s="236">
        <f>ROUND(I3682*H3682,2)</f>
        <v>0</v>
      </c>
      <c r="K3682" s="237"/>
      <c r="L3682" s="47"/>
      <c r="M3682" s="238" t="s">
        <v>1</v>
      </c>
      <c r="N3682" s="239" t="s">
        <v>49</v>
      </c>
      <c r="O3682" s="94"/>
      <c r="P3682" s="240">
        <f>O3682*H3682</f>
        <v>0</v>
      </c>
      <c r="Q3682" s="240">
        <v>0.19400000000000001</v>
      </c>
      <c r="R3682" s="240">
        <f>Q3682*H3682</f>
        <v>4.6560000000000006</v>
      </c>
      <c r="S3682" s="240">
        <v>0</v>
      </c>
      <c r="T3682" s="241">
        <f>S3682*H3682</f>
        <v>0</v>
      </c>
      <c r="U3682" s="41"/>
      <c r="V3682" s="41"/>
      <c r="W3682" s="41"/>
      <c r="X3682" s="41"/>
      <c r="Y3682" s="41"/>
      <c r="Z3682" s="41"/>
      <c r="AA3682" s="41"/>
      <c r="AB3682" s="41"/>
      <c r="AC3682" s="41"/>
      <c r="AD3682" s="41"/>
      <c r="AE3682" s="41"/>
      <c r="AR3682" s="242" t="s">
        <v>304</v>
      </c>
      <c r="AT3682" s="242" t="s">
        <v>253</v>
      </c>
      <c r="AU3682" s="242" t="s">
        <v>93</v>
      </c>
      <c r="AY3682" s="19" t="s">
        <v>251</v>
      </c>
      <c r="BE3682" s="243">
        <f>IF(N3682="základní",J3682,0)</f>
        <v>0</v>
      </c>
      <c r="BF3682" s="243">
        <f>IF(N3682="snížená",J3682,0)</f>
        <v>0</v>
      </c>
      <c r="BG3682" s="243">
        <f>IF(N3682="zákl. přenesená",J3682,0)</f>
        <v>0</v>
      </c>
      <c r="BH3682" s="243">
        <f>IF(N3682="sníž. přenesená",J3682,0)</f>
        <v>0</v>
      </c>
      <c r="BI3682" s="243">
        <f>IF(N3682="nulová",J3682,0)</f>
        <v>0</v>
      </c>
      <c r="BJ3682" s="19" t="s">
        <v>91</v>
      </c>
      <c r="BK3682" s="243">
        <f>ROUND(I3682*H3682,2)</f>
        <v>0</v>
      </c>
      <c r="BL3682" s="19" t="s">
        <v>304</v>
      </c>
      <c r="BM3682" s="242" t="s">
        <v>3407</v>
      </c>
    </row>
    <row r="3683" s="2" customFormat="1">
      <c r="A3683" s="41"/>
      <c r="B3683" s="42"/>
      <c r="C3683" s="43"/>
      <c r="D3683" s="251" t="s">
        <v>289</v>
      </c>
      <c r="E3683" s="43"/>
      <c r="F3683" s="282" t="s">
        <v>3394</v>
      </c>
      <c r="G3683" s="43"/>
      <c r="H3683" s="43"/>
      <c r="I3683" s="246"/>
      <c r="J3683" s="43"/>
      <c r="K3683" s="43"/>
      <c r="L3683" s="47"/>
      <c r="M3683" s="247"/>
      <c r="N3683" s="248"/>
      <c r="O3683" s="94"/>
      <c r="P3683" s="94"/>
      <c r="Q3683" s="94"/>
      <c r="R3683" s="94"/>
      <c r="S3683" s="94"/>
      <c r="T3683" s="95"/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T3683" s="19" t="s">
        <v>289</v>
      </c>
      <c r="AU3683" s="19" t="s">
        <v>93</v>
      </c>
    </row>
    <row r="3684" s="15" customFormat="1">
      <c r="A3684" s="15"/>
      <c r="B3684" s="272"/>
      <c r="C3684" s="273"/>
      <c r="D3684" s="251" t="s">
        <v>260</v>
      </c>
      <c r="E3684" s="274" t="s">
        <v>1</v>
      </c>
      <c r="F3684" s="275" t="s">
        <v>3388</v>
      </c>
      <c r="G3684" s="273"/>
      <c r="H3684" s="274" t="s">
        <v>1</v>
      </c>
      <c r="I3684" s="276"/>
      <c r="J3684" s="273"/>
      <c r="K3684" s="273"/>
      <c r="L3684" s="277"/>
      <c r="M3684" s="278"/>
      <c r="N3684" s="279"/>
      <c r="O3684" s="279"/>
      <c r="P3684" s="279"/>
      <c r="Q3684" s="279"/>
      <c r="R3684" s="279"/>
      <c r="S3684" s="279"/>
      <c r="T3684" s="280"/>
      <c r="U3684" s="15"/>
      <c r="V3684" s="15"/>
      <c r="W3684" s="15"/>
      <c r="X3684" s="15"/>
      <c r="Y3684" s="15"/>
      <c r="Z3684" s="15"/>
      <c r="AA3684" s="15"/>
      <c r="AB3684" s="15"/>
      <c r="AC3684" s="15"/>
      <c r="AD3684" s="15"/>
      <c r="AE3684" s="15"/>
      <c r="AT3684" s="281" t="s">
        <v>260</v>
      </c>
      <c r="AU3684" s="281" t="s">
        <v>93</v>
      </c>
      <c r="AV3684" s="15" t="s">
        <v>91</v>
      </c>
      <c r="AW3684" s="15" t="s">
        <v>40</v>
      </c>
      <c r="AX3684" s="15" t="s">
        <v>84</v>
      </c>
      <c r="AY3684" s="281" t="s">
        <v>251</v>
      </c>
    </row>
    <row r="3685" s="13" customFormat="1">
      <c r="A3685" s="13"/>
      <c r="B3685" s="249"/>
      <c r="C3685" s="250"/>
      <c r="D3685" s="251" t="s">
        <v>260</v>
      </c>
      <c r="E3685" s="252" t="s">
        <v>1</v>
      </c>
      <c r="F3685" s="253" t="s">
        <v>3408</v>
      </c>
      <c r="G3685" s="250"/>
      <c r="H3685" s="254">
        <v>8</v>
      </c>
      <c r="I3685" s="255"/>
      <c r="J3685" s="250"/>
      <c r="K3685" s="250"/>
      <c r="L3685" s="256"/>
      <c r="M3685" s="257"/>
      <c r="N3685" s="258"/>
      <c r="O3685" s="258"/>
      <c r="P3685" s="258"/>
      <c r="Q3685" s="258"/>
      <c r="R3685" s="258"/>
      <c r="S3685" s="258"/>
      <c r="T3685" s="259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60" t="s">
        <v>260</v>
      </c>
      <c r="AU3685" s="260" t="s">
        <v>93</v>
      </c>
      <c r="AV3685" s="13" t="s">
        <v>93</v>
      </c>
      <c r="AW3685" s="13" t="s">
        <v>40</v>
      </c>
      <c r="AX3685" s="13" t="s">
        <v>84</v>
      </c>
      <c r="AY3685" s="260" t="s">
        <v>251</v>
      </c>
    </row>
    <row r="3686" s="13" customFormat="1">
      <c r="A3686" s="13"/>
      <c r="B3686" s="249"/>
      <c r="C3686" s="250"/>
      <c r="D3686" s="251" t="s">
        <v>260</v>
      </c>
      <c r="E3686" s="252" t="s">
        <v>1</v>
      </c>
      <c r="F3686" s="253" t="s">
        <v>3409</v>
      </c>
      <c r="G3686" s="250"/>
      <c r="H3686" s="254">
        <v>6</v>
      </c>
      <c r="I3686" s="255"/>
      <c r="J3686" s="250"/>
      <c r="K3686" s="250"/>
      <c r="L3686" s="256"/>
      <c r="M3686" s="257"/>
      <c r="N3686" s="258"/>
      <c r="O3686" s="258"/>
      <c r="P3686" s="258"/>
      <c r="Q3686" s="258"/>
      <c r="R3686" s="258"/>
      <c r="S3686" s="258"/>
      <c r="T3686" s="259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60" t="s">
        <v>260</v>
      </c>
      <c r="AU3686" s="260" t="s">
        <v>93</v>
      </c>
      <c r="AV3686" s="13" t="s">
        <v>93</v>
      </c>
      <c r="AW3686" s="13" t="s">
        <v>40</v>
      </c>
      <c r="AX3686" s="13" t="s">
        <v>84</v>
      </c>
      <c r="AY3686" s="260" t="s">
        <v>251</v>
      </c>
    </row>
    <row r="3687" s="13" customFormat="1">
      <c r="A3687" s="13"/>
      <c r="B3687" s="249"/>
      <c r="C3687" s="250"/>
      <c r="D3687" s="251" t="s">
        <v>260</v>
      </c>
      <c r="E3687" s="252" t="s">
        <v>1</v>
      </c>
      <c r="F3687" s="253" t="s">
        <v>3410</v>
      </c>
      <c r="G3687" s="250"/>
      <c r="H3687" s="254">
        <v>10</v>
      </c>
      <c r="I3687" s="255"/>
      <c r="J3687" s="250"/>
      <c r="K3687" s="250"/>
      <c r="L3687" s="256"/>
      <c r="M3687" s="257"/>
      <c r="N3687" s="258"/>
      <c r="O3687" s="258"/>
      <c r="P3687" s="258"/>
      <c r="Q3687" s="258"/>
      <c r="R3687" s="258"/>
      <c r="S3687" s="258"/>
      <c r="T3687" s="259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T3687" s="260" t="s">
        <v>260</v>
      </c>
      <c r="AU3687" s="260" t="s">
        <v>93</v>
      </c>
      <c r="AV3687" s="13" t="s">
        <v>93</v>
      </c>
      <c r="AW3687" s="13" t="s">
        <v>40</v>
      </c>
      <c r="AX3687" s="13" t="s">
        <v>84</v>
      </c>
      <c r="AY3687" s="260" t="s">
        <v>251</v>
      </c>
    </row>
    <row r="3688" s="14" customFormat="1">
      <c r="A3688" s="14"/>
      <c r="B3688" s="261"/>
      <c r="C3688" s="262"/>
      <c r="D3688" s="251" t="s">
        <v>260</v>
      </c>
      <c r="E3688" s="263" t="s">
        <v>1</v>
      </c>
      <c r="F3688" s="264" t="s">
        <v>262</v>
      </c>
      <c r="G3688" s="262"/>
      <c r="H3688" s="265">
        <v>24</v>
      </c>
      <c r="I3688" s="266"/>
      <c r="J3688" s="262"/>
      <c r="K3688" s="262"/>
      <c r="L3688" s="267"/>
      <c r="M3688" s="268"/>
      <c r="N3688" s="269"/>
      <c r="O3688" s="269"/>
      <c r="P3688" s="269"/>
      <c r="Q3688" s="269"/>
      <c r="R3688" s="269"/>
      <c r="S3688" s="269"/>
      <c r="T3688" s="270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T3688" s="271" t="s">
        <v>260</v>
      </c>
      <c r="AU3688" s="271" t="s">
        <v>93</v>
      </c>
      <c r="AV3688" s="14" t="s">
        <v>257</v>
      </c>
      <c r="AW3688" s="14" t="s">
        <v>40</v>
      </c>
      <c r="AX3688" s="14" t="s">
        <v>91</v>
      </c>
      <c r="AY3688" s="271" t="s">
        <v>251</v>
      </c>
    </row>
    <row r="3689" s="2" customFormat="1" ht="49.05" customHeight="1">
      <c r="A3689" s="41"/>
      <c r="B3689" s="42"/>
      <c r="C3689" s="230" t="s">
        <v>3411</v>
      </c>
      <c r="D3689" s="230" t="s">
        <v>253</v>
      </c>
      <c r="E3689" s="231" t="s">
        <v>3412</v>
      </c>
      <c r="F3689" s="232" t="s">
        <v>3413</v>
      </c>
      <c r="G3689" s="233" t="s">
        <v>571</v>
      </c>
      <c r="H3689" s="234">
        <v>5</v>
      </c>
      <c r="I3689" s="235"/>
      <c r="J3689" s="236">
        <f>ROUND(I3689*H3689,2)</f>
        <v>0</v>
      </c>
      <c r="K3689" s="237"/>
      <c r="L3689" s="47"/>
      <c r="M3689" s="238" t="s">
        <v>1</v>
      </c>
      <c r="N3689" s="239" t="s">
        <v>49</v>
      </c>
      <c r="O3689" s="94"/>
      <c r="P3689" s="240">
        <f>O3689*H3689</f>
        <v>0</v>
      </c>
      <c r="Q3689" s="240">
        <v>0.26800000000000002</v>
      </c>
      <c r="R3689" s="240">
        <f>Q3689*H3689</f>
        <v>1.3400000000000001</v>
      </c>
      <c r="S3689" s="240">
        <v>0</v>
      </c>
      <c r="T3689" s="241">
        <f>S3689*H3689</f>
        <v>0</v>
      </c>
      <c r="U3689" s="41"/>
      <c r="V3689" s="41"/>
      <c r="W3689" s="41"/>
      <c r="X3689" s="41"/>
      <c r="Y3689" s="41"/>
      <c r="Z3689" s="41"/>
      <c r="AA3689" s="41"/>
      <c r="AB3689" s="41"/>
      <c r="AC3689" s="41"/>
      <c r="AD3689" s="41"/>
      <c r="AE3689" s="41"/>
      <c r="AR3689" s="242" t="s">
        <v>304</v>
      </c>
      <c r="AT3689" s="242" t="s">
        <v>253</v>
      </c>
      <c r="AU3689" s="242" t="s">
        <v>93</v>
      </c>
      <c r="AY3689" s="19" t="s">
        <v>251</v>
      </c>
      <c r="BE3689" s="243">
        <f>IF(N3689="základní",J3689,0)</f>
        <v>0</v>
      </c>
      <c r="BF3689" s="243">
        <f>IF(N3689="snížená",J3689,0)</f>
        <v>0</v>
      </c>
      <c r="BG3689" s="243">
        <f>IF(N3689="zákl. přenesená",J3689,0)</f>
        <v>0</v>
      </c>
      <c r="BH3689" s="243">
        <f>IF(N3689="sníž. přenesená",J3689,0)</f>
        <v>0</v>
      </c>
      <c r="BI3689" s="243">
        <f>IF(N3689="nulová",J3689,0)</f>
        <v>0</v>
      </c>
      <c r="BJ3689" s="19" t="s">
        <v>91</v>
      </c>
      <c r="BK3689" s="243">
        <f>ROUND(I3689*H3689,2)</f>
        <v>0</v>
      </c>
      <c r="BL3689" s="19" t="s">
        <v>304</v>
      </c>
      <c r="BM3689" s="242" t="s">
        <v>3414</v>
      </c>
    </row>
    <row r="3690" s="2" customFormat="1">
      <c r="A3690" s="41"/>
      <c r="B3690" s="42"/>
      <c r="C3690" s="43"/>
      <c r="D3690" s="251" t="s">
        <v>289</v>
      </c>
      <c r="E3690" s="43"/>
      <c r="F3690" s="282" t="s">
        <v>3415</v>
      </c>
      <c r="G3690" s="43"/>
      <c r="H3690" s="43"/>
      <c r="I3690" s="246"/>
      <c r="J3690" s="43"/>
      <c r="K3690" s="43"/>
      <c r="L3690" s="47"/>
      <c r="M3690" s="247"/>
      <c r="N3690" s="248"/>
      <c r="O3690" s="94"/>
      <c r="P3690" s="94"/>
      <c r="Q3690" s="94"/>
      <c r="R3690" s="94"/>
      <c r="S3690" s="94"/>
      <c r="T3690" s="95"/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T3690" s="19" t="s">
        <v>289</v>
      </c>
      <c r="AU3690" s="19" t="s">
        <v>93</v>
      </c>
    </row>
    <row r="3691" s="15" customFormat="1">
      <c r="A3691" s="15"/>
      <c r="B3691" s="272"/>
      <c r="C3691" s="273"/>
      <c r="D3691" s="251" t="s">
        <v>260</v>
      </c>
      <c r="E3691" s="274" t="s">
        <v>1</v>
      </c>
      <c r="F3691" s="275" t="s">
        <v>3388</v>
      </c>
      <c r="G3691" s="273"/>
      <c r="H3691" s="274" t="s">
        <v>1</v>
      </c>
      <c r="I3691" s="276"/>
      <c r="J3691" s="273"/>
      <c r="K3691" s="273"/>
      <c r="L3691" s="277"/>
      <c r="M3691" s="278"/>
      <c r="N3691" s="279"/>
      <c r="O3691" s="279"/>
      <c r="P3691" s="279"/>
      <c r="Q3691" s="279"/>
      <c r="R3691" s="279"/>
      <c r="S3691" s="279"/>
      <c r="T3691" s="280"/>
      <c r="U3691" s="15"/>
      <c r="V3691" s="15"/>
      <c r="W3691" s="15"/>
      <c r="X3691" s="15"/>
      <c r="Y3691" s="15"/>
      <c r="Z3691" s="15"/>
      <c r="AA3691" s="15"/>
      <c r="AB3691" s="15"/>
      <c r="AC3691" s="15"/>
      <c r="AD3691" s="15"/>
      <c r="AE3691" s="15"/>
      <c r="AT3691" s="281" t="s">
        <v>260</v>
      </c>
      <c r="AU3691" s="281" t="s">
        <v>93</v>
      </c>
      <c r="AV3691" s="15" t="s">
        <v>91</v>
      </c>
      <c r="AW3691" s="15" t="s">
        <v>40</v>
      </c>
      <c r="AX3691" s="15" t="s">
        <v>84</v>
      </c>
      <c r="AY3691" s="281" t="s">
        <v>251</v>
      </c>
    </row>
    <row r="3692" s="13" customFormat="1">
      <c r="A3692" s="13"/>
      <c r="B3692" s="249"/>
      <c r="C3692" s="250"/>
      <c r="D3692" s="251" t="s">
        <v>260</v>
      </c>
      <c r="E3692" s="252" t="s">
        <v>1</v>
      </c>
      <c r="F3692" s="253" t="s">
        <v>2432</v>
      </c>
      <c r="G3692" s="250"/>
      <c r="H3692" s="254">
        <v>1</v>
      </c>
      <c r="I3692" s="255"/>
      <c r="J3692" s="250"/>
      <c r="K3692" s="250"/>
      <c r="L3692" s="256"/>
      <c r="M3692" s="257"/>
      <c r="N3692" s="258"/>
      <c r="O3692" s="258"/>
      <c r="P3692" s="258"/>
      <c r="Q3692" s="258"/>
      <c r="R3692" s="258"/>
      <c r="S3692" s="258"/>
      <c r="T3692" s="259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60" t="s">
        <v>260</v>
      </c>
      <c r="AU3692" s="260" t="s">
        <v>93</v>
      </c>
      <c r="AV3692" s="13" t="s">
        <v>93</v>
      </c>
      <c r="AW3692" s="13" t="s">
        <v>40</v>
      </c>
      <c r="AX3692" s="13" t="s">
        <v>84</v>
      </c>
      <c r="AY3692" s="260" t="s">
        <v>251</v>
      </c>
    </row>
    <row r="3693" s="13" customFormat="1">
      <c r="A3693" s="13"/>
      <c r="B3693" s="249"/>
      <c r="C3693" s="250"/>
      <c r="D3693" s="251" t="s">
        <v>260</v>
      </c>
      <c r="E3693" s="252" t="s">
        <v>1</v>
      </c>
      <c r="F3693" s="253" t="s">
        <v>3416</v>
      </c>
      <c r="G3693" s="250"/>
      <c r="H3693" s="254">
        <v>3</v>
      </c>
      <c r="I3693" s="255"/>
      <c r="J3693" s="250"/>
      <c r="K3693" s="250"/>
      <c r="L3693" s="256"/>
      <c r="M3693" s="257"/>
      <c r="N3693" s="258"/>
      <c r="O3693" s="258"/>
      <c r="P3693" s="258"/>
      <c r="Q3693" s="258"/>
      <c r="R3693" s="258"/>
      <c r="S3693" s="258"/>
      <c r="T3693" s="259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T3693" s="260" t="s">
        <v>260</v>
      </c>
      <c r="AU3693" s="260" t="s">
        <v>93</v>
      </c>
      <c r="AV3693" s="13" t="s">
        <v>93</v>
      </c>
      <c r="AW3693" s="13" t="s">
        <v>40</v>
      </c>
      <c r="AX3693" s="13" t="s">
        <v>84</v>
      </c>
      <c r="AY3693" s="260" t="s">
        <v>251</v>
      </c>
    </row>
    <row r="3694" s="13" customFormat="1">
      <c r="A3694" s="13"/>
      <c r="B3694" s="249"/>
      <c r="C3694" s="250"/>
      <c r="D3694" s="251" t="s">
        <v>260</v>
      </c>
      <c r="E3694" s="252" t="s">
        <v>1</v>
      </c>
      <c r="F3694" s="253" t="s">
        <v>2434</v>
      </c>
      <c r="G3694" s="250"/>
      <c r="H3694" s="254">
        <v>1</v>
      </c>
      <c r="I3694" s="255"/>
      <c r="J3694" s="250"/>
      <c r="K3694" s="250"/>
      <c r="L3694" s="256"/>
      <c r="M3694" s="257"/>
      <c r="N3694" s="258"/>
      <c r="O3694" s="258"/>
      <c r="P3694" s="258"/>
      <c r="Q3694" s="258"/>
      <c r="R3694" s="258"/>
      <c r="S3694" s="258"/>
      <c r="T3694" s="259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T3694" s="260" t="s">
        <v>260</v>
      </c>
      <c r="AU3694" s="260" t="s">
        <v>93</v>
      </c>
      <c r="AV3694" s="13" t="s">
        <v>93</v>
      </c>
      <c r="AW3694" s="13" t="s">
        <v>40</v>
      </c>
      <c r="AX3694" s="13" t="s">
        <v>84</v>
      </c>
      <c r="AY3694" s="260" t="s">
        <v>251</v>
      </c>
    </row>
    <row r="3695" s="14" customFormat="1">
      <c r="A3695" s="14"/>
      <c r="B3695" s="261"/>
      <c r="C3695" s="262"/>
      <c r="D3695" s="251" t="s">
        <v>260</v>
      </c>
      <c r="E3695" s="263" t="s">
        <v>1</v>
      </c>
      <c r="F3695" s="264" t="s">
        <v>262</v>
      </c>
      <c r="G3695" s="262"/>
      <c r="H3695" s="265">
        <v>5</v>
      </c>
      <c r="I3695" s="266"/>
      <c r="J3695" s="262"/>
      <c r="K3695" s="262"/>
      <c r="L3695" s="267"/>
      <c r="M3695" s="268"/>
      <c r="N3695" s="269"/>
      <c r="O3695" s="269"/>
      <c r="P3695" s="269"/>
      <c r="Q3695" s="269"/>
      <c r="R3695" s="269"/>
      <c r="S3695" s="269"/>
      <c r="T3695" s="270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71" t="s">
        <v>260</v>
      </c>
      <c r="AU3695" s="271" t="s">
        <v>93</v>
      </c>
      <c r="AV3695" s="14" t="s">
        <v>257</v>
      </c>
      <c r="AW3695" s="14" t="s">
        <v>40</v>
      </c>
      <c r="AX3695" s="14" t="s">
        <v>91</v>
      </c>
      <c r="AY3695" s="271" t="s">
        <v>251</v>
      </c>
    </row>
    <row r="3696" s="2" customFormat="1" ht="49.05" customHeight="1">
      <c r="A3696" s="41"/>
      <c r="B3696" s="42"/>
      <c r="C3696" s="230" t="s">
        <v>3417</v>
      </c>
      <c r="D3696" s="230" t="s">
        <v>253</v>
      </c>
      <c r="E3696" s="231" t="s">
        <v>3418</v>
      </c>
      <c r="F3696" s="232" t="s">
        <v>3419</v>
      </c>
      <c r="G3696" s="233" t="s">
        <v>571</v>
      </c>
      <c r="H3696" s="234">
        <v>6</v>
      </c>
      <c r="I3696" s="235"/>
      <c r="J3696" s="236">
        <f>ROUND(I3696*H3696,2)</f>
        <v>0</v>
      </c>
      <c r="K3696" s="237"/>
      <c r="L3696" s="47"/>
      <c r="M3696" s="238" t="s">
        <v>1</v>
      </c>
      <c r="N3696" s="239" t="s">
        <v>49</v>
      </c>
      <c r="O3696" s="94"/>
      <c r="P3696" s="240">
        <f>O3696*H3696</f>
        <v>0</v>
      </c>
      <c r="Q3696" s="240">
        <v>0.119</v>
      </c>
      <c r="R3696" s="240">
        <f>Q3696*H3696</f>
        <v>0.71399999999999997</v>
      </c>
      <c r="S3696" s="240">
        <v>0</v>
      </c>
      <c r="T3696" s="241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42" t="s">
        <v>304</v>
      </c>
      <c r="AT3696" s="242" t="s">
        <v>253</v>
      </c>
      <c r="AU3696" s="242" t="s">
        <v>93</v>
      </c>
      <c r="AY3696" s="19" t="s">
        <v>251</v>
      </c>
      <c r="BE3696" s="243">
        <f>IF(N3696="základní",J3696,0)</f>
        <v>0</v>
      </c>
      <c r="BF3696" s="243">
        <f>IF(N3696="snížená",J3696,0)</f>
        <v>0</v>
      </c>
      <c r="BG3696" s="243">
        <f>IF(N3696="zákl. přenesená",J3696,0)</f>
        <v>0</v>
      </c>
      <c r="BH3696" s="243">
        <f>IF(N3696="sníž. přenesená",J3696,0)</f>
        <v>0</v>
      </c>
      <c r="BI3696" s="243">
        <f>IF(N3696="nulová",J3696,0)</f>
        <v>0</v>
      </c>
      <c r="BJ3696" s="19" t="s">
        <v>91</v>
      </c>
      <c r="BK3696" s="243">
        <f>ROUND(I3696*H3696,2)</f>
        <v>0</v>
      </c>
      <c r="BL3696" s="19" t="s">
        <v>304</v>
      </c>
      <c r="BM3696" s="242" t="s">
        <v>3420</v>
      </c>
    </row>
    <row r="3697" s="2" customFormat="1">
      <c r="A3697" s="41"/>
      <c r="B3697" s="42"/>
      <c r="C3697" s="43"/>
      <c r="D3697" s="251" t="s">
        <v>289</v>
      </c>
      <c r="E3697" s="43"/>
      <c r="F3697" s="282" t="s">
        <v>3421</v>
      </c>
      <c r="G3697" s="43"/>
      <c r="H3697" s="43"/>
      <c r="I3697" s="246"/>
      <c r="J3697" s="43"/>
      <c r="K3697" s="43"/>
      <c r="L3697" s="47"/>
      <c r="M3697" s="247"/>
      <c r="N3697" s="248"/>
      <c r="O3697" s="94"/>
      <c r="P3697" s="94"/>
      <c r="Q3697" s="94"/>
      <c r="R3697" s="94"/>
      <c r="S3697" s="94"/>
      <c r="T3697" s="95"/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T3697" s="19" t="s">
        <v>289</v>
      </c>
      <c r="AU3697" s="19" t="s">
        <v>93</v>
      </c>
    </row>
    <row r="3698" s="15" customFormat="1">
      <c r="A3698" s="15"/>
      <c r="B3698" s="272"/>
      <c r="C3698" s="273"/>
      <c r="D3698" s="251" t="s">
        <v>260</v>
      </c>
      <c r="E3698" s="274" t="s">
        <v>1</v>
      </c>
      <c r="F3698" s="275" t="s">
        <v>3388</v>
      </c>
      <c r="G3698" s="273"/>
      <c r="H3698" s="274" t="s">
        <v>1</v>
      </c>
      <c r="I3698" s="276"/>
      <c r="J3698" s="273"/>
      <c r="K3698" s="273"/>
      <c r="L3698" s="277"/>
      <c r="M3698" s="278"/>
      <c r="N3698" s="279"/>
      <c r="O3698" s="279"/>
      <c r="P3698" s="279"/>
      <c r="Q3698" s="279"/>
      <c r="R3698" s="279"/>
      <c r="S3698" s="279"/>
      <c r="T3698" s="280"/>
      <c r="U3698" s="15"/>
      <c r="V3698" s="15"/>
      <c r="W3698" s="15"/>
      <c r="X3698" s="15"/>
      <c r="Y3698" s="15"/>
      <c r="Z3698" s="15"/>
      <c r="AA3698" s="15"/>
      <c r="AB3698" s="15"/>
      <c r="AC3698" s="15"/>
      <c r="AD3698" s="15"/>
      <c r="AE3698" s="15"/>
      <c r="AT3698" s="281" t="s">
        <v>260</v>
      </c>
      <c r="AU3698" s="281" t="s">
        <v>93</v>
      </c>
      <c r="AV3698" s="15" t="s">
        <v>91</v>
      </c>
      <c r="AW3698" s="15" t="s">
        <v>40</v>
      </c>
      <c r="AX3698" s="15" t="s">
        <v>84</v>
      </c>
      <c r="AY3698" s="281" t="s">
        <v>251</v>
      </c>
    </row>
    <row r="3699" s="13" customFormat="1">
      <c r="A3699" s="13"/>
      <c r="B3699" s="249"/>
      <c r="C3699" s="250"/>
      <c r="D3699" s="251" t="s">
        <v>260</v>
      </c>
      <c r="E3699" s="252" t="s">
        <v>1</v>
      </c>
      <c r="F3699" s="253" t="s">
        <v>3422</v>
      </c>
      <c r="G3699" s="250"/>
      <c r="H3699" s="254">
        <v>6</v>
      </c>
      <c r="I3699" s="255"/>
      <c r="J3699" s="250"/>
      <c r="K3699" s="250"/>
      <c r="L3699" s="256"/>
      <c r="M3699" s="257"/>
      <c r="N3699" s="258"/>
      <c r="O3699" s="258"/>
      <c r="P3699" s="258"/>
      <c r="Q3699" s="258"/>
      <c r="R3699" s="258"/>
      <c r="S3699" s="258"/>
      <c r="T3699" s="259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60" t="s">
        <v>260</v>
      </c>
      <c r="AU3699" s="260" t="s">
        <v>93</v>
      </c>
      <c r="AV3699" s="13" t="s">
        <v>93</v>
      </c>
      <c r="AW3699" s="13" t="s">
        <v>40</v>
      </c>
      <c r="AX3699" s="13" t="s">
        <v>91</v>
      </c>
      <c r="AY3699" s="260" t="s">
        <v>251</v>
      </c>
    </row>
    <row r="3700" s="2" customFormat="1" ht="49.05" customHeight="1">
      <c r="A3700" s="41"/>
      <c r="B3700" s="42"/>
      <c r="C3700" s="230" t="s">
        <v>3423</v>
      </c>
      <c r="D3700" s="230" t="s">
        <v>253</v>
      </c>
      <c r="E3700" s="231" t="s">
        <v>3424</v>
      </c>
      <c r="F3700" s="232" t="s">
        <v>3425</v>
      </c>
      <c r="G3700" s="233" t="s">
        <v>571</v>
      </c>
      <c r="H3700" s="234">
        <v>6</v>
      </c>
      <c r="I3700" s="235"/>
      <c r="J3700" s="236">
        <f>ROUND(I3700*H3700,2)</f>
        <v>0</v>
      </c>
      <c r="K3700" s="237"/>
      <c r="L3700" s="47"/>
      <c r="M3700" s="238" t="s">
        <v>1</v>
      </c>
      <c r="N3700" s="239" t="s">
        <v>49</v>
      </c>
      <c r="O3700" s="94"/>
      <c r="P3700" s="240">
        <f>O3700*H3700</f>
        <v>0</v>
      </c>
      <c r="Q3700" s="240">
        <v>0.19500000000000001</v>
      </c>
      <c r="R3700" s="240">
        <f>Q3700*H3700</f>
        <v>1.1699999999999999</v>
      </c>
      <c r="S3700" s="240">
        <v>0</v>
      </c>
      <c r="T3700" s="241">
        <f>S3700*H3700</f>
        <v>0</v>
      </c>
      <c r="U3700" s="41"/>
      <c r="V3700" s="41"/>
      <c r="W3700" s="41"/>
      <c r="X3700" s="41"/>
      <c r="Y3700" s="41"/>
      <c r="Z3700" s="41"/>
      <c r="AA3700" s="41"/>
      <c r="AB3700" s="41"/>
      <c r="AC3700" s="41"/>
      <c r="AD3700" s="41"/>
      <c r="AE3700" s="41"/>
      <c r="AR3700" s="242" t="s">
        <v>304</v>
      </c>
      <c r="AT3700" s="242" t="s">
        <v>253</v>
      </c>
      <c r="AU3700" s="242" t="s">
        <v>93</v>
      </c>
      <c r="AY3700" s="19" t="s">
        <v>251</v>
      </c>
      <c r="BE3700" s="243">
        <f>IF(N3700="základní",J3700,0)</f>
        <v>0</v>
      </c>
      <c r="BF3700" s="243">
        <f>IF(N3700="snížená",J3700,0)</f>
        <v>0</v>
      </c>
      <c r="BG3700" s="243">
        <f>IF(N3700="zákl. přenesená",J3700,0)</f>
        <v>0</v>
      </c>
      <c r="BH3700" s="243">
        <f>IF(N3700="sníž. přenesená",J3700,0)</f>
        <v>0</v>
      </c>
      <c r="BI3700" s="243">
        <f>IF(N3700="nulová",J3700,0)</f>
        <v>0</v>
      </c>
      <c r="BJ3700" s="19" t="s">
        <v>91</v>
      </c>
      <c r="BK3700" s="243">
        <f>ROUND(I3700*H3700,2)</f>
        <v>0</v>
      </c>
      <c r="BL3700" s="19" t="s">
        <v>304</v>
      </c>
      <c r="BM3700" s="242" t="s">
        <v>3426</v>
      </c>
    </row>
    <row r="3701" s="2" customFormat="1">
      <c r="A3701" s="41"/>
      <c r="B3701" s="42"/>
      <c r="C3701" s="43"/>
      <c r="D3701" s="251" t="s">
        <v>289</v>
      </c>
      <c r="E3701" s="43"/>
      <c r="F3701" s="282" t="s">
        <v>3427</v>
      </c>
      <c r="G3701" s="43"/>
      <c r="H3701" s="43"/>
      <c r="I3701" s="246"/>
      <c r="J3701" s="43"/>
      <c r="K3701" s="43"/>
      <c r="L3701" s="47"/>
      <c r="M3701" s="247"/>
      <c r="N3701" s="248"/>
      <c r="O3701" s="94"/>
      <c r="P3701" s="94"/>
      <c r="Q3701" s="94"/>
      <c r="R3701" s="94"/>
      <c r="S3701" s="94"/>
      <c r="T3701" s="95"/>
      <c r="U3701" s="41"/>
      <c r="V3701" s="41"/>
      <c r="W3701" s="41"/>
      <c r="X3701" s="41"/>
      <c r="Y3701" s="41"/>
      <c r="Z3701" s="41"/>
      <c r="AA3701" s="41"/>
      <c r="AB3701" s="41"/>
      <c r="AC3701" s="41"/>
      <c r="AD3701" s="41"/>
      <c r="AE3701" s="41"/>
      <c r="AT3701" s="19" t="s">
        <v>289</v>
      </c>
      <c r="AU3701" s="19" t="s">
        <v>93</v>
      </c>
    </row>
    <row r="3702" s="15" customFormat="1">
      <c r="A3702" s="15"/>
      <c r="B3702" s="272"/>
      <c r="C3702" s="273"/>
      <c r="D3702" s="251" t="s">
        <v>260</v>
      </c>
      <c r="E3702" s="274" t="s">
        <v>1</v>
      </c>
      <c r="F3702" s="275" t="s">
        <v>3388</v>
      </c>
      <c r="G3702" s="273"/>
      <c r="H3702" s="274" t="s">
        <v>1</v>
      </c>
      <c r="I3702" s="276"/>
      <c r="J3702" s="273"/>
      <c r="K3702" s="273"/>
      <c r="L3702" s="277"/>
      <c r="M3702" s="278"/>
      <c r="N3702" s="279"/>
      <c r="O3702" s="279"/>
      <c r="P3702" s="279"/>
      <c r="Q3702" s="279"/>
      <c r="R3702" s="279"/>
      <c r="S3702" s="279"/>
      <c r="T3702" s="280"/>
      <c r="U3702" s="15"/>
      <c r="V3702" s="15"/>
      <c r="W3702" s="15"/>
      <c r="X3702" s="15"/>
      <c r="Y3702" s="15"/>
      <c r="Z3702" s="15"/>
      <c r="AA3702" s="15"/>
      <c r="AB3702" s="15"/>
      <c r="AC3702" s="15"/>
      <c r="AD3702" s="15"/>
      <c r="AE3702" s="15"/>
      <c r="AT3702" s="281" t="s">
        <v>260</v>
      </c>
      <c r="AU3702" s="281" t="s">
        <v>93</v>
      </c>
      <c r="AV3702" s="15" t="s">
        <v>91</v>
      </c>
      <c r="AW3702" s="15" t="s">
        <v>40</v>
      </c>
      <c r="AX3702" s="15" t="s">
        <v>84</v>
      </c>
      <c r="AY3702" s="281" t="s">
        <v>251</v>
      </c>
    </row>
    <row r="3703" s="13" customFormat="1">
      <c r="A3703" s="13"/>
      <c r="B3703" s="249"/>
      <c r="C3703" s="250"/>
      <c r="D3703" s="251" t="s">
        <v>260</v>
      </c>
      <c r="E3703" s="252" t="s">
        <v>1</v>
      </c>
      <c r="F3703" s="253" t="s">
        <v>3422</v>
      </c>
      <c r="G3703" s="250"/>
      <c r="H3703" s="254">
        <v>6</v>
      </c>
      <c r="I3703" s="255"/>
      <c r="J3703" s="250"/>
      <c r="K3703" s="250"/>
      <c r="L3703" s="256"/>
      <c r="M3703" s="257"/>
      <c r="N3703" s="258"/>
      <c r="O3703" s="258"/>
      <c r="P3703" s="258"/>
      <c r="Q3703" s="258"/>
      <c r="R3703" s="258"/>
      <c r="S3703" s="258"/>
      <c r="T3703" s="259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60" t="s">
        <v>260</v>
      </c>
      <c r="AU3703" s="260" t="s">
        <v>93</v>
      </c>
      <c r="AV3703" s="13" t="s">
        <v>93</v>
      </c>
      <c r="AW3703" s="13" t="s">
        <v>40</v>
      </c>
      <c r="AX3703" s="13" t="s">
        <v>91</v>
      </c>
      <c r="AY3703" s="260" t="s">
        <v>251</v>
      </c>
    </row>
    <row r="3704" s="2" customFormat="1" ht="49.05" customHeight="1">
      <c r="A3704" s="41"/>
      <c r="B3704" s="42"/>
      <c r="C3704" s="230" t="s">
        <v>3428</v>
      </c>
      <c r="D3704" s="230" t="s">
        <v>253</v>
      </c>
      <c r="E3704" s="231" t="s">
        <v>3429</v>
      </c>
      <c r="F3704" s="232" t="s">
        <v>3430</v>
      </c>
      <c r="G3704" s="233" t="s">
        <v>571</v>
      </c>
      <c r="H3704" s="234">
        <v>2</v>
      </c>
      <c r="I3704" s="235"/>
      <c r="J3704" s="236">
        <f>ROUND(I3704*H3704,2)</f>
        <v>0</v>
      </c>
      <c r="K3704" s="237"/>
      <c r="L3704" s="47"/>
      <c r="M3704" s="238" t="s">
        <v>1</v>
      </c>
      <c r="N3704" s="239" t="s">
        <v>49</v>
      </c>
      <c r="O3704" s="94"/>
      <c r="P3704" s="240">
        <f>O3704*H3704</f>
        <v>0</v>
      </c>
      <c r="Q3704" s="240">
        <v>0.27100000000000002</v>
      </c>
      <c r="R3704" s="240">
        <f>Q3704*H3704</f>
        <v>0.54200000000000004</v>
      </c>
      <c r="S3704" s="240">
        <v>0</v>
      </c>
      <c r="T3704" s="241">
        <f>S3704*H3704</f>
        <v>0</v>
      </c>
      <c r="U3704" s="41"/>
      <c r="V3704" s="41"/>
      <c r="W3704" s="41"/>
      <c r="X3704" s="41"/>
      <c r="Y3704" s="41"/>
      <c r="Z3704" s="41"/>
      <c r="AA3704" s="41"/>
      <c r="AB3704" s="41"/>
      <c r="AC3704" s="41"/>
      <c r="AD3704" s="41"/>
      <c r="AE3704" s="41"/>
      <c r="AR3704" s="242" t="s">
        <v>304</v>
      </c>
      <c r="AT3704" s="242" t="s">
        <v>253</v>
      </c>
      <c r="AU3704" s="242" t="s">
        <v>93</v>
      </c>
      <c r="AY3704" s="19" t="s">
        <v>251</v>
      </c>
      <c r="BE3704" s="243">
        <f>IF(N3704="základní",J3704,0)</f>
        <v>0</v>
      </c>
      <c r="BF3704" s="243">
        <f>IF(N3704="snížená",J3704,0)</f>
        <v>0</v>
      </c>
      <c r="BG3704" s="243">
        <f>IF(N3704="zákl. přenesená",J3704,0)</f>
        <v>0</v>
      </c>
      <c r="BH3704" s="243">
        <f>IF(N3704="sníž. přenesená",J3704,0)</f>
        <v>0</v>
      </c>
      <c r="BI3704" s="243">
        <f>IF(N3704="nulová",J3704,0)</f>
        <v>0</v>
      </c>
      <c r="BJ3704" s="19" t="s">
        <v>91</v>
      </c>
      <c r="BK3704" s="243">
        <f>ROUND(I3704*H3704,2)</f>
        <v>0</v>
      </c>
      <c r="BL3704" s="19" t="s">
        <v>304</v>
      </c>
      <c r="BM3704" s="242" t="s">
        <v>3431</v>
      </c>
    </row>
    <row r="3705" s="2" customFormat="1">
      <c r="A3705" s="41"/>
      <c r="B3705" s="42"/>
      <c r="C3705" s="43"/>
      <c r="D3705" s="251" t="s">
        <v>289</v>
      </c>
      <c r="E3705" s="43"/>
      <c r="F3705" s="282" t="s">
        <v>3432</v>
      </c>
      <c r="G3705" s="43"/>
      <c r="H3705" s="43"/>
      <c r="I3705" s="246"/>
      <c r="J3705" s="43"/>
      <c r="K3705" s="43"/>
      <c r="L3705" s="47"/>
      <c r="M3705" s="247"/>
      <c r="N3705" s="248"/>
      <c r="O3705" s="94"/>
      <c r="P3705" s="94"/>
      <c r="Q3705" s="94"/>
      <c r="R3705" s="94"/>
      <c r="S3705" s="94"/>
      <c r="T3705" s="95"/>
      <c r="U3705" s="41"/>
      <c r="V3705" s="41"/>
      <c r="W3705" s="41"/>
      <c r="X3705" s="41"/>
      <c r="Y3705" s="41"/>
      <c r="Z3705" s="41"/>
      <c r="AA3705" s="41"/>
      <c r="AB3705" s="41"/>
      <c r="AC3705" s="41"/>
      <c r="AD3705" s="41"/>
      <c r="AE3705" s="41"/>
      <c r="AT3705" s="19" t="s">
        <v>289</v>
      </c>
      <c r="AU3705" s="19" t="s">
        <v>93</v>
      </c>
    </row>
    <row r="3706" s="15" customFormat="1">
      <c r="A3706" s="15"/>
      <c r="B3706" s="272"/>
      <c r="C3706" s="273"/>
      <c r="D3706" s="251" t="s">
        <v>260</v>
      </c>
      <c r="E3706" s="274" t="s">
        <v>1</v>
      </c>
      <c r="F3706" s="275" t="s">
        <v>3388</v>
      </c>
      <c r="G3706" s="273"/>
      <c r="H3706" s="274" t="s">
        <v>1</v>
      </c>
      <c r="I3706" s="276"/>
      <c r="J3706" s="273"/>
      <c r="K3706" s="273"/>
      <c r="L3706" s="277"/>
      <c r="M3706" s="278"/>
      <c r="N3706" s="279"/>
      <c r="O3706" s="279"/>
      <c r="P3706" s="279"/>
      <c r="Q3706" s="279"/>
      <c r="R3706" s="279"/>
      <c r="S3706" s="279"/>
      <c r="T3706" s="280"/>
      <c r="U3706" s="15"/>
      <c r="V3706" s="15"/>
      <c r="W3706" s="15"/>
      <c r="X3706" s="15"/>
      <c r="Y3706" s="15"/>
      <c r="Z3706" s="15"/>
      <c r="AA3706" s="15"/>
      <c r="AB3706" s="15"/>
      <c r="AC3706" s="15"/>
      <c r="AD3706" s="15"/>
      <c r="AE3706" s="15"/>
      <c r="AT3706" s="281" t="s">
        <v>260</v>
      </c>
      <c r="AU3706" s="281" t="s">
        <v>93</v>
      </c>
      <c r="AV3706" s="15" t="s">
        <v>91</v>
      </c>
      <c r="AW3706" s="15" t="s">
        <v>40</v>
      </c>
      <c r="AX3706" s="15" t="s">
        <v>84</v>
      </c>
      <c r="AY3706" s="281" t="s">
        <v>251</v>
      </c>
    </row>
    <row r="3707" s="13" customFormat="1">
      <c r="A3707" s="13"/>
      <c r="B3707" s="249"/>
      <c r="C3707" s="250"/>
      <c r="D3707" s="251" t="s">
        <v>260</v>
      </c>
      <c r="E3707" s="252" t="s">
        <v>1</v>
      </c>
      <c r="F3707" s="253" t="s">
        <v>1274</v>
      </c>
      <c r="G3707" s="250"/>
      <c r="H3707" s="254">
        <v>2</v>
      </c>
      <c r="I3707" s="255"/>
      <c r="J3707" s="250"/>
      <c r="K3707" s="250"/>
      <c r="L3707" s="256"/>
      <c r="M3707" s="257"/>
      <c r="N3707" s="258"/>
      <c r="O3707" s="258"/>
      <c r="P3707" s="258"/>
      <c r="Q3707" s="258"/>
      <c r="R3707" s="258"/>
      <c r="S3707" s="258"/>
      <c r="T3707" s="259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60" t="s">
        <v>260</v>
      </c>
      <c r="AU3707" s="260" t="s">
        <v>93</v>
      </c>
      <c r="AV3707" s="13" t="s">
        <v>93</v>
      </c>
      <c r="AW3707" s="13" t="s">
        <v>40</v>
      </c>
      <c r="AX3707" s="13" t="s">
        <v>91</v>
      </c>
      <c r="AY3707" s="260" t="s">
        <v>251</v>
      </c>
    </row>
    <row r="3708" s="2" customFormat="1" ht="49.05" customHeight="1">
      <c r="A3708" s="41"/>
      <c r="B3708" s="42"/>
      <c r="C3708" s="230" t="s">
        <v>3433</v>
      </c>
      <c r="D3708" s="230" t="s">
        <v>253</v>
      </c>
      <c r="E3708" s="231" t="s">
        <v>3434</v>
      </c>
      <c r="F3708" s="232" t="s">
        <v>3435</v>
      </c>
      <c r="G3708" s="233" t="s">
        <v>571</v>
      </c>
      <c r="H3708" s="234">
        <v>2</v>
      </c>
      <c r="I3708" s="235"/>
      <c r="J3708" s="236">
        <f>ROUND(I3708*H3708,2)</f>
        <v>0</v>
      </c>
      <c r="K3708" s="237"/>
      <c r="L3708" s="47"/>
      <c r="M3708" s="238" t="s">
        <v>1</v>
      </c>
      <c r="N3708" s="239" t="s">
        <v>49</v>
      </c>
      <c r="O3708" s="94"/>
      <c r="P3708" s="240">
        <f>O3708*H3708</f>
        <v>0</v>
      </c>
      <c r="Q3708" s="240">
        <v>0.119</v>
      </c>
      <c r="R3708" s="240">
        <f>Q3708*H3708</f>
        <v>0.23799999999999999</v>
      </c>
      <c r="S3708" s="240">
        <v>0</v>
      </c>
      <c r="T3708" s="241">
        <f>S3708*H3708</f>
        <v>0</v>
      </c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R3708" s="242" t="s">
        <v>304</v>
      </c>
      <c r="AT3708" s="242" t="s">
        <v>253</v>
      </c>
      <c r="AU3708" s="242" t="s">
        <v>93</v>
      </c>
      <c r="AY3708" s="19" t="s">
        <v>251</v>
      </c>
      <c r="BE3708" s="243">
        <f>IF(N3708="základní",J3708,0)</f>
        <v>0</v>
      </c>
      <c r="BF3708" s="243">
        <f>IF(N3708="snížená",J3708,0)</f>
        <v>0</v>
      </c>
      <c r="BG3708" s="243">
        <f>IF(N3708="zákl. přenesená",J3708,0)</f>
        <v>0</v>
      </c>
      <c r="BH3708" s="243">
        <f>IF(N3708="sníž. přenesená",J3708,0)</f>
        <v>0</v>
      </c>
      <c r="BI3708" s="243">
        <f>IF(N3708="nulová",J3708,0)</f>
        <v>0</v>
      </c>
      <c r="BJ3708" s="19" t="s">
        <v>91</v>
      </c>
      <c r="BK3708" s="243">
        <f>ROUND(I3708*H3708,2)</f>
        <v>0</v>
      </c>
      <c r="BL3708" s="19" t="s">
        <v>304</v>
      </c>
      <c r="BM3708" s="242" t="s">
        <v>3436</v>
      </c>
    </row>
    <row r="3709" s="2" customFormat="1">
      <c r="A3709" s="41"/>
      <c r="B3709" s="42"/>
      <c r="C3709" s="43"/>
      <c r="D3709" s="251" t="s">
        <v>289</v>
      </c>
      <c r="E3709" s="43"/>
      <c r="F3709" s="282" t="s">
        <v>3437</v>
      </c>
      <c r="G3709" s="43"/>
      <c r="H3709" s="43"/>
      <c r="I3709" s="246"/>
      <c r="J3709" s="43"/>
      <c r="K3709" s="43"/>
      <c r="L3709" s="47"/>
      <c r="M3709" s="247"/>
      <c r="N3709" s="248"/>
      <c r="O3709" s="94"/>
      <c r="P3709" s="94"/>
      <c r="Q3709" s="94"/>
      <c r="R3709" s="94"/>
      <c r="S3709" s="94"/>
      <c r="T3709" s="95"/>
      <c r="U3709" s="41"/>
      <c r="V3709" s="41"/>
      <c r="W3709" s="41"/>
      <c r="X3709" s="41"/>
      <c r="Y3709" s="41"/>
      <c r="Z3709" s="41"/>
      <c r="AA3709" s="41"/>
      <c r="AB3709" s="41"/>
      <c r="AC3709" s="41"/>
      <c r="AD3709" s="41"/>
      <c r="AE3709" s="41"/>
      <c r="AT3709" s="19" t="s">
        <v>289</v>
      </c>
      <c r="AU3709" s="19" t="s">
        <v>93</v>
      </c>
    </row>
    <row r="3710" s="15" customFormat="1">
      <c r="A3710" s="15"/>
      <c r="B3710" s="272"/>
      <c r="C3710" s="273"/>
      <c r="D3710" s="251" t="s">
        <v>260</v>
      </c>
      <c r="E3710" s="274" t="s">
        <v>1</v>
      </c>
      <c r="F3710" s="275" t="s">
        <v>3388</v>
      </c>
      <c r="G3710" s="273"/>
      <c r="H3710" s="274" t="s">
        <v>1</v>
      </c>
      <c r="I3710" s="276"/>
      <c r="J3710" s="273"/>
      <c r="K3710" s="273"/>
      <c r="L3710" s="277"/>
      <c r="M3710" s="278"/>
      <c r="N3710" s="279"/>
      <c r="O3710" s="279"/>
      <c r="P3710" s="279"/>
      <c r="Q3710" s="279"/>
      <c r="R3710" s="279"/>
      <c r="S3710" s="279"/>
      <c r="T3710" s="280"/>
      <c r="U3710" s="15"/>
      <c r="V3710" s="15"/>
      <c r="W3710" s="15"/>
      <c r="X3710" s="15"/>
      <c r="Y3710" s="15"/>
      <c r="Z3710" s="15"/>
      <c r="AA3710" s="15"/>
      <c r="AB3710" s="15"/>
      <c r="AC3710" s="15"/>
      <c r="AD3710" s="15"/>
      <c r="AE3710" s="15"/>
      <c r="AT3710" s="281" t="s">
        <v>260</v>
      </c>
      <c r="AU3710" s="281" t="s">
        <v>93</v>
      </c>
      <c r="AV3710" s="15" t="s">
        <v>91</v>
      </c>
      <c r="AW3710" s="15" t="s">
        <v>40</v>
      </c>
      <c r="AX3710" s="15" t="s">
        <v>84</v>
      </c>
      <c r="AY3710" s="281" t="s">
        <v>251</v>
      </c>
    </row>
    <row r="3711" s="13" customFormat="1">
      <c r="A3711" s="13"/>
      <c r="B3711" s="249"/>
      <c r="C3711" s="250"/>
      <c r="D3711" s="251" t="s">
        <v>260</v>
      </c>
      <c r="E3711" s="252" t="s">
        <v>1</v>
      </c>
      <c r="F3711" s="253" t="s">
        <v>1274</v>
      </c>
      <c r="G3711" s="250"/>
      <c r="H3711" s="254">
        <v>2</v>
      </c>
      <c r="I3711" s="255"/>
      <c r="J3711" s="250"/>
      <c r="K3711" s="250"/>
      <c r="L3711" s="256"/>
      <c r="M3711" s="257"/>
      <c r="N3711" s="258"/>
      <c r="O3711" s="258"/>
      <c r="P3711" s="258"/>
      <c r="Q3711" s="258"/>
      <c r="R3711" s="258"/>
      <c r="S3711" s="258"/>
      <c r="T3711" s="259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60" t="s">
        <v>260</v>
      </c>
      <c r="AU3711" s="260" t="s">
        <v>93</v>
      </c>
      <c r="AV3711" s="13" t="s">
        <v>93</v>
      </c>
      <c r="AW3711" s="13" t="s">
        <v>40</v>
      </c>
      <c r="AX3711" s="13" t="s">
        <v>91</v>
      </c>
      <c r="AY3711" s="260" t="s">
        <v>251</v>
      </c>
    </row>
    <row r="3712" s="2" customFormat="1" ht="49.05" customHeight="1">
      <c r="A3712" s="41"/>
      <c r="B3712" s="42"/>
      <c r="C3712" s="230" t="s">
        <v>3438</v>
      </c>
      <c r="D3712" s="230" t="s">
        <v>253</v>
      </c>
      <c r="E3712" s="231" t="s">
        <v>3439</v>
      </c>
      <c r="F3712" s="232" t="s">
        <v>3440</v>
      </c>
      <c r="G3712" s="233" t="s">
        <v>571</v>
      </c>
      <c r="H3712" s="234">
        <v>2</v>
      </c>
      <c r="I3712" s="235"/>
      <c r="J3712" s="236">
        <f>ROUND(I3712*H3712,2)</f>
        <v>0</v>
      </c>
      <c r="K3712" s="237"/>
      <c r="L3712" s="47"/>
      <c r="M3712" s="238" t="s">
        <v>1</v>
      </c>
      <c r="N3712" s="239" t="s">
        <v>49</v>
      </c>
      <c r="O3712" s="94"/>
      <c r="P3712" s="240">
        <f>O3712*H3712</f>
        <v>0</v>
      </c>
      <c r="Q3712" s="240">
        <v>0.19500000000000001</v>
      </c>
      <c r="R3712" s="240">
        <f>Q3712*H3712</f>
        <v>0.39000000000000001</v>
      </c>
      <c r="S3712" s="240">
        <v>0</v>
      </c>
      <c r="T3712" s="241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42" t="s">
        <v>304</v>
      </c>
      <c r="AT3712" s="242" t="s">
        <v>253</v>
      </c>
      <c r="AU3712" s="242" t="s">
        <v>93</v>
      </c>
      <c r="AY3712" s="19" t="s">
        <v>251</v>
      </c>
      <c r="BE3712" s="243">
        <f>IF(N3712="základní",J3712,0)</f>
        <v>0</v>
      </c>
      <c r="BF3712" s="243">
        <f>IF(N3712="snížená",J3712,0)</f>
        <v>0</v>
      </c>
      <c r="BG3712" s="243">
        <f>IF(N3712="zákl. přenesená",J3712,0)</f>
        <v>0</v>
      </c>
      <c r="BH3712" s="243">
        <f>IF(N3712="sníž. přenesená",J3712,0)</f>
        <v>0</v>
      </c>
      <c r="BI3712" s="243">
        <f>IF(N3712="nulová",J3712,0)</f>
        <v>0</v>
      </c>
      <c r="BJ3712" s="19" t="s">
        <v>91</v>
      </c>
      <c r="BK3712" s="243">
        <f>ROUND(I3712*H3712,2)</f>
        <v>0</v>
      </c>
      <c r="BL3712" s="19" t="s">
        <v>304</v>
      </c>
      <c r="BM3712" s="242" t="s">
        <v>3441</v>
      </c>
    </row>
    <row r="3713" s="2" customFormat="1">
      <c r="A3713" s="41"/>
      <c r="B3713" s="42"/>
      <c r="C3713" s="43"/>
      <c r="D3713" s="251" t="s">
        <v>289</v>
      </c>
      <c r="E3713" s="43"/>
      <c r="F3713" s="282" t="s">
        <v>3442</v>
      </c>
      <c r="G3713" s="43"/>
      <c r="H3713" s="43"/>
      <c r="I3713" s="246"/>
      <c r="J3713" s="43"/>
      <c r="K3713" s="43"/>
      <c r="L3713" s="47"/>
      <c r="M3713" s="247"/>
      <c r="N3713" s="248"/>
      <c r="O3713" s="94"/>
      <c r="P3713" s="94"/>
      <c r="Q3713" s="94"/>
      <c r="R3713" s="94"/>
      <c r="S3713" s="94"/>
      <c r="T3713" s="95"/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T3713" s="19" t="s">
        <v>289</v>
      </c>
      <c r="AU3713" s="19" t="s">
        <v>93</v>
      </c>
    </row>
    <row r="3714" s="15" customFormat="1">
      <c r="A3714" s="15"/>
      <c r="B3714" s="272"/>
      <c r="C3714" s="273"/>
      <c r="D3714" s="251" t="s">
        <v>260</v>
      </c>
      <c r="E3714" s="274" t="s">
        <v>1</v>
      </c>
      <c r="F3714" s="275" t="s">
        <v>3388</v>
      </c>
      <c r="G3714" s="273"/>
      <c r="H3714" s="274" t="s">
        <v>1</v>
      </c>
      <c r="I3714" s="276"/>
      <c r="J3714" s="273"/>
      <c r="K3714" s="273"/>
      <c r="L3714" s="277"/>
      <c r="M3714" s="278"/>
      <c r="N3714" s="279"/>
      <c r="O3714" s="279"/>
      <c r="P3714" s="279"/>
      <c r="Q3714" s="279"/>
      <c r="R3714" s="279"/>
      <c r="S3714" s="279"/>
      <c r="T3714" s="280"/>
      <c r="U3714" s="15"/>
      <c r="V3714" s="15"/>
      <c r="W3714" s="15"/>
      <c r="X3714" s="15"/>
      <c r="Y3714" s="15"/>
      <c r="Z3714" s="15"/>
      <c r="AA3714" s="15"/>
      <c r="AB3714" s="15"/>
      <c r="AC3714" s="15"/>
      <c r="AD3714" s="15"/>
      <c r="AE3714" s="15"/>
      <c r="AT3714" s="281" t="s">
        <v>260</v>
      </c>
      <c r="AU3714" s="281" t="s">
        <v>93</v>
      </c>
      <c r="AV3714" s="15" t="s">
        <v>91</v>
      </c>
      <c r="AW3714" s="15" t="s">
        <v>40</v>
      </c>
      <c r="AX3714" s="15" t="s">
        <v>84</v>
      </c>
      <c r="AY3714" s="281" t="s">
        <v>251</v>
      </c>
    </row>
    <row r="3715" s="13" customFormat="1">
      <c r="A3715" s="13"/>
      <c r="B3715" s="249"/>
      <c r="C3715" s="250"/>
      <c r="D3715" s="251" t="s">
        <v>260</v>
      </c>
      <c r="E3715" s="252" t="s">
        <v>1</v>
      </c>
      <c r="F3715" s="253" t="s">
        <v>1274</v>
      </c>
      <c r="G3715" s="250"/>
      <c r="H3715" s="254">
        <v>2</v>
      </c>
      <c r="I3715" s="255"/>
      <c r="J3715" s="250"/>
      <c r="K3715" s="250"/>
      <c r="L3715" s="256"/>
      <c r="M3715" s="257"/>
      <c r="N3715" s="258"/>
      <c r="O3715" s="258"/>
      <c r="P3715" s="258"/>
      <c r="Q3715" s="258"/>
      <c r="R3715" s="258"/>
      <c r="S3715" s="258"/>
      <c r="T3715" s="259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60" t="s">
        <v>260</v>
      </c>
      <c r="AU3715" s="260" t="s">
        <v>93</v>
      </c>
      <c r="AV3715" s="13" t="s">
        <v>93</v>
      </c>
      <c r="AW3715" s="13" t="s">
        <v>40</v>
      </c>
      <c r="AX3715" s="13" t="s">
        <v>91</v>
      </c>
      <c r="AY3715" s="260" t="s">
        <v>251</v>
      </c>
    </row>
    <row r="3716" s="2" customFormat="1" ht="49.05" customHeight="1">
      <c r="A3716" s="41"/>
      <c r="B3716" s="42"/>
      <c r="C3716" s="230" t="s">
        <v>3443</v>
      </c>
      <c r="D3716" s="230" t="s">
        <v>253</v>
      </c>
      <c r="E3716" s="231" t="s">
        <v>3444</v>
      </c>
      <c r="F3716" s="232" t="s">
        <v>3445</v>
      </c>
      <c r="G3716" s="233" t="s">
        <v>571</v>
      </c>
      <c r="H3716" s="234">
        <v>6</v>
      </c>
      <c r="I3716" s="235"/>
      <c r="J3716" s="236">
        <f>ROUND(I3716*H3716,2)</f>
        <v>0</v>
      </c>
      <c r="K3716" s="237"/>
      <c r="L3716" s="47"/>
      <c r="M3716" s="238" t="s">
        <v>1</v>
      </c>
      <c r="N3716" s="239" t="s">
        <v>49</v>
      </c>
      <c r="O3716" s="94"/>
      <c r="P3716" s="240">
        <f>O3716*H3716</f>
        <v>0</v>
      </c>
      <c r="Q3716" s="240">
        <v>0.11700000000000001</v>
      </c>
      <c r="R3716" s="240">
        <f>Q3716*H3716</f>
        <v>0.70200000000000007</v>
      </c>
      <c r="S3716" s="240">
        <v>0</v>
      </c>
      <c r="T3716" s="241">
        <f>S3716*H3716</f>
        <v>0</v>
      </c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R3716" s="242" t="s">
        <v>304</v>
      </c>
      <c r="AT3716" s="242" t="s">
        <v>253</v>
      </c>
      <c r="AU3716" s="242" t="s">
        <v>93</v>
      </c>
      <c r="AY3716" s="19" t="s">
        <v>251</v>
      </c>
      <c r="BE3716" s="243">
        <f>IF(N3716="základní",J3716,0)</f>
        <v>0</v>
      </c>
      <c r="BF3716" s="243">
        <f>IF(N3716="snížená",J3716,0)</f>
        <v>0</v>
      </c>
      <c r="BG3716" s="243">
        <f>IF(N3716="zákl. přenesená",J3716,0)</f>
        <v>0</v>
      </c>
      <c r="BH3716" s="243">
        <f>IF(N3716="sníž. přenesená",J3716,0)</f>
        <v>0</v>
      </c>
      <c r="BI3716" s="243">
        <f>IF(N3716="nulová",J3716,0)</f>
        <v>0</v>
      </c>
      <c r="BJ3716" s="19" t="s">
        <v>91</v>
      </c>
      <c r="BK3716" s="243">
        <f>ROUND(I3716*H3716,2)</f>
        <v>0</v>
      </c>
      <c r="BL3716" s="19" t="s">
        <v>304</v>
      </c>
      <c r="BM3716" s="242" t="s">
        <v>3446</v>
      </c>
    </row>
    <row r="3717" s="2" customFormat="1">
      <c r="A3717" s="41"/>
      <c r="B3717" s="42"/>
      <c r="C3717" s="43"/>
      <c r="D3717" s="251" t="s">
        <v>289</v>
      </c>
      <c r="E3717" s="43"/>
      <c r="F3717" s="282" t="s">
        <v>3447</v>
      </c>
      <c r="G3717" s="43"/>
      <c r="H3717" s="43"/>
      <c r="I3717" s="246"/>
      <c r="J3717" s="43"/>
      <c r="K3717" s="43"/>
      <c r="L3717" s="47"/>
      <c r="M3717" s="247"/>
      <c r="N3717" s="248"/>
      <c r="O3717" s="94"/>
      <c r="P3717" s="94"/>
      <c r="Q3717" s="94"/>
      <c r="R3717" s="94"/>
      <c r="S3717" s="94"/>
      <c r="T3717" s="95"/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T3717" s="19" t="s">
        <v>289</v>
      </c>
      <c r="AU3717" s="19" t="s">
        <v>93</v>
      </c>
    </row>
    <row r="3718" s="15" customFormat="1">
      <c r="A3718" s="15"/>
      <c r="B3718" s="272"/>
      <c r="C3718" s="273"/>
      <c r="D3718" s="251" t="s">
        <v>260</v>
      </c>
      <c r="E3718" s="274" t="s">
        <v>1</v>
      </c>
      <c r="F3718" s="275" t="s">
        <v>3388</v>
      </c>
      <c r="G3718" s="273"/>
      <c r="H3718" s="274" t="s">
        <v>1</v>
      </c>
      <c r="I3718" s="276"/>
      <c r="J3718" s="273"/>
      <c r="K3718" s="273"/>
      <c r="L3718" s="277"/>
      <c r="M3718" s="278"/>
      <c r="N3718" s="279"/>
      <c r="O3718" s="279"/>
      <c r="P3718" s="279"/>
      <c r="Q3718" s="279"/>
      <c r="R3718" s="279"/>
      <c r="S3718" s="279"/>
      <c r="T3718" s="280"/>
      <c r="U3718" s="15"/>
      <c r="V3718" s="15"/>
      <c r="W3718" s="15"/>
      <c r="X3718" s="15"/>
      <c r="Y3718" s="15"/>
      <c r="Z3718" s="15"/>
      <c r="AA3718" s="15"/>
      <c r="AB3718" s="15"/>
      <c r="AC3718" s="15"/>
      <c r="AD3718" s="15"/>
      <c r="AE3718" s="15"/>
      <c r="AT3718" s="281" t="s">
        <v>260</v>
      </c>
      <c r="AU3718" s="281" t="s">
        <v>93</v>
      </c>
      <c r="AV3718" s="15" t="s">
        <v>91</v>
      </c>
      <c r="AW3718" s="15" t="s">
        <v>40</v>
      </c>
      <c r="AX3718" s="15" t="s">
        <v>84</v>
      </c>
      <c r="AY3718" s="281" t="s">
        <v>251</v>
      </c>
    </row>
    <row r="3719" s="13" customFormat="1">
      <c r="A3719" s="13"/>
      <c r="B3719" s="249"/>
      <c r="C3719" s="250"/>
      <c r="D3719" s="251" t="s">
        <v>260</v>
      </c>
      <c r="E3719" s="252" t="s">
        <v>1</v>
      </c>
      <c r="F3719" s="253" t="s">
        <v>2418</v>
      </c>
      <c r="G3719" s="250"/>
      <c r="H3719" s="254">
        <v>2</v>
      </c>
      <c r="I3719" s="255"/>
      <c r="J3719" s="250"/>
      <c r="K3719" s="250"/>
      <c r="L3719" s="256"/>
      <c r="M3719" s="257"/>
      <c r="N3719" s="258"/>
      <c r="O3719" s="258"/>
      <c r="P3719" s="258"/>
      <c r="Q3719" s="258"/>
      <c r="R3719" s="258"/>
      <c r="S3719" s="258"/>
      <c r="T3719" s="259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T3719" s="260" t="s">
        <v>260</v>
      </c>
      <c r="AU3719" s="260" t="s">
        <v>93</v>
      </c>
      <c r="AV3719" s="13" t="s">
        <v>93</v>
      </c>
      <c r="AW3719" s="13" t="s">
        <v>40</v>
      </c>
      <c r="AX3719" s="13" t="s">
        <v>84</v>
      </c>
      <c r="AY3719" s="260" t="s">
        <v>251</v>
      </c>
    </row>
    <row r="3720" s="13" customFormat="1">
      <c r="A3720" s="13"/>
      <c r="B3720" s="249"/>
      <c r="C3720" s="250"/>
      <c r="D3720" s="251" t="s">
        <v>260</v>
      </c>
      <c r="E3720" s="252" t="s">
        <v>1</v>
      </c>
      <c r="F3720" s="253" t="s">
        <v>2419</v>
      </c>
      <c r="G3720" s="250"/>
      <c r="H3720" s="254">
        <v>2</v>
      </c>
      <c r="I3720" s="255"/>
      <c r="J3720" s="250"/>
      <c r="K3720" s="250"/>
      <c r="L3720" s="256"/>
      <c r="M3720" s="257"/>
      <c r="N3720" s="258"/>
      <c r="O3720" s="258"/>
      <c r="P3720" s="258"/>
      <c r="Q3720" s="258"/>
      <c r="R3720" s="258"/>
      <c r="S3720" s="258"/>
      <c r="T3720" s="259"/>
      <c r="U3720" s="13"/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3"/>
      <c r="AT3720" s="260" t="s">
        <v>260</v>
      </c>
      <c r="AU3720" s="260" t="s">
        <v>93</v>
      </c>
      <c r="AV3720" s="13" t="s">
        <v>93</v>
      </c>
      <c r="AW3720" s="13" t="s">
        <v>40</v>
      </c>
      <c r="AX3720" s="13" t="s">
        <v>84</v>
      </c>
      <c r="AY3720" s="260" t="s">
        <v>251</v>
      </c>
    </row>
    <row r="3721" s="13" customFormat="1">
      <c r="A3721" s="13"/>
      <c r="B3721" s="249"/>
      <c r="C3721" s="250"/>
      <c r="D3721" s="251" t="s">
        <v>260</v>
      </c>
      <c r="E3721" s="252" t="s">
        <v>1</v>
      </c>
      <c r="F3721" s="253" t="s">
        <v>2420</v>
      </c>
      <c r="G3721" s="250"/>
      <c r="H3721" s="254">
        <v>2</v>
      </c>
      <c r="I3721" s="255"/>
      <c r="J3721" s="250"/>
      <c r="K3721" s="250"/>
      <c r="L3721" s="256"/>
      <c r="M3721" s="257"/>
      <c r="N3721" s="258"/>
      <c r="O3721" s="258"/>
      <c r="P3721" s="258"/>
      <c r="Q3721" s="258"/>
      <c r="R3721" s="258"/>
      <c r="S3721" s="258"/>
      <c r="T3721" s="259"/>
      <c r="U3721" s="13"/>
      <c r="V3721" s="13"/>
      <c r="W3721" s="13"/>
      <c r="X3721" s="13"/>
      <c r="Y3721" s="13"/>
      <c r="Z3721" s="13"/>
      <c r="AA3721" s="13"/>
      <c r="AB3721" s="13"/>
      <c r="AC3721" s="13"/>
      <c r="AD3721" s="13"/>
      <c r="AE3721" s="13"/>
      <c r="AT3721" s="260" t="s">
        <v>260</v>
      </c>
      <c r="AU3721" s="260" t="s">
        <v>93</v>
      </c>
      <c r="AV3721" s="13" t="s">
        <v>93</v>
      </c>
      <c r="AW3721" s="13" t="s">
        <v>40</v>
      </c>
      <c r="AX3721" s="13" t="s">
        <v>84</v>
      </c>
      <c r="AY3721" s="260" t="s">
        <v>251</v>
      </c>
    </row>
    <row r="3722" s="14" customFormat="1">
      <c r="A3722" s="14"/>
      <c r="B3722" s="261"/>
      <c r="C3722" s="262"/>
      <c r="D3722" s="251" t="s">
        <v>260</v>
      </c>
      <c r="E3722" s="263" t="s">
        <v>1</v>
      </c>
      <c r="F3722" s="264" t="s">
        <v>262</v>
      </c>
      <c r="G3722" s="262"/>
      <c r="H3722" s="265">
        <v>6</v>
      </c>
      <c r="I3722" s="266"/>
      <c r="J3722" s="262"/>
      <c r="K3722" s="262"/>
      <c r="L3722" s="267"/>
      <c r="M3722" s="268"/>
      <c r="N3722" s="269"/>
      <c r="O3722" s="269"/>
      <c r="P3722" s="269"/>
      <c r="Q3722" s="269"/>
      <c r="R3722" s="269"/>
      <c r="S3722" s="269"/>
      <c r="T3722" s="270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T3722" s="271" t="s">
        <v>260</v>
      </c>
      <c r="AU3722" s="271" t="s">
        <v>93</v>
      </c>
      <c r="AV3722" s="14" t="s">
        <v>257</v>
      </c>
      <c r="AW3722" s="14" t="s">
        <v>40</v>
      </c>
      <c r="AX3722" s="14" t="s">
        <v>91</v>
      </c>
      <c r="AY3722" s="271" t="s">
        <v>251</v>
      </c>
    </row>
    <row r="3723" s="2" customFormat="1" ht="49.05" customHeight="1">
      <c r="A3723" s="41"/>
      <c r="B3723" s="42"/>
      <c r="C3723" s="230" t="s">
        <v>3448</v>
      </c>
      <c r="D3723" s="230" t="s">
        <v>253</v>
      </c>
      <c r="E3723" s="231" t="s">
        <v>3449</v>
      </c>
      <c r="F3723" s="232" t="s">
        <v>3450</v>
      </c>
      <c r="G3723" s="233" t="s">
        <v>571</v>
      </c>
      <c r="H3723" s="234">
        <v>6</v>
      </c>
      <c r="I3723" s="235"/>
      <c r="J3723" s="236">
        <f>ROUND(I3723*H3723,2)</f>
        <v>0</v>
      </c>
      <c r="K3723" s="237"/>
      <c r="L3723" s="47"/>
      <c r="M3723" s="238" t="s">
        <v>1</v>
      </c>
      <c r="N3723" s="239" t="s">
        <v>49</v>
      </c>
      <c r="O3723" s="94"/>
      <c r="P3723" s="240">
        <f>O3723*H3723</f>
        <v>0</v>
      </c>
      <c r="Q3723" s="240">
        <v>0.19400000000000001</v>
      </c>
      <c r="R3723" s="240">
        <f>Q3723*H3723</f>
        <v>1.1640000000000002</v>
      </c>
      <c r="S3723" s="240">
        <v>0</v>
      </c>
      <c r="T3723" s="241">
        <f>S3723*H3723</f>
        <v>0</v>
      </c>
      <c r="U3723" s="41"/>
      <c r="V3723" s="41"/>
      <c r="W3723" s="41"/>
      <c r="X3723" s="41"/>
      <c r="Y3723" s="41"/>
      <c r="Z3723" s="41"/>
      <c r="AA3723" s="41"/>
      <c r="AB3723" s="41"/>
      <c r="AC3723" s="41"/>
      <c r="AD3723" s="41"/>
      <c r="AE3723" s="41"/>
      <c r="AR3723" s="242" t="s">
        <v>304</v>
      </c>
      <c r="AT3723" s="242" t="s">
        <v>253</v>
      </c>
      <c r="AU3723" s="242" t="s">
        <v>93</v>
      </c>
      <c r="AY3723" s="19" t="s">
        <v>251</v>
      </c>
      <c r="BE3723" s="243">
        <f>IF(N3723="základní",J3723,0)</f>
        <v>0</v>
      </c>
      <c r="BF3723" s="243">
        <f>IF(N3723="snížená",J3723,0)</f>
        <v>0</v>
      </c>
      <c r="BG3723" s="243">
        <f>IF(N3723="zákl. přenesená",J3723,0)</f>
        <v>0</v>
      </c>
      <c r="BH3723" s="243">
        <f>IF(N3723="sníž. přenesená",J3723,0)</f>
        <v>0</v>
      </c>
      <c r="BI3723" s="243">
        <f>IF(N3723="nulová",J3723,0)</f>
        <v>0</v>
      </c>
      <c r="BJ3723" s="19" t="s">
        <v>91</v>
      </c>
      <c r="BK3723" s="243">
        <f>ROUND(I3723*H3723,2)</f>
        <v>0</v>
      </c>
      <c r="BL3723" s="19" t="s">
        <v>304</v>
      </c>
      <c r="BM3723" s="242" t="s">
        <v>3451</v>
      </c>
    </row>
    <row r="3724" s="2" customFormat="1">
      <c r="A3724" s="41"/>
      <c r="B3724" s="42"/>
      <c r="C3724" s="43"/>
      <c r="D3724" s="251" t="s">
        <v>289</v>
      </c>
      <c r="E3724" s="43"/>
      <c r="F3724" s="282" t="s">
        <v>3452</v>
      </c>
      <c r="G3724" s="43"/>
      <c r="H3724" s="43"/>
      <c r="I3724" s="246"/>
      <c r="J3724" s="43"/>
      <c r="K3724" s="43"/>
      <c r="L3724" s="47"/>
      <c r="M3724" s="247"/>
      <c r="N3724" s="248"/>
      <c r="O3724" s="94"/>
      <c r="P3724" s="94"/>
      <c r="Q3724" s="94"/>
      <c r="R3724" s="94"/>
      <c r="S3724" s="94"/>
      <c r="T3724" s="95"/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T3724" s="19" t="s">
        <v>289</v>
      </c>
      <c r="AU3724" s="19" t="s">
        <v>93</v>
      </c>
    </row>
    <row r="3725" s="15" customFormat="1">
      <c r="A3725" s="15"/>
      <c r="B3725" s="272"/>
      <c r="C3725" s="273"/>
      <c r="D3725" s="251" t="s">
        <v>260</v>
      </c>
      <c r="E3725" s="274" t="s">
        <v>1</v>
      </c>
      <c r="F3725" s="275" t="s">
        <v>3388</v>
      </c>
      <c r="G3725" s="273"/>
      <c r="H3725" s="274" t="s">
        <v>1</v>
      </c>
      <c r="I3725" s="276"/>
      <c r="J3725" s="273"/>
      <c r="K3725" s="273"/>
      <c r="L3725" s="277"/>
      <c r="M3725" s="278"/>
      <c r="N3725" s="279"/>
      <c r="O3725" s="279"/>
      <c r="P3725" s="279"/>
      <c r="Q3725" s="279"/>
      <c r="R3725" s="279"/>
      <c r="S3725" s="279"/>
      <c r="T3725" s="280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T3725" s="281" t="s">
        <v>260</v>
      </c>
      <c r="AU3725" s="281" t="s">
        <v>93</v>
      </c>
      <c r="AV3725" s="15" t="s">
        <v>91</v>
      </c>
      <c r="AW3725" s="15" t="s">
        <v>40</v>
      </c>
      <c r="AX3725" s="15" t="s">
        <v>84</v>
      </c>
      <c r="AY3725" s="281" t="s">
        <v>251</v>
      </c>
    </row>
    <row r="3726" s="13" customFormat="1">
      <c r="A3726" s="13"/>
      <c r="B3726" s="249"/>
      <c r="C3726" s="250"/>
      <c r="D3726" s="251" t="s">
        <v>260</v>
      </c>
      <c r="E3726" s="252" t="s">
        <v>1</v>
      </c>
      <c r="F3726" s="253" t="s">
        <v>2418</v>
      </c>
      <c r="G3726" s="250"/>
      <c r="H3726" s="254">
        <v>2</v>
      </c>
      <c r="I3726" s="255"/>
      <c r="J3726" s="250"/>
      <c r="K3726" s="250"/>
      <c r="L3726" s="256"/>
      <c r="M3726" s="257"/>
      <c r="N3726" s="258"/>
      <c r="O3726" s="258"/>
      <c r="P3726" s="258"/>
      <c r="Q3726" s="258"/>
      <c r="R3726" s="258"/>
      <c r="S3726" s="258"/>
      <c r="T3726" s="259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60" t="s">
        <v>260</v>
      </c>
      <c r="AU3726" s="260" t="s">
        <v>93</v>
      </c>
      <c r="AV3726" s="13" t="s">
        <v>93</v>
      </c>
      <c r="AW3726" s="13" t="s">
        <v>40</v>
      </c>
      <c r="AX3726" s="13" t="s">
        <v>84</v>
      </c>
      <c r="AY3726" s="260" t="s">
        <v>251</v>
      </c>
    </row>
    <row r="3727" s="13" customFormat="1">
      <c r="A3727" s="13"/>
      <c r="B3727" s="249"/>
      <c r="C3727" s="250"/>
      <c r="D3727" s="251" t="s">
        <v>260</v>
      </c>
      <c r="E3727" s="252" t="s">
        <v>1</v>
      </c>
      <c r="F3727" s="253" t="s">
        <v>2419</v>
      </c>
      <c r="G3727" s="250"/>
      <c r="H3727" s="254">
        <v>2</v>
      </c>
      <c r="I3727" s="255"/>
      <c r="J3727" s="250"/>
      <c r="K3727" s="250"/>
      <c r="L3727" s="256"/>
      <c r="M3727" s="257"/>
      <c r="N3727" s="258"/>
      <c r="O3727" s="258"/>
      <c r="P3727" s="258"/>
      <c r="Q3727" s="258"/>
      <c r="R3727" s="258"/>
      <c r="S3727" s="258"/>
      <c r="T3727" s="259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60" t="s">
        <v>260</v>
      </c>
      <c r="AU3727" s="260" t="s">
        <v>93</v>
      </c>
      <c r="AV3727" s="13" t="s">
        <v>93</v>
      </c>
      <c r="AW3727" s="13" t="s">
        <v>40</v>
      </c>
      <c r="AX3727" s="13" t="s">
        <v>84</v>
      </c>
      <c r="AY3727" s="260" t="s">
        <v>251</v>
      </c>
    </row>
    <row r="3728" s="13" customFormat="1">
      <c r="A3728" s="13"/>
      <c r="B3728" s="249"/>
      <c r="C3728" s="250"/>
      <c r="D3728" s="251" t="s">
        <v>260</v>
      </c>
      <c r="E3728" s="252" t="s">
        <v>1</v>
      </c>
      <c r="F3728" s="253" t="s">
        <v>2420</v>
      </c>
      <c r="G3728" s="250"/>
      <c r="H3728" s="254">
        <v>2</v>
      </c>
      <c r="I3728" s="255"/>
      <c r="J3728" s="250"/>
      <c r="K3728" s="250"/>
      <c r="L3728" s="256"/>
      <c r="M3728" s="257"/>
      <c r="N3728" s="258"/>
      <c r="O3728" s="258"/>
      <c r="P3728" s="258"/>
      <c r="Q3728" s="258"/>
      <c r="R3728" s="258"/>
      <c r="S3728" s="258"/>
      <c r="T3728" s="259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60" t="s">
        <v>260</v>
      </c>
      <c r="AU3728" s="260" t="s">
        <v>93</v>
      </c>
      <c r="AV3728" s="13" t="s">
        <v>93</v>
      </c>
      <c r="AW3728" s="13" t="s">
        <v>40</v>
      </c>
      <c r="AX3728" s="13" t="s">
        <v>84</v>
      </c>
      <c r="AY3728" s="260" t="s">
        <v>251</v>
      </c>
    </row>
    <row r="3729" s="14" customFormat="1">
      <c r="A3729" s="14"/>
      <c r="B3729" s="261"/>
      <c r="C3729" s="262"/>
      <c r="D3729" s="251" t="s">
        <v>260</v>
      </c>
      <c r="E3729" s="263" t="s">
        <v>1</v>
      </c>
      <c r="F3729" s="264" t="s">
        <v>262</v>
      </c>
      <c r="G3729" s="262"/>
      <c r="H3729" s="265">
        <v>6</v>
      </c>
      <c r="I3729" s="266"/>
      <c r="J3729" s="262"/>
      <c r="K3729" s="262"/>
      <c r="L3729" s="267"/>
      <c r="M3729" s="268"/>
      <c r="N3729" s="269"/>
      <c r="O3729" s="269"/>
      <c r="P3729" s="269"/>
      <c r="Q3729" s="269"/>
      <c r="R3729" s="269"/>
      <c r="S3729" s="269"/>
      <c r="T3729" s="270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71" t="s">
        <v>260</v>
      </c>
      <c r="AU3729" s="271" t="s">
        <v>93</v>
      </c>
      <c r="AV3729" s="14" t="s">
        <v>257</v>
      </c>
      <c r="AW3729" s="14" t="s">
        <v>40</v>
      </c>
      <c r="AX3729" s="14" t="s">
        <v>91</v>
      </c>
      <c r="AY3729" s="271" t="s">
        <v>251</v>
      </c>
    </row>
    <row r="3730" s="2" customFormat="1" ht="49.05" customHeight="1">
      <c r="A3730" s="41"/>
      <c r="B3730" s="42"/>
      <c r="C3730" s="230" t="s">
        <v>3453</v>
      </c>
      <c r="D3730" s="230" t="s">
        <v>253</v>
      </c>
      <c r="E3730" s="231" t="s">
        <v>3454</v>
      </c>
      <c r="F3730" s="232" t="s">
        <v>3455</v>
      </c>
      <c r="G3730" s="233" t="s">
        <v>571</v>
      </c>
      <c r="H3730" s="234">
        <v>2</v>
      </c>
      <c r="I3730" s="235"/>
      <c r="J3730" s="236">
        <f>ROUND(I3730*H3730,2)</f>
        <v>0</v>
      </c>
      <c r="K3730" s="237"/>
      <c r="L3730" s="47"/>
      <c r="M3730" s="238" t="s">
        <v>1</v>
      </c>
      <c r="N3730" s="239" t="s">
        <v>49</v>
      </c>
      <c r="O3730" s="94"/>
      <c r="P3730" s="240">
        <f>O3730*H3730</f>
        <v>0</v>
      </c>
      <c r="Q3730" s="240">
        <v>0.11700000000000001</v>
      </c>
      <c r="R3730" s="240">
        <f>Q3730*H3730</f>
        <v>0.23400000000000001</v>
      </c>
      <c r="S3730" s="240">
        <v>0</v>
      </c>
      <c r="T3730" s="241">
        <f>S3730*H3730</f>
        <v>0</v>
      </c>
      <c r="U3730" s="41"/>
      <c r="V3730" s="41"/>
      <c r="W3730" s="41"/>
      <c r="X3730" s="41"/>
      <c r="Y3730" s="41"/>
      <c r="Z3730" s="41"/>
      <c r="AA3730" s="41"/>
      <c r="AB3730" s="41"/>
      <c r="AC3730" s="41"/>
      <c r="AD3730" s="41"/>
      <c r="AE3730" s="41"/>
      <c r="AR3730" s="242" t="s">
        <v>304</v>
      </c>
      <c r="AT3730" s="242" t="s">
        <v>253</v>
      </c>
      <c r="AU3730" s="242" t="s">
        <v>93</v>
      </c>
      <c r="AY3730" s="19" t="s">
        <v>251</v>
      </c>
      <c r="BE3730" s="243">
        <f>IF(N3730="základní",J3730,0)</f>
        <v>0</v>
      </c>
      <c r="BF3730" s="243">
        <f>IF(N3730="snížená",J3730,0)</f>
        <v>0</v>
      </c>
      <c r="BG3730" s="243">
        <f>IF(N3730="zákl. přenesená",J3730,0)</f>
        <v>0</v>
      </c>
      <c r="BH3730" s="243">
        <f>IF(N3730="sníž. přenesená",J3730,0)</f>
        <v>0</v>
      </c>
      <c r="BI3730" s="243">
        <f>IF(N3730="nulová",J3730,0)</f>
        <v>0</v>
      </c>
      <c r="BJ3730" s="19" t="s">
        <v>91</v>
      </c>
      <c r="BK3730" s="243">
        <f>ROUND(I3730*H3730,2)</f>
        <v>0</v>
      </c>
      <c r="BL3730" s="19" t="s">
        <v>304</v>
      </c>
      <c r="BM3730" s="242" t="s">
        <v>3456</v>
      </c>
    </row>
    <row r="3731" s="2" customFormat="1">
      <c r="A3731" s="41"/>
      <c r="B3731" s="42"/>
      <c r="C3731" s="43"/>
      <c r="D3731" s="251" t="s">
        <v>289</v>
      </c>
      <c r="E3731" s="43"/>
      <c r="F3731" s="282" t="s">
        <v>3457</v>
      </c>
      <c r="G3731" s="43"/>
      <c r="H3731" s="43"/>
      <c r="I3731" s="246"/>
      <c r="J3731" s="43"/>
      <c r="K3731" s="43"/>
      <c r="L3731" s="47"/>
      <c r="M3731" s="247"/>
      <c r="N3731" s="248"/>
      <c r="O3731" s="94"/>
      <c r="P3731" s="94"/>
      <c r="Q3731" s="94"/>
      <c r="R3731" s="94"/>
      <c r="S3731" s="94"/>
      <c r="T3731" s="95"/>
      <c r="U3731" s="41"/>
      <c r="V3731" s="41"/>
      <c r="W3731" s="41"/>
      <c r="X3731" s="41"/>
      <c r="Y3731" s="41"/>
      <c r="Z3731" s="41"/>
      <c r="AA3731" s="41"/>
      <c r="AB3731" s="41"/>
      <c r="AC3731" s="41"/>
      <c r="AD3731" s="41"/>
      <c r="AE3731" s="41"/>
      <c r="AT3731" s="19" t="s">
        <v>289</v>
      </c>
      <c r="AU3731" s="19" t="s">
        <v>93</v>
      </c>
    </row>
    <row r="3732" s="15" customFormat="1">
      <c r="A3732" s="15"/>
      <c r="B3732" s="272"/>
      <c r="C3732" s="273"/>
      <c r="D3732" s="251" t="s">
        <v>260</v>
      </c>
      <c r="E3732" s="274" t="s">
        <v>1</v>
      </c>
      <c r="F3732" s="275" t="s">
        <v>3388</v>
      </c>
      <c r="G3732" s="273"/>
      <c r="H3732" s="274" t="s">
        <v>1</v>
      </c>
      <c r="I3732" s="276"/>
      <c r="J3732" s="273"/>
      <c r="K3732" s="273"/>
      <c r="L3732" s="277"/>
      <c r="M3732" s="278"/>
      <c r="N3732" s="279"/>
      <c r="O3732" s="279"/>
      <c r="P3732" s="279"/>
      <c r="Q3732" s="279"/>
      <c r="R3732" s="279"/>
      <c r="S3732" s="279"/>
      <c r="T3732" s="280"/>
      <c r="U3732" s="15"/>
      <c r="V3732" s="15"/>
      <c r="W3732" s="15"/>
      <c r="X3732" s="15"/>
      <c r="Y3732" s="15"/>
      <c r="Z3732" s="15"/>
      <c r="AA3732" s="15"/>
      <c r="AB3732" s="15"/>
      <c r="AC3732" s="15"/>
      <c r="AD3732" s="15"/>
      <c r="AE3732" s="15"/>
      <c r="AT3732" s="281" t="s">
        <v>260</v>
      </c>
      <c r="AU3732" s="281" t="s">
        <v>93</v>
      </c>
      <c r="AV3732" s="15" t="s">
        <v>91</v>
      </c>
      <c r="AW3732" s="15" t="s">
        <v>40</v>
      </c>
      <c r="AX3732" s="15" t="s">
        <v>84</v>
      </c>
      <c r="AY3732" s="281" t="s">
        <v>251</v>
      </c>
    </row>
    <row r="3733" s="13" customFormat="1">
      <c r="A3733" s="13"/>
      <c r="B3733" s="249"/>
      <c r="C3733" s="250"/>
      <c r="D3733" s="251" t="s">
        <v>260</v>
      </c>
      <c r="E3733" s="252" t="s">
        <v>1</v>
      </c>
      <c r="F3733" s="253" t="s">
        <v>2421</v>
      </c>
      <c r="G3733" s="250"/>
      <c r="H3733" s="254">
        <v>2</v>
      </c>
      <c r="I3733" s="255"/>
      <c r="J3733" s="250"/>
      <c r="K3733" s="250"/>
      <c r="L3733" s="256"/>
      <c r="M3733" s="257"/>
      <c r="N3733" s="258"/>
      <c r="O3733" s="258"/>
      <c r="P3733" s="258"/>
      <c r="Q3733" s="258"/>
      <c r="R3733" s="258"/>
      <c r="S3733" s="258"/>
      <c r="T3733" s="259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60" t="s">
        <v>260</v>
      </c>
      <c r="AU3733" s="260" t="s">
        <v>93</v>
      </c>
      <c r="AV3733" s="13" t="s">
        <v>93</v>
      </c>
      <c r="AW3733" s="13" t="s">
        <v>40</v>
      </c>
      <c r="AX3733" s="13" t="s">
        <v>91</v>
      </c>
      <c r="AY3733" s="260" t="s">
        <v>251</v>
      </c>
    </row>
    <row r="3734" s="2" customFormat="1" ht="49.05" customHeight="1">
      <c r="A3734" s="41"/>
      <c r="B3734" s="42"/>
      <c r="C3734" s="230" t="s">
        <v>3458</v>
      </c>
      <c r="D3734" s="230" t="s">
        <v>253</v>
      </c>
      <c r="E3734" s="231" t="s">
        <v>3459</v>
      </c>
      <c r="F3734" s="232" t="s">
        <v>3460</v>
      </c>
      <c r="G3734" s="233" t="s">
        <v>571</v>
      </c>
      <c r="H3734" s="234">
        <v>2</v>
      </c>
      <c r="I3734" s="235"/>
      <c r="J3734" s="236">
        <f>ROUND(I3734*H3734,2)</f>
        <v>0</v>
      </c>
      <c r="K3734" s="237"/>
      <c r="L3734" s="47"/>
      <c r="M3734" s="238" t="s">
        <v>1</v>
      </c>
      <c r="N3734" s="239" t="s">
        <v>49</v>
      </c>
      <c r="O3734" s="94"/>
      <c r="P3734" s="240">
        <f>O3734*H3734</f>
        <v>0</v>
      </c>
      <c r="Q3734" s="240">
        <v>0.19400000000000001</v>
      </c>
      <c r="R3734" s="240">
        <f>Q3734*H3734</f>
        <v>0.38800000000000001</v>
      </c>
      <c r="S3734" s="240">
        <v>0</v>
      </c>
      <c r="T3734" s="241">
        <f>S3734*H3734</f>
        <v>0</v>
      </c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R3734" s="242" t="s">
        <v>304</v>
      </c>
      <c r="AT3734" s="242" t="s">
        <v>253</v>
      </c>
      <c r="AU3734" s="242" t="s">
        <v>93</v>
      </c>
      <c r="AY3734" s="19" t="s">
        <v>251</v>
      </c>
      <c r="BE3734" s="243">
        <f>IF(N3734="základní",J3734,0)</f>
        <v>0</v>
      </c>
      <c r="BF3734" s="243">
        <f>IF(N3734="snížená",J3734,0)</f>
        <v>0</v>
      </c>
      <c r="BG3734" s="243">
        <f>IF(N3734="zákl. přenesená",J3734,0)</f>
        <v>0</v>
      </c>
      <c r="BH3734" s="243">
        <f>IF(N3734="sníž. přenesená",J3734,0)</f>
        <v>0</v>
      </c>
      <c r="BI3734" s="243">
        <f>IF(N3734="nulová",J3734,0)</f>
        <v>0</v>
      </c>
      <c r="BJ3734" s="19" t="s">
        <v>91</v>
      </c>
      <c r="BK3734" s="243">
        <f>ROUND(I3734*H3734,2)</f>
        <v>0</v>
      </c>
      <c r="BL3734" s="19" t="s">
        <v>304</v>
      </c>
      <c r="BM3734" s="242" t="s">
        <v>3461</v>
      </c>
    </row>
    <row r="3735" s="2" customFormat="1">
      <c r="A3735" s="41"/>
      <c r="B3735" s="42"/>
      <c r="C3735" s="43"/>
      <c r="D3735" s="251" t="s">
        <v>289</v>
      </c>
      <c r="E3735" s="43"/>
      <c r="F3735" s="282" t="s">
        <v>3462</v>
      </c>
      <c r="G3735" s="43"/>
      <c r="H3735" s="43"/>
      <c r="I3735" s="246"/>
      <c r="J3735" s="43"/>
      <c r="K3735" s="43"/>
      <c r="L3735" s="47"/>
      <c r="M3735" s="247"/>
      <c r="N3735" s="248"/>
      <c r="O3735" s="94"/>
      <c r="P3735" s="94"/>
      <c r="Q3735" s="94"/>
      <c r="R3735" s="94"/>
      <c r="S3735" s="94"/>
      <c r="T3735" s="95"/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T3735" s="19" t="s">
        <v>289</v>
      </c>
      <c r="AU3735" s="19" t="s">
        <v>93</v>
      </c>
    </row>
    <row r="3736" s="15" customFormat="1">
      <c r="A3736" s="15"/>
      <c r="B3736" s="272"/>
      <c r="C3736" s="273"/>
      <c r="D3736" s="251" t="s">
        <v>260</v>
      </c>
      <c r="E3736" s="274" t="s">
        <v>1</v>
      </c>
      <c r="F3736" s="275" t="s">
        <v>3388</v>
      </c>
      <c r="G3736" s="273"/>
      <c r="H3736" s="274" t="s">
        <v>1</v>
      </c>
      <c r="I3736" s="276"/>
      <c r="J3736" s="273"/>
      <c r="K3736" s="273"/>
      <c r="L3736" s="277"/>
      <c r="M3736" s="278"/>
      <c r="N3736" s="279"/>
      <c r="O3736" s="279"/>
      <c r="P3736" s="279"/>
      <c r="Q3736" s="279"/>
      <c r="R3736" s="279"/>
      <c r="S3736" s="279"/>
      <c r="T3736" s="280"/>
      <c r="U3736" s="15"/>
      <c r="V3736" s="15"/>
      <c r="W3736" s="15"/>
      <c r="X3736" s="15"/>
      <c r="Y3736" s="15"/>
      <c r="Z3736" s="15"/>
      <c r="AA3736" s="15"/>
      <c r="AB3736" s="15"/>
      <c r="AC3736" s="15"/>
      <c r="AD3736" s="15"/>
      <c r="AE3736" s="15"/>
      <c r="AT3736" s="281" t="s">
        <v>260</v>
      </c>
      <c r="AU3736" s="281" t="s">
        <v>93</v>
      </c>
      <c r="AV3736" s="15" t="s">
        <v>91</v>
      </c>
      <c r="AW3736" s="15" t="s">
        <v>40</v>
      </c>
      <c r="AX3736" s="15" t="s">
        <v>84</v>
      </c>
      <c r="AY3736" s="281" t="s">
        <v>251</v>
      </c>
    </row>
    <row r="3737" s="13" customFormat="1">
      <c r="A3737" s="13"/>
      <c r="B3737" s="249"/>
      <c r="C3737" s="250"/>
      <c r="D3737" s="251" t="s">
        <v>260</v>
      </c>
      <c r="E3737" s="252" t="s">
        <v>1</v>
      </c>
      <c r="F3737" s="253" t="s">
        <v>2421</v>
      </c>
      <c r="G3737" s="250"/>
      <c r="H3737" s="254">
        <v>2</v>
      </c>
      <c r="I3737" s="255"/>
      <c r="J3737" s="250"/>
      <c r="K3737" s="250"/>
      <c r="L3737" s="256"/>
      <c r="M3737" s="257"/>
      <c r="N3737" s="258"/>
      <c r="O3737" s="258"/>
      <c r="P3737" s="258"/>
      <c r="Q3737" s="258"/>
      <c r="R3737" s="258"/>
      <c r="S3737" s="258"/>
      <c r="T3737" s="259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60" t="s">
        <v>260</v>
      </c>
      <c r="AU3737" s="260" t="s">
        <v>93</v>
      </c>
      <c r="AV3737" s="13" t="s">
        <v>93</v>
      </c>
      <c r="AW3737" s="13" t="s">
        <v>40</v>
      </c>
      <c r="AX3737" s="13" t="s">
        <v>91</v>
      </c>
      <c r="AY3737" s="260" t="s">
        <v>251</v>
      </c>
    </row>
    <row r="3738" s="2" customFormat="1" ht="49.05" customHeight="1">
      <c r="A3738" s="41"/>
      <c r="B3738" s="42"/>
      <c r="C3738" s="230" t="s">
        <v>3463</v>
      </c>
      <c r="D3738" s="230" t="s">
        <v>253</v>
      </c>
      <c r="E3738" s="231" t="s">
        <v>3464</v>
      </c>
      <c r="F3738" s="232" t="s">
        <v>3465</v>
      </c>
      <c r="G3738" s="233" t="s">
        <v>571</v>
      </c>
      <c r="H3738" s="234">
        <v>2</v>
      </c>
      <c r="I3738" s="235"/>
      <c r="J3738" s="236">
        <f>ROUND(I3738*H3738,2)</f>
        <v>0</v>
      </c>
      <c r="K3738" s="237"/>
      <c r="L3738" s="47"/>
      <c r="M3738" s="238" t="s">
        <v>1</v>
      </c>
      <c r="N3738" s="239" t="s">
        <v>49</v>
      </c>
      <c r="O3738" s="94"/>
      <c r="P3738" s="240">
        <f>O3738*H3738</f>
        <v>0</v>
      </c>
      <c r="Q3738" s="240">
        <v>0.20799999999999999</v>
      </c>
      <c r="R3738" s="240">
        <f>Q3738*H3738</f>
        <v>0.41599999999999998</v>
      </c>
      <c r="S3738" s="240">
        <v>0</v>
      </c>
      <c r="T3738" s="241">
        <f>S3738*H3738</f>
        <v>0</v>
      </c>
      <c r="U3738" s="41"/>
      <c r="V3738" s="41"/>
      <c r="W3738" s="41"/>
      <c r="X3738" s="41"/>
      <c r="Y3738" s="41"/>
      <c r="Z3738" s="41"/>
      <c r="AA3738" s="41"/>
      <c r="AB3738" s="41"/>
      <c r="AC3738" s="41"/>
      <c r="AD3738" s="41"/>
      <c r="AE3738" s="41"/>
      <c r="AR3738" s="242" t="s">
        <v>304</v>
      </c>
      <c r="AT3738" s="242" t="s">
        <v>253</v>
      </c>
      <c r="AU3738" s="242" t="s">
        <v>93</v>
      </c>
      <c r="AY3738" s="19" t="s">
        <v>251</v>
      </c>
      <c r="BE3738" s="243">
        <f>IF(N3738="základní",J3738,0)</f>
        <v>0</v>
      </c>
      <c r="BF3738" s="243">
        <f>IF(N3738="snížená",J3738,0)</f>
        <v>0</v>
      </c>
      <c r="BG3738" s="243">
        <f>IF(N3738="zákl. přenesená",J3738,0)</f>
        <v>0</v>
      </c>
      <c r="BH3738" s="243">
        <f>IF(N3738="sníž. přenesená",J3738,0)</f>
        <v>0</v>
      </c>
      <c r="BI3738" s="243">
        <f>IF(N3738="nulová",J3738,0)</f>
        <v>0</v>
      </c>
      <c r="BJ3738" s="19" t="s">
        <v>91</v>
      </c>
      <c r="BK3738" s="243">
        <f>ROUND(I3738*H3738,2)</f>
        <v>0</v>
      </c>
      <c r="BL3738" s="19" t="s">
        <v>304</v>
      </c>
      <c r="BM3738" s="242" t="s">
        <v>3466</v>
      </c>
    </row>
    <row r="3739" s="2" customFormat="1">
      <c r="A3739" s="41"/>
      <c r="B3739" s="42"/>
      <c r="C3739" s="43"/>
      <c r="D3739" s="251" t="s">
        <v>289</v>
      </c>
      <c r="E3739" s="43"/>
      <c r="F3739" s="282" t="s">
        <v>3467</v>
      </c>
      <c r="G3739" s="43"/>
      <c r="H3739" s="43"/>
      <c r="I3739" s="246"/>
      <c r="J3739" s="43"/>
      <c r="K3739" s="43"/>
      <c r="L3739" s="47"/>
      <c r="M3739" s="247"/>
      <c r="N3739" s="248"/>
      <c r="O3739" s="94"/>
      <c r="P3739" s="94"/>
      <c r="Q3739" s="94"/>
      <c r="R3739" s="94"/>
      <c r="S3739" s="94"/>
      <c r="T3739" s="95"/>
      <c r="U3739" s="41"/>
      <c r="V3739" s="41"/>
      <c r="W3739" s="41"/>
      <c r="X3739" s="41"/>
      <c r="Y3739" s="41"/>
      <c r="Z3739" s="41"/>
      <c r="AA3739" s="41"/>
      <c r="AB3739" s="41"/>
      <c r="AC3739" s="41"/>
      <c r="AD3739" s="41"/>
      <c r="AE3739" s="41"/>
      <c r="AT3739" s="19" t="s">
        <v>289</v>
      </c>
      <c r="AU3739" s="19" t="s">
        <v>93</v>
      </c>
    </row>
    <row r="3740" s="15" customFormat="1">
      <c r="A3740" s="15"/>
      <c r="B3740" s="272"/>
      <c r="C3740" s="273"/>
      <c r="D3740" s="251" t="s">
        <v>260</v>
      </c>
      <c r="E3740" s="274" t="s">
        <v>1</v>
      </c>
      <c r="F3740" s="275" t="s">
        <v>3388</v>
      </c>
      <c r="G3740" s="273"/>
      <c r="H3740" s="274" t="s">
        <v>1</v>
      </c>
      <c r="I3740" s="276"/>
      <c r="J3740" s="273"/>
      <c r="K3740" s="273"/>
      <c r="L3740" s="277"/>
      <c r="M3740" s="278"/>
      <c r="N3740" s="279"/>
      <c r="O3740" s="279"/>
      <c r="P3740" s="279"/>
      <c r="Q3740" s="279"/>
      <c r="R3740" s="279"/>
      <c r="S3740" s="279"/>
      <c r="T3740" s="280"/>
      <c r="U3740" s="15"/>
      <c r="V3740" s="15"/>
      <c r="W3740" s="15"/>
      <c r="X3740" s="15"/>
      <c r="Y3740" s="15"/>
      <c r="Z3740" s="15"/>
      <c r="AA3740" s="15"/>
      <c r="AB3740" s="15"/>
      <c r="AC3740" s="15"/>
      <c r="AD3740" s="15"/>
      <c r="AE3740" s="15"/>
      <c r="AT3740" s="281" t="s">
        <v>260</v>
      </c>
      <c r="AU3740" s="281" t="s">
        <v>93</v>
      </c>
      <c r="AV3740" s="15" t="s">
        <v>91</v>
      </c>
      <c r="AW3740" s="15" t="s">
        <v>40</v>
      </c>
      <c r="AX3740" s="15" t="s">
        <v>84</v>
      </c>
      <c r="AY3740" s="281" t="s">
        <v>251</v>
      </c>
    </row>
    <row r="3741" s="13" customFormat="1">
      <c r="A3741" s="13"/>
      <c r="B3741" s="249"/>
      <c r="C3741" s="250"/>
      <c r="D3741" s="251" t="s">
        <v>260</v>
      </c>
      <c r="E3741" s="252" t="s">
        <v>1</v>
      </c>
      <c r="F3741" s="253" t="s">
        <v>2419</v>
      </c>
      <c r="G3741" s="250"/>
      <c r="H3741" s="254">
        <v>2</v>
      </c>
      <c r="I3741" s="255"/>
      <c r="J3741" s="250"/>
      <c r="K3741" s="250"/>
      <c r="L3741" s="256"/>
      <c r="M3741" s="257"/>
      <c r="N3741" s="258"/>
      <c r="O3741" s="258"/>
      <c r="P3741" s="258"/>
      <c r="Q3741" s="258"/>
      <c r="R3741" s="258"/>
      <c r="S3741" s="258"/>
      <c r="T3741" s="259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60" t="s">
        <v>260</v>
      </c>
      <c r="AU3741" s="260" t="s">
        <v>93</v>
      </c>
      <c r="AV3741" s="13" t="s">
        <v>93</v>
      </c>
      <c r="AW3741" s="13" t="s">
        <v>40</v>
      </c>
      <c r="AX3741" s="13" t="s">
        <v>91</v>
      </c>
      <c r="AY3741" s="260" t="s">
        <v>251</v>
      </c>
    </row>
    <row r="3742" s="2" customFormat="1" ht="49.05" customHeight="1">
      <c r="A3742" s="41"/>
      <c r="B3742" s="42"/>
      <c r="C3742" s="230" t="s">
        <v>3468</v>
      </c>
      <c r="D3742" s="230" t="s">
        <v>253</v>
      </c>
      <c r="E3742" s="231" t="s">
        <v>3469</v>
      </c>
      <c r="F3742" s="232" t="s">
        <v>3470</v>
      </c>
      <c r="G3742" s="233" t="s">
        <v>571</v>
      </c>
      <c r="H3742" s="234">
        <v>1</v>
      </c>
      <c r="I3742" s="235"/>
      <c r="J3742" s="236">
        <f>ROUND(I3742*H3742,2)</f>
        <v>0</v>
      </c>
      <c r="K3742" s="237"/>
      <c r="L3742" s="47"/>
      <c r="M3742" s="238" t="s">
        <v>1</v>
      </c>
      <c r="N3742" s="239" t="s">
        <v>49</v>
      </c>
      <c r="O3742" s="94"/>
      <c r="P3742" s="240">
        <f>O3742*H3742</f>
        <v>0</v>
      </c>
      <c r="Q3742" s="240">
        <v>0.26800000000000002</v>
      </c>
      <c r="R3742" s="240">
        <f>Q3742*H3742</f>
        <v>0.26800000000000002</v>
      </c>
      <c r="S3742" s="240">
        <v>0</v>
      </c>
      <c r="T3742" s="241">
        <f>S3742*H3742</f>
        <v>0</v>
      </c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R3742" s="242" t="s">
        <v>304</v>
      </c>
      <c r="AT3742" s="242" t="s">
        <v>253</v>
      </c>
      <c r="AU3742" s="242" t="s">
        <v>93</v>
      </c>
      <c r="AY3742" s="19" t="s">
        <v>251</v>
      </c>
      <c r="BE3742" s="243">
        <f>IF(N3742="základní",J3742,0)</f>
        <v>0</v>
      </c>
      <c r="BF3742" s="243">
        <f>IF(N3742="snížená",J3742,0)</f>
        <v>0</v>
      </c>
      <c r="BG3742" s="243">
        <f>IF(N3742="zákl. přenesená",J3742,0)</f>
        <v>0</v>
      </c>
      <c r="BH3742" s="243">
        <f>IF(N3742="sníž. přenesená",J3742,0)</f>
        <v>0</v>
      </c>
      <c r="BI3742" s="243">
        <f>IF(N3742="nulová",J3742,0)</f>
        <v>0</v>
      </c>
      <c r="BJ3742" s="19" t="s">
        <v>91</v>
      </c>
      <c r="BK3742" s="243">
        <f>ROUND(I3742*H3742,2)</f>
        <v>0</v>
      </c>
      <c r="BL3742" s="19" t="s">
        <v>304</v>
      </c>
      <c r="BM3742" s="242" t="s">
        <v>3471</v>
      </c>
    </row>
    <row r="3743" s="2" customFormat="1">
      <c r="A3743" s="41"/>
      <c r="B3743" s="42"/>
      <c r="C3743" s="43"/>
      <c r="D3743" s="251" t="s">
        <v>289</v>
      </c>
      <c r="E3743" s="43"/>
      <c r="F3743" s="282" t="s">
        <v>3472</v>
      </c>
      <c r="G3743" s="43"/>
      <c r="H3743" s="43"/>
      <c r="I3743" s="246"/>
      <c r="J3743" s="43"/>
      <c r="K3743" s="43"/>
      <c r="L3743" s="47"/>
      <c r="M3743" s="247"/>
      <c r="N3743" s="248"/>
      <c r="O3743" s="94"/>
      <c r="P3743" s="94"/>
      <c r="Q3743" s="94"/>
      <c r="R3743" s="94"/>
      <c r="S3743" s="94"/>
      <c r="T3743" s="95"/>
      <c r="U3743" s="41"/>
      <c r="V3743" s="41"/>
      <c r="W3743" s="41"/>
      <c r="X3743" s="41"/>
      <c r="Y3743" s="41"/>
      <c r="Z3743" s="41"/>
      <c r="AA3743" s="41"/>
      <c r="AB3743" s="41"/>
      <c r="AC3743" s="41"/>
      <c r="AD3743" s="41"/>
      <c r="AE3743" s="41"/>
      <c r="AT3743" s="19" t="s">
        <v>289</v>
      </c>
      <c r="AU3743" s="19" t="s">
        <v>93</v>
      </c>
    </row>
    <row r="3744" s="15" customFormat="1">
      <c r="A3744" s="15"/>
      <c r="B3744" s="272"/>
      <c r="C3744" s="273"/>
      <c r="D3744" s="251" t="s">
        <v>260</v>
      </c>
      <c r="E3744" s="274" t="s">
        <v>1</v>
      </c>
      <c r="F3744" s="275" t="s">
        <v>3388</v>
      </c>
      <c r="G3744" s="273"/>
      <c r="H3744" s="274" t="s">
        <v>1</v>
      </c>
      <c r="I3744" s="276"/>
      <c r="J3744" s="273"/>
      <c r="K3744" s="273"/>
      <c r="L3744" s="277"/>
      <c r="M3744" s="278"/>
      <c r="N3744" s="279"/>
      <c r="O3744" s="279"/>
      <c r="P3744" s="279"/>
      <c r="Q3744" s="279"/>
      <c r="R3744" s="279"/>
      <c r="S3744" s="279"/>
      <c r="T3744" s="280"/>
      <c r="U3744" s="15"/>
      <c r="V3744" s="15"/>
      <c r="W3744" s="15"/>
      <c r="X3744" s="15"/>
      <c r="Y3744" s="15"/>
      <c r="Z3744" s="15"/>
      <c r="AA3744" s="15"/>
      <c r="AB3744" s="15"/>
      <c r="AC3744" s="15"/>
      <c r="AD3744" s="15"/>
      <c r="AE3744" s="15"/>
      <c r="AT3744" s="281" t="s">
        <v>260</v>
      </c>
      <c r="AU3744" s="281" t="s">
        <v>93</v>
      </c>
      <c r="AV3744" s="15" t="s">
        <v>91</v>
      </c>
      <c r="AW3744" s="15" t="s">
        <v>40</v>
      </c>
      <c r="AX3744" s="15" t="s">
        <v>84</v>
      </c>
      <c r="AY3744" s="281" t="s">
        <v>251</v>
      </c>
    </row>
    <row r="3745" s="13" customFormat="1">
      <c r="A3745" s="13"/>
      <c r="B3745" s="249"/>
      <c r="C3745" s="250"/>
      <c r="D3745" s="251" t="s">
        <v>260</v>
      </c>
      <c r="E3745" s="252" t="s">
        <v>1</v>
      </c>
      <c r="F3745" s="253" t="s">
        <v>2435</v>
      </c>
      <c r="G3745" s="250"/>
      <c r="H3745" s="254">
        <v>1</v>
      </c>
      <c r="I3745" s="255"/>
      <c r="J3745" s="250"/>
      <c r="K3745" s="250"/>
      <c r="L3745" s="256"/>
      <c r="M3745" s="257"/>
      <c r="N3745" s="258"/>
      <c r="O3745" s="258"/>
      <c r="P3745" s="258"/>
      <c r="Q3745" s="258"/>
      <c r="R3745" s="258"/>
      <c r="S3745" s="258"/>
      <c r="T3745" s="259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T3745" s="260" t="s">
        <v>260</v>
      </c>
      <c r="AU3745" s="260" t="s">
        <v>93</v>
      </c>
      <c r="AV3745" s="13" t="s">
        <v>93</v>
      </c>
      <c r="AW3745" s="13" t="s">
        <v>40</v>
      </c>
      <c r="AX3745" s="13" t="s">
        <v>91</v>
      </c>
      <c r="AY3745" s="260" t="s">
        <v>251</v>
      </c>
    </row>
    <row r="3746" s="2" customFormat="1" ht="62.7" customHeight="1">
      <c r="A3746" s="41"/>
      <c r="B3746" s="42"/>
      <c r="C3746" s="230" t="s">
        <v>3473</v>
      </c>
      <c r="D3746" s="230" t="s">
        <v>253</v>
      </c>
      <c r="E3746" s="231" t="s">
        <v>3474</v>
      </c>
      <c r="F3746" s="232" t="s">
        <v>3475</v>
      </c>
      <c r="G3746" s="233" t="s">
        <v>571</v>
      </c>
      <c r="H3746" s="234">
        <v>1</v>
      </c>
      <c r="I3746" s="235"/>
      <c r="J3746" s="236">
        <f>ROUND(I3746*H3746,2)</f>
        <v>0</v>
      </c>
      <c r="K3746" s="237"/>
      <c r="L3746" s="47"/>
      <c r="M3746" s="238" t="s">
        <v>1</v>
      </c>
      <c r="N3746" s="239" t="s">
        <v>49</v>
      </c>
      <c r="O3746" s="94"/>
      <c r="P3746" s="240">
        <f>O3746*H3746</f>
        <v>0</v>
      </c>
      <c r="Q3746" s="240">
        <v>2.2080000000000002</v>
      </c>
      <c r="R3746" s="240">
        <f>Q3746*H3746</f>
        <v>2.2080000000000002</v>
      </c>
      <c r="S3746" s="240">
        <v>0</v>
      </c>
      <c r="T3746" s="241">
        <f>S3746*H3746</f>
        <v>0</v>
      </c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R3746" s="242" t="s">
        <v>304</v>
      </c>
      <c r="AT3746" s="242" t="s">
        <v>253</v>
      </c>
      <c r="AU3746" s="242" t="s">
        <v>93</v>
      </c>
      <c r="AY3746" s="19" t="s">
        <v>251</v>
      </c>
      <c r="BE3746" s="243">
        <f>IF(N3746="základní",J3746,0)</f>
        <v>0</v>
      </c>
      <c r="BF3746" s="243">
        <f>IF(N3746="snížená",J3746,0)</f>
        <v>0</v>
      </c>
      <c r="BG3746" s="243">
        <f>IF(N3746="zákl. přenesená",J3746,0)</f>
        <v>0</v>
      </c>
      <c r="BH3746" s="243">
        <f>IF(N3746="sníž. přenesená",J3746,0)</f>
        <v>0</v>
      </c>
      <c r="BI3746" s="243">
        <f>IF(N3746="nulová",J3746,0)</f>
        <v>0</v>
      </c>
      <c r="BJ3746" s="19" t="s">
        <v>91</v>
      </c>
      <c r="BK3746" s="243">
        <f>ROUND(I3746*H3746,2)</f>
        <v>0</v>
      </c>
      <c r="BL3746" s="19" t="s">
        <v>304</v>
      </c>
      <c r="BM3746" s="242" t="s">
        <v>3476</v>
      </c>
    </row>
    <row r="3747" s="2" customFormat="1">
      <c r="A3747" s="41"/>
      <c r="B3747" s="42"/>
      <c r="C3747" s="43"/>
      <c r="D3747" s="251" t="s">
        <v>289</v>
      </c>
      <c r="E3747" s="43"/>
      <c r="F3747" s="282" t="s">
        <v>3477</v>
      </c>
      <c r="G3747" s="43"/>
      <c r="H3747" s="43"/>
      <c r="I3747" s="246"/>
      <c r="J3747" s="43"/>
      <c r="K3747" s="43"/>
      <c r="L3747" s="47"/>
      <c r="M3747" s="247"/>
      <c r="N3747" s="248"/>
      <c r="O3747" s="94"/>
      <c r="P3747" s="94"/>
      <c r="Q3747" s="94"/>
      <c r="R3747" s="94"/>
      <c r="S3747" s="94"/>
      <c r="T3747" s="95"/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T3747" s="19" t="s">
        <v>289</v>
      </c>
      <c r="AU3747" s="19" t="s">
        <v>93</v>
      </c>
    </row>
    <row r="3748" s="15" customFormat="1">
      <c r="A3748" s="15"/>
      <c r="B3748" s="272"/>
      <c r="C3748" s="273"/>
      <c r="D3748" s="251" t="s">
        <v>260</v>
      </c>
      <c r="E3748" s="274" t="s">
        <v>1</v>
      </c>
      <c r="F3748" s="275" t="s">
        <v>3478</v>
      </c>
      <c r="G3748" s="273"/>
      <c r="H3748" s="274" t="s">
        <v>1</v>
      </c>
      <c r="I3748" s="276"/>
      <c r="J3748" s="273"/>
      <c r="K3748" s="273"/>
      <c r="L3748" s="277"/>
      <c r="M3748" s="278"/>
      <c r="N3748" s="279"/>
      <c r="O3748" s="279"/>
      <c r="P3748" s="279"/>
      <c r="Q3748" s="279"/>
      <c r="R3748" s="279"/>
      <c r="S3748" s="279"/>
      <c r="T3748" s="280"/>
      <c r="U3748" s="15"/>
      <c r="V3748" s="15"/>
      <c r="W3748" s="15"/>
      <c r="X3748" s="15"/>
      <c r="Y3748" s="15"/>
      <c r="Z3748" s="15"/>
      <c r="AA3748" s="15"/>
      <c r="AB3748" s="15"/>
      <c r="AC3748" s="15"/>
      <c r="AD3748" s="15"/>
      <c r="AE3748" s="15"/>
      <c r="AT3748" s="281" t="s">
        <v>260</v>
      </c>
      <c r="AU3748" s="281" t="s">
        <v>93</v>
      </c>
      <c r="AV3748" s="15" t="s">
        <v>91</v>
      </c>
      <c r="AW3748" s="15" t="s">
        <v>40</v>
      </c>
      <c r="AX3748" s="15" t="s">
        <v>84</v>
      </c>
      <c r="AY3748" s="281" t="s">
        <v>251</v>
      </c>
    </row>
    <row r="3749" s="13" customFormat="1">
      <c r="A3749" s="13"/>
      <c r="B3749" s="249"/>
      <c r="C3749" s="250"/>
      <c r="D3749" s="251" t="s">
        <v>260</v>
      </c>
      <c r="E3749" s="252" t="s">
        <v>1</v>
      </c>
      <c r="F3749" s="253" t="s">
        <v>3479</v>
      </c>
      <c r="G3749" s="250"/>
      <c r="H3749" s="254">
        <v>1</v>
      </c>
      <c r="I3749" s="255"/>
      <c r="J3749" s="250"/>
      <c r="K3749" s="250"/>
      <c r="L3749" s="256"/>
      <c r="M3749" s="257"/>
      <c r="N3749" s="258"/>
      <c r="O3749" s="258"/>
      <c r="P3749" s="258"/>
      <c r="Q3749" s="258"/>
      <c r="R3749" s="258"/>
      <c r="S3749" s="258"/>
      <c r="T3749" s="259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60" t="s">
        <v>260</v>
      </c>
      <c r="AU3749" s="260" t="s">
        <v>93</v>
      </c>
      <c r="AV3749" s="13" t="s">
        <v>93</v>
      </c>
      <c r="AW3749" s="13" t="s">
        <v>40</v>
      </c>
      <c r="AX3749" s="13" t="s">
        <v>91</v>
      </c>
      <c r="AY3749" s="260" t="s">
        <v>251</v>
      </c>
    </row>
    <row r="3750" s="2" customFormat="1" ht="66.75" customHeight="1">
      <c r="A3750" s="41"/>
      <c r="B3750" s="42"/>
      <c r="C3750" s="230" t="s">
        <v>3480</v>
      </c>
      <c r="D3750" s="230" t="s">
        <v>253</v>
      </c>
      <c r="E3750" s="231" t="s">
        <v>3481</v>
      </c>
      <c r="F3750" s="232" t="s">
        <v>3482</v>
      </c>
      <c r="G3750" s="233" t="s">
        <v>571</v>
      </c>
      <c r="H3750" s="234">
        <v>1</v>
      </c>
      <c r="I3750" s="235"/>
      <c r="J3750" s="236">
        <f>ROUND(I3750*H3750,2)</f>
        <v>0</v>
      </c>
      <c r="K3750" s="237"/>
      <c r="L3750" s="47"/>
      <c r="M3750" s="238" t="s">
        <v>1</v>
      </c>
      <c r="N3750" s="239" t="s">
        <v>49</v>
      </c>
      <c r="O3750" s="94"/>
      <c r="P3750" s="240">
        <f>O3750*H3750</f>
        <v>0</v>
      </c>
      <c r="Q3750" s="240">
        <v>2.218</v>
      </c>
      <c r="R3750" s="240">
        <f>Q3750*H3750</f>
        <v>2.218</v>
      </c>
      <c r="S3750" s="240">
        <v>0</v>
      </c>
      <c r="T3750" s="241">
        <f>S3750*H3750</f>
        <v>0</v>
      </c>
      <c r="U3750" s="41"/>
      <c r="V3750" s="41"/>
      <c r="W3750" s="41"/>
      <c r="X3750" s="41"/>
      <c r="Y3750" s="41"/>
      <c r="Z3750" s="41"/>
      <c r="AA3750" s="41"/>
      <c r="AB3750" s="41"/>
      <c r="AC3750" s="41"/>
      <c r="AD3750" s="41"/>
      <c r="AE3750" s="41"/>
      <c r="AR3750" s="242" t="s">
        <v>304</v>
      </c>
      <c r="AT3750" s="242" t="s">
        <v>253</v>
      </c>
      <c r="AU3750" s="242" t="s">
        <v>93</v>
      </c>
      <c r="AY3750" s="19" t="s">
        <v>251</v>
      </c>
      <c r="BE3750" s="243">
        <f>IF(N3750="základní",J3750,0)</f>
        <v>0</v>
      </c>
      <c r="BF3750" s="243">
        <f>IF(N3750="snížená",J3750,0)</f>
        <v>0</v>
      </c>
      <c r="BG3750" s="243">
        <f>IF(N3750="zákl. přenesená",J3750,0)</f>
        <v>0</v>
      </c>
      <c r="BH3750" s="243">
        <f>IF(N3750="sníž. přenesená",J3750,0)</f>
        <v>0</v>
      </c>
      <c r="BI3750" s="243">
        <f>IF(N3750="nulová",J3750,0)</f>
        <v>0</v>
      </c>
      <c r="BJ3750" s="19" t="s">
        <v>91</v>
      </c>
      <c r="BK3750" s="243">
        <f>ROUND(I3750*H3750,2)</f>
        <v>0</v>
      </c>
      <c r="BL3750" s="19" t="s">
        <v>304</v>
      </c>
      <c r="BM3750" s="242" t="s">
        <v>3483</v>
      </c>
    </row>
    <row r="3751" s="2" customFormat="1">
      <c r="A3751" s="41"/>
      <c r="B3751" s="42"/>
      <c r="C3751" s="43"/>
      <c r="D3751" s="251" t="s">
        <v>289</v>
      </c>
      <c r="E3751" s="43"/>
      <c r="F3751" s="282" t="s">
        <v>3484</v>
      </c>
      <c r="G3751" s="43"/>
      <c r="H3751" s="43"/>
      <c r="I3751" s="246"/>
      <c r="J3751" s="43"/>
      <c r="K3751" s="43"/>
      <c r="L3751" s="47"/>
      <c r="M3751" s="247"/>
      <c r="N3751" s="248"/>
      <c r="O3751" s="94"/>
      <c r="P3751" s="94"/>
      <c r="Q3751" s="94"/>
      <c r="R3751" s="94"/>
      <c r="S3751" s="94"/>
      <c r="T3751" s="95"/>
      <c r="U3751" s="41"/>
      <c r="V3751" s="41"/>
      <c r="W3751" s="41"/>
      <c r="X3751" s="41"/>
      <c r="Y3751" s="41"/>
      <c r="Z3751" s="41"/>
      <c r="AA3751" s="41"/>
      <c r="AB3751" s="41"/>
      <c r="AC3751" s="41"/>
      <c r="AD3751" s="41"/>
      <c r="AE3751" s="41"/>
      <c r="AT3751" s="19" t="s">
        <v>289</v>
      </c>
      <c r="AU3751" s="19" t="s">
        <v>93</v>
      </c>
    </row>
    <row r="3752" s="15" customFormat="1">
      <c r="A3752" s="15"/>
      <c r="B3752" s="272"/>
      <c r="C3752" s="273"/>
      <c r="D3752" s="251" t="s">
        <v>260</v>
      </c>
      <c r="E3752" s="274" t="s">
        <v>1</v>
      </c>
      <c r="F3752" s="275" t="s">
        <v>3485</v>
      </c>
      <c r="G3752" s="273"/>
      <c r="H3752" s="274" t="s">
        <v>1</v>
      </c>
      <c r="I3752" s="276"/>
      <c r="J3752" s="273"/>
      <c r="K3752" s="273"/>
      <c r="L3752" s="277"/>
      <c r="M3752" s="278"/>
      <c r="N3752" s="279"/>
      <c r="O3752" s="279"/>
      <c r="P3752" s="279"/>
      <c r="Q3752" s="279"/>
      <c r="R3752" s="279"/>
      <c r="S3752" s="279"/>
      <c r="T3752" s="280"/>
      <c r="U3752" s="15"/>
      <c r="V3752" s="15"/>
      <c r="W3752" s="15"/>
      <c r="X3752" s="15"/>
      <c r="Y3752" s="15"/>
      <c r="Z3752" s="15"/>
      <c r="AA3752" s="15"/>
      <c r="AB3752" s="15"/>
      <c r="AC3752" s="15"/>
      <c r="AD3752" s="15"/>
      <c r="AE3752" s="15"/>
      <c r="AT3752" s="281" t="s">
        <v>260</v>
      </c>
      <c r="AU3752" s="281" t="s">
        <v>93</v>
      </c>
      <c r="AV3752" s="15" t="s">
        <v>91</v>
      </c>
      <c r="AW3752" s="15" t="s">
        <v>40</v>
      </c>
      <c r="AX3752" s="15" t="s">
        <v>84</v>
      </c>
      <c r="AY3752" s="281" t="s">
        <v>251</v>
      </c>
    </row>
    <row r="3753" s="13" customFormat="1">
      <c r="A3753" s="13"/>
      <c r="B3753" s="249"/>
      <c r="C3753" s="250"/>
      <c r="D3753" s="251" t="s">
        <v>260</v>
      </c>
      <c r="E3753" s="252" t="s">
        <v>1</v>
      </c>
      <c r="F3753" s="253" t="s">
        <v>3486</v>
      </c>
      <c r="G3753" s="250"/>
      <c r="H3753" s="254">
        <v>1</v>
      </c>
      <c r="I3753" s="255"/>
      <c r="J3753" s="250"/>
      <c r="K3753" s="250"/>
      <c r="L3753" s="256"/>
      <c r="M3753" s="257"/>
      <c r="N3753" s="258"/>
      <c r="O3753" s="258"/>
      <c r="P3753" s="258"/>
      <c r="Q3753" s="258"/>
      <c r="R3753" s="258"/>
      <c r="S3753" s="258"/>
      <c r="T3753" s="259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60" t="s">
        <v>260</v>
      </c>
      <c r="AU3753" s="260" t="s">
        <v>93</v>
      </c>
      <c r="AV3753" s="13" t="s">
        <v>93</v>
      </c>
      <c r="AW3753" s="13" t="s">
        <v>40</v>
      </c>
      <c r="AX3753" s="13" t="s">
        <v>91</v>
      </c>
      <c r="AY3753" s="260" t="s">
        <v>251</v>
      </c>
    </row>
    <row r="3754" s="2" customFormat="1" ht="76.35" customHeight="1">
      <c r="A3754" s="41"/>
      <c r="B3754" s="42"/>
      <c r="C3754" s="230" t="s">
        <v>3487</v>
      </c>
      <c r="D3754" s="230" t="s">
        <v>253</v>
      </c>
      <c r="E3754" s="231" t="s">
        <v>3488</v>
      </c>
      <c r="F3754" s="232" t="s">
        <v>3489</v>
      </c>
      <c r="G3754" s="233" t="s">
        <v>571</v>
      </c>
      <c r="H3754" s="234">
        <v>10</v>
      </c>
      <c r="I3754" s="235"/>
      <c r="J3754" s="236">
        <f>ROUND(I3754*H3754,2)</f>
        <v>0</v>
      </c>
      <c r="K3754" s="237"/>
      <c r="L3754" s="47"/>
      <c r="M3754" s="238" t="s">
        <v>1</v>
      </c>
      <c r="N3754" s="239" t="s">
        <v>49</v>
      </c>
      <c r="O3754" s="94"/>
      <c r="P3754" s="240">
        <f>O3754*H3754</f>
        <v>0</v>
      </c>
      <c r="Q3754" s="240">
        <v>0.00059999999999999995</v>
      </c>
      <c r="R3754" s="240">
        <f>Q3754*H3754</f>
        <v>0.0059999999999999993</v>
      </c>
      <c r="S3754" s="240">
        <v>0</v>
      </c>
      <c r="T3754" s="241">
        <f>S3754*H3754</f>
        <v>0</v>
      </c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R3754" s="242" t="s">
        <v>304</v>
      </c>
      <c r="AT3754" s="242" t="s">
        <v>253</v>
      </c>
      <c r="AU3754" s="242" t="s">
        <v>93</v>
      </c>
      <c r="AY3754" s="19" t="s">
        <v>251</v>
      </c>
      <c r="BE3754" s="243">
        <f>IF(N3754="základní",J3754,0)</f>
        <v>0</v>
      </c>
      <c r="BF3754" s="243">
        <f>IF(N3754="snížená",J3754,0)</f>
        <v>0</v>
      </c>
      <c r="BG3754" s="243">
        <f>IF(N3754="zákl. přenesená",J3754,0)</f>
        <v>0</v>
      </c>
      <c r="BH3754" s="243">
        <f>IF(N3754="sníž. přenesená",J3754,0)</f>
        <v>0</v>
      </c>
      <c r="BI3754" s="243">
        <f>IF(N3754="nulová",J3754,0)</f>
        <v>0</v>
      </c>
      <c r="BJ3754" s="19" t="s">
        <v>91</v>
      </c>
      <c r="BK3754" s="243">
        <f>ROUND(I3754*H3754,2)</f>
        <v>0</v>
      </c>
      <c r="BL3754" s="19" t="s">
        <v>304</v>
      </c>
      <c r="BM3754" s="242" t="s">
        <v>3490</v>
      </c>
    </row>
    <row r="3755" s="15" customFormat="1">
      <c r="A3755" s="15"/>
      <c r="B3755" s="272"/>
      <c r="C3755" s="273"/>
      <c r="D3755" s="251" t="s">
        <v>260</v>
      </c>
      <c r="E3755" s="274" t="s">
        <v>1</v>
      </c>
      <c r="F3755" s="275" t="s">
        <v>3491</v>
      </c>
      <c r="G3755" s="273"/>
      <c r="H3755" s="274" t="s">
        <v>1</v>
      </c>
      <c r="I3755" s="276"/>
      <c r="J3755" s="273"/>
      <c r="K3755" s="273"/>
      <c r="L3755" s="277"/>
      <c r="M3755" s="278"/>
      <c r="N3755" s="279"/>
      <c r="O3755" s="279"/>
      <c r="P3755" s="279"/>
      <c r="Q3755" s="279"/>
      <c r="R3755" s="279"/>
      <c r="S3755" s="279"/>
      <c r="T3755" s="280"/>
      <c r="U3755" s="15"/>
      <c r="V3755" s="15"/>
      <c r="W3755" s="15"/>
      <c r="X3755" s="15"/>
      <c r="Y3755" s="15"/>
      <c r="Z3755" s="15"/>
      <c r="AA3755" s="15"/>
      <c r="AB3755" s="15"/>
      <c r="AC3755" s="15"/>
      <c r="AD3755" s="15"/>
      <c r="AE3755" s="15"/>
      <c r="AT3755" s="281" t="s">
        <v>260</v>
      </c>
      <c r="AU3755" s="281" t="s">
        <v>93</v>
      </c>
      <c r="AV3755" s="15" t="s">
        <v>91</v>
      </c>
      <c r="AW3755" s="15" t="s">
        <v>40</v>
      </c>
      <c r="AX3755" s="15" t="s">
        <v>84</v>
      </c>
      <c r="AY3755" s="281" t="s">
        <v>251</v>
      </c>
    </row>
    <row r="3756" s="13" customFormat="1">
      <c r="A3756" s="13"/>
      <c r="B3756" s="249"/>
      <c r="C3756" s="250"/>
      <c r="D3756" s="251" t="s">
        <v>260</v>
      </c>
      <c r="E3756" s="252" t="s">
        <v>1</v>
      </c>
      <c r="F3756" s="253" t="s">
        <v>2030</v>
      </c>
      <c r="G3756" s="250"/>
      <c r="H3756" s="254">
        <v>10</v>
      </c>
      <c r="I3756" s="255"/>
      <c r="J3756" s="250"/>
      <c r="K3756" s="250"/>
      <c r="L3756" s="256"/>
      <c r="M3756" s="257"/>
      <c r="N3756" s="258"/>
      <c r="O3756" s="258"/>
      <c r="P3756" s="258"/>
      <c r="Q3756" s="258"/>
      <c r="R3756" s="258"/>
      <c r="S3756" s="258"/>
      <c r="T3756" s="259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60" t="s">
        <v>260</v>
      </c>
      <c r="AU3756" s="260" t="s">
        <v>93</v>
      </c>
      <c r="AV3756" s="13" t="s">
        <v>93</v>
      </c>
      <c r="AW3756" s="13" t="s">
        <v>40</v>
      </c>
      <c r="AX3756" s="13" t="s">
        <v>91</v>
      </c>
      <c r="AY3756" s="260" t="s">
        <v>251</v>
      </c>
    </row>
    <row r="3757" s="2" customFormat="1" ht="55.5" customHeight="1">
      <c r="A3757" s="41"/>
      <c r="B3757" s="42"/>
      <c r="C3757" s="230" t="s">
        <v>3492</v>
      </c>
      <c r="D3757" s="230" t="s">
        <v>253</v>
      </c>
      <c r="E3757" s="231" t="s">
        <v>3493</v>
      </c>
      <c r="F3757" s="232" t="s">
        <v>3494</v>
      </c>
      <c r="G3757" s="233" t="s">
        <v>1431</v>
      </c>
      <c r="H3757" s="234">
        <v>20</v>
      </c>
      <c r="I3757" s="235"/>
      <c r="J3757" s="236">
        <f>ROUND(I3757*H3757,2)</f>
        <v>0</v>
      </c>
      <c r="K3757" s="237"/>
      <c r="L3757" s="47"/>
      <c r="M3757" s="238" t="s">
        <v>1</v>
      </c>
      <c r="N3757" s="239" t="s">
        <v>49</v>
      </c>
      <c r="O3757" s="94"/>
      <c r="P3757" s="240">
        <f>O3757*H3757</f>
        <v>0</v>
      </c>
      <c r="Q3757" s="240">
        <v>0.14999999999999999</v>
      </c>
      <c r="R3757" s="240">
        <f>Q3757*H3757</f>
        <v>3</v>
      </c>
      <c r="S3757" s="240">
        <v>0</v>
      </c>
      <c r="T3757" s="241">
        <f>S3757*H3757</f>
        <v>0</v>
      </c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R3757" s="242" t="s">
        <v>304</v>
      </c>
      <c r="AT3757" s="242" t="s">
        <v>253</v>
      </c>
      <c r="AU3757" s="242" t="s">
        <v>93</v>
      </c>
      <c r="AY3757" s="19" t="s">
        <v>251</v>
      </c>
      <c r="BE3757" s="243">
        <f>IF(N3757="základní",J3757,0)</f>
        <v>0</v>
      </c>
      <c r="BF3757" s="243">
        <f>IF(N3757="snížená",J3757,0)</f>
        <v>0</v>
      </c>
      <c r="BG3757" s="243">
        <f>IF(N3757="zákl. přenesená",J3757,0)</f>
        <v>0</v>
      </c>
      <c r="BH3757" s="243">
        <f>IF(N3757="sníž. přenesená",J3757,0)</f>
        <v>0</v>
      </c>
      <c r="BI3757" s="243">
        <f>IF(N3757="nulová",J3757,0)</f>
        <v>0</v>
      </c>
      <c r="BJ3757" s="19" t="s">
        <v>91</v>
      </c>
      <c r="BK3757" s="243">
        <f>ROUND(I3757*H3757,2)</f>
        <v>0</v>
      </c>
      <c r="BL3757" s="19" t="s">
        <v>304</v>
      </c>
      <c r="BM3757" s="242" t="s">
        <v>3495</v>
      </c>
    </row>
    <row r="3758" s="2" customFormat="1">
      <c r="A3758" s="41"/>
      <c r="B3758" s="42"/>
      <c r="C3758" s="43"/>
      <c r="D3758" s="251" t="s">
        <v>289</v>
      </c>
      <c r="E3758" s="43"/>
      <c r="F3758" s="282" t="s">
        <v>3496</v>
      </c>
      <c r="G3758" s="43"/>
      <c r="H3758" s="43"/>
      <c r="I3758" s="246"/>
      <c r="J3758" s="43"/>
      <c r="K3758" s="43"/>
      <c r="L3758" s="47"/>
      <c r="M3758" s="247"/>
      <c r="N3758" s="248"/>
      <c r="O3758" s="94"/>
      <c r="P3758" s="94"/>
      <c r="Q3758" s="94"/>
      <c r="R3758" s="94"/>
      <c r="S3758" s="94"/>
      <c r="T3758" s="95"/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T3758" s="19" t="s">
        <v>289</v>
      </c>
      <c r="AU3758" s="19" t="s">
        <v>93</v>
      </c>
    </row>
    <row r="3759" s="15" customFormat="1">
      <c r="A3759" s="15"/>
      <c r="B3759" s="272"/>
      <c r="C3759" s="273"/>
      <c r="D3759" s="251" t="s">
        <v>260</v>
      </c>
      <c r="E3759" s="274" t="s">
        <v>1</v>
      </c>
      <c r="F3759" s="275" t="s">
        <v>1561</v>
      </c>
      <c r="G3759" s="273"/>
      <c r="H3759" s="274" t="s">
        <v>1</v>
      </c>
      <c r="I3759" s="276"/>
      <c r="J3759" s="273"/>
      <c r="K3759" s="273"/>
      <c r="L3759" s="277"/>
      <c r="M3759" s="278"/>
      <c r="N3759" s="279"/>
      <c r="O3759" s="279"/>
      <c r="P3759" s="279"/>
      <c r="Q3759" s="279"/>
      <c r="R3759" s="279"/>
      <c r="S3759" s="279"/>
      <c r="T3759" s="280"/>
      <c r="U3759" s="15"/>
      <c r="V3759" s="15"/>
      <c r="W3759" s="15"/>
      <c r="X3759" s="15"/>
      <c r="Y3759" s="15"/>
      <c r="Z3759" s="15"/>
      <c r="AA3759" s="15"/>
      <c r="AB3759" s="15"/>
      <c r="AC3759" s="15"/>
      <c r="AD3759" s="15"/>
      <c r="AE3759" s="15"/>
      <c r="AT3759" s="281" t="s">
        <v>260</v>
      </c>
      <c r="AU3759" s="281" t="s">
        <v>93</v>
      </c>
      <c r="AV3759" s="15" t="s">
        <v>91</v>
      </c>
      <c r="AW3759" s="15" t="s">
        <v>40</v>
      </c>
      <c r="AX3759" s="15" t="s">
        <v>84</v>
      </c>
      <c r="AY3759" s="281" t="s">
        <v>251</v>
      </c>
    </row>
    <row r="3760" s="13" customFormat="1">
      <c r="A3760" s="13"/>
      <c r="B3760" s="249"/>
      <c r="C3760" s="250"/>
      <c r="D3760" s="251" t="s">
        <v>260</v>
      </c>
      <c r="E3760" s="252" t="s">
        <v>1</v>
      </c>
      <c r="F3760" s="253" t="s">
        <v>3497</v>
      </c>
      <c r="G3760" s="250"/>
      <c r="H3760" s="254">
        <v>20</v>
      </c>
      <c r="I3760" s="255"/>
      <c r="J3760" s="250"/>
      <c r="K3760" s="250"/>
      <c r="L3760" s="256"/>
      <c r="M3760" s="257"/>
      <c r="N3760" s="258"/>
      <c r="O3760" s="258"/>
      <c r="P3760" s="258"/>
      <c r="Q3760" s="258"/>
      <c r="R3760" s="258"/>
      <c r="S3760" s="258"/>
      <c r="T3760" s="259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60" t="s">
        <v>260</v>
      </c>
      <c r="AU3760" s="260" t="s">
        <v>93</v>
      </c>
      <c r="AV3760" s="13" t="s">
        <v>93</v>
      </c>
      <c r="AW3760" s="13" t="s">
        <v>40</v>
      </c>
      <c r="AX3760" s="13" t="s">
        <v>91</v>
      </c>
      <c r="AY3760" s="260" t="s">
        <v>251</v>
      </c>
    </row>
    <row r="3761" s="2" customFormat="1" ht="55.5" customHeight="1">
      <c r="A3761" s="41"/>
      <c r="B3761" s="42"/>
      <c r="C3761" s="230" t="s">
        <v>3498</v>
      </c>
      <c r="D3761" s="230" t="s">
        <v>253</v>
      </c>
      <c r="E3761" s="231" t="s">
        <v>3499</v>
      </c>
      <c r="F3761" s="232" t="s">
        <v>3500</v>
      </c>
      <c r="G3761" s="233" t="s">
        <v>571</v>
      </c>
      <c r="H3761" s="234">
        <v>20</v>
      </c>
      <c r="I3761" s="235"/>
      <c r="J3761" s="236">
        <f>ROUND(I3761*H3761,2)</f>
        <v>0</v>
      </c>
      <c r="K3761" s="237"/>
      <c r="L3761" s="47"/>
      <c r="M3761" s="238" t="s">
        <v>1</v>
      </c>
      <c r="N3761" s="239" t="s">
        <v>49</v>
      </c>
      <c r="O3761" s="94"/>
      <c r="P3761" s="240">
        <f>O3761*H3761</f>
        <v>0</v>
      </c>
      <c r="Q3761" s="240">
        <v>0.151</v>
      </c>
      <c r="R3761" s="240">
        <f>Q3761*H3761</f>
        <v>3.02</v>
      </c>
      <c r="S3761" s="240">
        <v>0</v>
      </c>
      <c r="T3761" s="241">
        <f>S3761*H3761</f>
        <v>0</v>
      </c>
      <c r="U3761" s="41"/>
      <c r="V3761" s="41"/>
      <c r="W3761" s="41"/>
      <c r="X3761" s="41"/>
      <c r="Y3761" s="41"/>
      <c r="Z3761" s="41"/>
      <c r="AA3761" s="41"/>
      <c r="AB3761" s="41"/>
      <c r="AC3761" s="41"/>
      <c r="AD3761" s="41"/>
      <c r="AE3761" s="41"/>
      <c r="AR3761" s="242" t="s">
        <v>304</v>
      </c>
      <c r="AT3761" s="242" t="s">
        <v>253</v>
      </c>
      <c r="AU3761" s="242" t="s">
        <v>93</v>
      </c>
      <c r="AY3761" s="19" t="s">
        <v>251</v>
      </c>
      <c r="BE3761" s="243">
        <f>IF(N3761="základní",J3761,0)</f>
        <v>0</v>
      </c>
      <c r="BF3761" s="243">
        <f>IF(N3761="snížená",J3761,0)</f>
        <v>0</v>
      </c>
      <c r="BG3761" s="243">
        <f>IF(N3761="zákl. přenesená",J3761,0)</f>
        <v>0</v>
      </c>
      <c r="BH3761" s="243">
        <f>IF(N3761="sníž. přenesená",J3761,0)</f>
        <v>0</v>
      </c>
      <c r="BI3761" s="243">
        <f>IF(N3761="nulová",J3761,0)</f>
        <v>0</v>
      </c>
      <c r="BJ3761" s="19" t="s">
        <v>91</v>
      </c>
      <c r="BK3761" s="243">
        <f>ROUND(I3761*H3761,2)</f>
        <v>0</v>
      </c>
      <c r="BL3761" s="19" t="s">
        <v>304</v>
      </c>
      <c r="BM3761" s="242" t="s">
        <v>3501</v>
      </c>
    </row>
    <row r="3762" s="2" customFormat="1">
      <c r="A3762" s="41"/>
      <c r="B3762" s="42"/>
      <c r="C3762" s="43"/>
      <c r="D3762" s="251" t="s">
        <v>289</v>
      </c>
      <c r="E3762" s="43"/>
      <c r="F3762" s="282" t="s">
        <v>3502</v>
      </c>
      <c r="G3762" s="43"/>
      <c r="H3762" s="43"/>
      <c r="I3762" s="246"/>
      <c r="J3762" s="43"/>
      <c r="K3762" s="43"/>
      <c r="L3762" s="47"/>
      <c r="M3762" s="247"/>
      <c r="N3762" s="248"/>
      <c r="O3762" s="94"/>
      <c r="P3762" s="94"/>
      <c r="Q3762" s="94"/>
      <c r="R3762" s="94"/>
      <c r="S3762" s="94"/>
      <c r="T3762" s="95"/>
      <c r="U3762" s="41"/>
      <c r="V3762" s="41"/>
      <c r="W3762" s="41"/>
      <c r="X3762" s="41"/>
      <c r="Y3762" s="41"/>
      <c r="Z3762" s="41"/>
      <c r="AA3762" s="41"/>
      <c r="AB3762" s="41"/>
      <c r="AC3762" s="41"/>
      <c r="AD3762" s="41"/>
      <c r="AE3762" s="41"/>
      <c r="AT3762" s="19" t="s">
        <v>289</v>
      </c>
      <c r="AU3762" s="19" t="s">
        <v>93</v>
      </c>
    </row>
    <row r="3763" s="15" customFormat="1">
      <c r="A3763" s="15"/>
      <c r="B3763" s="272"/>
      <c r="C3763" s="273"/>
      <c r="D3763" s="251" t="s">
        <v>260</v>
      </c>
      <c r="E3763" s="274" t="s">
        <v>1</v>
      </c>
      <c r="F3763" s="275" t="s">
        <v>1561</v>
      </c>
      <c r="G3763" s="273"/>
      <c r="H3763" s="274" t="s">
        <v>1</v>
      </c>
      <c r="I3763" s="276"/>
      <c r="J3763" s="273"/>
      <c r="K3763" s="273"/>
      <c r="L3763" s="277"/>
      <c r="M3763" s="278"/>
      <c r="N3763" s="279"/>
      <c r="O3763" s="279"/>
      <c r="P3763" s="279"/>
      <c r="Q3763" s="279"/>
      <c r="R3763" s="279"/>
      <c r="S3763" s="279"/>
      <c r="T3763" s="280"/>
      <c r="U3763" s="15"/>
      <c r="V3763" s="15"/>
      <c r="W3763" s="15"/>
      <c r="X3763" s="15"/>
      <c r="Y3763" s="15"/>
      <c r="Z3763" s="15"/>
      <c r="AA3763" s="15"/>
      <c r="AB3763" s="15"/>
      <c r="AC3763" s="15"/>
      <c r="AD3763" s="15"/>
      <c r="AE3763" s="15"/>
      <c r="AT3763" s="281" t="s">
        <v>260</v>
      </c>
      <c r="AU3763" s="281" t="s">
        <v>93</v>
      </c>
      <c r="AV3763" s="15" t="s">
        <v>91</v>
      </c>
      <c r="AW3763" s="15" t="s">
        <v>40</v>
      </c>
      <c r="AX3763" s="15" t="s">
        <v>84</v>
      </c>
      <c r="AY3763" s="281" t="s">
        <v>251</v>
      </c>
    </row>
    <row r="3764" s="13" customFormat="1">
      <c r="A3764" s="13"/>
      <c r="B3764" s="249"/>
      <c r="C3764" s="250"/>
      <c r="D3764" s="251" t="s">
        <v>260</v>
      </c>
      <c r="E3764" s="252" t="s">
        <v>1</v>
      </c>
      <c r="F3764" s="253" t="s">
        <v>3503</v>
      </c>
      <c r="G3764" s="250"/>
      <c r="H3764" s="254">
        <v>20</v>
      </c>
      <c r="I3764" s="255"/>
      <c r="J3764" s="250"/>
      <c r="K3764" s="250"/>
      <c r="L3764" s="256"/>
      <c r="M3764" s="257"/>
      <c r="N3764" s="258"/>
      <c r="O3764" s="258"/>
      <c r="P3764" s="258"/>
      <c r="Q3764" s="258"/>
      <c r="R3764" s="258"/>
      <c r="S3764" s="258"/>
      <c r="T3764" s="259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60" t="s">
        <v>260</v>
      </c>
      <c r="AU3764" s="260" t="s">
        <v>93</v>
      </c>
      <c r="AV3764" s="13" t="s">
        <v>93</v>
      </c>
      <c r="AW3764" s="13" t="s">
        <v>40</v>
      </c>
      <c r="AX3764" s="13" t="s">
        <v>91</v>
      </c>
      <c r="AY3764" s="260" t="s">
        <v>251</v>
      </c>
    </row>
    <row r="3765" s="2" customFormat="1" ht="55.5" customHeight="1">
      <c r="A3765" s="41"/>
      <c r="B3765" s="42"/>
      <c r="C3765" s="230" t="s">
        <v>3504</v>
      </c>
      <c r="D3765" s="230" t="s">
        <v>253</v>
      </c>
      <c r="E3765" s="231" t="s">
        <v>3505</v>
      </c>
      <c r="F3765" s="232" t="s">
        <v>3506</v>
      </c>
      <c r="G3765" s="233" t="s">
        <v>571</v>
      </c>
      <c r="H3765" s="234">
        <v>20</v>
      </c>
      <c r="I3765" s="235"/>
      <c r="J3765" s="236">
        <f>ROUND(I3765*H3765,2)</f>
        <v>0</v>
      </c>
      <c r="K3765" s="237"/>
      <c r="L3765" s="47"/>
      <c r="M3765" s="238" t="s">
        <v>1</v>
      </c>
      <c r="N3765" s="239" t="s">
        <v>49</v>
      </c>
      <c r="O3765" s="94"/>
      <c r="P3765" s="240">
        <f>O3765*H3765</f>
        <v>0</v>
      </c>
      <c r="Q3765" s="240">
        <v>0.151</v>
      </c>
      <c r="R3765" s="240">
        <f>Q3765*H3765</f>
        <v>3.02</v>
      </c>
      <c r="S3765" s="240">
        <v>0</v>
      </c>
      <c r="T3765" s="241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42" t="s">
        <v>304</v>
      </c>
      <c r="AT3765" s="242" t="s">
        <v>253</v>
      </c>
      <c r="AU3765" s="242" t="s">
        <v>93</v>
      </c>
      <c r="AY3765" s="19" t="s">
        <v>251</v>
      </c>
      <c r="BE3765" s="243">
        <f>IF(N3765="základní",J3765,0)</f>
        <v>0</v>
      </c>
      <c r="BF3765" s="243">
        <f>IF(N3765="snížená",J3765,0)</f>
        <v>0</v>
      </c>
      <c r="BG3765" s="243">
        <f>IF(N3765="zákl. přenesená",J3765,0)</f>
        <v>0</v>
      </c>
      <c r="BH3765" s="243">
        <f>IF(N3765="sníž. přenesená",J3765,0)</f>
        <v>0</v>
      </c>
      <c r="BI3765" s="243">
        <f>IF(N3765="nulová",J3765,0)</f>
        <v>0</v>
      </c>
      <c r="BJ3765" s="19" t="s">
        <v>91</v>
      </c>
      <c r="BK3765" s="243">
        <f>ROUND(I3765*H3765,2)</f>
        <v>0</v>
      </c>
      <c r="BL3765" s="19" t="s">
        <v>304</v>
      </c>
      <c r="BM3765" s="242" t="s">
        <v>3507</v>
      </c>
    </row>
    <row r="3766" s="2" customFormat="1">
      <c r="A3766" s="41"/>
      <c r="B3766" s="42"/>
      <c r="C3766" s="43"/>
      <c r="D3766" s="251" t="s">
        <v>289</v>
      </c>
      <c r="E3766" s="43"/>
      <c r="F3766" s="282" t="s">
        <v>3502</v>
      </c>
      <c r="G3766" s="43"/>
      <c r="H3766" s="43"/>
      <c r="I3766" s="246"/>
      <c r="J3766" s="43"/>
      <c r="K3766" s="43"/>
      <c r="L3766" s="47"/>
      <c r="M3766" s="247"/>
      <c r="N3766" s="248"/>
      <c r="O3766" s="94"/>
      <c r="P3766" s="94"/>
      <c r="Q3766" s="94"/>
      <c r="R3766" s="94"/>
      <c r="S3766" s="94"/>
      <c r="T3766" s="95"/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T3766" s="19" t="s">
        <v>289</v>
      </c>
      <c r="AU3766" s="19" t="s">
        <v>93</v>
      </c>
    </row>
    <row r="3767" s="15" customFormat="1">
      <c r="A3767" s="15"/>
      <c r="B3767" s="272"/>
      <c r="C3767" s="273"/>
      <c r="D3767" s="251" t="s">
        <v>260</v>
      </c>
      <c r="E3767" s="274" t="s">
        <v>1</v>
      </c>
      <c r="F3767" s="275" t="s">
        <v>1561</v>
      </c>
      <c r="G3767" s="273"/>
      <c r="H3767" s="274" t="s">
        <v>1</v>
      </c>
      <c r="I3767" s="276"/>
      <c r="J3767" s="273"/>
      <c r="K3767" s="273"/>
      <c r="L3767" s="277"/>
      <c r="M3767" s="278"/>
      <c r="N3767" s="279"/>
      <c r="O3767" s="279"/>
      <c r="P3767" s="279"/>
      <c r="Q3767" s="279"/>
      <c r="R3767" s="279"/>
      <c r="S3767" s="279"/>
      <c r="T3767" s="280"/>
      <c r="U3767" s="15"/>
      <c r="V3767" s="15"/>
      <c r="W3767" s="15"/>
      <c r="X3767" s="15"/>
      <c r="Y3767" s="15"/>
      <c r="Z3767" s="15"/>
      <c r="AA3767" s="15"/>
      <c r="AB3767" s="15"/>
      <c r="AC3767" s="15"/>
      <c r="AD3767" s="15"/>
      <c r="AE3767" s="15"/>
      <c r="AT3767" s="281" t="s">
        <v>260</v>
      </c>
      <c r="AU3767" s="281" t="s">
        <v>93</v>
      </c>
      <c r="AV3767" s="15" t="s">
        <v>91</v>
      </c>
      <c r="AW3767" s="15" t="s">
        <v>40</v>
      </c>
      <c r="AX3767" s="15" t="s">
        <v>84</v>
      </c>
      <c r="AY3767" s="281" t="s">
        <v>251</v>
      </c>
    </row>
    <row r="3768" s="13" customFormat="1">
      <c r="A3768" s="13"/>
      <c r="B3768" s="249"/>
      <c r="C3768" s="250"/>
      <c r="D3768" s="251" t="s">
        <v>260</v>
      </c>
      <c r="E3768" s="252" t="s">
        <v>1</v>
      </c>
      <c r="F3768" s="253" t="s">
        <v>3508</v>
      </c>
      <c r="G3768" s="250"/>
      <c r="H3768" s="254">
        <v>20</v>
      </c>
      <c r="I3768" s="255"/>
      <c r="J3768" s="250"/>
      <c r="K3768" s="250"/>
      <c r="L3768" s="256"/>
      <c r="M3768" s="257"/>
      <c r="N3768" s="258"/>
      <c r="O3768" s="258"/>
      <c r="P3768" s="258"/>
      <c r="Q3768" s="258"/>
      <c r="R3768" s="258"/>
      <c r="S3768" s="258"/>
      <c r="T3768" s="259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60" t="s">
        <v>260</v>
      </c>
      <c r="AU3768" s="260" t="s">
        <v>93</v>
      </c>
      <c r="AV3768" s="13" t="s">
        <v>93</v>
      </c>
      <c r="AW3768" s="13" t="s">
        <v>40</v>
      </c>
      <c r="AX3768" s="13" t="s">
        <v>91</v>
      </c>
      <c r="AY3768" s="260" t="s">
        <v>251</v>
      </c>
    </row>
    <row r="3769" s="2" customFormat="1" ht="55.5" customHeight="1">
      <c r="A3769" s="41"/>
      <c r="B3769" s="42"/>
      <c r="C3769" s="230" t="s">
        <v>3509</v>
      </c>
      <c r="D3769" s="230" t="s">
        <v>253</v>
      </c>
      <c r="E3769" s="231" t="s">
        <v>3510</v>
      </c>
      <c r="F3769" s="232" t="s">
        <v>3511</v>
      </c>
      <c r="G3769" s="233" t="s">
        <v>571</v>
      </c>
      <c r="H3769" s="234">
        <v>23</v>
      </c>
      <c r="I3769" s="235"/>
      <c r="J3769" s="236">
        <f>ROUND(I3769*H3769,2)</f>
        <v>0</v>
      </c>
      <c r="K3769" s="237"/>
      <c r="L3769" s="47"/>
      <c r="M3769" s="238" t="s">
        <v>1</v>
      </c>
      <c r="N3769" s="239" t="s">
        <v>49</v>
      </c>
      <c r="O3769" s="94"/>
      <c r="P3769" s="240">
        <f>O3769*H3769</f>
        <v>0</v>
      </c>
      <c r="Q3769" s="240">
        <v>0.151</v>
      </c>
      <c r="R3769" s="240">
        <f>Q3769*H3769</f>
        <v>3.4729999999999999</v>
      </c>
      <c r="S3769" s="240">
        <v>0</v>
      </c>
      <c r="T3769" s="241">
        <f>S3769*H3769</f>
        <v>0</v>
      </c>
      <c r="U3769" s="41"/>
      <c r="V3769" s="41"/>
      <c r="W3769" s="41"/>
      <c r="X3769" s="41"/>
      <c r="Y3769" s="41"/>
      <c r="Z3769" s="41"/>
      <c r="AA3769" s="41"/>
      <c r="AB3769" s="41"/>
      <c r="AC3769" s="41"/>
      <c r="AD3769" s="41"/>
      <c r="AE3769" s="41"/>
      <c r="AR3769" s="242" t="s">
        <v>304</v>
      </c>
      <c r="AT3769" s="242" t="s">
        <v>253</v>
      </c>
      <c r="AU3769" s="242" t="s">
        <v>93</v>
      </c>
      <c r="AY3769" s="19" t="s">
        <v>251</v>
      </c>
      <c r="BE3769" s="243">
        <f>IF(N3769="základní",J3769,0)</f>
        <v>0</v>
      </c>
      <c r="BF3769" s="243">
        <f>IF(N3769="snížená",J3769,0)</f>
        <v>0</v>
      </c>
      <c r="BG3769" s="243">
        <f>IF(N3769="zákl. přenesená",J3769,0)</f>
        <v>0</v>
      </c>
      <c r="BH3769" s="243">
        <f>IF(N3769="sníž. přenesená",J3769,0)</f>
        <v>0</v>
      </c>
      <c r="BI3769" s="243">
        <f>IF(N3769="nulová",J3769,0)</f>
        <v>0</v>
      </c>
      <c r="BJ3769" s="19" t="s">
        <v>91</v>
      </c>
      <c r="BK3769" s="243">
        <f>ROUND(I3769*H3769,2)</f>
        <v>0</v>
      </c>
      <c r="BL3769" s="19" t="s">
        <v>304</v>
      </c>
      <c r="BM3769" s="242" t="s">
        <v>3512</v>
      </c>
    </row>
    <row r="3770" s="2" customFormat="1">
      <c r="A3770" s="41"/>
      <c r="B3770" s="42"/>
      <c r="C3770" s="43"/>
      <c r="D3770" s="251" t="s">
        <v>289</v>
      </c>
      <c r="E3770" s="43"/>
      <c r="F3770" s="282" t="s">
        <v>3513</v>
      </c>
      <c r="G3770" s="43"/>
      <c r="H3770" s="43"/>
      <c r="I3770" s="246"/>
      <c r="J3770" s="43"/>
      <c r="K3770" s="43"/>
      <c r="L3770" s="47"/>
      <c r="M3770" s="247"/>
      <c r="N3770" s="248"/>
      <c r="O3770" s="94"/>
      <c r="P3770" s="94"/>
      <c r="Q3770" s="94"/>
      <c r="R3770" s="94"/>
      <c r="S3770" s="94"/>
      <c r="T3770" s="95"/>
      <c r="U3770" s="41"/>
      <c r="V3770" s="41"/>
      <c r="W3770" s="41"/>
      <c r="X3770" s="41"/>
      <c r="Y3770" s="41"/>
      <c r="Z3770" s="41"/>
      <c r="AA3770" s="41"/>
      <c r="AB3770" s="41"/>
      <c r="AC3770" s="41"/>
      <c r="AD3770" s="41"/>
      <c r="AE3770" s="41"/>
      <c r="AT3770" s="19" t="s">
        <v>289</v>
      </c>
      <c r="AU3770" s="19" t="s">
        <v>93</v>
      </c>
    </row>
    <row r="3771" s="15" customFormat="1">
      <c r="A3771" s="15"/>
      <c r="B3771" s="272"/>
      <c r="C3771" s="273"/>
      <c r="D3771" s="251" t="s">
        <v>260</v>
      </c>
      <c r="E3771" s="274" t="s">
        <v>1</v>
      </c>
      <c r="F3771" s="275" t="s">
        <v>1561</v>
      </c>
      <c r="G3771" s="273"/>
      <c r="H3771" s="274" t="s">
        <v>1</v>
      </c>
      <c r="I3771" s="276"/>
      <c r="J3771" s="273"/>
      <c r="K3771" s="273"/>
      <c r="L3771" s="277"/>
      <c r="M3771" s="278"/>
      <c r="N3771" s="279"/>
      <c r="O3771" s="279"/>
      <c r="P3771" s="279"/>
      <c r="Q3771" s="279"/>
      <c r="R3771" s="279"/>
      <c r="S3771" s="279"/>
      <c r="T3771" s="280"/>
      <c r="U3771" s="15"/>
      <c r="V3771" s="15"/>
      <c r="W3771" s="15"/>
      <c r="X3771" s="15"/>
      <c r="Y3771" s="15"/>
      <c r="Z3771" s="15"/>
      <c r="AA3771" s="15"/>
      <c r="AB3771" s="15"/>
      <c r="AC3771" s="15"/>
      <c r="AD3771" s="15"/>
      <c r="AE3771" s="15"/>
      <c r="AT3771" s="281" t="s">
        <v>260</v>
      </c>
      <c r="AU3771" s="281" t="s">
        <v>93</v>
      </c>
      <c r="AV3771" s="15" t="s">
        <v>91</v>
      </c>
      <c r="AW3771" s="15" t="s">
        <v>40</v>
      </c>
      <c r="AX3771" s="15" t="s">
        <v>84</v>
      </c>
      <c r="AY3771" s="281" t="s">
        <v>251</v>
      </c>
    </row>
    <row r="3772" s="13" customFormat="1">
      <c r="A3772" s="13"/>
      <c r="B3772" s="249"/>
      <c r="C3772" s="250"/>
      <c r="D3772" s="251" t="s">
        <v>260</v>
      </c>
      <c r="E3772" s="252" t="s">
        <v>1</v>
      </c>
      <c r="F3772" s="253" t="s">
        <v>3514</v>
      </c>
      <c r="G3772" s="250"/>
      <c r="H3772" s="254">
        <v>23</v>
      </c>
      <c r="I3772" s="255"/>
      <c r="J3772" s="250"/>
      <c r="K3772" s="250"/>
      <c r="L3772" s="256"/>
      <c r="M3772" s="257"/>
      <c r="N3772" s="258"/>
      <c r="O3772" s="258"/>
      <c r="P3772" s="258"/>
      <c r="Q3772" s="258"/>
      <c r="R3772" s="258"/>
      <c r="S3772" s="258"/>
      <c r="T3772" s="259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60" t="s">
        <v>260</v>
      </c>
      <c r="AU3772" s="260" t="s">
        <v>93</v>
      </c>
      <c r="AV3772" s="13" t="s">
        <v>93</v>
      </c>
      <c r="AW3772" s="13" t="s">
        <v>40</v>
      </c>
      <c r="AX3772" s="13" t="s">
        <v>91</v>
      </c>
      <c r="AY3772" s="260" t="s">
        <v>251</v>
      </c>
    </row>
    <row r="3773" s="2" customFormat="1" ht="62.7" customHeight="1">
      <c r="A3773" s="41"/>
      <c r="B3773" s="42"/>
      <c r="C3773" s="230" t="s">
        <v>3515</v>
      </c>
      <c r="D3773" s="230" t="s">
        <v>253</v>
      </c>
      <c r="E3773" s="231" t="s">
        <v>3516</v>
      </c>
      <c r="F3773" s="232" t="s">
        <v>3517</v>
      </c>
      <c r="G3773" s="233" t="s">
        <v>571</v>
      </c>
      <c r="H3773" s="234">
        <v>23</v>
      </c>
      <c r="I3773" s="235"/>
      <c r="J3773" s="236">
        <f>ROUND(I3773*H3773,2)</f>
        <v>0</v>
      </c>
      <c r="K3773" s="237"/>
      <c r="L3773" s="47"/>
      <c r="M3773" s="238" t="s">
        <v>1</v>
      </c>
      <c r="N3773" s="239" t="s">
        <v>49</v>
      </c>
      <c r="O3773" s="94"/>
      <c r="P3773" s="240">
        <f>O3773*H3773</f>
        <v>0</v>
      </c>
      <c r="Q3773" s="240">
        <v>0.25900000000000001</v>
      </c>
      <c r="R3773" s="240">
        <f>Q3773*H3773</f>
        <v>5.9569999999999999</v>
      </c>
      <c r="S3773" s="240">
        <v>0</v>
      </c>
      <c r="T3773" s="241">
        <f>S3773*H3773</f>
        <v>0</v>
      </c>
      <c r="U3773" s="41"/>
      <c r="V3773" s="41"/>
      <c r="W3773" s="41"/>
      <c r="X3773" s="41"/>
      <c r="Y3773" s="41"/>
      <c r="Z3773" s="41"/>
      <c r="AA3773" s="41"/>
      <c r="AB3773" s="41"/>
      <c r="AC3773" s="41"/>
      <c r="AD3773" s="41"/>
      <c r="AE3773" s="41"/>
      <c r="AR3773" s="242" t="s">
        <v>304</v>
      </c>
      <c r="AT3773" s="242" t="s">
        <v>253</v>
      </c>
      <c r="AU3773" s="242" t="s">
        <v>93</v>
      </c>
      <c r="AY3773" s="19" t="s">
        <v>251</v>
      </c>
      <c r="BE3773" s="243">
        <f>IF(N3773="základní",J3773,0)</f>
        <v>0</v>
      </c>
      <c r="BF3773" s="243">
        <f>IF(N3773="snížená",J3773,0)</f>
        <v>0</v>
      </c>
      <c r="BG3773" s="243">
        <f>IF(N3773="zákl. přenesená",J3773,0)</f>
        <v>0</v>
      </c>
      <c r="BH3773" s="243">
        <f>IF(N3773="sníž. přenesená",J3773,0)</f>
        <v>0</v>
      </c>
      <c r="BI3773" s="243">
        <f>IF(N3773="nulová",J3773,0)</f>
        <v>0</v>
      </c>
      <c r="BJ3773" s="19" t="s">
        <v>91</v>
      </c>
      <c r="BK3773" s="243">
        <f>ROUND(I3773*H3773,2)</f>
        <v>0</v>
      </c>
      <c r="BL3773" s="19" t="s">
        <v>304</v>
      </c>
      <c r="BM3773" s="242" t="s">
        <v>3518</v>
      </c>
    </row>
    <row r="3774" s="2" customFormat="1">
      <c r="A3774" s="41"/>
      <c r="B3774" s="42"/>
      <c r="C3774" s="43"/>
      <c r="D3774" s="251" t="s">
        <v>289</v>
      </c>
      <c r="E3774" s="43"/>
      <c r="F3774" s="282" t="s">
        <v>3519</v>
      </c>
      <c r="G3774" s="43"/>
      <c r="H3774" s="43"/>
      <c r="I3774" s="246"/>
      <c r="J3774" s="43"/>
      <c r="K3774" s="43"/>
      <c r="L3774" s="47"/>
      <c r="M3774" s="247"/>
      <c r="N3774" s="248"/>
      <c r="O3774" s="94"/>
      <c r="P3774" s="94"/>
      <c r="Q3774" s="94"/>
      <c r="R3774" s="94"/>
      <c r="S3774" s="94"/>
      <c r="T3774" s="95"/>
      <c r="U3774" s="41"/>
      <c r="V3774" s="41"/>
      <c r="W3774" s="41"/>
      <c r="X3774" s="41"/>
      <c r="Y3774" s="41"/>
      <c r="Z3774" s="41"/>
      <c r="AA3774" s="41"/>
      <c r="AB3774" s="41"/>
      <c r="AC3774" s="41"/>
      <c r="AD3774" s="41"/>
      <c r="AE3774" s="41"/>
      <c r="AT3774" s="19" t="s">
        <v>289</v>
      </c>
      <c r="AU3774" s="19" t="s">
        <v>93</v>
      </c>
    </row>
    <row r="3775" s="15" customFormat="1">
      <c r="A3775" s="15"/>
      <c r="B3775" s="272"/>
      <c r="C3775" s="273"/>
      <c r="D3775" s="251" t="s">
        <v>260</v>
      </c>
      <c r="E3775" s="274" t="s">
        <v>1</v>
      </c>
      <c r="F3775" s="275" t="s">
        <v>1561</v>
      </c>
      <c r="G3775" s="273"/>
      <c r="H3775" s="274" t="s">
        <v>1</v>
      </c>
      <c r="I3775" s="276"/>
      <c r="J3775" s="273"/>
      <c r="K3775" s="273"/>
      <c r="L3775" s="277"/>
      <c r="M3775" s="278"/>
      <c r="N3775" s="279"/>
      <c r="O3775" s="279"/>
      <c r="P3775" s="279"/>
      <c r="Q3775" s="279"/>
      <c r="R3775" s="279"/>
      <c r="S3775" s="279"/>
      <c r="T3775" s="280"/>
      <c r="U3775" s="15"/>
      <c r="V3775" s="15"/>
      <c r="W3775" s="15"/>
      <c r="X3775" s="15"/>
      <c r="Y3775" s="15"/>
      <c r="Z3775" s="15"/>
      <c r="AA3775" s="15"/>
      <c r="AB3775" s="15"/>
      <c r="AC3775" s="15"/>
      <c r="AD3775" s="15"/>
      <c r="AE3775" s="15"/>
      <c r="AT3775" s="281" t="s">
        <v>260</v>
      </c>
      <c r="AU3775" s="281" t="s">
        <v>93</v>
      </c>
      <c r="AV3775" s="15" t="s">
        <v>91</v>
      </c>
      <c r="AW3775" s="15" t="s">
        <v>40</v>
      </c>
      <c r="AX3775" s="15" t="s">
        <v>84</v>
      </c>
      <c r="AY3775" s="281" t="s">
        <v>251</v>
      </c>
    </row>
    <row r="3776" s="13" customFormat="1">
      <c r="A3776" s="13"/>
      <c r="B3776" s="249"/>
      <c r="C3776" s="250"/>
      <c r="D3776" s="251" t="s">
        <v>260</v>
      </c>
      <c r="E3776" s="252" t="s">
        <v>1</v>
      </c>
      <c r="F3776" s="253" t="s">
        <v>3520</v>
      </c>
      <c r="G3776" s="250"/>
      <c r="H3776" s="254">
        <v>23</v>
      </c>
      <c r="I3776" s="255"/>
      <c r="J3776" s="250"/>
      <c r="K3776" s="250"/>
      <c r="L3776" s="256"/>
      <c r="M3776" s="257"/>
      <c r="N3776" s="258"/>
      <c r="O3776" s="258"/>
      <c r="P3776" s="258"/>
      <c r="Q3776" s="258"/>
      <c r="R3776" s="258"/>
      <c r="S3776" s="258"/>
      <c r="T3776" s="259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60" t="s">
        <v>260</v>
      </c>
      <c r="AU3776" s="260" t="s">
        <v>93</v>
      </c>
      <c r="AV3776" s="13" t="s">
        <v>93</v>
      </c>
      <c r="AW3776" s="13" t="s">
        <v>40</v>
      </c>
      <c r="AX3776" s="13" t="s">
        <v>91</v>
      </c>
      <c r="AY3776" s="260" t="s">
        <v>251</v>
      </c>
    </row>
    <row r="3777" s="2" customFormat="1" ht="66.75" customHeight="1">
      <c r="A3777" s="41"/>
      <c r="B3777" s="42"/>
      <c r="C3777" s="230" t="s">
        <v>3521</v>
      </c>
      <c r="D3777" s="230" t="s">
        <v>253</v>
      </c>
      <c r="E3777" s="231" t="s">
        <v>3522</v>
      </c>
      <c r="F3777" s="232" t="s">
        <v>3523</v>
      </c>
      <c r="G3777" s="233" t="s">
        <v>571</v>
      </c>
      <c r="H3777" s="234">
        <v>3</v>
      </c>
      <c r="I3777" s="235"/>
      <c r="J3777" s="236">
        <f>ROUND(I3777*H3777,2)</f>
        <v>0</v>
      </c>
      <c r="K3777" s="237"/>
      <c r="L3777" s="47"/>
      <c r="M3777" s="238" t="s">
        <v>1</v>
      </c>
      <c r="N3777" s="239" t="s">
        <v>49</v>
      </c>
      <c r="O3777" s="94"/>
      <c r="P3777" s="240">
        <f>O3777*H3777</f>
        <v>0</v>
      </c>
      <c r="Q3777" s="240">
        <v>0.19500000000000001</v>
      </c>
      <c r="R3777" s="240">
        <f>Q3777*H3777</f>
        <v>0.58499999999999996</v>
      </c>
      <c r="S3777" s="240">
        <v>0</v>
      </c>
      <c r="T3777" s="241">
        <f>S3777*H3777</f>
        <v>0</v>
      </c>
      <c r="U3777" s="41"/>
      <c r="V3777" s="41"/>
      <c r="W3777" s="41"/>
      <c r="X3777" s="41"/>
      <c r="Y3777" s="41"/>
      <c r="Z3777" s="41"/>
      <c r="AA3777" s="41"/>
      <c r="AB3777" s="41"/>
      <c r="AC3777" s="41"/>
      <c r="AD3777" s="41"/>
      <c r="AE3777" s="41"/>
      <c r="AR3777" s="242" t="s">
        <v>304</v>
      </c>
      <c r="AT3777" s="242" t="s">
        <v>253</v>
      </c>
      <c r="AU3777" s="242" t="s">
        <v>93</v>
      </c>
      <c r="AY3777" s="19" t="s">
        <v>251</v>
      </c>
      <c r="BE3777" s="243">
        <f>IF(N3777="základní",J3777,0)</f>
        <v>0</v>
      </c>
      <c r="BF3777" s="243">
        <f>IF(N3777="snížená",J3777,0)</f>
        <v>0</v>
      </c>
      <c r="BG3777" s="243">
        <f>IF(N3777="zákl. přenesená",J3777,0)</f>
        <v>0</v>
      </c>
      <c r="BH3777" s="243">
        <f>IF(N3777="sníž. přenesená",J3777,0)</f>
        <v>0</v>
      </c>
      <c r="BI3777" s="243">
        <f>IF(N3777="nulová",J3777,0)</f>
        <v>0</v>
      </c>
      <c r="BJ3777" s="19" t="s">
        <v>91</v>
      </c>
      <c r="BK3777" s="243">
        <f>ROUND(I3777*H3777,2)</f>
        <v>0</v>
      </c>
      <c r="BL3777" s="19" t="s">
        <v>304</v>
      </c>
      <c r="BM3777" s="242" t="s">
        <v>3524</v>
      </c>
    </row>
    <row r="3778" s="2" customFormat="1">
      <c r="A3778" s="41"/>
      <c r="B3778" s="42"/>
      <c r="C3778" s="43"/>
      <c r="D3778" s="251" t="s">
        <v>289</v>
      </c>
      <c r="E3778" s="43"/>
      <c r="F3778" s="282" t="s">
        <v>3525</v>
      </c>
      <c r="G3778" s="43"/>
      <c r="H3778" s="43"/>
      <c r="I3778" s="246"/>
      <c r="J3778" s="43"/>
      <c r="K3778" s="43"/>
      <c r="L3778" s="47"/>
      <c r="M3778" s="247"/>
      <c r="N3778" s="248"/>
      <c r="O3778" s="94"/>
      <c r="P3778" s="94"/>
      <c r="Q3778" s="94"/>
      <c r="R3778" s="94"/>
      <c r="S3778" s="94"/>
      <c r="T3778" s="95"/>
      <c r="U3778" s="41"/>
      <c r="V3778" s="41"/>
      <c r="W3778" s="41"/>
      <c r="X3778" s="41"/>
      <c r="Y3778" s="41"/>
      <c r="Z3778" s="41"/>
      <c r="AA3778" s="41"/>
      <c r="AB3778" s="41"/>
      <c r="AC3778" s="41"/>
      <c r="AD3778" s="41"/>
      <c r="AE3778" s="41"/>
      <c r="AT3778" s="19" t="s">
        <v>289</v>
      </c>
      <c r="AU3778" s="19" t="s">
        <v>93</v>
      </c>
    </row>
    <row r="3779" s="15" customFormat="1">
      <c r="A3779" s="15"/>
      <c r="B3779" s="272"/>
      <c r="C3779" s="273"/>
      <c r="D3779" s="251" t="s">
        <v>260</v>
      </c>
      <c r="E3779" s="274" t="s">
        <v>1</v>
      </c>
      <c r="F3779" s="275" t="s">
        <v>1561</v>
      </c>
      <c r="G3779" s="273"/>
      <c r="H3779" s="274" t="s">
        <v>1</v>
      </c>
      <c r="I3779" s="276"/>
      <c r="J3779" s="273"/>
      <c r="K3779" s="273"/>
      <c r="L3779" s="277"/>
      <c r="M3779" s="278"/>
      <c r="N3779" s="279"/>
      <c r="O3779" s="279"/>
      <c r="P3779" s="279"/>
      <c r="Q3779" s="279"/>
      <c r="R3779" s="279"/>
      <c r="S3779" s="279"/>
      <c r="T3779" s="280"/>
      <c r="U3779" s="15"/>
      <c r="V3779" s="15"/>
      <c r="W3779" s="15"/>
      <c r="X3779" s="15"/>
      <c r="Y3779" s="15"/>
      <c r="Z3779" s="15"/>
      <c r="AA3779" s="15"/>
      <c r="AB3779" s="15"/>
      <c r="AC3779" s="15"/>
      <c r="AD3779" s="15"/>
      <c r="AE3779" s="15"/>
      <c r="AT3779" s="281" t="s">
        <v>260</v>
      </c>
      <c r="AU3779" s="281" t="s">
        <v>93</v>
      </c>
      <c r="AV3779" s="15" t="s">
        <v>91</v>
      </c>
      <c r="AW3779" s="15" t="s">
        <v>40</v>
      </c>
      <c r="AX3779" s="15" t="s">
        <v>84</v>
      </c>
      <c r="AY3779" s="281" t="s">
        <v>251</v>
      </c>
    </row>
    <row r="3780" s="13" customFormat="1">
      <c r="A3780" s="13"/>
      <c r="B3780" s="249"/>
      <c r="C3780" s="250"/>
      <c r="D3780" s="251" t="s">
        <v>260</v>
      </c>
      <c r="E3780" s="252" t="s">
        <v>1</v>
      </c>
      <c r="F3780" s="253" t="s">
        <v>3526</v>
      </c>
      <c r="G3780" s="250"/>
      <c r="H3780" s="254">
        <v>3</v>
      </c>
      <c r="I3780" s="255"/>
      <c r="J3780" s="250"/>
      <c r="K3780" s="250"/>
      <c r="L3780" s="256"/>
      <c r="M3780" s="257"/>
      <c r="N3780" s="258"/>
      <c r="O3780" s="258"/>
      <c r="P3780" s="258"/>
      <c r="Q3780" s="258"/>
      <c r="R3780" s="258"/>
      <c r="S3780" s="258"/>
      <c r="T3780" s="259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60" t="s">
        <v>260</v>
      </c>
      <c r="AU3780" s="260" t="s">
        <v>93</v>
      </c>
      <c r="AV3780" s="13" t="s">
        <v>93</v>
      </c>
      <c r="AW3780" s="13" t="s">
        <v>40</v>
      </c>
      <c r="AX3780" s="13" t="s">
        <v>91</v>
      </c>
      <c r="AY3780" s="260" t="s">
        <v>251</v>
      </c>
    </row>
    <row r="3781" s="2" customFormat="1" ht="76.35" customHeight="1">
      <c r="A3781" s="41"/>
      <c r="B3781" s="42"/>
      <c r="C3781" s="230" t="s">
        <v>3527</v>
      </c>
      <c r="D3781" s="230" t="s">
        <v>253</v>
      </c>
      <c r="E3781" s="231" t="s">
        <v>3528</v>
      </c>
      <c r="F3781" s="232" t="s">
        <v>3529</v>
      </c>
      <c r="G3781" s="233" t="s">
        <v>571</v>
      </c>
      <c r="H3781" s="234">
        <v>2</v>
      </c>
      <c r="I3781" s="235"/>
      <c r="J3781" s="236">
        <f>ROUND(I3781*H3781,2)</f>
        <v>0</v>
      </c>
      <c r="K3781" s="237"/>
      <c r="L3781" s="47"/>
      <c r="M3781" s="238" t="s">
        <v>1</v>
      </c>
      <c r="N3781" s="239" t="s">
        <v>49</v>
      </c>
      <c r="O3781" s="94"/>
      <c r="P3781" s="240">
        <f>O3781*H3781</f>
        <v>0</v>
      </c>
      <c r="Q3781" s="240">
        <v>0.188</v>
      </c>
      <c r="R3781" s="240">
        <f>Q3781*H3781</f>
        <v>0.376</v>
      </c>
      <c r="S3781" s="240">
        <v>0</v>
      </c>
      <c r="T3781" s="241">
        <f>S3781*H3781</f>
        <v>0</v>
      </c>
      <c r="U3781" s="41"/>
      <c r="V3781" s="41"/>
      <c r="W3781" s="41"/>
      <c r="X3781" s="41"/>
      <c r="Y3781" s="41"/>
      <c r="Z3781" s="41"/>
      <c r="AA3781" s="41"/>
      <c r="AB3781" s="41"/>
      <c r="AC3781" s="41"/>
      <c r="AD3781" s="41"/>
      <c r="AE3781" s="41"/>
      <c r="AR3781" s="242" t="s">
        <v>304</v>
      </c>
      <c r="AT3781" s="242" t="s">
        <v>253</v>
      </c>
      <c r="AU3781" s="242" t="s">
        <v>93</v>
      </c>
      <c r="AY3781" s="19" t="s">
        <v>251</v>
      </c>
      <c r="BE3781" s="243">
        <f>IF(N3781="základní",J3781,0)</f>
        <v>0</v>
      </c>
      <c r="BF3781" s="243">
        <f>IF(N3781="snížená",J3781,0)</f>
        <v>0</v>
      </c>
      <c r="BG3781" s="243">
        <f>IF(N3781="zákl. přenesená",J3781,0)</f>
        <v>0</v>
      </c>
      <c r="BH3781" s="243">
        <f>IF(N3781="sníž. přenesená",J3781,0)</f>
        <v>0</v>
      </c>
      <c r="BI3781" s="243">
        <f>IF(N3781="nulová",J3781,0)</f>
        <v>0</v>
      </c>
      <c r="BJ3781" s="19" t="s">
        <v>91</v>
      </c>
      <c r="BK3781" s="243">
        <f>ROUND(I3781*H3781,2)</f>
        <v>0</v>
      </c>
      <c r="BL3781" s="19" t="s">
        <v>304</v>
      </c>
      <c r="BM3781" s="242" t="s">
        <v>3530</v>
      </c>
    </row>
    <row r="3782" s="2" customFormat="1">
      <c r="A3782" s="41"/>
      <c r="B3782" s="42"/>
      <c r="C3782" s="43"/>
      <c r="D3782" s="251" t="s">
        <v>289</v>
      </c>
      <c r="E3782" s="43"/>
      <c r="F3782" s="282" t="s">
        <v>3531</v>
      </c>
      <c r="G3782" s="43"/>
      <c r="H3782" s="43"/>
      <c r="I3782" s="246"/>
      <c r="J3782" s="43"/>
      <c r="K3782" s="43"/>
      <c r="L3782" s="47"/>
      <c r="M3782" s="247"/>
      <c r="N3782" s="248"/>
      <c r="O3782" s="94"/>
      <c r="P3782" s="94"/>
      <c r="Q3782" s="94"/>
      <c r="R3782" s="94"/>
      <c r="S3782" s="94"/>
      <c r="T3782" s="95"/>
      <c r="U3782" s="41"/>
      <c r="V3782" s="41"/>
      <c r="W3782" s="41"/>
      <c r="X3782" s="41"/>
      <c r="Y3782" s="41"/>
      <c r="Z3782" s="41"/>
      <c r="AA3782" s="41"/>
      <c r="AB3782" s="41"/>
      <c r="AC3782" s="41"/>
      <c r="AD3782" s="41"/>
      <c r="AE3782" s="41"/>
      <c r="AT3782" s="19" t="s">
        <v>289</v>
      </c>
      <c r="AU3782" s="19" t="s">
        <v>93</v>
      </c>
    </row>
    <row r="3783" s="15" customFormat="1">
      <c r="A3783" s="15"/>
      <c r="B3783" s="272"/>
      <c r="C3783" s="273"/>
      <c r="D3783" s="251" t="s">
        <v>260</v>
      </c>
      <c r="E3783" s="274" t="s">
        <v>1</v>
      </c>
      <c r="F3783" s="275" t="s">
        <v>1561</v>
      </c>
      <c r="G3783" s="273"/>
      <c r="H3783" s="274" t="s">
        <v>1</v>
      </c>
      <c r="I3783" s="276"/>
      <c r="J3783" s="273"/>
      <c r="K3783" s="273"/>
      <c r="L3783" s="277"/>
      <c r="M3783" s="278"/>
      <c r="N3783" s="279"/>
      <c r="O3783" s="279"/>
      <c r="P3783" s="279"/>
      <c r="Q3783" s="279"/>
      <c r="R3783" s="279"/>
      <c r="S3783" s="279"/>
      <c r="T3783" s="280"/>
      <c r="U3783" s="15"/>
      <c r="V3783" s="15"/>
      <c r="W3783" s="15"/>
      <c r="X3783" s="15"/>
      <c r="Y3783" s="15"/>
      <c r="Z3783" s="15"/>
      <c r="AA3783" s="15"/>
      <c r="AB3783" s="15"/>
      <c r="AC3783" s="15"/>
      <c r="AD3783" s="15"/>
      <c r="AE3783" s="15"/>
      <c r="AT3783" s="281" t="s">
        <v>260</v>
      </c>
      <c r="AU3783" s="281" t="s">
        <v>93</v>
      </c>
      <c r="AV3783" s="15" t="s">
        <v>91</v>
      </c>
      <c r="AW3783" s="15" t="s">
        <v>40</v>
      </c>
      <c r="AX3783" s="15" t="s">
        <v>84</v>
      </c>
      <c r="AY3783" s="281" t="s">
        <v>251</v>
      </c>
    </row>
    <row r="3784" s="13" customFormat="1">
      <c r="A3784" s="13"/>
      <c r="B3784" s="249"/>
      <c r="C3784" s="250"/>
      <c r="D3784" s="251" t="s">
        <v>260</v>
      </c>
      <c r="E3784" s="252" t="s">
        <v>1</v>
      </c>
      <c r="F3784" s="253" t="s">
        <v>3060</v>
      </c>
      <c r="G3784" s="250"/>
      <c r="H3784" s="254">
        <v>2</v>
      </c>
      <c r="I3784" s="255"/>
      <c r="J3784" s="250"/>
      <c r="K3784" s="250"/>
      <c r="L3784" s="256"/>
      <c r="M3784" s="257"/>
      <c r="N3784" s="258"/>
      <c r="O3784" s="258"/>
      <c r="P3784" s="258"/>
      <c r="Q3784" s="258"/>
      <c r="R3784" s="258"/>
      <c r="S3784" s="258"/>
      <c r="T3784" s="259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60" t="s">
        <v>260</v>
      </c>
      <c r="AU3784" s="260" t="s">
        <v>93</v>
      </c>
      <c r="AV3784" s="13" t="s">
        <v>93</v>
      </c>
      <c r="AW3784" s="13" t="s">
        <v>40</v>
      </c>
      <c r="AX3784" s="13" t="s">
        <v>91</v>
      </c>
      <c r="AY3784" s="260" t="s">
        <v>251</v>
      </c>
    </row>
    <row r="3785" s="2" customFormat="1" ht="62.7" customHeight="1">
      <c r="A3785" s="41"/>
      <c r="B3785" s="42"/>
      <c r="C3785" s="230" t="s">
        <v>3532</v>
      </c>
      <c r="D3785" s="230" t="s">
        <v>253</v>
      </c>
      <c r="E3785" s="231" t="s">
        <v>3533</v>
      </c>
      <c r="F3785" s="232" t="s">
        <v>3534</v>
      </c>
      <c r="G3785" s="233" t="s">
        <v>571</v>
      </c>
      <c r="H3785" s="234">
        <v>2</v>
      </c>
      <c r="I3785" s="235"/>
      <c r="J3785" s="236">
        <f>ROUND(I3785*H3785,2)</f>
        <v>0</v>
      </c>
      <c r="K3785" s="237"/>
      <c r="L3785" s="47"/>
      <c r="M3785" s="238" t="s">
        <v>1</v>
      </c>
      <c r="N3785" s="239" t="s">
        <v>49</v>
      </c>
      <c r="O3785" s="94"/>
      <c r="P3785" s="240">
        <f>O3785*H3785</f>
        <v>0</v>
      </c>
      <c r="Q3785" s="240">
        <v>0.014999999999999999</v>
      </c>
      <c r="R3785" s="240">
        <f>Q3785*H3785</f>
        <v>0.029999999999999999</v>
      </c>
      <c r="S3785" s="240">
        <v>0</v>
      </c>
      <c r="T3785" s="241">
        <f>S3785*H3785</f>
        <v>0</v>
      </c>
      <c r="U3785" s="41"/>
      <c r="V3785" s="41"/>
      <c r="W3785" s="41"/>
      <c r="X3785" s="41"/>
      <c r="Y3785" s="41"/>
      <c r="Z3785" s="41"/>
      <c r="AA3785" s="41"/>
      <c r="AB3785" s="41"/>
      <c r="AC3785" s="41"/>
      <c r="AD3785" s="41"/>
      <c r="AE3785" s="41"/>
      <c r="AR3785" s="242" t="s">
        <v>304</v>
      </c>
      <c r="AT3785" s="242" t="s">
        <v>253</v>
      </c>
      <c r="AU3785" s="242" t="s">
        <v>93</v>
      </c>
      <c r="AY3785" s="19" t="s">
        <v>251</v>
      </c>
      <c r="BE3785" s="243">
        <f>IF(N3785="základní",J3785,0)</f>
        <v>0</v>
      </c>
      <c r="BF3785" s="243">
        <f>IF(N3785="snížená",J3785,0)</f>
        <v>0</v>
      </c>
      <c r="BG3785" s="243">
        <f>IF(N3785="zákl. přenesená",J3785,0)</f>
        <v>0</v>
      </c>
      <c r="BH3785" s="243">
        <f>IF(N3785="sníž. přenesená",J3785,0)</f>
        <v>0</v>
      </c>
      <c r="BI3785" s="243">
        <f>IF(N3785="nulová",J3785,0)</f>
        <v>0</v>
      </c>
      <c r="BJ3785" s="19" t="s">
        <v>91</v>
      </c>
      <c r="BK3785" s="243">
        <f>ROUND(I3785*H3785,2)</f>
        <v>0</v>
      </c>
      <c r="BL3785" s="19" t="s">
        <v>304</v>
      </c>
      <c r="BM3785" s="242" t="s">
        <v>3535</v>
      </c>
    </row>
    <row r="3786" s="2" customFormat="1">
      <c r="A3786" s="41"/>
      <c r="B3786" s="42"/>
      <c r="C3786" s="43"/>
      <c r="D3786" s="251" t="s">
        <v>289</v>
      </c>
      <c r="E3786" s="43"/>
      <c r="F3786" s="282" t="s">
        <v>3536</v>
      </c>
      <c r="G3786" s="43"/>
      <c r="H3786" s="43"/>
      <c r="I3786" s="246"/>
      <c r="J3786" s="43"/>
      <c r="K3786" s="43"/>
      <c r="L3786" s="47"/>
      <c r="M3786" s="247"/>
      <c r="N3786" s="248"/>
      <c r="O3786" s="94"/>
      <c r="P3786" s="94"/>
      <c r="Q3786" s="94"/>
      <c r="R3786" s="94"/>
      <c r="S3786" s="94"/>
      <c r="T3786" s="95"/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T3786" s="19" t="s">
        <v>289</v>
      </c>
      <c r="AU3786" s="19" t="s">
        <v>93</v>
      </c>
    </row>
    <row r="3787" s="15" customFormat="1">
      <c r="A3787" s="15"/>
      <c r="B3787" s="272"/>
      <c r="C3787" s="273"/>
      <c r="D3787" s="251" t="s">
        <v>260</v>
      </c>
      <c r="E3787" s="274" t="s">
        <v>1</v>
      </c>
      <c r="F3787" s="275" t="s">
        <v>1561</v>
      </c>
      <c r="G3787" s="273"/>
      <c r="H3787" s="274" t="s">
        <v>1</v>
      </c>
      <c r="I3787" s="276"/>
      <c r="J3787" s="273"/>
      <c r="K3787" s="273"/>
      <c r="L3787" s="277"/>
      <c r="M3787" s="278"/>
      <c r="N3787" s="279"/>
      <c r="O3787" s="279"/>
      <c r="P3787" s="279"/>
      <c r="Q3787" s="279"/>
      <c r="R3787" s="279"/>
      <c r="S3787" s="279"/>
      <c r="T3787" s="280"/>
      <c r="U3787" s="15"/>
      <c r="V3787" s="15"/>
      <c r="W3787" s="15"/>
      <c r="X3787" s="15"/>
      <c r="Y3787" s="15"/>
      <c r="Z3787" s="15"/>
      <c r="AA3787" s="15"/>
      <c r="AB3787" s="15"/>
      <c r="AC3787" s="15"/>
      <c r="AD3787" s="15"/>
      <c r="AE3787" s="15"/>
      <c r="AT3787" s="281" t="s">
        <v>260</v>
      </c>
      <c r="AU3787" s="281" t="s">
        <v>93</v>
      </c>
      <c r="AV3787" s="15" t="s">
        <v>91</v>
      </c>
      <c r="AW3787" s="15" t="s">
        <v>40</v>
      </c>
      <c r="AX3787" s="15" t="s">
        <v>84</v>
      </c>
      <c r="AY3787" s="281" t="s">
        <v>251</v>
      </c>
    </row>
    <row r="3788" s="13" customFormat="1">
      <c r="A3788" s="13"/>
      <c r="B3788" s="249"/>
      <c r="C3788" s="250"/>
      <c r="D3788" s="251" t="s">
        <v>260</v>
      </c>
      <c r="E3788" s="252" t="s">
        <v>1</v>
      </c>
      <c r="F3788" s="253" t="s">
        <v>3060</v>
      </c>
      <c r="G3788" s="250"/>
      <c r="H3788" s="254">
        <v>2</v>
      </c>
      <c r="I3788" s="255"/>
      <c r="J3788" s="250"/>
      <c r="K3788" s="250"/>
      <c r="L3788" s="256"/>
      <c r="M3788" s="257"/>
      <c r="N3788" s="258"/>
      <c r="O3788" s="258"/>
      <c r="P3788" s="258"/>
      <c r="Q3788" s="258"/>
      <c r="R3788" s="258"/>
      <c r="S3788" s="258"/>
      <c r="T3788" s="259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60" t="s">
        <v>260</v>
      </c>
      <c r="AU3788" s="260" t="s">
        <v>93</v>
      </c>
      <c r="AV3788" s="13" t="s">
        <v>93</v>
      </c>
      <c r="AW3788" s="13" t="s">
        <v>40</v>
      </c>
      <c r="AX3788" s="13" t="s">
        <v>91</v>
      </c>
      <c r="AY3788" s="260" t="s">
        <v>251</v>
      </c>
    </row>
    <row r="3789" s="2" customFormat="1" ht="62.7" customHeight="1">
      <c r="A3789" s="41"/>
      <c r="B3789" s="42"/>
      <c r="C3789" s="230" t="s">
        <v>3537</v>
      </c>
      <c r="D3789" s="230" t="s">
        <v>253</v>
      </c>
      <c r="E3789" s="231" t="s">
        <v>3538</v>
      </c>
      <c r="F3789" s="232" t="s">
        <v>3539</v>
      </c>
      <c r="G3789" s="233" t="s">
        <v>571</v>
      </c>
      <c r="H3789" s="234">
        <v>1</v>
      </c>
      <c r="I3789" s="235"/>
      <c r="J3789" s="236">
        <f>ROUND(I3789*H3789,2)</f>
        <v>0</v>
      </c>
      <c r="K3789" s="237"/>
      <c r="L3789" s="47"/>
      <c r="M3789" s="238" t="s">
        <v>1</v>
      </c>
      <c r="N3789" s="239" t="s">
        <v>49</v>
      </c>
      <c r="O3789" s="94"/>
      <c r="P3789" s="240">
        <f>O3789*H3789</f>
        <v>0</v>
      </c>
      <c r="Q3789" s="240">
        <v>0.014999999999999999</v>
      </c>
      <c r="R3789" s="240">
        <f>Q3789*H3789</f>
        <v>0.014999999999999999</v>
      </c>
      <c r="S3789" s="240">
        <v>0</v>
      </c>
      <c r="T3789" s="241">
        <f>S3789*H3789</f>
        <v>0</v>
      </c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R3789" s="242" t="s">
        <v>304</v>
      </c>
      <c r="AT3789" s="242" t="s">
        <v>253</v>
      </c>
      <c r="AU3789" s="242" t="s">
        <v>93</v>
      </c>
      <c r="AY3789" s="19" t="s">
        <v>251</v>
      </c>
      <c r="BE3789" s="243">
        <f>IF(N3789="základní",J3789,0)</f>
        <v>0</v>
      </c>
      <c r="BF3789" s="243">
        <f>IF(N3789="snížená",J3789,0)</f>
        <v>0</v>
      </c>
      <c r="BG3789" s="243">
        <f>IF(N3789="zákl. přenesená",J3789,0)</f>
        <v>0</v>
      </c>
      <c r="BH3789" s="243">
        <f>IF(N3789="sníž. přenesená",J3789,0)</f>
        <v>0</v>
      </c>
      <c r="BI3789" s="243">
        <f>IF(N3789="nulová",J3789,0)</f>
        <v>0</v>
      </c>
      <c r="BJ3789" s="19" t="s">
        <v>91</v>
      </c>
      <c r="BK3789" s="243">
        <f>ROUND(I3789*H3789,2)</f>
        <v>0</v>
      </c>
      <c r="BL3789" s="19" t="s">
        <v>304</v>
      </c>
      <c r="BM3789" s="242" t="s">
        <v>3540</v>
      </c>
    </row>
    <row r="3790" s="2" customFormat="1">
      <c r="A3790" s="41"/>
      <c r="B3790" s="42"/>
      <c r="C3790" s="43"/>
      <c r="D3790" s="251" t="s">
        <v>289</v>
      </c>
      <c r="E3790" s="43"/>
      <c r="F3790" s="282" t="s">
        <v>3536</v>
      </c>
      <c r="G3790" s="43"/>
      <c r="H3790" s="43"/>
      <c r="I3790" s="246"/>
      <c r="J3790" s="43"/>
      <c r="K3790" s="43"/>
      <c r="L3790" s="47"/>
      <c r="M3790" s="247"/>
      <c r="N3790" s="248"/>
      <c r="O3790" s="94"/>
      <c r="P3790" s="94"/>
      <c r="Q3790" s="94"/>
      <c r="R3790" s="94"/>
      <c r="S3790" s="94"/>
      <c r="T3790" s="95"/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T3790" s="19" t="s">
        <v>289</v>
      </c>
      <c r="AU3790" s="19" t="s">
        <v>93</v>
      </c>
    </row>
    <row r="3791" s="15" customFormat="1">
      <c r="A3791" s="15"/>
      <c r="B3791" s="272"/>
      <c r="C3791" s="273"/>
      <c r="D3791" s="251" t="s">
        <v>260</v>
      </c>
      <c r="E3791" s="274" t="s">
        <v>1</v>
      </c>
      <c r="F3791" s="275" t="s">
        <v>1561</v>
      </c>
      <c r="G3791" s="273"/>
      <c r="H3791" s="274" t="s">
        <v>1</v>
      </c>
      <c r="I3791" s="276"/>
      <c r="J3791" s="273"/>
      <c r="K3791" s="273"/>
      <c r="L3791" s="277"/>
      <c r="M3791" s="278"/>
      <c r="N3791" s="279"/>
      <c r="O3791" s="279"/>
      <c r="P3791" s="279"/>
      <c r="Q3791" s="279"/>
      <c r="R3791" s="279"/>
      <c r="S3791" s="279"/>
      <c r="T3791" s="280"/>
      <c r="U3791" s="15"/>
      <c r="V3791" s="15"/>
      <c r="W3791" s="15"/>
      <c r="X3791" s="15"/>
      <c r="Y3791" s="15"/>
      <c r="Z3791" s="15"/>
      <c r="AA3791" s="15"/>
      <c r="AB3791" s="15"/>
      <c r="AC3791" s="15"/>
      <c r="AD3791" s="15"/>
      <c r="AE3791" s="15"/>
      <c r="AT3791" s="281" t="s">
        <v>260</v>
      </c>
      <c r="AU3791" s="281" t="s">
        <v>93</v>
      </c>
      <c r="AV3791" s="15" t="s">
        <v>91</v>
      </c>
      <c r="AW3791" s="15" t="s">
        <v>40</v>
      </c>
      <c r="AX3791" s="15" t="s">
        <v>84</v>
      </c>
      <c r="AY3791" s="281" t="s">
        <v>251</v>
      </c>
    </row>
    <row r="3792" s="13" customFormat="1">
      <c r="A3792" s="13"/>
      <c r="B3792" s="249"/>
      <c r="C3792" s="250"/>
      <c r="D3792" s="251" t="s">
        <v>260</v>
      </c>
      <c r="E3792" s="252" t="s">
        <v>1</v>
      </c>
      <c r="F3792" s="253" t="s">
        <v>3541</v>
      </c>
      <c r="G3792" s="250"/>
      <c r="H3792" s="254">
        <v>1</v>
      </c>
      <c r="I3792" s="255"/>
      <c r="J3792" s="250"/>
      <c r="K3792" s="250"/>
      <c r="L3792" s="256"/>
      <c r="M3792" s="257"/>
      <c r="N3792" s="258"/>
      <c r="O3792" s="258"/>
      <c r="P3792" s="258"/>
      <c r="Q3792" s="258"/>
      <c r="R3792" s="258"/>
      <c r="S3792" s="258"/>
      <c r="T3792" s="259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60" t="s">
        <v>260</v>
      </c>
      <c r="AU3792" s="260" t="s">
        <v>93</v>
      </c>
      <c r="AV3792" s="13" t="s">
        <v>93</v>
      </c>
      <c r="AW3792" s="13" t="s">
        <v>40</v>
      </c>
      <c r="AX3792" s="13" t="s">
        <v>91</v>
      </c>
      <c r="AY3792" s="260" t="s">
        <v>251</v>
      </c>
    </row>
    <row r="3793" s="2" customFormat="1" ht="76.35" customHeight="1">
      <c r="A3793" s="41"/>
      <c r="B3793" s="42"/>
      <c r="C3793" s="230" t="s">
        <v>3542</v>
      </c>
      <c r="D3793" s="230" t="s">
        <v>253</v>
      </c>
      <c r="E3793" s="231" t="s">
        <v>3543</v>
      </c>
      <c r="F3793" s="232" t="s">
        <v>3544</v>
      </c>
      <c r="G3793" s="233" t="s">
        <v>571</v>
      </c>
      <c r="H3793" s="234">
        <v>1</v>
      </c>
      <c r="I3793" s="235"/>
      <c r="J3793" s="236">
        <f>ROUND(I3793*H3793,2)</f>
        <v>0</v>
      </c>
      <c r="K3793" s="237"/>
      <c r="L3793" s="47"/>
      <c r="M3793" s="238" t="s">
        <v>1</v>
      </c>
      <c r="N3793" s="239" t="s">
        <v>49</v>
      </c>
      <c r="O3793" s="94"/>
      <c r="P3793" s="240">
        <f>O3793*H3793</f>
        <v>0</v>
      </c>
      <c r="Q3793" s="240">
        <v>0.65000000000000002</v>
      </c>
      <c r="R3793" s="240">
        <f>Q3793*H3793</f>
        <v>0.65000000000000002</v>
      </c>
      <c r="S3793" s="240">
        <v>0</v>
      </c>
      <c r="T3793" s="241">
        <f>S3793*H3793</f>
        <v>0</v>
      </c>
      <c r="U3793" s="41"/>
      <c r="V3793" s="41"/>
      <c r="W3793" s="41"/>
      <c r="X3793" s="41"/>
      <c r="Y3793" s="41"/>
      <c r="Z3793" s="41"/>
      <c r="AA3793" s="41"/>
      <c r="AB3793" s="41"/>
      <c r="AC3793" s="41"/>
      <c r="AD3793" s="41"/>
      <c r="AE3793" s="41"/>
      <c r="AR3793" s="242" t="s">
        <v>304</v>
      </c>
      <c r="AT3793" s="242" t="s">
        <v>253</v>
      </c>
      <c r="AU3793" s="242" t="s">
        <v>93</v>
      </c>
      <c r="AY3793" s="19" t="s">
        <v>251</v>
      </c>
      <c r="BE3793" s="243">
        <f>IF(N3793="základní",J3793,0)</f>
        <v>0</v>
      </c>
      <c r="BF3793" s="243">
        <f>IF(N3793="snížená",J3793,0)</f>
        <v>0</v>
      </c>
      <c r="BG3793" s="243">
        <f>IF(N3793="zákl. přenesená",J3793,0)</f>
        <v>0</v>
      </c>
      <c r="BH3793" s="243">
        <f>IF(N3793="sníž. přenesená",J3793,0)</f>
        <v>0</v>
      </c>
      <c r="BI3793" s="243">
        <f>IF(N3793="nulová",J3793,0)</f>
        <v>0</v>
      </c>
      <c r="BJ3793" s="19" t="s">
        <v>91</v>
      </c>
      <c r="BK3793" s="243">
        <f>ROUND(I3793*H3793,2)</f>
        <v>0</v>
      </c>
      <c r="BL3793" s="19" t="s">
        <v>304</v>
      </c>
      <c r="BM3793" s="242" t="s">
        <v>3545</v>
      </c>
    </row>
    <row r="3794" s="2" customFormat="1">
      <c r="A3794" s="41"/>
      <c r="B3794" s="42"/>
      <c r="C3794" s="43"/>
      <c r="D3794" s="251" t="s">
        <v>289</v>
      </c>
      <c r="E3794" s="43"/>
      <c r="F3794" s="282" t="s">
        <v>3546</v>
      </c>
      <c r="G3794" s="43"/>
      <c r="H3794" s="43"/>
      <c r="I3794" s="246"/>
      <c r="J3794" s="43"/>
      <c r="K3794" s="43"/>
      <c r="L3794" s="47"/>
      <c r="M3794" s="247"/>
      <c r="N3794" s="248"/>
      <c r="O3794" s="94"/>
      <c r="P3794" s="94"/>
      <c r="Q3794" s="94"/>
      <c r="R3794" s="94"/>
      <c r="S3794" s="94"/>
      <c r="T3794" s="95"/>
      <c r="U3794" s="41"/>
      <c r="V3794" s="41"/>
      <c r="W3794" s="41"/>
      <c r="X3794" s="41"/>
      <c r="Y3794" s="41"/>
      <c r="Z3794" s="41"/>
      <c r="AA3794" s="41"/>
      <c r="AB3794" s="41"/>
      <c r="AC3794" s="41"/>
      <c r="AD3794" s="41"/>
      <c r="AE3794" s="41"/>
      <c r="AT3794" s="19" t="s">
        <v>289</v>
      </c>
      <c r="AU3794" s="19" t="s">
        <v>93</v>
      </c>
    </row>
    <row r="3795" s="15" customFormat="1">
      <c r="A3795" s="15"/>
      <c r="B3795" s="272"/>
      <c r="C3795" s="273"/>
      <c r="D3795" s="251" t="s">
        <v>260</v>
      </c>
      <c r="E3795" s="274" t="s">
        <v>1</v>
      </c>
      <c r="F3795" s="275" t="s">
        <v>3547</v>
      </c>
      <c r="G3795" s="273"/>
      <c r="H3795" s="274" t="s">
        <v>1</v>
      </c>
      <c r="I3795" s="276"/>
      <c r="J3795" s="273"/>
      <c r="K3795" s="273"/>
      <c r="L3795" s="277"/>
      <c r="M3795" s="278"/>
      <c r="N3795" s="279"/>
      <c r="O3795" s="279"/>
      <c r="P3795" s="279"/>
      <c r="Q3795" s="279"/>
      <c r="R3795" s="279"/>
      <c r="S3795" s="279"/>
      <c r="T3795" s="280"/>
      <c r="U3795" s="15"/>
      <c r="V3795" s="15"/>
      <c r="W3795" s="15"/>
      <c r="X3795" s="15"/>
      <c r="Y3795" s="15"/>
      <c r="Z3795" s="15"/>
      <c r="AA3795" s="15"/>
      <c r="AB3795" s="15"/>
      <c r="AC3795" s="15"/>
      <c r="AD3795" s="15"/>
      <c r="AE3795" s="15"/>
      <c r="AT3795" s="281" t="s">
        <v>260</v>
      </c>
      <c r="AU3795" s="281" t="s">
        <v>93</v>
      </c>
      <c r="AV3795" s="15" t="s">
        <v>91</v>
      </c>
      <c r="AW3795" s="15" t="s">
        <v>40</v>
      </c>
      <c r="AX3795" s="15" t="s">
        <v>84</v>
      </c>
      <c r="AY3795" s="281" t="s">
        <v>251</v>
      </c>
    </row>
    <row r="3796" s="13" customFormat="1">
      <c r="A3796" s="13"/>
      <c r="B3796" s="249"/>
      <c r="C3796" s="250"/>
      <c r="D3796" s="251" t="s">
        <v>260</v>
      </c>
      <c r="E3796" s="252" t="s">
        <v>1</v>
      </c>
      <c r="F3796" s="253" t="s">
        <v>3548</v>
      </c>
      <c r="G3796" s="250"/>
      <c r="H3796" s="254">
        <v>1</v>
      </c>
      <c r="I3796" s="255"/>
      <c r="J3796" s="250"/>
      <c r="K3796" s="250"/>
      <c r="L3796" s="256"/>
      <c r="M3796" s="257"/>
      <c r="N3796" s="258"/>
      <c r="O3796" s="258"/>
      <c r="P3796" s="258"/>
      <c r="Q3796" s="258"/>
      <c r="R3796" s="258"/>
      <c r="S3796" s="258"/>
      <c r="T3796" s="259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60" t="s">
        <v>260</v>
      </c>
      <c r="AU3796" s="260" t="s">
        <v>93</v>
      </c>
      <c r="AV3796" s="13" t="s">
        <v>93</v>
      </c>
      <c r="AW3796" s="13" t="s">
        <v>40</v>
      </c>
      <c r="AX3796" s="13" t="s">
        <v>91</v>
      </c>
      <c r="AY3796" s="260" t="s">
        <v>251</v>
      </c>
    </row>
    <row r="3797" s="2" customFormat="1" ht="76.35" customHeight="1">
      <c r="A3797" s="41"/>
      <c r="B3797" s="42"/>
      <c r="C3797" s="230" t="s">
        <v>3549</v>
      </c>
      <c r="D3797" s="230" t="s">
        <v>253</v>
      </c>
      <c r="E3797" s="231" t="s">
        <v>3550</v>
      </c>
      <c r="F3797" s="232" t="s">
        <v>3551</v>
      </c>
      <c r="G3797" s="233" t="s">
        <v>571</v>
      </c>
      <c r="H3797" s="234">
        <v>1</v>
      </c>
      <c r="I3797" s="235"/>
      <c r="J3797" s="236">
        <f>ROUND(I3797*H3797,2)</f>
        <v>0</v>
      </c>
      <c r="K3797" s="237"/>
      <c r="L3797" s="47"/>
      <c r="M3797" s="238" t="s">
        <v>1</v>
      </c>
      <c r="N3797" s="239" t="s">
        <v>49</v>
      </c>
      <c r="O3797" s="94"/>
      <c r="P3797" s="240">
        <f>O3797*H3797</f>
        <v>0</v>
      </c>
      <c r="Q3797" s="240">
        <v>0.44</v>
      </c>
      <c r="R3797" s="240">
        <f>Q3797*H3797</f>
        <v>0.44</v>
      </c>
      <c r="S3797" s="240">
        <v>0</v>
      </c>
      <c r="T3797" s="241">
        <f>S3797*H3797</f>
        <v>0</v>
      </c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R3797" s="242" t="s">
        <v>304</v>
      </c>
      <c r="AT3797" s="242" t="s">
        <v>253</v>
      </c>
      <c r="AU3797" s="242" t="s">
        <v>93</v>
      </c>
      <c r="AY3797" s="19" t="s">
        <v>251</v>
      </c>
      <c r="BE3797" s="243">
        <f>IF(N3797="základní",J3797,0)</f>
        <v>0</v>
      </c>
      <c r="BF3797" s="243">
        <f>IF(N3797="snížená",J3797,0)</f>
        <v>0</v>
      </c>
      <c r="BG3797" s="243">
        <f>IF(N3797="zákl. přenesená",J3797,0)</f>
        <v>0</v>
      </c>
      <c r="BH3797" s="243">
        <f>IF(N3797="sníž. přenesená",J3797,0)</f>
        <v>0</v>
      </c>
      <c r="BI3797" s="243">
        <f>IF(N3797="nulová",J3797,0)</f>
        <v>0</v>
      </c>
      <c r="BJ3797" s="19" t="s">
        <v>91</v>
      </c>
      <c r="BK3797" s="243">
        <f>ROUND(I3797*H3797,2)</f>
        <v>0</v>
      </c>
      <c r="BL3797" s="19" t="s">
        <v>304</v>
      </c>
      <c r="BM3797" s="242" t="s">
        <v>3552</v>
      </c>
    </row>
    <row r="3798" s="2" customFormat="1">
      <c r="A3798" s="41"/>
      <c r="B3798" s="42"/>
      <c r="C3798" s="43"/>
      <c r="D3798" s="251" t="s">
        <v>289</v>
      </c>
      <c r="E3798" s="43"/>
      <c r="F3798" s="282" t="s">
        <v>3553</v>
      </c>
      <c r="G3798" s="43"/>
      <c r="H3798" s="43"/>
      <c r="I3798" s="246"/>
      <c r="J3798" s="43"/>
      <c r="K3798" s="43"/>
      <c r="L3798" s="47"/>
      <c r="M3798" s="247"/>
      <c r="N3798" s="248"/>
      <c r="O3798" s="94"/>
      <c r="P3798" s="94"/>
      <c r="Q3798" s="94"/>
      <c r="R3798" s="94"/>
      <c r="S3798" s="94"/>
      <c r="T3798" s="95"/>
      <c r="U3798" s="41"/>
      <c r="V3798" s="41"/>
      <c r="W3798" s="41"/>
      <c r="X3798" s="41"/>
      <c r="Y3798" s="41"/>
      <c r="Z3798" s="41"/>
      <c r="AA3798" s="41"/>
      <c r="AB3798" s="41"/>
      <c r="AC3798" s="41"/>
      <c r="AD3798" s="41"/>
      <c r="AE3798" s="41"/>
      <c r="AT3798" s="19" t="s">
        <v>289</v>
      </c>
      <c r="AU3798" s="19" t="s">
        <v>93</v>
      </c>
    </row>
    <row r="3799" s="15" customFormat="1">
      <c r="A3799" s="15"/>
      <c r="B3799" s="272"/>
      <c r="C3799" s="273"/>
      <c r="D3799" s="251" t="s">
        <v>260</v>
      </c>
      <c r="E3799" s="274" t="s">
        <v>1</v>
      </c>
      <c r="F3799" s="275" t="s">
        <v>3554</v>
      </c>
      <c r="G3799" s="273"/>
      <c r="H3799" s="274" t="s">
        <v>1</v>
      </c>
      <c r="I3799" s="276"/>
      <c r="J3799" s="273"/>
      <c r="K3799" s="273"/>
      <c r="L3799" s="277"/>
      <c r="M3799" s="278"/>
      <c r="N3799" s="279"/>
      <c r="O3799" s="279"/>
      <c r="P3799" s="279"/>
      <c r="Q3799" s="279"/>
      <c r="R3799" s="279"/>
      <c r="S3799" s="279"/>
      <c r="T3799" s="280"/>
      <c r="U3799" s="15"/>
      <c r="V3799" s="15"/>
      <c r="W3799" s="15"/>
      <c r="X3799" s="15"/>
      <c r="Y3799" s="15"/>
      <c r="Z3799" s="15"/>
      <c r="AA3799" s="15"/>
      <c r="AB3799" s="15"/>
      <c r="AC3799" s="15"/>
      <c r="AD3799" s="15"/>
      <c r="AE3799" s="15"/>
      <c r="AT3799" s="281" t="s">
        <v>260</v>
      </c>
      <c r="AU3799" s="281" t="s">
        <v>93</v>
      </c>
      <c r="AV3799" s="15" t="s">
        <v>91</v>
      </c>
      <c r="AW3799" s="15" t="s">
        <v>40</v>
      </c>
      <c r="AX3799" s="15" t="s">
        <v>84</v>
      </c>
      <c r="AY3799" s="281" t="s">
        <v>251</v>
      </c>
    </row>
    <row r="3800" s="13" customFormat="1">
      <c r="A3800" s="13"/>
      <c r="B3800" s="249"/>
      <c r="C3800" s="250"/>
      <c r="D3800" s="251" t="s">
        <v>260</v>
      </c>
      <c r="E3800" s="252" t="s">
        <v>1</v>
      </c>
      <c r="F3800" s="253" t="s">
        <v>3555</v>
      </c>
      <c r="G3800" s="250"/>
      <c r="H3800" s="254">
        <v>1</v>
      </c>
      <c r="I3800" s="255"/>
      <c r="J3800" s="250"/>
      <c r="K3800" s="250"/>
      <c r="L3800" s="256"/>
      <c r="M3800" s="257"/>
      <c r="N3800" s="258"/>
      <c r="O3800" s="258"/>
      <c r="P3800" s="258"/>
      <c r="Q3800" s="258"/>
      <c r="R3800" s="258"/>
      <c r="S3800" s="258"/>
      <c r="T3800" s="259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60" t="s">
        <v>260</v>
      </c>
      <c r="AU3800" s="260" t="s">
        <v>93</v>
      </c>
      <c r="AV3800" s="13" t="s">
        <v>93</v>
      </c>
      <c r="AW3800" s="13" t="s">
        <v>40</v>
      </c>
      <c r="AX3800" s="13" t="s">
        <v>91</v>
      </c>
      <c r="AY3800" s="260" t="s">
        <v>251</v>
      </c>
    </row>
    <row r="3801" s="2" customFormat="1" ht="16.5" customHeight="1">
      <c r="A3801" s="41"/>
      <c r="B3801" s="42"/>
      <c r="C3801" s="230" t="s">
        <v>3556</v>
      </c>
      <c r="D3801" s="230" t="s">
        <v>253</v>
      </c>
      <c r="E3801" s="231" t="s">
        <v>3557</v>
      </c>
      <c r="F3801" s="232" t="s">
        <v>3558</v>
      </c>
      <c r="G3801" s="233" t="s">
        <v>1431</v>
      </c>
      <c r="H3801" s="234">
        <v>1</v>
      </c>
      <c r="I3801" s="235"/>
      <c r="J3801" s="236">
        <f>ROUND(I3801*H3801,2)</f>
        <v>0</v>
      </c>
      <c r="K3801" s="237"/>
      <c r="L3801" s="47"/>
      <c r="M3801" s="238" t="s">
        <v>1</v>
      </c>
      <c r="N3801" s="239" t="s">
        <v>49</v>
      </c>
      <c r="O3801" s="94"/>
      <c r="P3801" s="240">
        <f>O3801*H3801</f>
        <v>0</v>
      </c>
      <c r="Q3801" s="240">
        <v>0</v>
      </c>
      <c r="R3801" s="240">
        <f>Q3801*H3801</f>
        <v>0</v>
      </c>
      <c r="S3801" s="240">
        <v>0</v>
      </c>
      <c r="T3801" s="241">
        <f>S3801*H3801</f>
        <v>0</v>
      </c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R3801" s="242" t="s">
        <v>304</v>
      </c>
      <c r="AT3801" s="242" t="s">
        <v>253</v>
      </c>
      <c r="AU3801" s="242" t="s">
        <v>93</v>
      </c>
      <c r="AY3801" s="19" t="s">
        <v>251</v>
      </c>
      <c r="BE3801" s="243">
        <f>IF(N3801="základní",J3801,0)</f>
        <v>0</v>
      </c>
      <c r="BF3801" s="243">
        <f>IF(N3801="snížená",J3801,0)</f>
        <v>0</v>
      </c>
      <c r="BG3801" s="243">
        <f>IF(N3801="zákl. přenesená",J3801,0)</f>
        <v>0</v>
      </c>
      <c r="BH3801" s="243">
        <f>IF(N3801="sníž. přenesená",J3801,0)</f>
        <v>0</v>
      </c>
      <c r="BI3801" s="243">
        <f>IF(N3801="nulová",J3801,0)</f>
        <v>0</v>
      </c>
      <c r="BJ3801" s="19" t="s">
        <v>91</v>
      </c>
      <c r="BK3801" s="243">
        <f>ROUND(I3801*H3801,2)</f>
        <v>0</v>
      </c>
      <c r="BL3801" s="19" t="s">
        <v>304</v>
      </c>
      <c r="BM3801" s="242" t="s">
        <v>3559</v>
      </c>
    </row>
    <row r="3802" s="13" customFormat="1">
      <c r="A3802" s="13"/>
      <c r="B3802" s="249"/>
      <c r="C3802" s="250"/>
      <c r="D3802" s="251" t="s">
        <v>260</v>
      </c>
      <c r="E3802" s="252" t="s">
        <v>1</v>
      </c>
      <c r="F3802" s="253" t="s">
        <v>3560</v>
      </c>
      <c r="G3802" s="250"/>
      <c r="H3802" s="254">
        <v>1</v>
      </c>
      <c r="I3802" s="255"/>
      <c r="J3802" s="250"/>
      <c r="K3802" s="250"/>
      <c r="L3802" s="256"/>
      <c r="M3802" s="257"/>
      <c r="N3802" s="258"/>
      <c r="O3802" s="258"/>
      <c r="P3802" s="258"/>
      <c r="Q3802" s="258"/>
      <c r="R3802" s="258"/>
      <c r="S3802" s="258"/>
      <c r="T3802" s="259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T3802" s="260" t="s">
        <v>260</v>
      </c>
      <c r="AU3802" s="260" t="s">
        <v>93</v>
      </c>
      <c r="AV3802" s="13" t="s">
        <v>93</v>
      </c>
      <c r="AW3802" s="13" t="s">
        <v>40</v>
      </c>
      <c r="AX3802" s="13" t="s">
        <v>84</v>
      </c>
      <c r="AY3802" s="260" t="s">
        <v>251</v>
      </c>
    </row>
    <row r="3803" s="14" customFormat="1">
      <c r="A3803" s="14"/>
      <c r="B3803" s="261"/>
      <c r="C3803" s="262"/>
      <c r="D3803" s="251" t="s">
        <v>260</v>
      </c>
      <c r="E3803" s="263" t="s">
        <v>1</v>
      </c>
      <c r="F3803" s="264" t="s">
        <v>262</v>
      </c>
      <c r="G3803" s="262"/>
      <c r="H3803" s="265">
        <v>1</v>
      </c>
      <c r="I3803" s="266"/>
      <c r="J3803" s="262"/>
      <c r="K3803" s="262"/>
      <c r="L3803" s="267"/>
      <c r="M3803" s="268"/>
      <c r="N3803" s="269"/>
      <c r="O3803" s="269"/>
      <c r="P3803" s="269"/>
      <c r="Q3803" s="269"/>
      <c r="R3803" s="269"/>
      <c r="S3803" s="269"/>
      <c r="T3803" s="270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71" t="s">
        <v>260</v>
      </c>
      <c r="AU3803" s="271" t="s">
        <v>93</v>
      </c>
      <c r="AV3803" s="14" t="s">
        <v>257</v>
      </c>
      <c r="AW3803" s="14" t="s">
        <v>40</v>
      </c>
      <c r="AX3803" s="14" t="s">
        <v>91</v>
      </c>
      <c r="AY3803" s="271" t="s">
        <v>251</v>
      </c>
    </row>
    <row r="3804" s="2" customFormat="1" ht="24.15" customHeight="1">
      <c r="A3804" s="41"/>
      <c r="B3804" s="42"/>
      <c r="C3804" s="230" t="s">
        <v>3561</v>
      </c>
      <c r="D3804" s="230" t="s">
        <v>253</v>
      </c>
      <c r="E3804" s="231" t="s">
        <v>3562</v>
      </c>
      <c r="F3804" s="232" t="s">
        <v>3563</v>
      </c>
      <c r="G3804" s="233" t="s">
        <v>571</v>
      </c>
      <c r="H3804" s="234">
        <v>1</v>
      </c>
      <c r="I3804" s="235"/>
      <c r="J3804" s="236">
        <f>ROUND(I3804*H3804,2)</f>
        <v>0</v>
      </c>
      <c r="K3804" s="237"/>
      <c r="L3804" s="47"/>
      <c r="M3804" s="238" t="s">
        <v>1</v>
      </c>
      <c r="N3804" s="239" t="s">
        <v>49</v>
      </c>
      <c r="O3804" s="94"/>
      <c r="P3804" s="240">
        <f>O3804*H3804</f>
        <v>0</v>
      </c>
      <c r="Q3804" s="240">
        <v>0</v>
      </c>
      <c r="R3804" s="240">
        <f>Q3804*H3804</f>
        <v>0</v>
      </c>
      <c r="S3804" s="240">
        <v>0</v>
      </c>
      <c r="T3804" s="241">
        <f>S3804*H3804</f>
        <v>0</v>
      </c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R3804" s="242" t="s">
        <v>304</v>
      </c>
      <c r="AT3804" s="242" t="s">
        <v>253</v>
      </c>
      <c r="AU3804" s="242" t="s">
        <v>93</v>
      </c>
      <c r="AY3804" s="19" t="s">
        <v>251</v>
      </c>
      <c r="BE3804" s="243">
        <f>IF(N3804="základní",J3804,0)</f>
        <v>0</v>
      </c>
      <c r="BF3804" s="243">
        <f>IF(N3804="snížená",J3804,0)</f>
        <v>0</v>
      </c>
      <c r="BG3804" s="243">
        <f>IF(N3804="zákl. přenesená",J3804,0)</f>
        <v>0</v>
      </c>
      <c r="BH3804" s="243">
        <f>IF(N3804="sníž. přenesená",J3804,0)</f>
        <v>0</v>
      </c>
      <c r="BI3804" s="243">
        <f>IF(N3804="nulová",J3804,0)</f>
        <v>0</v>
      </c>
      <c r="BJ3804" s="19" t="s">
        <v>91</v>
      </c>
      <c r="BK3804" s="243">
        <f>ROUND(I3804*H3804,2)</f>
        <v>0</v>
      </c>
      <c r="BL3804" s="19" t="s">
        <v>304</v>
      </c>
      <c r="BM3804" s="242" t="s">
        <v>1057</v>
      </c>
    </row>
    <row r="3805" s="2" customFormat="1">
      <c r="A3805" s="41"/>
      <c r="B3805" s="42"/>
      <c r="C3805" s="43"/>
      <c r="D3805" s="251" t="s">
        <v>289</v>
      </c>
      <c r="E3805" s="43"/>
      <c r="F3805" s="282" t="s">
        <v>3564</v>
      </c>
      <c r="G3805" s="43"/>
      <c r="H3805" s="43"/>
      <c r="I3805" s="246"/>
      <c r="J3805" s="43"/>
      <c r="K3805" s="43"/>
      <c r="L3805" s="47"/>
      <c r="M3805" s="247"/>
      <c r="N3805" s="248"/>
      <c r="O3805" s="94"/>
      <c r="P3805" s="94"/>
      <c r="Q3805" s="94"/>
      <c r="R3805" s="94"/>
      <c r="S3805" s="94"/>
      <c r="T3805" s="95"/>
      <c r="U3805" s="41"/>
      <c r="V3805" s="41"/>
      <c r="W3805" s="41"/>
      <c r="X3805" s="41"/>
      <c r="Y3805" s="41"/>
      <c r="Z3805" s="41"/>
      <c r="AA3805" s="41"/>
      <c r="AB3805" s="41"/>
      <c r="AC3805" s="41"/>
      <c r="AD3805" s="41"/>
      <c r="AE3805" s="41"/>
      <c r="AT3805" s="19" t="s">
        <v>289</v>
      </c>
      <c r="AU3805" s="19" t="s">
        <v>93</v>
      </c>
    </row>
    <row r="3806" s="13" customFormat="1">
      <c r="A3806" s="13"/>
      <c r="B3806" s="249"/>
      <c r="C3806" s="250"/>
      <c r="D3806" s="251" t="s">
        <v>260</v>
      </c>
      <c r="E3806" s="252" t="s">
        <v>1</v>
      </c>
      <c r="F3806" s="253" t="s">
        <v>3565</v>
      </c>
      <c r="G3806" s="250"/>
      <c r="H3806" s="254">
        <v>1</v>
      </c>
      <c r="I3806" s="255"/>
      <c r="J3806" s="250"/>
      <c r="K3806" s="250"/>
      <c r="L3806" s="256"/>
      <c r="M3806" s="257"/>
      <c r="N3806" s="258"/>
      <c r="O3806" s="258"/>
      <c r="P3806" s="258"/>
      <c r="Q3806" s="258"/>
      <c r="R3806" s="258"/>
      <c r="S3806" s="258"/>
      <c r="T3806" s="259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60" t="s">
        <v>260</v>
      </c>
      <c r="AU3806" s="260" t="s">
        <v>93</v>
      </c>
      <c r="AV3806" s="13" t="s">
        <v>93</v>
      </c>
      <c r="AW3806" s="13" t="s">
        <v>40</v>
      </c>
      <c r="AX3806" s="13" t="s">
        <v>91</v>
      </c>
      <c r="AY3806" s="260" t="s">
        <v>251</v>
      </c>
    </row>
    <row r="3807" s="2" customFormat="1" ht="24.15" customHeight="1">
      <c r="A3807" s="41"/>
      <c r="B3807" s="42"/>
      <c r="C3807" s="230" t="s">
        <v>3566</v>
      </c>
      <c r="D3807" s="230" t="s">
        <v>253</v>
      </c>
      <c r="E3807" s="231" t="s">
        <v>3567</v>
      </c>
      <c r="F3807" s="232" t="s">
        <v>3568</v>
      </c>
      <c r="G3807" s="233" t="s">
        <v>1665</v>
      </c>
      <c r="H3807" s="305"/>
      <c r="I3807" s="235"/>
      <c r="J3807" s="236">
        <f>ROUND(I3807*H3807,2)</f>
        <v>0</v>
      </c>
      <c r="K3807" s="237"/>
      <c r="L3807" s="47"/>
      <c r="M3807" s="238" t="s">
        <v>1</v>
      </c>
      <c r="N3807" s="239" t="s">
        <v>49</v>
      </c>
      <c r="O3807" s="94"/>
      <c r="P3807" s="240">
        <f>O3807*H3807</f>
        <v>0</v>
      </c>
      <c r="Q3807" s="240">
        <v>0</v>
      </c>
      <c r="R3807" s="240">
        <f>Q3807*H3807</f>
        <v>0</v>
      </c>
      <c r="S3807" s="240">
        <v>0</v>
      </c>
      <c r="T3807" s="241">
        <f>S3807*H3807</f>
        <v>0</v>
      </c>
      <c r="U3807" s="41"/>
      <c r="V3807" s="41"/>
      <c r="W3807" s="41"/>
      <c r="X3807" s="41"/>
      <c r="Y3807" s="41"/>
      <c r="Z3807" s="41"/>
      <c r="AA3807" s="41"/>
      <c r="AB3807" s="41"/>
      <c r="AC3807" s="41"/>
      <c r="AD3807" s="41"/>
      <c r="AE3807" s="41"/>
      <c r="AR3807" s="242" t="s">
        <v>304</v>
      </c>
      <c r="AT3807" s="242" t="s">
        <v>253</v>
      </c>
      <c r="AU3807" s="242" t="s">
        <v>93</v>
      </c>
      <c r="AY3807" s="19" t="s">
        <v>251</v>
      </c>
      <c r="BE3807" s="243">
        <f>IF(N3807="základní",J3807,0)</f>
        <v>0</v>
      </c>
      <c r="BF3807" s="243">
        <f>IF(N3807="snížená",J3807,0)</f>
        <v>0</v>
      </c>
      <c r="BG3807" s="243">
        <f>IF(N3807="zákl. přenesená",J3807,0)</f>
        <v>0</v>
      </c>
      <c r="BH3807" s="243">
        <f>IF(N3807="sníž. přenesená",J3807,0)</f>
        <v>0</v>
      </c>
      <c r="BI3807" s="243">
        <f>IF(N3807="nulová",J3807,0)</f>
        <v>0</v>
      </c>
      <c r="BJ3807" s="19" t="s">
        <v>91</v>
      </c>
      <c r="BK3807" s="243">
        <f>ROUND(I3807*H3807,2)</f>
        <v>0</v>
      </c>
      <c r="BL3807" s="19" t="s">
        <v>304</v>
      </c>
      <c r="BM3807" s="242" t="s">
        <v>3569</v>
      </c>
    </row>
    <row r="3808" s="2" customFormat="1">
      <c r="A3808" s="41"/>
      <c r="B3808" s="42"/>
      <c r="C3808" s="43"/>
      <c r="D3808" s="244" t="s">
        <v>258</v>
      </c>
      <c r="E3808" s="43"/>
      <c r="F3808" s="245" t="s">
        <v>3570</v>
      </c>
      <c r="G3808" s="43"/>
      <c r="H3808" s="43"/>
      <c r="I3808" s="246"/>
      <c r="J3808" s="43"/>
      <c r="K3808" s="43"/>
      <c r="L3808" s="47"/>
      <c r="M3808" s="247"/>
      <c r="N3808" s="248"/>
      <c r="O3808" s="94"/>
      <c r="P3808" s="94"/>
      <c r="Q3808" s="94"/>
      <c r="R3808" s="94"/>
      <c r="S3808" s="94"/>
      <c r="T3808" s="95"/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T3808" s="19" t="s">
        <v>258</v>
      </c>
      <c r="AU3808" s="19" t="s">
        <v>93</v>
      </c>
    </row>
    <row r="3809" s="12" customFormat="1" ht="22.8" customHeight="1">
      <c r="A3809" s="12"/>
      <c r="B3809" s="214"/>
      <c r="C3809" s="215"/>
      <c r="D3809" s="216" t="s">
        <v>83</v>
      </c>
      <c r="E3809" s="228" t="s">
        <v>3571</v>
      </c>
      <c r="F3809" s="228" t="s">
        <v>3572</v>
      </c>
      <c r="G3809" s="215"/>
      <c r="H3809" s="215"/>
      <c r="I3809" s="218"/>
      <c r="J3809" s="229">
        <f>BK3809</f>
        <v>0</v>
      </c>
      <c r="K3809" s="215"/>
      <c r="L3809" s="220"/>
      <c r="M3809" s="221"/>
      <c r="N3809" s="222"/>
      <c r="O3809" s="222"/>
      <c r="P3809" s="223">
        <f>SUM(P3810:P5247)</f>
        <v>0</v>
      </c>
      <c r="Q3809" s="222"/>
      <c r="R3809" s="223">
        <f>SUM(R3810:R5247)</f>
        <v>35.960961338000004</v>
      </c>
      <c r="S3809" s="222"/>
      <c r="T3809" s="224">
        <f>SUM(T3810:T5247)</f>
        <v>0</v>
      </c>
      <c r="U3809" s="12"/>
      <c r="V3809" s="12"/>
      <c r="W3809" s="12"/>
      <c r="X3809" s="12"/>
      <c r="Y3809" s="12"/>
      <c r="Z3809" s="12"/>
      <c r="AA3809" s="12"/>
      <c r="AB3809" s="12"/>
      <c r="AC3809" s="12"/>
      <c r="AD3809" s="12"/>
      <c r="AE3809" s="12"/>
      <c r="AR3809" s="225" t="s">
        <v>93</v>
      </c>
      <c r="AT3809" s="226" t="s">
        <v>83</v>
      </c>
      <c r="AU3809" s="226" t="s">
        <v>91</v>
      </c>
      <c r="AY3809" s="225" t="s">
        <v>251</v>
      </c>
      <c r="BK3809" s="227">
        <f>SUM(BK3810:BK5247)</f>
        <v>0</v>
      </c>
    </row>
    <row r="3810" s="2" customFormat="1" ht="16.5" customHeight="1">
      <c r="A3810" s="41"/>
      <c r="B3810" s="42"/>
      <c r="C3810" s="230" t="s">
        <v>3573</v>
      </c>
      <c r="D3810" s="230" t="s">
        <v>253</v>
      </c>
      <c r="E3810" s="231" t="s">
        <v>3574</v>
      </c>
      <c r="F3810" s="232" t="s">
        <v>3575</v>
      </c>
      <c r="G3810" s="233" t="s">
        <v>389</v>
      </c>
      <c r="H3810" s="234">
        <v>918.99599999999998</v>
      </c>
      <c r="I3810" s="235"/>
      <c r="J3810" s="236">
        <f>ROUND(I3810*H3810,2)</f>
        <v>0</v>
      </c>
      <c r="K3810" s="237"/>
      <c r="L3810" s="47"/>
      <c r="M3810" s="238" t="s">
        <v>1</v>
      </c>
      <c r="N3810" s="239" t="s">
        <v>49</v>
      </c>
      <c r="O3810" s="94"/>
      <c r="P3810" s="240">
        <f>O3810*H3810</f>
        <v>0</v>
      </c>
      <c r="Q3810" s="240">
        <v>0</v>
      </c>
      <c r="R3810" s="240">
        <f>Q3810*H3810</f>
        <v>0</v>
      </c>
      <c r="S3810" s="240">
        <v>0</v>
      </c>
      <c r="T3810" s="241">
        <f>S3810*H3810</f>
        <v>0</v>
      </c>
      <c r="U3810" s="41"/>
      <c r="V3810" s="41"/>
      <c r="W3810" s="41"/>
      <c r="X3810" s="41"/>
      <c r="Y3810" s="41"/>
      <c r="Z3810" s="41"/>
      <c r="AA3810" s="41"/>
      <c r="AB3810" s="41"/>
      <c r="AC3810" s="41"/>
      <c r="AD3810" s="41"/>
      <c r="AE3810" s="41"/>
      <c r="AR3810" s="242" t="s">
        <v>304</v>
      </c>
      <c r="AT3810" s="242" t="s">
        <v>253</v>
      </c>
      <c r="AU3810" s="242" t="s">
        <v>93</v>
      </c>
      <c r="AY3810" s="19" t="s">
        <v>251</v>
      </c>
      <c r="BE3810" s="243">
        <f>IF(N3810="základní",J3810,0)</f>
        <v>0</v>
      </c>
      <c r="BF3810" s="243">
        <f>IF(N3810="snížená",J3810,0)</f>
        <v>0</v>
      </c>
      <c r="BG3810" s="243">
        <f>IF(N3810="zákl. přenesená",J3810,0)</f>
        <v>0</v>
      </c>
      <c r="BH3810" s="243">
        <f>IF(N3810="sníž. přenesená",J3810,0)</f>
        <v>0</v>
      </c>
      <c r="BI3810" s="243">
        <f>IF(N3810="nulová",J3810,0)</f>
        <v>0</v>
      </c>
      <c r="BJ3810" s="19" t="s">
        <v>91</v>
      </c>
      <c r="BK3810" s="243">
        <f>ROUND(I3810*H3810,2)</f>
        <v>0</v>
      </c>
      <c r="BL3810" s="19" t="s">
        <v>304</v>
      </c>
      <c r="BM3810" s="242" t="s">
        <v>3576</v>
      </c>
    </row>
    <row r="3811" s="2" customFormat="1">
      <c r="A3811" s="41"/>
      <c r="B3811" s="42"/>
      <c r="C3811" s="43"/>
      <c r="D3811" s="244" t="s">
        <v>258</v>
      </c>
      <c r="E3811" s="43"/>
      <c r="F3811" s="245" t="s">
        <v>3577</v>
      </c>
      <c r="G3811" s="43"/>
      <c r="H3811" s="43"/>
      <c r="I3811" s="246"/>
      <c r="J3811" s="43"/>
      <c r="K3811" s="43"/>
      <c r="L3811" s="47"/>
      <c r="M3811" s="247"/>
      <c r="N3811" s="248"/>
      <c r="O3811" s="94"/>
      <c r="P3811" s="94"/>
      <c r="Q3811" s="94"/>
      <c r="R3811" s="94"/>
      <c r="S3811" s="94"/>
      <c r="T3811" s="95"/>
      <c r="U3811" s="41"/>
      <c r="V3811" s="41"/>
      <c r="W3811" s="41"/>
      <c r="X3811" s="41"/>
      <c r="Y3811" s="41"/>
      <c r="Z3811" s="41"/>
      <c r="AA3811" s="41"/>
      <c r="AB3811" s="41"/>
      <c r="AC3811" s="41"/>
      <c r="AD3811" s="41"/>
      <c r="AE3811" s="41"/>
      <c r="AT3811" s="19" t="s">
        <v>258</v>
      </c>
      <c r="AU3811" s="19" t="s">
        <v>93</v>
      </c>
    </row>
    <row r="3812" s="15" customFormat="1">
      <c r="A3812" s="15"/>
      <c r="B3812" s="272"/>
      <c r="C3812" s="273"/>
      <c r="D3812" s="251" t="s">
        <v>260</v>
      </c>
      <c r="E3812" s="274" t="s">
        <v>1</v>
      </c>
      <c r="F3812" s="275" t="s">
        <v>3578</v>
      </c>
      <c r="G3812" s="273"/>
      <c r="H3812" s="274" t="s">
        <v>1</v>
      </c>
      <c r="I3812" s="276"/>
      <c r="J3812" s="273"/>
      <c r="K3812" s="273"/>
      <c r="L3812" s="277"/>
      <c r="M3812" s="278"/>
      <c r="N3812" s="279"/>
      <c r="O3812" s="279"/>
      <c r="P3812" s="279"/>
      <c r="Q3812" s="279"/>
      <c r="R3812" s="279"/>
      <c r="S3812" s="279"/>
      <c r="T3812" s="280"/>
      <c r="U3812" s="15"/>
      <c r="V3812" s="15"/>
      <c r="W3812" s="15"/>
      <c r="X3812" s="15"/>
      <c r="Y3812" s="15"/>
      <c r="Z3812" s="15"/>
      <c r="AA3812" s="15"/>
      <c r="AB3812" s="15"/>
      <c r="AC3812" s="15"/>
      <c r="AD3812" s="15"/>
      <c r="AE3812" s="15"/>
      <c r="AT3812" s="281" t="s">
        <v>260</v>
      </c>
      <c r="AU3812" s="281" t="s">
        <v>93</v>
      </c>
      <c r="AV3812" s="15" t="s">
        <v>91</v>
      </c>
      <c r="AW3812" s="15" t="s">
        <v>40</v>
      </c>
      <c r="AX3812" s="15" t="s">
        <v>84</v>
      </c>
      <c r="AY3812" s="281" t="s">
        <v>251</v>
      </c>
    </row>
    <row r="3813" s="15" customFormat="1">
      <c r="A3813" s="15"/>
      <c r="B3813" s="272"/>
      <c r="C3813" s="273"/>
      <c r="D3813" s="251" t="s">
        <v>260</v>
      </c>
      <c r="E3813" s="274" t="s">
        <v>1</v>
      </c>
      <c r="F3813" s="275" t="s">
        <v>330</v>
      </c>
      <c r="G3813" s="273"/>
      <c r="H3813" s="274" t="s">
        <v>1</v>
      </c>
      <c r="I3813" s="276"/>
      <c r="J3813" s="273"/>
      <c r="K3813" s="273"/>
      <c r="L3813" s="277"/>
      <c r="M3813" s="278"/>
      <c r="N3813" s="279"/>
      <c r="O3813" s="279"/>
      <c r="P3813" s="279"/>
      <c r="Q3813" s="279"/>
      <c r="R3813" s="279"/>
      <c r="S3813" s="279"/>
      <c r="T3813" s="280"/>
      <c r="U3813" s="15"/>
      <c r="V3813" s="15"/>
      <c r="W3813" s="15"/>
      <c r="X3813" s="15"/>
      <c r="Y3813" s="15"/>
      <c r="Z3813" s="15"/>
      <c r="AA3813" s="15"/>
      <c r="AB3813" s="15"/>
      <c r="AC3813" s="15"/>
      <c r="AD3813" s="15"/>
      <c r="AE3813" s="15"/>
      <c r="AT3813" s="281" t="s">
        <v>260</v>
      </c>
      <c r="AU3813" s="281" t="s">
        <v>93</v>
      </c>
      <c r="AV3813" s="15" t="s">
        <v>91</v>
      </c>
      <c r="AW3813" s="15" t="s">
        <v>40</v>
      </c>
      <c r="AX3813" s="15" t="s">
        <v>84</v>
      </c>
      <c r="AY3813" s="281" t="s">
        <v>251</v>
      </c>
    </row>
    <row r="3814" s="13" customFormat="1">
      <c r="A3814" s="13"/>
      <c r="B3814" s="249"/>
      <c r="C3814" s="250"/>
      <c r="D3814" s="251" t="s">
        <v>260</v>
      </c>
      <c r="E3814" s="252" t="s">
        <v>1</v>
      </c>
      <c r="F3814" s="253" t="s">
        <v>3579</v>
      </c>
      <c r="G3814" s="250"/>
      <c r="H3814" s="254">
        <v>67.349999999999994</v>
      </c>
      <c r="I3814" s="255"/>
      <c r="J3814" s="250"/>
      <c r="K3814" s="250"/>
      <c r="L3814" s="256"/>
      <c r="M3814" s="257"/>
      <c r="N3814" s="258"/>
      <c r="O3814" s="258"/>
      <c r="P3814" s="258"/>
      <c r="Q3814" s="258"/>
      <c r="R3814" s="258"/>
      <c r="S3814" s="258"/>
      <c r="T3814" s="259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60" t="s">
        <v>260</v>
      </c>
      <c r="AU3814" s="260" t="s">
        <v>93</v>
      </c>
      <c r="AV3814" s="13" t="s">
        <v>93</v>
      </c>
      <c r="AW3814" s="13" t="s">
        <v>40</v>
      </c>
      <c r="AX3814" s="13" t="s">
        <v>84</v>
      </c>
      <c r="AY3814" s="260" t="s">
        <v>251</v>
      </c>
    </row>
    <row r="3815" s="13" customFormat="1">
      <c r="A3815" s="13"/>
      <c r="B3815" s="249"/>
      <c r="C3815" s="250"/>
      <c r="D3815" s="251" t="s">
        <v>260</v>
      </c>
      <c r="E3815" s="252" t="s">
        <v>1</v>
      </c>
      <c r="F3815" s="253" t="s">
        <v>3580</v>
      </c>
      <c r="G3815" s="250"/>
      <c r="H3815" s="254">
        <v>10.08</v>
      </c>
      <c r="I3815" s="255"/>
      <c r="J3815" s="250"/>
      <c r="K3815" s="250"/>
      <c r="L3815" s="256"/>
      <c r="M3815" s="257"/>
      <c r="N3815" s="258"/>
      <c r="O3815" s="258"/>
      <c r="P3815" s="258"/>
      <c r="Q3815" s="258"/>
      <c r="R3815" s="258"/>
      <c r="S3815" s="258"/>
      <c r="T3815" s="259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60" t="s">
        <v>260</v>
      </c>
      <c r="AU3815" s="260" t="s">
        <v>93</v>
      </c>
      <c r="AV3815" s="13" t="s">
        <v>93</v>
      </c>
      <c r="AW3815" s="13" t="s">
        <v>40</v>
      </c>
      <c r="AX3815" s="13" t="s">
        <v>84</v>
      </c>
      <c r="AY3815" s="260" t="s">
        <v>251</v>
      </c>
    </row>
    <row r="3816" s="13" customFormat="1">
      <c r="A3816" s="13"/>
      <c r="B3816" s="249"/>
      <c r="C3816" s="250"/>
      <c r="D3816" s="251" t="s">
        <v>260</v>
      </c>
      <c r="E3816" s="252" t="s">
        <v>1</v>
      </c>
      <c r="F3816" s="253" t="s">
        <v>3581</v>
      </c>
      <c r="G3816" s="250"/>
      <c r="H3816" s="254">
        <v>4.3499999999999996</v>
      </c>
      <c r="I3816" s="255"/>
      <c r="J3816" s="250"/>
      <c r="K3816" s="250"/>
      <c r="L3816" s="256"/>
      <c r="M3816" s="257"/>
      <c r="N3816" s="258"/>
      <c r="O3816" s="258"/>
      <c r="P3816" s="258"/>
      <c r="Q3816" s="258"/>
      <c r="R3816" s="258"/>
      <c r="S3816" s="258"/>
      <c r="T3816" s="259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60" t="s">
        <v>260</v>
      </c>
      <c r="AU3816" s="260" t="s">
        <v>93</v>
      </c>
      <c r="AV3816" s="13" t="s">
        <v>93</v>
      </c>
      <c r="AW3816" s="13" t="s">
        <v>40</v>
      </c>
      <c r="AX3816" s="13" t="s">
        <v>84</v>
      </c>
      <c r="AY3816" s="260" t="s">
        <v>251</v>
      </c>
    </row>
    <row r="3817" s="13" customFormat="1">
      <c r="A3817" s="13"/>
      <c r="B3817" s="249"/>
      <c r="C3817" s="250"/>
      <c r="D3817" s="251" t="s">
        <v>260</v>
      </c>
      <c r="E3817" s="252" t="s">
        <v>1</v>
      </c>
      <c r="F3817" s="253" t="s">
        <v>3582</v>
      </c>
      <c r="G3817" s="250"/>
      <c r="H3817" s="254">
        <v>7.3099999999999996</v>
      </c>
      <c r="I3817" s="255"/>
      <c r="J3817" s="250"/>
      <c r="K3817" s="250"/>
      <c r="L3817" s="256"/>
      <c r="M3817" s="257"/>
      <c r="N3817" s="258"/>
      <c r="O3817" s="258"/>
      <c r="P3817" s="258"/>
      <c r="Q3817" s="258"/>
      <c r="R3817" s="258"/>
      <c r="S3817" s="258"/>
      <c r="T3817" s="259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60" t="s">
        <v>260</v>
      </c>
      <c r="AU3817" s="260" t="s">
        <v>93</v>
      </c>
      <c r="AV3817" s="13" t="s">
        <v>93</v>
      </c>
      <c r="AW3817" s="13" t="s">
        <v>40</v>
      </c>
      <c r="AX3817" s="13" t="s">
        <v>84</v>
      </c>
      <c r="AY3817" s="260" t="s">
        <v>251</v>
      </c>
    </row>
    <row r="3818" s="13" customFormat="1">
      <c r="A3818" s="13"/>
      <c r="B3818" s="249"/>
      <c r="C3818" s="250"/>
      <c r="D3818" s="251" t="s">
        <v>260</v>
      </c>
      <c r="E3818" s="252" t="s">
        <v>1</v>
      </c>
      <c r="F3818" s="253" t="s">
        <v>3583</v>
      </c>
      <c r="G3818" s="250"/>
      <c r="H3818" s="254">
        <v>18.359999999999999</v>
      </c>
      <c r="I3818" s="255"/>
      <c r="J3818" s="250"/>
      <c r="K3818" s="250"/>
      <c r="L3818" s="256"/>
      <c r="M3818" s="257"/>
      <c r="N3818" s="258"/>
      <c r="O3818" s="258"/>
      <c r="P3818" s="258"/>
      <c r="Q3818" s="258"/>
      <c r="R3818" s="258"/>
      <c r="S3818" s="258"/>
      <c r="T3818" s="259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60" t="s">
        <v>260</v>
      </c>
      <c r="AU3818" s="260" t="s">
        <v>93</v>
      </c>
      <c r="AV3818" s="13" t="s">
        <v>93</v>
      </c>
      <c r="AW3818" s="13" t="s">
        <v>40</v>
      </c>
      <c r="AX3818" s="13" t="s">
        <v>84</v>
      </c>
      <c r="AY3818" s="260" t="s">
        <v>251</v>
      </c>
    </row>
    <row r="3819" s="16" customFormat="1">
      <c r="A3819" s="16"/>
      <c r="B3819" s="283"/>
      <c r="C3819" s="284"/>
      <c r="D3819" s="251" t="s">
        <v>260</v>
      </c>
      <c r="E3819" s="285" t="s">
        <v>1</v>
      </c>
      <c r="F3819" s="286" t="s">
        <v>329</v>
      </c>
      <c r="G3819" s="284"/>
      <c r="H3819" s="287">
        <v>107.45</v>
      </c>
      <c r="I3819" s="288"/>
      <c r="J3819" s="284"/>
      <c r="K3819" s="284"/>
      <c r="L3819" s="289"/>
      <c r="M3819" s="290"/>
      <c r="N3819" s="291"/>
      <c r="O3819" s="291"/>
      <c r="P3819" s="291"/>
      <c r="Q3819" s="291"/>
      <c r="R3819" s="291"/>
      <c r="S3819" s="291"/>
      <c r="T3819" s="292"/>
      <c r="U3819" s="16"/>
      <c r="V3819" s="16"/>
      <c r="W3819" s="16"/>
      <c r="X3819" s="16"/>
      <c r="Y3819" s="16"/>
      <c r="Z3819" s="16"/>
      <c r="AA3819" s="16"/>
      <c r="AB3819" s="16"/>
      <c r="AC3819" s="16"/>
      <c r="AD3819" s="16"/>
      <c r="AE3819" s="16"/>
      <c r="AT3819" s="293" t="s">
        <v>260</v>
      </c>
      <c r="AU3819" s="293" t="s">
        <v>93</v>
      </c>
      <c r="AV3819" s="16" t="s">
        <v>273</v>
      </c>
      <c r="AW3819" s="16" t="s">
        <v>40</v>
      </c>
      <c r="AX3819" s="16" t="s">
        <v>84</v>
      </c>
      <c r="AY3819" s="293" t="s">
        <v>251</v>
      </c>
    </row>
    <row r="3820" s="15" customFormat="1">
      <c r="A3820" s="15"/>
      <c r="B3820" s="272"/>
      <c r="C3820" s="273"/>
      <c r="D3820" s="251" t="s">
        <v>260</v>
      </c>
      <c r="E3820" s="274" t="s">
        <v>1</v>
      </c>
      <c r="F3820" s="275" t="s">
        <v>628</v>
      </c>
      <c r="G3820" s="273"/>
      <c r="H3820" s="274" t="s">
        <v>1</v>
      </c>
      <c r="I3820" s="276"/>
      <c r="J3820" s="273"/>
      <c r="K3820" s="273"/>
      <c r="L3820" s="277"/>
      <c r="M3820" s="278"/>
      <c r="N3820" s="279"/>
      <c r="O3820" s="279"/>
      <c r="P3820" s="279"/>
      <c r="Q3820" s="279"/>
      <c r="R3820" s="279"/>
      <c r="S3820" s="279"/>
      <c r="T3820" s="280"/>
      <c r="U3820" s="15"/>
      <c r="V3820" s="15"/>
      <c r="W3820" s="15"/>
      <c r="X3820" s="15"/>
      <c r="Y3820" s="15"/>
      <c r="Z3820" s="15"/>
      <c r="AA3820" s="15"/>
      <c r="AB3820" s="15"/>
      <c r="AC3820" s="15"/>
      <c r="AD3820" s="15"/>
      <c r="AE3820" s="15"/>
      <c r="AT3820" s="281" t="s">
        <v>260</v>
      </c>
      <c r="AU3820" s="281" t="s">
        <v>93</v>
      </c>
      <c r="AV3820" s="15" t="s">
        <v>91</v>
      </c>
      <c r="AW3820" s="15" t="s">
        <v>40</v>
      </c>
      <c r="AX3820" s="15" t="s">
        <v>84</v>
      </c>
      <c r="AY3820" s="281" t="s">
        <v>251</v>
      </c>
    </row>
    <row r="3821" s="13" customFormat="1">
      <c r="A3821" s="13"/>
      <c r="B3821" s="249"/>
      <c r="C3821" s="250"/>
      <c r="D3821" s="251" t="s">
        <v>260</v>
      </c>
      <c r="E3821" s="252" t="s">
        <v>1</v>
      </c>
      <c r="F3821" s="253" t="s">
        <v>3584</v>
      </c>
      <c r="G3821" s="250"/>
      <c r="H3821" s="254">
        <v>25.309999999999999</v>
      </c>
      <c r="I3821" s="255"/>
      <c r="J3821" s="250"/>
      <c r="K3821" s="250"/>
      <c r="L3821" s="256"/>
      <c r="M3821" s="257"/>
      <c r="N3821" s="258"/>
      <c r="O3821" s="258"/>
      <c r="P3821" s="258"/>
      <c r="Q3821" s="258"/>
      <c r="R3821" s="258"/>
      <c r="S3821" s="258"/>
      <c r="T3821" s="259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60" t="s">
        <v>260</v>
      </c>
      <c r="AU3821" s="260" t="s">
        <v>93</v>
      </c>
      <c r="AV3821" s="13" t="s">
        <v>93</v>
      </c>
      <c r="AW3821" s="13" t="s">
        <v>40</v>
      </c>
      <c r="AX3821" s="13" t="s">
        <v>84</v>
      </c>
      <c r="AY3821" s="260" t="s">
        <v>251</v>
      </c>
    </row>
    <row r="3822" s="13" customFormat="1">
      <c r="A3822" s="13"/>
      <c r="B3822" s="249"/>
      <c r="C3822" s="250"/>
      <c r="D3822" s="251" t="s">
        <v>260</v>
      </c>
      <c r="E3822" s="252" t="s">
        <v>1</v>
      </c>
      <c r="F3822" s="253" t="s">
        <v>3585</v>
      </c>
      <c r="G3822" s="250"/>
      <c r="H3822" s="254">
        <v>2.1800000000000002</v>
      </c>
      <c r="I3822" s="255"/>
      <c r="J3822" s="250"/>
      <c r="K3822" s="250"/>
      <c r="L3822" s="256"/>
      <c r="M3822" s="257"/>
      <c r="N3822" s="258"/>
      <c r="O3822" s="258"/>
      <c r="P3822" s="258"/>
      <c r="Q3822" s="258"/>
      <c r="R3822" s="258"/>
      <c r="S3822" s="258"/>
      <c r="T3822" s="259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60" t="s">
        <v>260</v>
      </c>
      <c r="AU3822" s="260" t="s">
        <v>93</v>
      </c>
      <c r="AV3822" s="13" t="s">
        <v>93</v>
      </c>
      <c r="AW3822" s="13" t="s">
        <v>40</v>
      </c>
      <c r="AX3822" s="13" t="s">
        <v>84</v>
      </c>
      <c r="AY3822" s="260" t="s">
        <v>251</v>
      </c>
    </row>
    <row r="3823" s="13" customFormat="1">
      <c r="A3823" s="13"/>
      <c r="B3823" s="249"/>
      <c r="C3823" s="250"/>
      <c r="D3823" s="251" t="s">
        <v>260</v>
      </c>
      <c r="E3823" s="252" t="s">
        <v>1</v>
      </c>
      <c r="F3823" s="253" t="s">
        <v>3586</v>
      </c>
      <c r="G3823" s="250"/>
      <c r="H3823" s="254">
        <v>19</v>
      </c>
      <c r="I3823" s="255"/>
      <c r="J3823" s="250"/>
      <c r="K3823" s="250"/>
      <c r="L3823" s="256"/>
      <c r="M3823" s="257"/>
      <c r="N3823" s="258"/>
      <c r="O3823" s="258"/>
      <c r="P3823" s="258"/>
      <c r="Q3823" s="258"/>
      <c r="R3823" s="258"/>
      <c r="S3823" s="258"/>
      <c r="T3823" s="259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60" t="s">
        <v>260</v>
      </c>
      <c r="AU3823" s="260" t="s">
        <v>93</v>
      </c>
      <c r="AV3823" s="13" t="s">
        <v>93</v>
      </c>
      <c r="AW3823" s="13" t="s">
        <v>40</v>
      </c>
      <c r="AX3823" s="13" t="s">
        <v>84</v>
      </c>
      <c r="AY3823" s="260" t="s">
        <v>251</v>
      </c>
    </row>
    <row r="3824" s="13" customFormat="1">
      <c r="A3824" s="13"/>
      <c r="B3824" s="249"/>
      <c r="C3824" s="250"/>
      <c r="D3824" s="251" t="s">
        <v>260</v>
      </c>
      <c r="E3824" s="252" t="s">
        <v>1</v>
      </c>
      <c r="F3824" s="253" t="s">
        <v>3587</v>
      </c>
      <c r="G3824" s="250"/>
      <c r="H3824" s="254">
        <v>32.140000000000001</v>
      </c>
      <c r="I3824" s="255"/>
      <c r="J3824" s="250"/>
      <c r="K3824" s="250"/>
      <c r="L3824" s="256"/>
      <c r="M3824" s="257"/>
      <c r="N3824" s="258"/>
      <c r="O3824" s="258"/>
      <c r="P3824" s="258"/>
      <c r="Q3824" s="258"/>
      <c r="R3824" s="258"/>
      <c r="S3824" s="258"/>
      <c r="T3824" s="259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60" t="s">
        <v>260</v>
      </c>
      <c r="AU3824" s="260" t="s">
        <v>93</v>
      </c>
      <c r="AV3824" s="13" t="s">
        <v>93</v>
      </c>
      <c r="AW3824" s="13" t="s">
        <v>40</v>
      </c>
      <c r="AX3824" s="13" t="s">
        <v>84</v>
      </c>
      <c r="AY3824" s="260" t="s">
        <v>251</v>
      </c>
    </row>
    <row r="3825" s="16" customFormat="1">
      <c r="A3825" s="16"/>
      <c r="B3825" s="283"/>
      <c r="C3825" s="284"/>
      <c r="D3825" s="251" t="s">
        <v>260</v>
      </c>
      <c r="E3825" s="285" t="s">
        <v>1</v>
      </c>
      <c r="F3825" s="286" t="s">
        <v>329</v>
      </c>
      <c r="G3825" s="284"/>
      <c r="H3825" s="287">
        <v>78.629999999999995</v>
      </c>
      <c r="I3825" s="288"/>
      <c r="J3825" s="284"/>
      <c r="K3825" s="284"/>
      <c r="L3825" s="289"/>
      <c r="M3825" s="290"/>
      <c r="N3825" s="291"/>
      <c r="O3825" s="291"/>
      <c r="P3825" s="291"/>
      <c r="Q3825" s="291"/>
      <c r="R3825" s="291"/>
      <c r="S3825" s="291"/>
      <c r="T3825" s="292"/>
      <c r="U3825" s="16"/>
      <c r="V3825" s="16"/>
      <c r="W3825" s="16"/>
      <c r="X3825" s="16"/>
      <c r="Y3825" s="16"/>
      <c r="Z3825" s="16"/>
      <c r="AA3825" s="16"/>
      <c r="AB3825" s="16"/>
      <c r="AC3825" s="16"/>
      <c r="AD3825" s="16"/>
      <c r="AE3825" s="16"/>
      <c r="AT3825" s="293" t="s">
        <v>260</v>
      </c>
      <c r="AU3825" s="293" t="s">
        <v>93</v>
      </c>
      <c r="AV3825" s="16" t="s">
        <v>273</v>
      </c>
      <c r="AW3825" s="16" t="s">
        <v>40</v>
      </c>
      <c r="AX3825" s="16" t="s">
        <v>84</v>
      </c>
      <c r="AY3825" s="293" t="s">
        <v>251</v>
      </c>
    </row>
    <row r="3826" s="15" customFormat="1">
      <c r="A3826" s="15"/>
      <c r="B3826" s="272"/>
      <c r="C3826" s="273"/>
      <c r="D3826" s="251" t="s">
        <v>260</v>
      </c>
      <c r="E3826" s="274" t="s">
        <v>1</v>
      </c>
      <c r="F3826" s="275" t="s">
        <v>630</v>
      </c>
      <c r="G3826" s="273"/>
      <c r="H3826" s="274" t="s">
        <v>1</v>
      </c>
      <c r="I3826" s="276"/>
      <c r="J3826" s="273"/>
      <c r="K3826" s="273"/>
      <c r="L3826" s="277"/>
      <c r="M3826" s="278"/>
      <c r="N3826" s="279"/>
      <c r="O3826" s="279"/>
      <c r="P3826" s="279"/>
      <c r="Q3826" s="279"/>
      <c r="R3826" s="279"/>
      <c r="S3826" s="279"/>
      <c r="T3826" s="280"/>
      <c r="U3826" s="15"/>
      <c r="V3826" s="15"/>
      <c r="W3826" s="15"/>
      <c r="X3826" s="15"/>
      <c r="Y3826" s="15"/>
      <c r="Z3826" s="15"/>
      <c r="AA3826" s="15"/>
      <c r="AB3826" s="15"/>
      <c r="AC3826" s="15"/>
      <c r="AD3826" s="15"/>
      <c r="AE3826" s="15"/>
      <c r="AT3826" s="281" t="s">
        <v>260</v>
      </c>
      <c r="AU3826" s="281" t="s">
        <v>93</v>
      </c>
      <c r="AV3826" s="15" t="s">
        <v>91</v>
      </c>
      <c r="AW3826" s="15" t="s">
        <v>40</v>
      </c>
      <c r="AX3826" s="15" t="s">
        <v>84</v>
      </c>
      <c r="AY3826" s="281" t="s">
        <v>251</v>
      </c>
    </row>
    <row r="3827" s="13" customFormat="1">
      <c r="A3827" s="13"/>
      <c r="B3827" s="249"/>
      <c r="C3827" s="250"/>
      <c r="D3827" s="251" t="s">
        <v>260</v>
      </c>
      <c r="E3827" s="252" t="s">
        <v>1</v>
      </c>
      <c r="F3827" s="253" t="s">
        <v>3588</v>
      </c>
      <c r="G3827" s="250"/>
      <c r="H3827" s="254">
        <v>2.1800000000000002</v>
      </c>
      <c r="I3827" s="255"/>
      <c r="J3827" s="250"/>
      <c r="K3827" s="250"/>
      <c r="L3827" s="256"/>
      <c r="M3827" s="257"/>
      <c r="N3827" s="258"/>
      <c r="O3827" s="258"/>
      <c r="P3827" s="258"/>
      <c r="Q3827" s="258"/>
      <c r="R3827" s="258"/>
      <c r="S3827" s="258"/>
      <c r="T3827" s="259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60" t="s">
        <v>260</v>
      </c>
      <c r="AU3827" s="260" t="s">
        <v>93</v>
      </c>
      <c r="AV3827" s="13" t="s">
        <v>93</v>
      </c>
      <c r="AW3827" s="13" t="s">
        <v>40</v>
      </c>
      <c r="AX3827" s="13" t="s">
        <v>84</v>
      </c>
      <c r="AY3827" s="260" t="s">
        <v>251</v>
      </c>
    </row>
    <row r="3828" s="13" customFormat="1">
      <c r="A3828" s="13"/>
      <c r="B3828" s="249"/>
      <c r="C3828" s="250"/>
      <c r="D3828" s="251" t="s">
        <v>260</v>
      </c>
      <c r="E3828" s="252" t="s">
        <v>1</v>
      </c>
      <c r="F3828" s="253" t="s">
        <v>3589</v>
      </c>
      <c r="G3828" s="250"/>
      <c r="H3828" s="254">
        <v>25.600000000000001</v>
      </c>
      <c r="I3828" s="255"/>
      <c r="J3828" s="250"/>
      <c r="K3828" s="250"/>
      <c r="L3828" s="256"/>
      <c r="M3828" s="257"/>
      <c r="N3828" s="258"/>
      <c r="O3828" s="258"/>
      <c r="P3828" s="258"/>
      <c r="Q3828" s="258"/>
      <c r="R3828" s="258"/>
      <c r="S3828" s="258"/>
      <c r="T3828" s="259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60" t="s">
        <v>260</v>
      </c>
      <c r="AU3828" s="260" t="s">
        <v>93</v>
      </c>
      <c r="AV3828" s="13" t="s">
        <v>93</v>
      </c>
      <c r="AW3828" s="13" t="s">
        <v>40</v>
      </c>
      <c r="AX3828" s="13" t="s">
        <v>84</v>
      </c>
      <c r="AY3828" s="260" t="s">
        <v>251</v>
      </c>
    </row>
    <row r="3829" s="13" customFormat="1">
      <c r="A3829" s="13"/>
      <c r="B3829" s="249"/>
      <c r="C3829" s="250"/>
      <c r="D3829" s="251" t="s">
        <v>260</v>
      </c>
      <c r="E3829" s="252" t="s">
        <v>1</v>
      </c>
      <c r="F3829" s="253" t="s">
        <v>3590</v>
      </c>
      <c r="G3829" s="250"/>
      <c r="H3829" s="254">
        <v>21.09</v>
      </c>
      <c r="I3829" s="255"/>
      <c r="J3829" s="250"/>
      <c r="K3829" s="250"/>
      <c r="L3829" s="256"/>
      <c r="M3829" s="257"/>
      <c r="N3829" s="258"/>
      <c r="O3829" s="258"/>
      <c r="P3829" s="258"/>
      <c r="Q3829" s="258"/>
      <c r="R3829" s="258"/>
      <c r="S3829" s="258"/>
      <c r="T3829" s="259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60" t="s">
        <v>260</v>
      </c>
      <c r="AU3829" s="260" t="s">
        <v>93</v>
      </c>
      <c r="AV3829" s="13" t="s">
        <v>93</v>
      </c>
      <c r="AW3829" s="13" t="s">
        <v>40</v>
      </c>
      <c r="AX3829" s="13" t="s">
        <v>84</v>
      </c>
      <c r="AY3829" s="260" t="s">
        <v>251</v>
      </c>
    </row>
    <row r="3830" s="13" customFormat="1">
      <c r="A3830" s="13"/>
      <c r="B3830" s="249"/>
      <c r="C3830" s="250"/>
      <c r="D3830" s="251" t="s">
        <v>260</v>
      </c>
      <c r="E3830" s="252" t="s">
        <v>1</v>
      </c>
      <c r="F3830" s="253" t="s">
        <v>3591</v>
      </c>
      <c r="G3830" s="250"/>
      <c r="H3830" s="254">
        <v>26.030000000000001</v>
      </c>
      <c r="I3830" s="255"/>
      <c r="J3830" s="250"/>
      <c r="K3830" s="250"/>
      <c r="L3830" s="256"/>
      <c r="M3830" s="257"/>
      <c r="N3830" s="258"/>
      <c r="O3830" s="258"/>
      <c r="P3830" s="258"/>
      <c r="Q3830" s="258"/>
      <c r="R3830" s="258"/>
      <c r="S3830" s="258"/>
      <c r="T3830" s="259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60" t="s">
        <v>260</v>
      </c>
      <c r="AU3830" s="260" t="s">
        <v>93</v>
      </c>
      <c r="AV3830" s="13" t="s">
        <v>93</v>
      </c>
      <c r="AW3830" s="13" t="s">
        <v>40</v>
      </c>
      <c r="AX3830" s="13" t="s">
        <v>84</v>
      </c>
      <c r="AY3830" s="260" t="s">
        <v>251</v>
      </c>
    </row>
    <row r="3831" s="16" customFormat="1">
      <c r="A3831" s="16"/>
      <c r="B3831" s="283"/>
      <c r="C3831" s="284"/>
      <c r="D3831" s="251" t="s">
        <v>260</v>
      </c>
      <c r="E3831" s="285" t="s">
        <v>1</v>
      </c>
      <c r="F3831" s="286" t="s">
        <v>329</v>
      </c>
      <c r="G3831" s="284"/>
      <c r="H3831" s="287">
        <v>74.900000000000006</v>
      </c>
      <c r="I3831" s="288"/>
      <c r="J3831" s="284"/>
      <c r="K3831" s="284"/>
      <c r="L3831" s="289"/>
      <c r="M3831" s="290"/>
      <c r="N3831" s="291"/>
      <c r="O3831" s="291"/>
      <c r="P3831" s="291"/>
      <c r="Q3831" s="291"/>
      <c r="R3831" s="291"/>
      <c r="S3831" s="291"/>
      <c r="T3831" s="292"/>
      <c r="U3831" s="16"/>
      <c r="V3831" s="16"/>
      <c r="W3831" s="16"/>
      <c r="X3831" s="16"/>
      <c r="Y3831" s="16"/>
      <c r="Z3831" s="16"/>
      <c r="AA3831" s="16"/>
      <c r="AB3831" s="16"/>
      <c r="AC3831" s="16"/>
      <c r="AD3831" s="16"/>
      <c r="AE3831" s="16"/>
      <c r="AT3831" s="293" t="s">
        <v>260</v>
      </c>
      <c r="AU3831" s="293" t="s">
        <v>93</v>
      </c>
      <c r="AV3831" s="16" t="s">
        <v>273</v>
      </c>
      <c r="AW3831" s="16" t="s">
        <v>40</v>
      </c>
      <c r="AX3831" s="16" t="s">
        <v>84</v>
      </c>
      <c r="AY3831" s="293" t="s">
        <v>251</v>
      </c>
    </row>
    <row r="3832" s="15" customFormat="1">
      <c r="A3832" s="15"/>
      <c r="B3832" s="272"/>
      <c r="C3832" s="273"/>
      <c r="D3832" s="251" t="s">
        <v>260</v>
      </c>
      <c r="E3832" s="274" t="s">
        <v>1</v>
      </c>
      <c r="F3832" s="275" t="s">
        <v>631</v>
      </c>
      <c r="G3832" s="273"/>
      <c r="H3832" s="274" t="s">
        <v>1</v>
      </c>
      <c r="I3832" s="276"/>
      <c r="J3832" s="273"/>
      <c r="K3832" s="273"/>
      <c r="L3832" s="277"/>
      <c r="M3832" s="278"/>
      <c r="N3832" s="279"/>
      <c r="O3832" s="279"/>
      <c r="P3832" s="279"/>
      <c r="Q3832" s="279"/>
      <c r="R3832" s="279"/>
      <c r="S3832" s="279"/>
      <c r="T3832" s="280"/>
      <c r="U3832" s="15"/>
      <c r="V3832" s="15"/>
      <c r="W3832" s="15"/>
      <c r="X3832" s="15"/>
      <c r="Y3832" s="15"/>
      <c r="Z3832" s="15"/>
      <c r="AA3832" s="15"/>
      <c r="AB3832" s="15"/>
      <c r="AC3832" s="15"/>
      <c r="AD3832" s="15"/>
      <c r="AE3832" s="15"/>
      <c r="AT3832" s="281" t="s">
        <v>260</v>
      </c>
      <c r="AU3832" s="281" t="s">
        <v>93</v>
      </c>
      <c r="AV3832" s="15" t="s">
        <v>91</v>
      </c>
      <c r="AW3832" s="15" t="s">
        <v>40</v>
      </c>
      <c r="AX3832" s="15" t="s">
        <v>84</v>
      </c>
      <c r="AY3832" s="281" t="s">
        <v>251</v>
      </c>
    </row>
    <row r="3833" s="13" customFormat="1">
      <c r="A3833" s="13"/>
      <c r="B3833" s="249"/>
      <c r="C3833" s="250"/>
      <c r="D3833" s="251" t="s">
        <v>260</v>
      </c>
      <c r="E3833" s="252" t="s">
        <v>1</v>
      </c>
      <c r="F3833" s="253" t="s">
        <v>3592</v>
      </c>
      <c r="G3833" s="250"/>
      <c r="H3833" s="254">
        <v>2.4900000000000002</v>
      </c>
      <c r="I3833" s="255"/>
      <c r="J3833" s="250"/>
      <c r="K3833" s="250"/>
      <c r="L3833" s="256"/>
      <c r="M3833" s="257"/>
      <c r="N3833" s="258"/>
      <c r="O3833" s="258"/>
      <c r="P3833" s="258"/>
      <c r="Q3833" s="258"/>
      <c r="R3833" s="258"/>
      <c r="S3833" s="258"/>
      <c r="T3833" s="259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60" t="s">
        <v>260</v>
      </c>
      <c r="AU3833" s="260" t="s">
        <v>93</v>
      </c>
      <c r="AV3833" s="13" t="s">
        <v>93</v>
      </c>
      <c r="AW3833" s="13" t="s">
        <v>40</v>
      </c>
      <c r="AX3833" s="13" t="s">
        <v>84</v>
      </c>
      <c r="AY3833" s="260" t="s">
        <v>251</v>
      </c>
    </row>
    <row r="3834" s="13" customFormat="1">
      <c r="A3834" s="13"/>
      <c r="B3834" s="249"/>
      <c r="C3834" s="250"/>
      <c r="D3834" s="251" t="s">
        <v>260</v>
      </c>
      <c r="E3834" s="252" t="s">
        <v>1</v>
      </c>
      <c r="F3834" s="253" t="s">
        <v>3593</v>
      </c>
      <c r="G3834" s="250"/>
      <c r="H3834" s="254">
        <v>25.34</v>
      </c>
      <c r="I3834" s="255"/>
      <c r="J3834" s="250"/>
      <c r="K3834" s="250"/>
      <c r="L3834" s="256"/>
      <c r="M3834" s="257"/>
      <c r="N3834" s="258"/>
      <c r="O3834" s="258"/>
      <c r="P3834" s="258"/>
      <c r="Q3834" s="258"/>
      <c r="R3834" s="258"/>
      <c r="S3834" s="258"/>
      <c r="T3834" s="259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60" t="s">
        <v>260</v>
      </c>
      <c r="AU3834" s="260" t="s">
        <v>93</v>
      </c>
      <c r="AV3834" s="13" t="s">
        <v>93</v>
      </c>
      <c r="AW3834" s="13" t="s">
        <v>40</v>
      </c>
      <c r="AX3834" s="13" t="s">
        <v>84</v>
      </c>
      <c r="AY3834" s="260" t="s">
        <v>251</v>
      </c>
    </row>
    <row r="3835" s="13" customFormat="1">
      <c r="A3835" s="13"/>
      <c r="B3835" s="249"/>
      <c r="C3835" s="250"/>
      <c r="D3835" s="251" t="s">
        <v>260</v>
      </c>
      <c r="E3835" s="252" t="s">
        <v>1</v>
      </c>
      <c r="F3835" s="253" t="s">
        <v>3594</v>
      </c>
      <c r="G3835" s="250"/>
      <c r="H3835" s="254">
        <v>20.940000000000001</v>
      </c>
      <c r="I3835" s="255"/>
      <c r="J3835" s="250"/>
      <c r="K3835" s="250"/>
      <c r="L3835" s="256"/>
      <c r="M3835" s="257"/>
      <c r="N3835" s="258"/>
      <c r="O3835" s="258"/>
      <c r="P3835" s="258"/>
      <c r="Q3835" s="258"/>
      <c r="R3835" s="258"/>
      <c r="S3835" s="258"/>
      <c r="T3835" s="259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60" t="s">
        <v>260</v>
      </c>
      <c r="AU3835" s="260" t="s">
        <v>93</v>
      </c>
      <c r="AV3835" s="13" t="s">
        <v>93</v>
      </c>
      <c r="AW3835" s="13" t="s">
        <v>40</v>
      </c>
      <c r="AX3835" s="13" t="s">
        <v>84</v>
      </c>
      <c r="AY3835" s="260" t="s">
        <v>251</v>
      </c>
    </row>
    <row r="3836" s="13" customFormat="1">
      <c r="A3836" s="13"/>
      <c r="B3836" s="249"/>
      <c r="C3836" s="250"/>
      <c r="D3836" s="251" t="s">
        <v>260</v>
      </c>
      <c r="E3836" s="252" t="s">
        <v>1</v>
      </c>
      <c r="F3836" s="253" t="s">
        <v>3595</v>
      </c>
      <c r="G3836" s="250"/>
      <c r="H3836" s="254">
        <v>25.780000000000001</v>
      </c>
      <c r="I3836" s="255"/>
      <c r="J3836" s="250"/>
      <c r="K3836" s="250"/>
      <c r="L3836" s="256"/>
      <c r="M3836" s="257"/>
      <c r="N3836" s="258"/>
      <c r="O3836" s="258"/>
      <c r="P3836" s="258"/>
      <c r="Q3836" s="258"/>
      <c r="R3836" s="258"/>
      <c r="S3836" s="258"/>
      <c r="T3836" s="259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60" t="s">
        <v>260</v>
      </c>
      <c r="AU3836" s="260" t="s">
        <v>93</v>
      </c>
      <c r="AV3836" s="13" t="s">
        <v>93</v>
      </c>
      <c r="AW3836" s="13" t="s">
        <v>40</v>
      </c>
      <c r="AX3836" s="13" t="s">
        <v>84</v>
      </c>
      <c r="AY3836" s="260" t="s">
        <v>251</v>
      </c>
    </row>
    <row r="3837" s="16" customFormat="1">
      <c r="A3837" s="16"/>
      <c r="B3837" s="283"/>
      <c r="C3837" s="284"/>
      <c r="D3837" s="251" t="s">
        <v>260</v>
      </c>
      <c r="E3837" s="285" t="s">
        <v>1</v>
      </c>
      <c r="F3837" s="286" t="s">
        <v>329</v>
      </c>
      <c r="G3837" s="284"/>
      <c r="H3837" s="287">
        <v>74.549999999999997</v>
      </c>
      <c r="I3837" s="288"/>
      <c r="J3837" s="284"/>
      <c r="K3837" s="284"/>
      <c r="L3837" s="289"/>
      <c r="M3837" s="290"/>
      <c r="N3837" s="291"/>
      <c r="O3837" s="291"/>
      <c r="P3837" s="291"/>
      <c r="Q3837" s="291"/>
      <c r="R3837" s="291"/>
      <c r="S3837" s="291"/>
      <c r="T3837" s="292"/>
      <c r="U3837" s="16"/>
      <c r="V3837" s="16"/>
      <c r="W3837" s="16"/>
      <c r="X3837" s="16"/>
      <c r="Y3837" s="16"/>
      <c r="Z3837" s="16"/>
      <c r="AA3837" s="16"/>
      <c r="AB3837" s="16"/>
      <c r="AC3837" s="16"/>
      <c r="AD3837" s="16"/>
      <c r="AE3837" s="16"/>
      <c r="AT3837" s="293" t="s">
        <v>260</v>
      </c>
      <c r="AU3837" s="293" t="s">
        <v>93</v>
      </c>
      <c r="AV3837" s="16" t="s">
        <v>273</v>
      </c>
      <c r="AW3837" s="16" t="s">
        <v>40</v>
      </c>
      <c r="AX3837" s="16" t="s">
        <v>84</v>
      </c>
      <c r="AY3837" s="293" t="s">
        <v>251</v>
      </c>
    </row>
    <row r="3838" s="15" customFormat="1">
      <c r="A3838" s="15"/>
      <c r="B3838" s="272"/>
      <c r="C3838" s="273"/>
      <c r="D3838" s="251" t="s">
        <v>260</v>
      </c>
      <c r="E3838" s="274" t="s">
        <v>1</v>
      </c>
      <c r="F3838" s="275" t="s">
        <v>632</v>
      </c>
      <c r="G3838" s="273"/>
      <c r="H3838" s="274" t="s">
        <v>1</v>
      </c>
      <c r="I3838" s="276"/>
      <c r="J3838" s="273"/>
      <c r="K3838" s="273"/>
      <c r="L3838" s="277"/>
      <c r="M3838" s="278"/>
      <c r="N3838" s="279"/>
      <c r="O3838" s="279"/>
      <c r="P3838" s="279"/>
      <c r="Q3838" s="279"/>
      <c r="R3838" s="279"/>
      <c r="S3838" s="279"/>
      <c r="T3838" s="280"/>
      <c r="U3838" s="15"/>
      <c r="V3838" s="15"/>
      <c r="W3838" s="15"/>
      <c r="X3838" s="15"/>
      <c r="Y3838" s="15"/>
      <c r="Z3838" s="15"/>
      <c r="AA3838" s="15"/>
      <c r="AB3838" s="15"/>
      <c r="AC3838" s="15"/>
      <c r="AD3838" s="15"/>
      <c r="AE3838" s="15"/>
      <c r="AT3838" s="281" t="s">
        <v>260</v>
      </c>
      <c r="AU3838" s="281" t="s">
        <v>93</v>
      </c>
      <c r="AV3838" s="15" t="s">
        <v>91</v>
      </c>
      <c r="AW3838" s="15" t="s">
        <v>40</v>
      </c>
      <c r="AX3838" s="15" t="s">
        <v>84</v>
      </c>
      <c r="AY3838" s="281" t="s">
        <v>251</v>
      </c>
    </row>
    <row r="3839" s="13" customFormat="1">
      <c r="A3839" s="13"/>
      <c r="B3839" s="249"/>
      <c r="C3839" s="250"/>
      <c r="D3839" s="251" t="s">
        <v>260</v>
      </c>
      <c r="E3839" s="252" t="s">
        <v>1</v>
      </c>
      <c r="F3839" s="253" t="s">
        <v>3596</v>
      </c>
      <c r="G3839" s="250"/>
      <c r="H3839" s="254">
        <v>2.1800000000000002</v>
      </c>
      <c r="I3839" s="255"/>
      <c r="J3839" s="250"/>
      <c r="K3839" s="250"/>
      <c r="L3839" s="256"/>
      <c r="M3839" s="257"/>
      <c r="N3839" s="258"/>
      <c r="O3839" s="258"/>
      <c r="P3839" s="258"/>
      <c r="Q3839" s="258"/>
      <c r="R3839" s="258"/>
      <c r="S3839" s="258"/>
      <c r="T3839" s="259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60" t="s">
        <v>260</v>
      </c>
      <c r="AU3839" s="260" t="s">
        <v>93</v>
      </c>
      <c r="AV3839" s="13" t="s">
        <v>93</v>
      </c>
      <c r="AW3839" s="13" t="s">
        <v>40</v>
      </c>
      <c r="AX3839" s="13" t="s">
        <v>84</v>
      </c>
      <c r="AY3839" s="260" t="s">
        <v>251</v>
      </c>
    </row>
    <row r="3840" s="13" customFormat="1">
      <c r="A3840" s="13"/>
      <c r="B3840" s="249"/>
      <c r="C3840" s="250"/>
      <c r="D3840" s="251" t="s">
        <v>260</v>
      </c>
      <c r="E3840" s="252" t="s">
        <v>1</v>
      </c>
      <c r="F3840" s="253" t="s">
        <v>3597</v>
      </c>
      <c r="G3840" s="250"/>
      <c r="H3840" s="254">
        <v>25.600000000000001</v>
      </c>
      <c r="I3840" s="255"/>
      <c r="J3840" s="250"/>
      <c r="K3840" s="250"/>
      <c r="L3840" s="256"/>
      <c r="M3840" s="257"/>
      <c r="N3840" s="258"/>
      <c r="O3840" s="258"/>
      <c r="P3840" s="258"/>
      <c r="Q3840" s="258"/>
      <c r="R3840" s="258"/>
      <c r="S3840" s="258"/>
      <c r="T3840" s="259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60" t="s">
        <v>260</v>
      </c>
      <c r="AU3840" s="260" t="s">
        <v>93</v>
      </c>
      <c r="AV3840" s="13" t="s">
        <v>93</v>
      </c>
      <c r="AW3840" s="13" t="s">
        <v>40</v>
      </c>
      <c r="AX3840" s="13" t="s">
        <v>84</v>
      </c>
      <c r="AY3840" s="260" t="s">
        <v>251</v>
      </c>
    </row>
    <row r="3841" s="13" customFormat="1">
      <c r="A3841" s="13"/>
      <c r="B3841" s="249"/>
      <c r="C3841" s="250"/>
      <c r="D3841" s="251" t="s">
        <v>260</v>
      </c>
      <c r="E3841" s="252" t="s">
        <v>1</v>
      </c>
      <c r="F3841" s="253" t="s">
        <v>3598</v>
      </c>
      <c r="G3841" s="250"/>
      <c r="H3841" s="254">
        <v>21.09</v>
      </c>
      <c r="I3841" s="255"/>
      <c r="J3841" s="250"/>
      <c r="K3841" s="250"/>
      <c r="L3841" s="256"/>
      <c r="M3841" s="257"/>
      <c r="N3841" s="258"/>
      <c r="O3841" s="258"/>
      <c r="P3841" s="258"/>
      <c r="Q3841" s="258"/>
      <c r="R3841" s="258"/>
      <c r="S3841" s="258"/>
      <c r="T3841" s="259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60" t="s">
        <v>260</v>
      </c>
      <c r="AU3841" s="260" t="s">
        <v>93</v>
      </c>
      <c r="AV3841" s="13" t="s">
        <v>93</v>
      </c>
      <c r="AW3841" s="13" t="s">
        <v>40</v>
      </c>
      <c r="AX3841" s="13" t="s">
        <v>84</v>
      </c>
      <c r="AY3841" s="260" t="s">
        <v>251</v>
      </c>
    </row>
    <row r="3842" s="13" customFormat="1">
      <c r="A3842" s="13"/>
      <c r="B3842" s="249"/>
      <c r="C3842" s="250"/>
      <c r="D3842" s="251" t="s">
        <v>260</v>
      </c>
      <c r="E3842" s="252" t="s">
        <v>1</v>
      </c>
      <c r="F3842" s="253" t="s">
        <v>3599</v>
      </c>
      <c r="G3842" s="250"/>
      <c r="H3842" s="254">
        <v>26.030000000000001</v>
      </c>
      <c r="I3842" s="255"/>
      <c r="J3842" s="250"/>
      <c r="K3842" s="250"/>
      <c r="L3842" s="256"/>
      <c r="M3842" s="257"/>
      <c r="N3842" s="258"/>
      <c r="O3842" s="258"/>
      <c r="P3842" s="258"/>
      <c r="Q3842" s="258"/>
      <c r="R3842" s="258"/>
      <c r="S3842" s="258"/>
      <c r="T3842" s="259"/>
      <c r="U3842" s="13"/>
      <c r="V3842" s="13"/>
      <c r="W3842" s="13"/>
      <c r="X3842" s="13"/>
      <c r="Y3842" s="13"/>
      <c r="Z3842" s="13"/>
      <c r="AA3842" s="13"/>
      <c r="AB3842" s="13"/>
      <c r="AC3842" s="13"/>
      <c r="AD3842" s="13"/>
      <c r="AE3842" s="13"/>
      <c r="AT3842" s="260" t="s">
        <v>260</v>
      </c>
      <c r="AU3842" s="260" t="s">
        <v>93</v>
      </c>
      <c r="AV3842" s="13" t="s">
        <v>93</v>
      </c>
      <c r="AW3842" s="13" t="s">
        <v>40</v>
      </c>
      <c r="AX3842" s="13" t="s">
        <v>84</v>
      </c>
      <c r="AY3842" s="260" t="s">
        <v>251</v>
      </c>
    </row>
    <row r="3843" s="16" customFormat="1">
      <c r="A3843" s="16"/>
      <c r="B3843" s="283"/>
      <c r="C3843" s="284"/>
      <c r="D3843" s="251" t="s">
        <v>260</v>
      </c>
      <c r="E3843" s="285" t="s">
        <v>1</v>
      </c>
      <c r="F3843" s="286" t="s">
        <v>329</v>
      </c>
      <c r="G3843" s="284"/>
      <c r="H3843" s="287">
        <v>74.900000000000006</v>
      </c>
      <c r="I3843" s="288"/>
      <c r="J3843" s="284"/>
      <c r="K3843" s="284"/>
      <c r="L3843" s="289"/>
      <c r="M3843" s="290"/>
      <c r="N3843" s="291"/>
      <c r="O3843" s="291"/>
      <c r="P3843" s="291"/>
      <c r="Q3843" s="291"/>
      <c r="R3843" s="291"/>
      <c r="S3843" s="291"/>
      <c r="T3843" s="292"/>
      <c r="U3843" s="16"/>
      <c r="V3843" s="16"/>
      <c r="W3843" s="16"/>
      <c r="X3843" s="16"/>
      <c r="Y3843" s="16"/>
      <c r="Z3843" s="16"/>
      <c r="AA3843" s="16"/>
      <c r="AB3843" s="16"/>
      <c r="AC3843" s="16"/>
      <c r="AD3843" s="16"/>
      <c r="AE3843" s="16"/>
      <c r="AT3843" s="293" t="s">
        <v>260</v>
      </c>
      <c r="AU3843" s="293" t="s">
        <v>93</v>
      </c>
      <c r="AV3843" s="16" t="s">
        <v>273</v>
      </c>
      <c r="AW3843" s="16" t="s">
        <v>40</v>
      </c>
      <c r="AX3843" s="16" t="s">
        <v>84</v>
      </c>
      <c r="AY3843" s="293" t="s">
        <v>251</v>
      </c>
    </row>
    <row r="3844" s="15" customFormat="1">
      <c r="A3844" s="15"/>
      <c r="B3844" s="272"/>
      <c r="C3844" s="273"/>
      <c r="D3844" s="251" t="s">
        <v>260</v>
      </c>
      <c r="E3844" s="274" t="s">
        <v>1</v>
      </c>
      <c r="F3844" s="275" t="s">
        <v>621</v>
      </c>
      <c r="G3844" s="273"/>
      <c r="H3844" s="274" t="s">
        <v>1</v>
      </c>
      <c r="I3844" s="276"/>
      <c r="J3844" s="273"/>
      <c r="K3844" s="273"/>
      <c r="L3844" s="277"/>
      <c r="M3844" s="278"/>
      <c r="N3844" s="279"/>
      <c r="O3844" s="279"/>
      <c r="P3844" s="279"/>
      <c r="Q3844" s="279"/>
      <c r="R3844" s="279"/>
      <c r="S3844" s="279"/>
      <c r="T3844" s="280"/>
      <c r="U3844" s="15"/>
      <c r="V3844" s="15"/>
      <c r="W3844" s="15"/>
      <c r="X3844" s="15"/>
      <c r="Y3844" s="15"/>
      <c r="Z3844" s="15"/>
      <c r="AA3844" s="15"/>
      <c r="AB3844" s="15"/>
      <c r="AC3844" s="15"/>
      <c r="AD3844" s="15"/>
      <c r="AE3844" s="15"/>
      <c r="AT3844" s="281" t="s">
        <v>260</v>
      </c>
      <c r="AU3844" s="281" t="s">
        <v>93</v>
      </c>
      <c r="AV3844" s="15" t="s">
        <v>91</v>
      </c>
      <c r="AW3844" s="15" t="s">
        <v>40</v>
      </c>
      <c r="AX3844" s="15" t="s">
        <v>84</v>
      </c>
      <c r="AY3844" s="281" t="s">
        <v>251</v>
      </c>
    </row>
    <row r="3845" s="13" customFormat="1">
      <c r="A3845" s="13"/>
      <c r="B3845" s="249"/>
      <c r="C3845" s="250"/>
      <c r="D3845" s="251" t="s">
        <v>260</v>
      </c>
      <c r="E3845" s="252" t="s">
        <v>1</v>
      </c>
      <c r="F3845" s="253" t="s">
        <v>3600</v>
      </c>
      <c r="G3845" s="250"/>
      <c r="H3845" s="254">
        <v>7.6200000000000001</v>
      </c>
      <c r="I3845" s="255"/>
      <c r="J3845" s="250"/>
      <c r="K3845" s="250"/>
      <c r="L3845" s="256"/>
      <c r="M3845" s="257"/>
      <c r="N3845" s="258"/>
      <c r="O3845" s="258"/>
      <c r="P3845" s="258"/>
      <c r="Q3845" s="258"/>
      <c r="R3845" s="258"/>
      <c r="S3845" s="258"/>
      <c r="T3845" s="259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60" t="s">
        <v>260</v>
      </c>
      <c r="AU3845" s="260" t="s">
        <v>93</v>
      </c>
      <c r="AV3845" s="13" t="s">
        <v>93</v>
      </c>
      <c r="AW3845" s="13" t="s">
        <v>40</v>
      </c>
      <c r="AX3845" s="13" t="s">
        <v>84</v>
      </c>
      <c r="AY3845" s="260" t="s">
        <v>251</v>
      </c>
    </row>
    <row r="3846" s="16" customFormat="1">
      <c r="A3846" s="16"/>
      <c r="B3846" s="283"/>
      <c r="C3846" s="284"/>
      <c r="D3846" s="251" t="s">
        <v>260</v>
      </c>
      <c r="E3846" s="285" t="s">
        <v>1</v>
      </c>
      <c r="F3846" s="286" t="s">
        <v>329</v>
      </c>
      <c r="G3846" s="284"/>
      <c r="H3846" s="287">
        <v>7.6200000000000001</v>
      </c>
      <c r="I3846" s="288"/>
      <c r="J3846" s="284"/>
      <c r="K3846" s="284"/>
      <c r="L3846" s="289"/>
      <c r="M3846" s="290"/>
      <c r="N3846" s="291"/>
      <c r="O3846" s="291"/>
      <c r="P3846" s="291"/>
      <c r="Q3846" s="291"/>
      <c r="R3846" s="291"/>
      <c r="S3846" s="291"/>
      <c r="T3846" s="292"/>
      <c r="U3846" s="16"/>
      <c r="V3846" s="16"/>
      <c r="W3846" s="16"/>
      <c r="X3846" s="16"/>
      <c r="Y3846" s="16"/>
      <c r="Z3846" s="16"/>
      <c r="AA3846" s="16"/>
      <c r="AB3846" s="16"/>
      <c r="AC3846" s="16"/>
      <c r="AD3846" s="16"/>
      <c r="AE3846" s="16"/>
      <c r="AT3846" s="293" t="s">
        <v>260</v>
      </c>
      <c r="AU3846" s="293" t="s">
        <v>93</v>
      </c>
      <c r="AV3846" s="16" t="s">
        <v>273</v>
      </c>
      <c r="AW3846" s="16" t="s">
        <v>40</v>
      </c>
      <c r="AX3846" s="16" t="s">
        <v>84</v>
      </c>
      <c r="AY3846" s="293" t="s">
        <v>251</v>
      </c>
    </row>
    <row r="3847" s="15" customFormat="1">
      <c r="A3847" s="15"/>
      <c r="B3847" s="272"/>
      <c r="C3847" s="273"/>
      <c r="D3847" s="251" t="s">
        <v>260</v>
      </c>
      <c r="E3847" s="274" t="s">
        <v>1</v>
      </c>
      <c r="F3847" s="275" t="s">
        <v>3601</v>
      </c>
      <c r="G3847" s="273"/>
      <c r="H3847" s="274" t="s">
        <v>1</v>
      </c>
      <c r="I3847" s="276"/>
      <c r="J3847" s="273"/>
      <c r="K3847" s="273"/>
      <c r="L3847" s="277"/>
      <c r="M3847" s="278"/>
      <c r="N3847" s="279"/>
      <c r="O3847" s="279"/>
      <c r="P3847" s="279"/>
      <c r="Q3847" s="279"/>
      <c r="R3847" s="279"/>
      <c r="S3847" s="279"/>
      <c r="T3847" s="280"/>
      <c r="U3847" s="15"/>
      <c r="V3847" s="15"/>
      <c r="W3847" s="15"/>
      <c r="X3847" s="15"/>
      <c r="Y3847" s="15"/>
      <c r="Z3847" s="15"/>
      <c r="AA3847" s="15"/>
      <c r="AB3847" s="15"/>
      <c r="AC3847" s="15"/>
      <c r="AD3847" s="15"/>
      <c r="AE3847" s="15"/>
      <c r="AT3847" s="281" t="s">
        <v>260</v>
      </c>
      <c r="AU3847" s="281" t="s">
        <v>93</v>
      </c>
      <c r="AV3847" s="15" t="s">
        <v>91</v>
      </c>
      <c r="AW3847" s="15" t="s">
        <v>40</v>
      </c>
      <c r="AX3847" s="15" t="s">
        <v>84</v>
      </c>
      <c r="AY3847" s="281" t="s">
        <v>251</v>
      </c>
    </row>
    <row r="3848" s="15" customFormat="1">
      <c r="A3848" s="15"/>
      <c r="B3848" s="272"/>
      <c r="C3848" s="273"/>
      <c r="D3848" s="251" t="s">
        <v>260</v>
      </c>
      <c r="E3848" s="274" t="s">
        <v>1</v>
      </c>
      <c r="F3848" s="275" t="s">
        <v>330</v>
      </c>
      <c r="G3848" s="273"/>
      <c r="H3848" s="274" t="s">
        <v>1</v>
      </c>
      <c r="I3848" s="276"/>
      <c r="J3848" s="273"/>
      <c r="K3848" s="273"/>
      <c r="L3848" s="277"/>
      <c r="M3848" s="278"/>
      <c r="N3848" s="279"/>
      <c r="O3848" s="279"/>
      <c r="P3848" s="279"/>
      <c r="Q3848" s="279"/>
      <c r="R3848" s="279"/>
      <c r="S3848" s="279"/>
      <c r="T3848" s="280"/>
      <c r="U3848" s="15"/>
      <c r="V3848" s="15"/>
      <c r="W3848" s="15"/>
      <c r="X3848" s="15"/>
      <c r="Y3848" s="15"/>
      <c r="Z3848" s="15"/>
      <c r="AA3848" s="15"/>
      <c r="AB3848" s="15"/>
      <c r="AC3848" s="15"/>
      <c r="AD3848" s="15"/>
      <c r="AE3848" s="15"/>
      <c r="AT3848" s="281" t="s">
        <v>260</v>
      </c>
      <c r="AU3848" s="281" t="s">
        <v>93</v>
      </c>
      <c r="AV3848" s="15" t="s">
        <v>91</v>
      </c>
      <c r="AW3848" s="15" t="s">
        <v>40</v>
      </c>
      <c r="AX3848" s="15" t="s">
        <v>84</v>
      </c>
      <c r="AY3848" s="281" t="s">
        <v>251</v>
      </c>
    </row>
    <row r="3849" s="13" customFormat="1">
      <c r="A3849" s="13"/>
      <c r="B3849" s="249"/>
      <c r="C3849" s="250"/>
      <c r="D3849" s="251" t="s">
        <v>260</v>
      </c>
      <c r="E3849" s="252" t="s">
        <v>1</v>
      </c>
      <c r="F3849" s="253" t="s">
        <v>3602</v>
      </c>
      <c r="G3849" s="250"/>
      <c r="H3849" s="254">
        <v>3.6400000000000001</v>
      </c>
      <c r="I3849" s="255"/>
      <c r="J3849" s="250"/>
      <c r="K3849" s="250"/>
      <c r="L3849" s="256"/>
      <c r="M3849" s="257"/>
      <c r="N3849" s="258"/>
      <c r="O3849" s="258"/>
      <c r="P3849" s="258"/>
      <c r="Q3849" s="258"/>
      <c r="R3849" s="258"/>
      <c r="S3849" s="258"/>
      <c r="T3849" s="259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T3849" s="260" t="s">
        <v>260</v>
      </c>
      <c r="AU3849" s="260" t="s">
        <v>93</v>
      </c>
      <c r="AV3849" s="13" t="s">
        <v>93</v>
      </c>
      <c r="AW3849" s="13" t="s">
        <v>40</v>
      </c>
      <c r="AX3849" s="13" t="s">
        <v>84</v>
      </c>
      <c r="AY3849" s="260" t="s">
        <v>251</v>
      </c>
    </row>
    <row r="3850" s="13" customFormat="1">
      <c r="A3850" s="13"/>
      <c r="B3850" s="249"/>
      <c r="C3850" s="250"/>
      <c r="D3850" s="251" t="s">
        <v>260</v>
      </c>
      <c r="E3850" s="252" t="s">
        <v>1</v>
      </c>
      <c r="F3850" s="253" t="s">
        <v>3603</v>
      </c>
      <c r="G3850" s="250"/>
      <c r="H3850" s="254">
        <v>3.6400000000000001</v>
      </c>
      <c r="I3850" s="255"/>
      <c r="J3850" s="250"/>
      <c r="K3850" s="250"/>
      <c r="L3850" s="256"/>
      <c r="M3850" s="257"/>
      <c r="N3850" s="258"/>
      <c r="O3850" s="258"/>
      <c r="P3850" s="258"/>
      <c r="Q3850" s="258"/>
      <c r="R3850" s="258"/>
      <c r="S3850" s="258"/>
      <c r="T3850" s="259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T3850" s="260" t="s">
        <v>260</v>
      </c>
      <c r="AU3850" s="260" t="s">
        <v>93</v>
      </c>
      <c r="AV3850" s="13" t="s">
        <v>93</v>
      </c>
      <c r="AW3850" s="13" t="s">
        <v>40</v>
      </c>
      <c r="AX3850" s="13" t="s">
        <v>84</v>
      </c>
      <c r="AY3850" s="260" t="s">
        <v>251</v>
      </c>
    </row>
    <row r="3851" s="13" customFormat="1">
      <c r="A3851" s="13"/>
      <c r="B3851" s="249"/>
      <c r="C3851" s="250"/>
      <c r="D3851" s="251" t="s">
        <v>260</v>
      </c>
      <c r="E3851" s="252" t="s">
        <v>1</v>
      </c>
      <c r="F3851" s="253" t="s">
        <v>3604</v>
      </c>
      <c r="G3851" s="250"/>
      <c r="H3851" s="254">
        <v>3.6400000000000001</v>
      </c>
      <c r="I3851" s="255"/>
      <c r="J3851" s="250"/>
      <c r="K3851" s="250"/>
      <c r="L3851" s="256"/>
      <c r="M3851" s="257"/>
      <c r="N3851" s="258"/>
      <c r="O3851" s="258"/>
      <c r="P3851" s="258"/>
      <c r="Q3851" s="258"/>
      <c r="R3851" s="258"/>
      <c r="S3851" s="258"/>
      <c r="T3851" s="259"/>
      <c r="U3851" s="13"/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3"/>
      <c r="AT3851" s="260" t="s">
        <v>260</v>
      </c>
      <c r="AU3851" s="260" t="s">
        <v>93</v>
      </c>
      <c r="AV3851" s="13" t="s">
        <v>93</v>
      </c>
      <c r="AW3851" s="13" t="s">
        <v>40</v>
      </c>
      <c r="AX3851" s="13" t="s">
        <v>84</v>
      </c>
      <c r="AY3851" s="260" t="s">
        <v>251</v>
      </c>
    </row>
    <row r="3852" s="13" customFormat="1">
      <c r="A3852" s="13"/>
      <c r="B3852" s="249"/>
      <c r="C3852" s="250"/>
      <c r="D3852" s="251" t="s">
        <v>260</v>
      </c>
      <c r="E3852" s="252" t="s">
        <v>1</v>
      </c>
      <c r="F3852" s="253" t="s">
        <v>3605</v>
      </c>
      <c r="G3852" s="250"/>
      <c r="H3852" s="254">
        <v>3.6400000000000001</v>
      </c>
      <c r="I3852" s="255"/>
      <c r="J3852" s="250"/>
      <c r="K3852" s="250"/>
      <c r="L3852" s="256"/>
      <c r="M3852" s="257"/>
      <c r="N3852" s="258"/>
      <c r="O3852" s="258"/>
      <c r="P3852" s="258"/>
      <c r="Q3852" s="258"/>
      <c r="R3852" s="258"/>
      <c r="S3852" s="258"/>
      <c r="T3852" s="259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T3852" s="260" t="s">
        <v>260</v>
      </c>
      <c r="AU3852" s="260" t="s">
        <v>93</v>
      </c>
      <c r="AV3852" s="13" t="s">
        <v>93</v>
      </c>
      <c r="AW3852" s="13" t="s">
        <v>40</v>
      </c>
      <c r="AX3852" s="13" t="s">
        <v>84</v>
      </c>
      <c r="AY3852" s="260" t="s">
        <v>251</v>
      </c>
    </row>
    <row r="3853" s="13" customFormat="1">
      <c r="A3853" s="13"/>
      <c r="B3853" s="249"/>
      <c r="C3853" s="250"/>
      <c r="D3853" s="251" t="s">
        <v>260</v>
      </c>
      <c r="E3853" s="252" t="s">
        <v>1</v>
      </c>
      <c r="F3853" s="253" t="s">
        <v>3606</v>
      </c>
      <c r="G3853" s="250"/>
      <c r="H3853" s="254">
        <v>3.6400000000000001</v>
      </c>
      <c r="I3853" s="255"/>
      <c r="J3853" s="250"/>
      <c r="K3853" s="250"/>
      <c r="L3853" s="256"/>
      <c r="M3853" s="257"/>
      <c r="N3853" s="258"/>
      <c r="O3853" s="258"/>
      <c r="P3853" s="258"/>
      <c r="Q3853" s="258"/>
      <c r="R3853" s="258"/>
      <c r="S3853" s="258"/>
      <c r="T3853" s="259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60" t="s">
        <v>260</v>
      </c>
      <c r="AU3853" s="260" t="s">
        <v>93</v>
      </c>
      <c r="AV3853" s="13" t="s">
        <v>93</v>
      </c>
      <c r="AW3853" s="13" t="s">
        <v>40</v>
      </c>
      <c r="AX3853" s="13" t="s">
        <v>84</v>
      </c>
      <c r="AY3853" s="260" t="s">
        <v>251</v>
      </c>
    </row>
    <row r="3854" s="13" customFormat="1">
      <c r="A3854" s="13"/>
      <c r="B3854" s="249"/>
      <c r="C3854" s="250"/>
      <c r="D3854" s="251" t="s">
        <v>260</v>
      </c>
      <c r="E3854" s="252" t="s">
        <v>1</v>
      </c>
      <c r="F3854" s="253" t="s">
        <v>3607</v>
      </c>
      <c r="G3854" s="250"/>
      <c r="H3854" s="254">
        <v>3.6400000000000001</v>
      </c>
      <c r="I3854" s="255"/>
      <c r="J3854" s="250"/>
      <c r="K3854" s="250"/>
      <c r="L3854" s="256"/>
      <c r="M3854" s="257"/>
      <c r="N3854" s="258"/>
      <c r="O3854" s="258"/>
      <c r="P3854" s="258"/>
      <c r="Q3854" s="258"/>
      <c r="R3854" s="258"/>
      <c r="S3854" s="258"/>
      <c r="T3854" s="259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60" t="s">
        <v>260</v>
      </c>
      <c r="AU3854" s="260" t="s">
        <v>93</v>
      </c>
      <c r="AV3854" s="13" t="s">
        <v>93</v>
      </c>
      <c r="AW3854" s="13" t="s">
        <v>40</v>
      </c>
      <c r="AX3854" s="13" t="s">
        <v>84</v>
      </c>
      <c r="AY3854" s="260" t="s">
        <v>251</v>
      </c>
    </row>
    <row r="3855" s="13" customFormat="1">
      <c r="A3855" s="13"/>
      <c r="B3855" s="249"/>
      <c r="C3855" s="250"/>
      <c r="D3855" s="251" t="s">
        <v>260</v>
      </c>
      <c r="E3855" s="252" t="s">
        <v>1</v>
      </c>
      <c r="F3855" s="253" t="s">
        <v>3608</v>
      </c>
      <c r="G3855" s="250"/>
      <c r="H3855" s="254">
        <v>3.6400000000000001</v>
      </c>
      <c r="I3855" s="255"/>
      <c r="J3855" s="250"/>
      <c r="K3855" s="250"/>
      <c r="L3855" s="256"/>
      <c r="M3855" s="257"/>
      <c r="N3855" s="258"/>
      <c r="O3855" s="258"/>
      <c r="P3855" s="258"/>
      <c r="Q3855" s="258"/>
      <c r="R3855" s="258"/>
      <c r="S3855" s="258"/>
      <c r="T3855" s="259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60" t="s">
        <v>260</v>
      </c>
      <c r="AU3855" s="260" t="s">
        <v>93</v>
      </c>
      <c r="AV3855" s="13" t="s">
        <v>93</v>
      </c>
      <c r="AW3855" s="13" t="s">
        <v>40</v>
      </c>
      <c r="AX3855" s="13" t="s">
        <v>84</v>
      </c>
      <c r="AY3855" s="260" t="s">
        <v>251</v>
      </c>
    </row>
    <row r="3856" s="13" customFormat="1">
      <c r="A3856" s="13"/>
      <c r="B3856" s="249"/>
      <c r="C3856" s="250"/>
      <c r="D3856" s="251" t="s">
        <v>260</v>
      </c>
      <c r="E3856" s="252" t="s">
        <v>1</v>
      </c>
      <c r="F3856" s="253" t="s">
        <v>3609</v>
      </c>
      <c r="G3856" s="250"/>
      <c r="H3856" s="254">
        <v>3.6400000000000001</v>
      </c>
      <c r="I3856" s="255"/>
      <c r="J3856" s="250"/>
      <c r="K3856" s="250"/>
      <c r="L3856" s="256"/>
      <c r="M3856" s="257"/>
      <c r="N3856" s="258"/>
      <c r="O3856" s="258"/>
      <c r="P3856" s="258"/>
      <c r="Q3856" s="258"/>
      <c r="R3856" s="258"/>
      <c r="S3856" s="258"/>
      <c r="T3856" s="259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60" t="s">
        <v>260</v>
      </c>
      <c r="AU3856" s="260" t="s">
        <v>93</v>
      </c>
      <c r="AV3856" s="13" t="s">
        <v>93</v>
      </c>
      <c r="AW3856" s="13" t="s">
        <v>40</v>
      </c>
      <c r="AX3856" s="13" t="s">
        <v>84</v>
      </c>
      <c r="AY3856" s="260" t="s">
        <v>251</v>
      </c>
    </row>
    <row r="3857" s="13" customFormat="1">
      <c r="A3857" s="13"/>
      <c r="B3857" s="249"/>
      <c r="C3857" s="250"/>
      <c r="D3857" s="251" t="s">
        <v>260</v>
      </c>
      <c r="E3857" s="252" t="s">
        <v>1</v>
      </c>
      <c r="F3857" s="253" t="s">
        <v>3610</v>
      </c>
      <c r="G3857" s="250"/>
      <c r="H3857" s="254">
        <v>3.6400000000000001</v>
      </c>
      <c r="I3857" s="255"/>
      <c r="J3857" s="250"/>
      <c r="K3857" s="250"/>
      <c r="L3857" s="256"/>
      <c r="M3857" s="257"/>
      <c r="N3857" s="258"/>
      <c r="O3857" s="258"/>
      <c r="P3857" s="258"/>
      <c r="Q3857" s="258"/>
      <c r="R3857" s="258"/>
      <c r="S3857" s="258"/>
      <c r="T3857" s="259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60" t="s">
        <v>260</v>
      </c>
      <c r="AU3857" s="260" t="s">
        <v>93</v>
      </c>
      <c r="AV3857" s="13" t="s">
        <v>93</v>
      </c>
      <c r="AW3857" s="13" t="s">
        <v>40</v>
      </c>
      <c r="AX3857" s="13" t="s">
        <v>84</v>
      </c>
      <c r="AY3857" s="260" t="s">
        <v>251</v>
      </c>
    </row>
    <row r="3858" s="13" customFormat="1">
      <c r="A3858" s="13"/>
      <c r="B3858" s="249"/>
      <c r="C3858" s="250"/>
      <c r="D3858" s="251" t="s">
        <v>260</v>
      </c>
      <c r="E3858" s="252" t="s">
        <v>1</v>
      </c>
      <c r="F3858" s="253" t="s">
        <v>3611</v>
      </c>
      <c r="G3858" s="250"/>
      <c r="H3858" s="254">
        <v>3.6400000000000001</v>
      </c>
      <c r="I3858" s="255"/>
      <c r="J3858" s="250"/>
      <c r="K3858" s="250"/>
      <c r="L3858" s="256"/>
      <c r="M3858" s="257"/>
      <c r="N3858" s="258"/>
      <c r="O3858" s="258"/>
      <c r="P3858" s="258"/>
      <c r="Q3858" s="258"/>
      <c r="R3858" s="258"/>
      <c r="S3858" s="258"/>
      <c r="T3858" s="259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60" t="s">
        <v>260</v>
      </c>
      <c r="AU3858" s="260" t="s">
        <v>93</v>
      </c>
      <c r="AV3858" s="13" t="s">
        <v>93</v>
      </c>
      <c r="AW3858" s="13" t="s">
        <v>40</v>
      </c>
      <c r="AX3858" s="13" t="s">
        <v>84</v>
      </c>
      <c r="AY3858" s="260" t="s">
        <v>251</v>
      </c>
    </row>
    <row r="3859" s="13" customFormat="1">
      <c r="A3859" s="13"/>
      <c r="B3859" s="249"/>
      <c r="C3859" s="250"/>
      <c r="D3859" s="251" t="s">
        <v>260</v>
      </c>
      <c r="E3859" s="252" t="s">
        <v>1</v>
      </c>
      <c r="F3859" s="253" t="s">
        <v>3612</v>
      </c>
      <c r="G3859" s="250"/>
      <c r="H3859" s="254">
        <v>3.6400000000000001</v>
      </c>
      <c r="I3859" s="255"/>
      <c r="J3859" s="250"/>
      <c r="K3859" s="250"/>
      <c r="L3859" s="256"/>
      <c r="M3859" s="257"/>
      <c r="N3859" s="258"/>
      <c r="O3859" s="258"/>
      <c r="P3859" s="258"/>
      <c r="Q3859" s="258"/>
      <c r="R3859" s="258"/>
      <c r="S3859" s="258"/>
      <c r="T3859" s="259"/>
      <c r="U3859" s="13"/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3"/>
      <c r="AT3859" s="260" t="s">
        <v>260</v>
      </c>
      <c r="AU3859" s="260" t="s">
        <v>93</v>
      </c>
      <c r="AV3859" s="13" t="s">
        <v>93</v>
      </c>
      <c r="AW3859" s="13" t="s">
        <v>40</v>
      </c>
      <c r="AX3859" s="13" t="s">
        <v>84</v>
      </c>
      <c r="AY3859" s="260" t="s">
        <v>251</v>
      </c>
    </row>
    <row r="3860" s="13" customFormat="1">
      <c r="A3860" s="13"/>
      <c r="B3860" s="249"/>
      <c r="C3860" s="250"/>
      <c r="D3860" s="251" t="s">
        <v>260</v>
      </c>
      <c r="E3860" s="252" t="s">
        <v>1</v>
      </c>
      <c r="F3860" s="253" t="s">
        <v>3613</v>
      </c>
      <c r="G3860" s="250"/>
      <c r="H3860" s="254">
        <v>6.3899999999999997</v>
      </c>
      <c r="I3860" s="255"/>
      <c r="J3860" s="250"/>
      <c r="K3860" s="250"/>
      <c r="L3860" s="256"/>
      <c r="M3860" s="257"/>
      <c r="N3860" s="258"/>
      <c r="O3860" s="258"/>
      <c r="P3860" s="258"/>
      <c r="Q3860" s="258"/>
      <c r="R3860" s="258"/>
      <c r="S3860" s="258"/>
      <c r="T3860" s="259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60" t="s">
        <v>260</v>
      </c>
      <c r="AU3860" s="260" t="s">
        <v>93</v>
      </c>
      <c r="AV3860" s="13" t="s">
        <v>93</v>
      </c>
      <c r="AW3860" s="13" t="s">
        <v>40</v>
      </c>
      <c r="AX3860" s="13" t="s">
        <v>84</v>
      </c>
      <c r="AY3860" s="260" t="s">
        <v>251</v>
      </c>
    </row>
    <row r="3861" s="13" customFormat="1">
      <c r="A3861" s="13"/>
      <c r="B3861" s="249"/>
      <c r="C3861" s="250"/>
      <c r="D3861" s="251" t="s">
        <v>260</v>
      </c>
      <c r="E3861" s="252" t="s">
        <v>1</v>
      </c>
      <c r="F3861" s="253" t="s">
        <v>3614</v>
      </c>
      <c r="G3861" s="250"/>
      <c r="H3861" s="254">
        <v>3.6400000000000001</v>
      </c>
      <c r="I3861" s="255"/>
      <c r="J3861" s="250"/>
      <c r="K3861" s="250"/>
      <c r="L3861" s="256"/>
      <c r="M3861" s="257"/>
      <c r="N3861" s="258"/>
      <c r="O3861" s="258"/>
      <c r="P3861" s="258"/>
      <c r="Q3861" s="258"/>
      <c r="R3861" s="258"/>
      <c r="S3861" s="258"/>
      <c r="T3861" s="259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T3861" s="260" t="s">
        <v>260</v>
      </c>
      <c r="AU3861" s="260" t="s">
        <v>93</v>
      </c>
      <c r="AV3861" s="13" t="s">
        <v>93</v>
      </c>
      <c r="AW3861" s="13" t="s">
        <v>40</v>
      </c>
      <c r="AX3861" s="13" t="s">
        <v>84</v>
      </c>
      <c r="AY3861" s="260" t="s">
        <v>251</v>
      </c>
    </row>
    <row r="3862" s="13" customFormat="1">
      <c r="A3862" s="13"/>
      <c r="B3862" s="249"/>
      <c r="C3862" s="250"/>
      <c r="D3862" s="251" t="s">
        <v>260</v>
      </c>
      <c r="E3862" s="252" t="s">
        <v>1</v>
      </c>
      <c r="F3862" s="253" t="s">
        <v>3615</v>
      </c>
      <c r="G3862" s="250"/>
      <c r="H3862" s="254">
        <v>3.6400000000000001</v>
      </c>
      <c r="I3862" s="255"/>
      <c r="J3862" s="250"/>
      <c r="K3862" s="250"/>
      <c r="L3862" s="256"/>
      <c r="M3862" s="257"/>
      <c r="N3862" s="258"/>
      <c r="O3862" s="258"/>
      <c r="P3862" s="258"/>
      <c r="Q3862" s="258"/>
      <c r="R3862" s="258"/>
      <c r="S3862" s="258"/>
      <c r="T3862" s="259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60" t="s">
        <v>260</v>
      </c>
      <c r="AU3862" s="260" t="s">
        <v>93</v>
      </c>
      <c r="AV3862" s="13" t="s">
        <v>93</v>
      </c>
      <c r="AW3862" s="13" t="s">
        <v>40</v>
      </c>
      <c r="AX3862" s="13" t="s">
        <v>84</v>
      </c>
      <c r="AY3862" s="260" t="s">
        <v>251</v>
      </c>
    </row>
    <row r="3863" s="13" customFormat="1">
      <c r="A3863" s="13"/>
      <c r="B3863" s="249"/>
      <c r="C3863" s="250"/>
      <c r="D3863" s="251" t="s">
        <v>260</v>
      </c>
      <c r="E3863" s="252" t="s">
        <v>1</v>
      </c>
      <c r="F3863" s="253" t="s">
        <v>3616</v>
      </c>
      <c r="G3863" s="250"/>
      <c r="H3863" s="254">
        <v>3.6400000000000001</v>
      </c>
      <c r="I3863" s="255"/>
      <c r="J3863" s="250"/>
      <c r="K3863" s="250"/>
      <c r="L3863" s="256"/>
      <c r="M3863" s="257"/>
      <c r="N3863" s="258"/>
      <c r="O3863" s="258"/>
      <c r="P3863" s="258"/>
      <c r="Q3863" s="258"/>
      <c r="R3863" s="258"/>
      <c r="S3863" s="258"/>
      <c r="T3863" s="259"/>
      <c r="U3863" s="13"/>
      <c r="V3863" s="13"/>
      <c r="W3863" s="13"/>
      <c r="X3863" s="13"/>
      <c r="Y3863" s="13"/>
      <c r="Z3863" s="13"/>
      <c r="AA3863" s="13"/>
      <c r="AB3863" s="13"/>
      <c r="AC3863" s="13"/>
      <c r="AD3863" s="13"/>
      <c r="AE3863" s="13"/>
      <c r="AT3863" s="260" t="s">
        <v>260</v>
      </c>
      <c r="AU3863" s="260" t="s">
        <v>93</v>
      </c>
      <c r="AV3863" s="13" t="s">
        <v>93</v>
      </c>
      <c r="AW3863" s="13" t="s">
        <v>40</v>
      </c>
      <c r="AX3863" s="13" t="s">
        <v>84</v>
      </c>
      <c r="AY3863" s="260" t="s">
        <v>251</v>
      </c>
    </row>
    <row r="3864" s="13" customFormat="1">
      <c r="A3864" s="13"/>
      <c r="B3864" s="249"/>
      <c r="C3864" s="250"/>
      <c r="D3864" s="251" t="s">
        <v>260</v>
      </c>
      <c r="E3864" s="252" t="s">
        <v>1</v>
      </c>
      <c r="F3864" s="253" t="s">
        <v>3617</v>
      </c>
      <c r="G3864" s="250"/>
      <c r="H3864" s="254">
        <v>3.6400000000000001</v>
      </c>
      <c r="I3864" s="255"/>
      <c r="J3864" s="250"/>
      <c r="K3864" s="250"/>
      <c r="L3864" s="256"/>
      <c r="M3864" s="257"/>
      <c r="N3864" s="258"/>
      <c r="O3864" s="258"/>
      <c r="P3864" s="258"/>
      <c r="Q3864" s="258"/>
      <c r="R3864" s="258"/>
      <c r="S3864" s="258"/>
      <c r="T3864" s="259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60" t="s">
        <v>260</v>
      </c>
      <c r="AU3864" s="260" t="s">
        <v>93</v>
      </c>
      <c r="AV3864" s="13" t="s">
        <v>93</v>
      </c>
      <c r="AW3864" s="13" t="s">
        <v>40</v>
      </c>
      <c r="AX3864" s="13" t="s">
        <v>84</v>
      </c>
      <c r="AY3864" s="260" t="s">
        <v>251</v>
      </c>
    </row>
    <row r="3865" s="13" customFormat="1">
      <c r="A3865" s="13"/>
      <c r="B3865" s="249"/>
      <c r="C3865" s="250"/>
      <c r="D3865" s="251" t="s">
        <v>260</v>
      </c>
      <c r="E3865" s="252" t="s">
        <v>1</v>
      </c>
      <c r="F3865" s="253" t="s">
        <v>3618</v>
      </c>
      <c r="G3865" s="250"/>
      <c r="H3865" s="254">
        <v>3.6400000000000001</v>
      </c>
      <c r="I3865" s="255"/>
      <c r="J3865" s="250"/>
      <c r="K3865" s="250"/>
      <c r="L3865" s="256"/>
      <c r="M3865" s="257"/>
      <c r="N3865" s="258"/>
      <c r="O3865" s="258"/>
      <c r="P3865" s="258"/>
      <c r="Q3865" s="258"/>
      <c r="R3865" s="258"/>
      <c r="S3865" s="258"/>
      <c r="T3865" s="259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60" t="s">
        <v>260</v>
      </c>
      <c r="AU3865" s="260" t="s">
        <v>93</v>
      </c>
      <c r="AV3865" s="13" t="s">
        <v>93</v>
      </c>
      <c r="AW3865" s="13" t="s">
        <v>40</v>
      </c>
      <c r="AX3865" s="13" t="s">
        <v>84</v>
      </c>
      <c r="AY3865" s="260" t="s">
        <v>251</v>
      </c>
    </row>
    <row r="3866" s="13" customFormat="1">
      <c r="A3866" s="13"/>
      <c r="B3866" s="249"/>
      <c r="C3866" s="250"/>
      <c r="D3866" s="251" t="s">
        <v>260</v>
      </c>
      <c r="E3866" s="252" t="s">
        <v>1</v>
      </c>
      <c r="F3866" s="253" t="s">
        <v>3619</v>
      </c>
      <c r="G3866" s="250"/>
      <c r="H3866" s="254">
        <v>3.6400000000000001</v>
      </c>
      <c r="I3866" s="255"/>
      <c r="J3866" s="250"/>
      <c r="K3866" s="250"/>
      <c r="L3866" s="256"/>
      <c r="M3866" s="257"/>
      <c r="N3866" s="258"/>
      <c r="O3866" s="258"/>
      <c r="P3866" s="258"/>
      <c r="Q3866" s="258"/>
      <c r="R3866" s="258"/>
      <c r="S3866" s="258"/>
      <c r="T3866" s="259"/>
      <c r="U3866" s="13"/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3"/>
      <c r="AT3866" s="260" t="s">
        <v>260</v>
      </c>
      <c r="AU3866" s="260" t="s">
        <v>93</v>
      </c>
      <c r="AV3866" s="13" t="s">
        <v>93</v>
      </c>
      <c r="AW3866" s="13" t="s">
        <v>40</v>
      </c>
      <c r="AX3866" s="13" t="s">
        <v>84</v>
      </c>
      <c r="AY3866" s="260" t="s">
        <v>251</v>
      </c>
    </row>
    <row r="3867" s="13" customFormat="1">
      <c r="A3867" s="13"/>
      <c r="B3867" s="249"/>
      <c r="C3867" s="250"/>
      <c r="D3867" s="251" t="s">
        <v>260</v>
      </c>
      <c r="E3867" s="252" t="s">
        <v>1</v>
      </c>
      <c r="F3867" s="253" t="s">
        <v>3620</v>
      </c>
      <c r="G3867" s="250"/>
      <c r="H3867" s="254">
        <v>3.6400000000000001</v>
      </c>
      <c r="I3867" s="255"/>
      <c r="J3867" s="250"/>
      <c r="K3867" s="250"/>
      <c r="L3867" s="256"/>
      <c r="M3867" s="257"/>
      <c r="N3867" s="258"/>
      <c r="O3867" s="258"/>
      <c r="P3867" s="258"/>
      <c r="Q3867" s="258"/>
      <c r="R3867" s="258"/>
      <c r="S3867" s="258"/>
      <c r="T3867" s="259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60" t="s">
        <v>260</v>
      </c>
      <c r="AU3867" s="260" t="s">
        <v>93</v>
      </c>
      <c r="AV3867" s="13" t="s">
        <v>93</v>
      </c>
      <c r="AW3867" s="13" t="s">
        <v>40</v>
      </c>
      <c r="AX3867" s="13" t="s">
        <v>84</v>
      </c>
      <c r="AY3867" s="260" t="s">
        <v>251</v>
      </c>
    </row>
    <row r="3868" s="13" customFormat="1">
      <c r="A3868" s="13"/>
      <c r="B3868" s="249"/>
      <c r="C3868" s="250"/>
      <c r="D3868" s="251" t="s">
        <v>260</v>
      </c>
      <c r="E3868" s="252" t="s">
        <v>1</v>
      </c>
      <c r="F3868" s="253" t="s">
        <v>3621</v>
      </c>
      <c r="G3868" s="250"/>
      <c r="H3868" s="254">
        <v>3.6400000000000001</v>
      </c>
      <c r="I3868" s="255"/>
      <c r="J3868" s="250"/>
      <c r="K3868" s="250"/>
      <c r="L3868" s="256"/>
      <c r="M3868" s="257"/>
      <c r="N3868" s="258"/>
      <c r="O3868" s="258"/>
      <c r="P3868" s="258"/>
      <c r="Q3868" s="258"/>
      <c r="R3868" s="258"/>
      <c r="S3868" s="258"/>
      <c r="T3868" s="259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T3868" s="260" t="s">
        <v>260</v>
      </c>
      <c r="AU3868" s="260" t="s">
        <v>93</v>
      </c>
      <c r="AV3868" s="13" t="s">
        <v>93</v>
      </c>
      <c r="AW3868" s="13" t="s">
        <v>40</v>
      </c>
      <c r="AX3868" s="13" t="s">
        <v>84</v>
      </c>
      <c r="AY3868" s="260" t="s">
        <v>251</v>
      </c>
    </row>
    <row r="3869" s="16" customFormat="1">
      <c r="A3869" s="16"/>
      <c r="B3869" s="283"/>
      <c r="C3869" s="284"/>
      <c r="D3869" s="251" t="s">
        <v>260</v>
      </c>
      <c r="E3869" s="285" t="s">
        <v>1</v>
      </c>
      <c r="F3869" s="286" t="s">
        <v>329</v>
      </c>
      <c r="G3869" s="284"/>
      <c r="H3869" s="287">
        <v>75.549999999999997</v>
      </c>
      <c r="I3869" s="288"/>
      <c r="J3869" s="284"/>
      <c r="K3869" s="284"/>
      <c r="L3869" s="289"/>
      <c r="M3869" s="290"/>
      <c r="N3869" s="291"/>
      <c r="O3869" s="291"/>
      <c r="P3869" s="291"/>
      <c r="Q3869" s="291"/>
      <c r="R3869" s="291"/>
      <c r="S3869" s="291"/>
      <c r="T3869" s="292"/>
      <c r="U3869" s="16"/>
      <c r="V3869" s="16"/>
      <c r="W3869" s="16"/>
      <c r="X3869" s="16"/>
      <c r="Y3869" s="16"/>
      <c r="Z3869" s="16"/>
      <c r="AA3869" s="16"/>
      <c r="AB3869" s="16"/>
      <c r="AC3869" s="16"/>
      <c r="AD3869" s="16"/>
      <c r="AE3869" s="16"/>
      <c r="AT3869" s="293" t="s">
        <v>260</v>
      </c>
      <c r="AU3869" s="293" t="s">
        <v>93</v>
      </c>
      <c r="AV3869" s="16" t="s">
        <v>273</v>
      </c>
      <c r="AW3869" s="16" t="s">
        <v>40</v>
      </c>
      <c r="AX3869" s="16" t="s">
        <v>84</v>
      </c>
      <c r="AY3869" s="293" t="s">
        <v>251</v>
      </c>
    </row>
    <row r="3870" s="15" customFormat="1">
      <c r="A3870" s="15"/>
      <c r="B3870" s="272"/>
      <c r="C3870" s="273"/>
      <c r="D3870" s="251" t="s">
        <v>260</v>
      </c>
      <c r="E3870" s="274" t="s">
        <v>1</v>
      </c>
      <c r="F3870" s="275" t="s">
        <v>628</v>
      </c>
      <c r="G3870" s="273"/>
      <c r="H3870" s="274" t="s">
        <v>1</v>
      </c>
      <c r="I3870" s="276"/>
      <c r="J3870" s="273"/>
      <c r="K3870" s="273"/>
      <c r="L3870" s="277"/>
      <c r="M3870" s="278"/>
      <c r="N3870" s="279"/>
      <c r="O3870" s="279"/>
      <c r="P3870" s="279"/>
      <c r="Q3870" s="279"/>
      <c r="R3870" s="279"/>
      <c r="S3870" s="279"/>
      <c r="T3870" s="280"/>
      <c r="U3870" s="15"/>
      <c r="V3870" s="15"/>
      <c r="W3870" s="15"/>
      <c r="X3870" s="15"/>
      <c r="Y3870" s="15"/>
      <c r="Z3870" s="15"/>
      <c r="AA3870" s="15"/>
      <c r="AB3870" s="15"/>
      <c r="AC3870" s="15"/>
      <c r="AD3870" s="15"/>
      <c r="AE3870" s="15"/>
      <c r="AT3870" s="281" t="s">
        <v>260</v>
      </c>
      <c r="AU3870" s="281" t="s">
        <v>93</v>
      </c>
      <c r="AV3870" s="15" t="s">
        <v>91</v>
      </c>
      <c r="AW3870" s="15" t="s">
        <v>40</v>
      </c>
      <c r="AX3870" s="15" t="s">
        <v>84</v>
      </c>
      <c r="AY3870" s="281" t="s">
        <v>251</v>
      </c>
    </row>
    <row r="3871" s="13" customFormat="1">
      <c r="A3871" s="13"/>
      <c r="B3871" s="249"/>
      <c r="C3871" s="250"/>
      <c r="D3871" s="251" t="s">
        <v>260</v>
      </c>
      <c r="E3871" s="252" t="s">
        <v>1</v>
      </c>
      <c r="F3871" s="253" t="s">
        <v>3622</v>
      </c>
      <c r="G3871" s="250"/>
      <c r="H3871" s="254">
        <v>3.6400000000000001</v>
      </c>
      <c r="I3871" s="255"/>
      <c r="J3871" s="250"/>
      <c r="K3871" s="250"/>
      <c r="L3871" s="256"/>
      <c r="M3871" s="257"/>
      <c r="N3871" s="258"/>
      <c r="O3871" s="258"/>
      <c r="P3871" s="258"/>
      <c r="Q3871" s="258"/>
      <c r="R3871" s="258"/>
      <c r="S3871" s="258"/>
      <c r="T3871" s="259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60" t="s">
        <v>260</v>
      </c>
      <c r="AU3871" s="260" t="s">
        <v>93</v>
      </c>
      <c r="AV3871" s="13" t="s">
        <v>93</v>
      </c>
      <c r="AW3871" s="13" t="s">
        <v>40</v>
      </c>
      <c r="AX3871" s="13" t="s">
        <v>84</v>
      </c>
      <c r="AY3871" s="260" t="s">
        <v>251</v>
      </c>
    </row>
    <row r="3872" s="13" customFormat="1">
      <c r="A3872" s="13"/>
      <c r="B3872" s="249"/>
      <c r="C3872" s="250"/>
      <c r="D3872" s="251" t="s">
        <v>260</v>
      </c>
      <c r="E3872" s="252" t="s">
        <v>1</v>
      </c>
      <c r="F3872" s="253" t="s">
        <v>3623</v>
      </c>
      <c r="G3872" s="250"/>
      <c r="H3872" s="254">
        <v>3.6400000000000001</v>
      </c>
      <c r="I3872" s="255"/>
      <c r="J3872" s="250"/>
      <c r="K3872" s="250"/>
      <c r="L3872" s="256"/>
      <c r="M3872" s="257"/>
      <c r="N3872" s="258"/>
      <c r="O3872" s="258"/>
      <c r="P3872" s="258"/>
      <c r="Q3872" s="258"/>
      <c r="R3872" s="258"/>
      <c r="S3872" s="258"/>
      <c r="T3872" s="259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60" t="s">
        <v>260</v>
      </c>
      <c r="AU3872" s="260" t="s">
        <v>93</v>
      </c>
      <c r="AV3872" s="13" t="s">
        <v>93</v>
      </c>
      <c r="AW3872" s="13" t="s">
        <v>40</v>
      </c>
      <c r="AX3872" s="13" t="s">
        <v>84</v>
      </c>
      <c r="AY3872" s="260" t="s">
        <v>251</v>
      </c>
    </row>
    <row r="3873" s="13" customFormat="1">
      <c r="A3873" s="13"/>
      <c r="B3873" s="249"/>
      <c r="C3873" s="250"/>
      <c r="D3873" s="251" t="s">
        <v>260</v>
      </c>
      <c r="E3873" s="252" t="s">
        <v>1</v>
      </c>
      <c r="F3873" s="253" t="s">
        <v>3624</v>
      </c>
      <c r="G3873" s="250"/>
      <c r="H3873" s="254">
        <v>3.6400000000000001</v>
      </c>
      <c r="I3873" s="255"/>
      <c r="J3873" s="250"/>
      <c r="K3873" s="250"/>
      <c r="L3873" s="256"/>
      <c r="M3873" s="257"/>
      <c r="N3873" s="258"/>
      <c r="O3873" s="258"/>
      <c r="P3873" s="258"/>
      <c r="Q3873" s="258"/>
      <c r="R3873" s="258"/>
      <c r="S3873" s="258"/>
      <c r="T3873" s="259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60" t="s">
        <v>260</v>
      </c>
      <c r="AU3873" s="260" t="s">
        <v>93</v>
      </c>
      <c r="AV3873" s="13" t="s">
        <v>93</v>
      </c>
      <c r="AW3873" s="13" t="s">
        <v>40</v>
      </c>
      <c r="AX3873" s="13" t="s">
        <v>84</v>
      </c>
      <c r="AY3873" s="260" t="s">
        <v>251</v>
      </c>
    </row>
    <row r="3874" s="13" customFormat="1">
      <c r="A3874" s="13"/>
      <c r="B3874" s="249"/>
      <c r="C3874" s="250"/>
      <c r="D3874" s="251" t="s">
        <v>260</v>
      </c>
      <c r="E3874" s="252" t="s">
        <v>1</v>
      </c>
      <c r="F3874" s="253" t="s">
        <v>3625</v>
      </c>
      <c r="G3874" s="250"/>
      <c r="H3874" s="254">
        <v>3.6400000000000001</v>
      </c>
      <c r="I3874" s="255"/>
      <c r="J3874" s="250"/>
      <c r="K3874" s="250"/>
      <c r="L3874" s="256"/>
      <c r="M3874" s="257"/>
      <c r="N3874" s="258"/>
      <c r="O3874" s="258"/>
      <c r="P3874" s="258"/>
      <c r="Q3874" s="258"/>
      <c r="R3874" s="258"/>
      <c r="S3874" s="258"/>
      <c r="T3874" s="259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60" t="s">
        <v>260</v>
      </c>
      <c r="AU3874" s="260" t="s">
        <v>93</v>
      </c>
      <c r="AV3874" s="13" t="s">
        <v>93</v>
      </c>
      <c r="AW3874" s="13" t="s">
        <v>40</v>
      </c>
      <c r="AX3874" s="13" t="s">
        <v>84</v>
      </c>
      <c r="AY3874" s="260" t="s">
        <v>251</v>
      </c>
    </row>
    <row r="3875" s="13" customFormat="1">
      <c r="A3875" s="13"/>
      <c r="B3875" s="249"/>
      <c r="C3875" s="250"/>
      <c r="D3875" s="251" t="s">
        <v>260</v>
      </c>
      <c r="E3875" s="252" t="s">
        <v>1</v>
      </c>
      <c r="F3875" s="253" t="s">
        <v>3626</v>
      </c>
      <c r="G3875" s="250"/>
      <c r="H3875" s="254">
        <v>3.6400000000000001</v>
      </c>
      <c r="I3875" s="255"/>
      <c r="J3875" s="250"/>
      <c r="K3875" s="250"/>
      <c r="L3875" s="256"/>
      <c r="M3875" s="257"/>
      <c r="N3875" s="258"/>
      <c r="O3875" s="258"/>
      <c r="P3875" s="258"/>
      <c r="Q3875" s="258"/>
      <c r="R3875" s="258"/>
      <c r="S3875" s="258"/>
      <c r="T3875" s="259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60" t="s">
        <v>260</v>
      </c>
      <c r="AU3875" s="260" t="s">
        <v>93</v>
      </c>
      <c r="AV3875" s="13" t="s">
        <v>93</v>
      </c>
      <c r="AW3875" s="13" t="s">
        <v>40</v>
      </c>
      <c r="AX3875" s="13" t="s">
        <v>84</v>
      </c>
      <c r="AY3875" s="260" t="s">
        <v>251</v>
      </c>
    </row>
    <row r="3876" s="13" customFormat="1">
      <c r="A3876" s="13"/>
      <c r="B3876" s="249"/>
      <c r="C3876" s="250"/>
      <c r="D3876" s="251" t="s">
        <v>260</v>
      </c>
      <c r="E3876" s="252" t="s">
        <v>1</v>
      </c>
      <c r="F3876" s="253" t="s">
        <v>3627</v>
      </c>
      <c r="G3876" s="250"/>
      <c r="H3876" s="254">
        <v>3.6400000000000001</v>
      </c>
      <c r="I3876" s="255"/>
      <c r="J3876" s="250"/>
      <c r="K3876" s="250"/>
      <c r="L3876" s="256"/>
      <c r="M3876" s="257"/>
      <c r="N3876" s="258"/>
      <c r="O3876" s="258"/>
      <c r="P3876" s="258"/>
      <c r="Q3876" s="258"/>
      <c r="R3876" s="258"/>
      <c r="S3876" s="258"/>
      <c r="T3876" s="259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60" t="s">
        <v>260</v>
      </c>
      <c r="AU3876" s="260" t="s">
        <v>93</v>
      </c>
      <c r="AV3876" s="13" t="s">
        <v>93</v>
      </c>
      <c r="AW3876" s="13" t="s">
        <v>40</v>
      </c>
      <c r="AX3876" s="13" t="s">
        <v>84</v>
      </c>
      <c r="AY3876" s="260" t="s">
        <v>251</v>
      </c>
    </row>
    <row r="3877" s="13" customFormat="1">
      <c r="A3877" s="13"/>
      <c r="B3877" s="249"/>
      <c r="C3877" s="250"/>
      <c r="D3877" s="251" t="s">
        <v>260</v>
      </c>
      <c r="E3877" s="252" t="s">
        <v>1</v>
      </c>
      <c r="F3877" s="253" t="s">
        <v>3628</v>
      </c>
      <c r="G3877" s="250"/>
      <c r="H3877" s="254">
        <v>3.6400000000000001</v>
      </c>
      <c r="I3877" s="255"/>
      <c r="J3877" s="250"/>
      <c r="K3877" s="250"/>
      <c r="L3877" s="256"/>
      <c r="M3877" s="257"/>
      <c r="N3877" s="258"/>
      <c r="O3877" s="258"/>
      <c r="P3877" s="258"/>
      <c r="Q3877" s="258"/>
      <c r="R3877" s="258"/>
      <c r="S3877" s="258"/>
      <c r="T3877" s="259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60" t="s">
        <v>260</v>
      </c>
      <c r="AU3877" s="260" t="s">
        <v>93</v>
      </c>
      <c r="AV3877" s="13" t="s">
        <v>93</v>
      </c>
      <c r="AW3877" s="13" t="s">
        <v>40</v>
      </c>
      <c r="AX3877" s="13" t="s">
        <v>84</v>
      </c>
      <c r="AY3877" s="260" t="s">
        <v>251</v>
      </c>
    </row>
    <row r="3878" s="13" customFormat="1">
      <c r="A3878" s="13"/>
      <c r="B3878" s="249"/>
      <c r="C3878" s="250"/>
      <c r="D3878" s="251" t="s">
        <v>260</v>
      </c>
      <c r="E3878" s="252" t="s">
        <v>1</v>
      </c>
      <c r="F3878" s="253" t="s">
        <v>3629</v>
      </c>
      <c r="G3878" s="250"/>
      <c r="H3878" s="254">
        <v>3.6400000000000001</v>
      </c>
      <c r="I3878" s="255"/>
      <c r="J3878" s="250"/>
      <c r="K3878" s="250"/>
      <c r="L3878" s="256"/>
      <c r="M3878" s="257"/>
      <c r="N3878" s="258"/>
      <c r="O3878" s="258"/>
      <c r="P3878" s="258"/>
      <c r="Q3878" s="258"/>
      <c r="R3878" s="258"/>
      <c r="S3878" s="258"/>
      <c r="T3878" s="259"/>
      <c r="U3878" s="13"/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3"/>
      <c r="AT3878" s="260" t="s">
        <v>260</v>
      </c>
      <c r="AU3878" s="260" t="s">
        <v>93</v>
      </c>
      <c r="AV3878" s="13" t="s">
        <v>93</v>
      </c>
      <c r="AW3878" s="13" t="s">
        <v>40</v>
      </c>
      <c r="AX3878" s="13" t="s">
        <v>84</v>
      </c>
      <c r="AY3878" s="260" t="s">
        <v>251</v>
      </c>
    </row>
    <row r="3879" s="13" customFormat="1">
      <c r="A3879" s="13"/>
      <c r="B3879" s="249"/>
      <c r="C3879" s="250"/>
      <c r="D3879" s="251" t="s">
        <v>260</v>
      </c>
      <c r="E3879" s="252" t="s">
        <v>1</v>
      </c>
      <c r="F3879" s="253" t="s">
        <v>3630</v>
      </c>
      <c r="G3879" s="250"/>
      <c r="H3879" s="254">
        <v>3.6400000000000001</v>
      </c>
      <c r="I3879" s="255"/>
      <c r="J3879" s="250"/>
      <c r="K3879" s="250"/>
      <c r="L3879" s="256"/>
      <c r="M3879" s="257"/>
      <c r="N3879" s="258"/>
      <c r="O3879" s="258"/>
      <c r="P3879" s="258"/>
      <c r="Q3879" s="258"/>
      <c r="R3879" s="258"/>
      <c r="S3879" s="258"/>
      <c r="T3879" s="259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T3879" s="260" t="s">
        <v>260</v>
      </c>
      <c r="AU3879" s="260" t="s">
        <v>93</v>
      </c>
      <c r="AV3879" s="13" t="s">
        <v>93</v>
      </c>
      <c r="AW3879" s="13" t="s">
        <v>40</v>
      </c>
      <c r="AX3879" s="13" t="s">
        <v>84</v>
      </c>
      <c r="AY3879" s="260" t="s">
        <v>251</v>
      </c>
    </row>
    <row r="3880" s="13" customFormat="1">
      <c r="A3880" s="13"/>
      <c r="B3880" s="249"/>
      <c r="C3880" s="250"/>
      <c r="D3880" s="251" t="s">
        <v>260</v>
      </c>
      <c r="E3880" s="252" t="s">
        <v>1</v>
      </c>
      <c r="F3880" s="253" t="s">
        <v>3631</v>
      </c>
      <c r="G3880" s="250"/>
      <c r="H3880" s="254">
        <v>3.6400000000000001</v>
      </c>
      <c r="I3880" s="255"/>
      <c r="J3880" s="250"/>
      <c r="K3880" s="250"/>
      <c r="L3880" s="256"/>
      <c r="M3880" s="257"/>
      <c r="N3880" s="258"/>
      <c r="O3880" s="258"/>
      <c r="P3880" s="258"/>
      <c r="Q3880" s="258"/>
      <c r="R3880" s="258"/>
      <c r="S3880" s="258"/>
      <c r="T3880" s="259"/>
      <c r="U3880" s="13"/>
      <c r="V3880" s="13"/>
      <c r="W3880" s="13"/>
      <c r="X3880" s="13"/>
      <c r="Y3880" s="13"/>
      <c r="Z3880" s="13"/>
      <c r="AA3880" s="13"/>
      <c r="AB3880" s="13"/>
      <c r="AC3880" s="13"/>
      <c r="AD3880" s="13"/>
      <c r="AE3880" s="13"/>
      <c r="AT3880" s="260" t="s">
        <v>260</v>
      </c>
      <c r="AU3880" s="260" t="s">
        <v>93</v>
      </c>
      <c r="AV3880" s="13" t="s">
        <v>93</v>
      </c>
      <c r="AW3880" s="13" t="s">
        <v>40</v>
      </c>
      <c r="AX3880" s="13" t="s">
        <v>84</v>
      </c>
      <c r="AY3880" s="260" t="s">
        <v>251</v>
      </c>
    </row>
    <row r="3881" s="13" customFormat="1">
      <c r="A3881" s="13"/>
      <c r="B3881" s="249"/>
      <c r="C3881" s="250"/>
      <c r="D3881" s="251" t="s">
        <v>260</v>
      </c>
      <c r="E3881" s="252" t="s">
        <v>1</v>
      </c>
      <c r="F3881" s="253" t="s">
        <v>3632</v>
      </c>
      <c r="G3881" s="250"/>
      <c r="H3881" s="254">
        <v>3.6400000000000001</v>
      </c>
      <c r="I3881" s="255"/>
      <c r="J3881" s="250"/>
      <c r="K3881" s="250"/>
      <c r="L3881" s="256"/>
      <c r="M3881" s="257"/>
      <c r="N3881" s="258"/>
      <c r="O3881" s="258"/>
      <c r="P3881" s="258"/>
      <c r="Q3881" s="258"/>
      <c r="R3881" s="258"/>
      <c r="S3881" s="258"/>
      <c r="T3881" s="259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60" t="s">
        <v>260</v>
      </c>
      <c r="AU3881" s="260" t="s">
        <v>93</v>
      </c>
      <c r="AV3881" s="13" t="s">
        <v>93</v>
      </c>
      <c r="AW3881" s="13" t="s">
        <v>40</v>
      </c>
      <c r="AX3881" s="13" t="s">
        <v>84</v>
      </c>
      <c r="AY3881" s="260" t="s">
        <v>251</v>
      </c>
    </row>
    <row r="3882" s="13" customFormat="1">
      <c r="A3882" s="13"/>
      <c r="B3882" s="249"/>
      <c r="C3882" s="250"/>
      <c r="D3882" s="251" t="s">
        <v>260</v>
      </c>
      <c r="E3882" s="252" t="s">
        <v>1</v>
      </c>
      <c r="F3882" s="253" t="s">
        <v>3633</v>
      </c>
      <c r="G3882" s="250"/>
      <c r="H3882" s="254">
        <v>6.3899999999999997</v>
      </c>
      <c r="I3882" s="255"/>
      <c r="J3882" s="250"/>
      <c r="K3882" s="250"/>
      <c r="L3882" s="256"/>
      <c r="M3882" s="257"/>
      <c r="N3882" s="258"/>
      <c r="O3882" s="258"/>
      <c r="P3882" s="258"/>
      <c r="Q3882" s="258"/>
      <c r="R3882" s="258"/>
      <c r="S3882" s="258"/>
      <c r="T3882" s="259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60" t="s">
        <v>260</v>
      </c>
      <c r="AU3882" s="260" t="s">
        <v>93</v>
      </c>
      <c r="AV3882" s="13" t="s">
        <v>93</v>
      </c>
      <c r="AW3882" s="13" t="s">
        <v>40</v>
      </c>
      <c r="AX3882" s="13" t="s">
        <v>84</v>
      </c>
      <c r="AY3882" s="260" t="s">
        <v>251</v>
      </c>
    </row>
    <row r="3883" s="13" customFormat="1">
      <c r="A3883" s="13"/>
      <c r="B3883" s="249"/>
      <c r="C3883" s="250"/>
      <c r="D3883" s="251" t="s">
        <v>260</v>
      </c>
      <c r="E3883" s="252" t="s">
        <v>1</v>
      </c>
      <c r="F3883" s="253" t="s">
        <v>3634</v>
      </c>
      <c r="G3883" s="250"/>
      <c r="H3883" s="254">
        <v>3.6400000000000001</v>
      </c>
      <c r="I3883" s="255"/>
      <c r="J3883" s="250"/>
      <c r="K3883" s="250"/>
      <c r="L3883" s="256"/>
      <c r="M3883" s="257"/>
      <c r="N3883" s="258"/>
      <c r="O3883" s="258"/>
      <c r="P3883" s="258"/>
      <c r="Q3883" s="258"/>
      <c r="R3883" s="258"/>
      <c r="S3883" s="258"/>
      <c r="T3883" s="259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60" t="s">
        <v>260</v>
      </c>
      <c r="AU3883" s="260" t="s">
        <v>93</v>
      </c>
      <c r="AV3883" s="13" t="s">
        <v>93</v>
      </c>
      <c r="AW3883" s="13" t="s">
        <v>40</v>
      </c>
      <c r="AX3883" s="13" t="s">
        <v>84</v>
      </c>
      <c r="AY3883" s="260" t="s">
        <v>251</v>
      </c>
    </row>
    <row r="3884" s="13" customFormat="1">
      <c r="A3884" s="13"/>
      <c r="B3884" s="249"/>
      <c r="C3884" s="250"/>
      <c r="D3884" s="251" t="s">
        <v>260</v>
      </c>
      <c r="E3884" s="252" t="s">
        <v>1</v>
      </c>
      <c r="F3884" s="253" t="s">
        <v>3635</v>
      </c>
      <c r="G3884" s="250"/>
      <c r="H3884" s="254">
        <v>3.6400000000000001</v>
      </c>
      <c r="I3884" s="255"/>
      <c r="J3884" s="250"/>
      <c r="K3884" s="250"/>
      <c r="L3884" s="256"/>
      <c r="M3884" s="257"/>
      <c r="N3884" s="258"/>
      <c r="O3884" s="258"/>
      <c r="P3884" s="258"/>
      <c r="Q3884" s="258"/>
      <c r="R3884" s="258"/>
      <c r="S3884" s="258"/>
      <c r="T3884" s="259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60" t="s">
        <v>260</v>
      </c>
      <c r="AU3884" s="260" t="s">
        <v>93</v>
      </c>
      <c r="AV3884" s="13" t="s">
        <v>93</v>
      </c>
      <c r="AW3884" s="13" t="s">
        <v>40</v>
      </c>
      <c r="AX3884" s="13" t="s">
        <v>84</v>
      </c>
      <c r="AY3884" s="260" t="s">
        <v>251</v>
      </c>
    </row>
    <row r="3885" s="13" customFormat="1">
      <c r="A3885" s="13"/>
      <c r="B3885" s="249"/>
      <c r="C3885" s="250"/>
      <c r="D3885" s="251" t="s">
        <v>260</v>
      </c>
      <c r="E3885" s="252" t="s">
        <v>1</v>
      </c>
      <c r="F3885" s="253" t="s">
        <v>3636</v>
      </c>
      <c r="G3885" s="250"/>
      <c r="H3885" s="254">
        <v>3.6400000000000001</v>
      </c>
      <c r="I3885" s="255"/>
      <c r="J3885" s="250"/>
      <c r="K3885" s="250"/>
      <c r="L3885" s="256"/>
      <c r="M3885" s="257"/>
      <c r="N3885" s="258"/>
      <c r="O3885" s="258"/>
      <c r="P3885" s="258"/>
      <c r="Q3885" s="258"/>
      <c r="R3885" s="258"/>
      <c r="S3885" s="258"/>
      <c r="T3885" s="259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60" t="s">
        <v>260</v>
      </c>
      <c r="AU3885" s="260" t="s">
        <v>93</v>
      </c>
      <c r="AV3885" s="13" t="s">
        <v>93</v>
      </c>
      <c r="AW3885" s="13" t="s">
        <v>40</v>
      </c>
      <c r="AX3885" s="13" t="s">
        <v>84</v>
      </c>
      <c r="AY3885" s="260" t="s">
        <v>251</v>
      </c>
    </row>
    <row r="3886" s="13" customFormat="1">
      <c r="A3886" s="13"/>
      <c r="B3886" s="249"/>
      <c r="C3886" s="250"/>
      <c r="D3886" s="251" t="s">
        <v>260</v>
      </c>
      <c r="E3886" s="252" t="s">
        <v>1</v>
      </c>
      <c r="F3886" s="253" t="s">
        <v>3637</v>
      </c>
      <c r="G3886" s="250"/>
      <c r="H3886" s="254">
        <v>3.6400000000000001</v>
      </c>
      <c r="I3886" s="255"/>
      <c r="J3886" s="250"/>
      <c r="K3886" s="250"/>
      <c r="L3886" s="256"/>
      <c r="M3886" s="257"/>
      <c r="N3886" s="258"/>
      <c r="O3886" s="258"/>
      <c r="P3886" s="258"/>
      <c r="Q3886" s="258"/>
      <c r="R3886" s="258"/>
      <c r="S3886" s="258"/>
      <c r="T3886" s="259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T3886" s="260" t="s">
        <v>260</v>
      </c>
      <c r="AU3886" s="260" t="s">
        <v>93</v>
      </c>
      <c r="AV3886" s="13" t="s">
        <v>93</v>
      </c>
      <c r="AW3886" s="13" t="s">
        <v>40</v>
      </c>
      <c r="AX3886" s="13" t="s">
        <v>84</v>
      </c>
      <c r="AY3886" s="260" t="s">
        <v>251</v>
      </c>
    </row>
    <row r="3887" s="13" customFormat="1">
      <c r="A3887" s="13"/>
      <c r="B3887" s="249"/>
      <c r="C3887" s="250"/>
      <c r="D3887" s="251" t="s">
        <v>260</v>
      </c>
      <c r="E3887" s="252" t="s">
        <v>1</v>
      </c>
      <c r="F3887" s="253" t="s">
        <v>3638</v>
      </c>
      <c r="G3887" s="250"/>
      <c r="H3887" s="254">
        <v>3.6400000000000001</v>
      </c>
      <c r="I3887" s="255"/>
      <c r="J3887" s="250"/>
      <c r="K3887" s="250"/>
      <c r="L3887" s="256"/>
      <c r="M3887" s="257"/>
      <c r="N3887" s="258"/>
      <c r="O3887" s="258"/>
      <c r="P3887" s="258"/>
      <c r="Q3887" s="258"/>
      <c r="R3887" s="258"/>
      <c r="S3887" s="258"/>
      <c r="T3887" s="259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60" t="s">
        <v>260</v>
      </c>
      <c r="AU3887" s="260" t="s">
        <v>93</v>
      </c>
      <c r="AV3887" s="13" t="s">
        <v>93</v>
      </c>
      <c r="AW3887" s="13" t="s">
        <v>40</v>
      </c>
      <c r="AX3887" s="13" t="s">
        <v>84</v>
      </c>
      <c r="AY3887" s="260" t="s">
        <v>251</v>
      </c>
    </row>
    <row r="3888" s="13" customFormat="1">
      <c r="A3888" s="13"/>
      <c r="B3888" s="249"/>
      <c r="C3888" s="250"/>
      <c r="D3888" s="251" t="s">
        <v>260</v>
      </c>
      <c r="E3888" s="252" t="s">
        <v>1</v>
      </c>
      <c r="F3888" s="253" t="s">
        <v>3639</v>
      </c>
      <c r="G3888" s="250"/>
      <c r="H3888" s="254">
        <v>3.6400000000000001</v>
      </c>
      <c r="I3888" s="255"/>
      <c r="J3888" s="250"/>
      <c r="K3888" s="250"/>
      <c r="L3888" s="256"/>
      <c r="M3888" s="257"/>
      <c r="N3888" s="258"/>
      <c r="O3888" s="258"/>
      <c r="P3888" s="258"/>
      <c r="Q3888" s="258"/>
      <c r="R3888" s="258"/>
      <c r="S3888" s="258"/>
      <c r="T3888" s="259"/>
      <c r="U3888" s="13"/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3"/>
      <c r="AT3888" s="260" t="s">
        <v>260</v>
      </c>
      <c r="AU3888" s="260" t="s">
        <v>93</v>
      </c>
      <c r="AV3888" s="13" t="s">
        <v>93</v>
      </c>
      <c r="AW3888" s="13" t="s">
        <v>40</v>
      </c>
      <c r="AX3888" s="13" t="s">
        <v>84</v>
      </c>
      <c r="AY3888" s="260" t="s">
        <v>251</v>
      </c>
    </row>
    <row r="3889" s="13" customFormat="1">
      <c r="A3889" s="13"/>
      <c r="B3889" s="249"/>
      <c r="C3889" s="250"/>
      <c r="D3889" s="251" t="s">
        <v>260</v>
      </c>
      <c r="E3889" s="252" t="s">
        <v>1</v>
      </c>
      <c r="F3889" s="253" t="s">
        <v>3640</v>
      </c>
      <c r="G3889" s="250"/>
      <c r="H3889" s="254">
        <v>3.6400000000000001</v>
      </c>
      <c r="I3889" s="255"/>
      <c r="J3889" s="250"/>
      <c r="K3889" s="250"/>
      <c r="L3889" s="256"/>
      <c r="M3889" s="257"/>
      <c r="N3889" s="258"/>
      <c r="O3889" s="258"/>
      <c r="P3889" s="258"/>
      <c r="Q3889" s="258"/>
      <c r="R3889" s="258"/>
      <c r="S3889" s="258"/>
      <c r="T3889" s="259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60" t="s">
        <v>260</v>
      </c>
      <c r="AU3889" s="260" t="s">
        <v>93</v>
      </c>
      <c r="AV3889" s="13" t="s">
        <v>93</v>
      </c>
      <c r="AW3889" s="13" t="s">
        <v>40</v>
      </c>
      <c r="AX3889" s="13" t="s">
        <v>84</v>
      </c>
      <c r="AY3889" s="260" t="s">
        <v>251</v>
      </c>
    </row>
    <row r="3890" s="13" customFormat="1">
      <c r="A3890" s="13"/>
      <c r="B3890" s="249"/>
      <c r="C3890" s="250"/>
      <c r="D3890" s="251" t="s">
        <v>260</v>
      </c>
      <c r="E3890" s="252" t="s">
        <v>1</v>
      </c>
      <c r="F3890" s="253" t="s">
        <v>3641</v>
      </c>
      <c r="G3890" s="250"/>
      <c r="H3890" s="254">
        <v>3.6400000000000001</v>
      </c>
      <c r="I3890" s="255"/>
      <c r="J3890" s="250"/>
      <c r="K3890" s="250"/>
      <c r="L3890" s="256"/>
      <c r="M3890" s="257"/>
      <c r="N3890" s="258"/>
      <c r="O3890" s="258"/>
      <c r="P3890" s="258"/>
      <c r="Q3890" s="258"/>
      <c r="R3890" s="258"/>
      <c r="S3890" s="258"/>
      <c r="T3890" s="259"/>
      <c r="U3890" s="13"/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3"/>
      <c r="AT3890" s="260" t="s">
        <v>260</v>
      </c>
      <c r="AU3890" s="260" t="s">
        <v>93</v>
      </c>
      <c r="AV3890" s="13" t="s">
        <v>93</v>
      </c>
      <c r="AW3890" s="13" t="s">
        <v>40</v>
      </c>
      <c r="AX3890" s="13" t="s">
        <v>84</v>
      </c>
      <c r="AY3890" s="260" t="s">
        <v>251</v>
      </c>
    </row>
    <row r="3891" s="16" customFormat="1">
      <c r="A3891" s="16"/>
      <c r="B3891" s="283"/>
      <c r="C3891" s="284"/>
      <c r="D3891" s="251" t="s">
        <v>260</v>
      </c>
      <c r="E3891" s="285" t="s">
        <v>1</v>
      </c>
      <c r="F3891" s="286" t="s">
        <v>329</v>
      </c>
      <c r="G3891" s="284"/>
      <c r="H3891" s="287">
        <v>75.549999999999997</v>
      </c>
      <c r="I3891" s="288"/>
      <c r="J3891" s="284"/>
      <c r="K3891" s="284"/>
      <c r="L3891" s="289"/>
      <c r="M3891" s="290"/>
      <c r="N3891" s="291"/>
      <c r="O3891" s="291"/>
      <c r="P3891" s="291"/>
      <c r="Q3891" s="291"/>
      <c r="R3891" s="291"/>
      <c r="S3891" s="291"/>
      <c r="T3891" s="292"/>
      <c r="U3891" s="16"/>
      <c r="V3891" s="16"/>
      <c r="W3891" s="16"/>
      <c r="X3891" s="16"/>
      <c r="Y3891" s="16"/>
      <c r="Z3891" s="16"/>
      <c r="AA3891" s="16"/>
      <c r="AB3891" s="16"/>
      <c r="AC3891" s="16"/>
      <c r="AD3891" s="16"/>
      <c r="AE3891" s="16"/>
      <c r="AT3891" s="293" t="s">
        <v>260</v>
      </c>
      <c r="AU3891" s="293" t="s">
        <v>93</v>
      </c>
      <c r="AV3891" s="16" t="s">
        <v>273</v>
      </c>
      <c r="AW3891" s="16" t="s">
        <v>40</v>
      </c>
      <c r="AX3891" s="16" t="s">
        <v>84</v>
      </c>
      <c r="AY3891" s="293" t="s">
        <v>251</v>
      </c>
    </row>
    <row r="3892" s="15" customFormat="1">
      <c r="A3892" s="15"/>
      <c r="B3892" s="272"/>
      <c r="C3892" s="273"/>
      <c r="D3892" s="251" t="s">
        <v>260</v>
      </c>
      <c r="E3892" s="274" t="s">
        <v>1</v>
      </c>
      <c r="F3892" s="275" t="s">
        <v>630</v>
      </c>
      <c r="G3892" s="273"/>
      <c r="H3892" s="274" t="s">
        <v>1</v>
      </c>
      <c r="I3892" s="276"/>
      <c r="J3892" s="273"/>
      <c r="K3892" s="273"/>
      <c r="L3892" s="277"/>
      <c r="M3892" s="278"/>
      <c r="N3892" s="279"/>
      <c r="O3892" s="279"/>
      <c r="P3892" s="279"/>
      <c r="Q3892" s="279"/>
      <c r="R3892" s="279"/>
      <c r="S3892" s="279"/>
      <c r="T3892" s="280"/>
      <c r="U3892" s="15"/>
      <c r="V3892" s="15"/>
      <c r="W3892" s="15"/>
      <c r="X3892" s="15"/>
      <c r="Y3892" s="15"/>
      <c r="Z3892" s="15"/>
      <c r="AA3892" s="15"/>
      <c r="AB3892" s="15"/>
      <c r="AC3892" s="15"/>
      <c r="AD3892" s="15"/>
      <c r="AE3892" s="15"/>
      <c r="AT3892" s="281" t="s">
        <v>260</v>
      </c>
      <c r="AU3892" s="281" t="s">
        <v>93</v>
      </c>
      <c r="AV3892" s="15" t="s">
        <v>91</v>
      </c>
      <c r="AW3892" s="15" t="s">
        <v>40</v>
      </c>
      <c r="AX3892" s="15" t="s">
        <v>84</v>
      </c>
      <c r="AY3892" s="281" t="s">
        <v>251</v>
      </c>
    </row>
    <row r="3893" s="13" customFormat="1">
      <c r="A3893" s="13"/>
      <c r="B3893" s="249"/>
      <c r="C3893" s="250"/>
      <c r="D3893" s="251" t="s">
        <v>260</v>
      </c>
      <c r="E3893" s="252" t="s">
        <v>1</v>
      </c>
      <c r="F3893" s="253" t="s">
        <v>3642</v>
      </c>
      <c r="G3893" s="250"/>
      <c r="H3893" s="254">
        <v>3.6400000000000001</v>
      </c>
      <c r="I3893" s="255"/>
      <c r="J3893" s="250"/>
      <c r="K3893" s="250"/>
      <c r="L3893" s="256"/>
      <c r="M3893" s="257"/>
      <c r="N3893" s="258"/>
      <c r="O3893" s="258"/>
      <c r="P3893" s="258"/>
      <c r="Q3893" s="258"/>
      <c r="R3893" s="258"/>
      <c r="S3893" s="258"/>
      <c r="T3893" s="259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60" t="s">
        <v>260</v>
      </c>
      <c r="AU3893" s="260" t="s">
        <v>93</v>
      </c>
      <c r="AV3893" s="13" t="s">
        <v>93</v>
      </c>
      <c r="AW3893" s="13" t="s">
        <v>40</v>
      </c>
      <c r="AX3893" s="13" t="s">
        <v>84</v>
      </c>
      <c r="AY3893" s="260" t="s">
        <v>251</v>
      </c>
    </row>
    <row r="3894" s="13" customFormat="1">
      <c r="A3894" s="13"/>
      <c r="B3894" s="249"/>
      <c r="C3894" s="250"/>
      <c r="D3894" s="251" t="s">
        <v>260</v>
      </c>
      <c r="E3894" s="252" t="s">
        <v>1</v>
      </c>
      <c r="F3894" s="253" t="s">
        <v>3643</v>
      </c>
      <c r="G3894" s="250"/>
      <c r="H3894" s="254">
        <v>3.6400000000000001</v>
      </c>
      <c r="I3894" s="255"/>
      <c r="J3894" s="250"/>
      <c r="K3894" s="250"/>
      <c r="L3894" s="256"/>
      <c r="M3894" s="257"/>
      <c r="N3894" s="258"/>
      <c r="O3894" s="258"/>
      <c r="P3894" s="258"/>
      <c r="Q3894" s="258"/>
      <c r="R3894" s="258"/>
      <c r="S3894" s="258"/>
      <c r="T3894" s="259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60" t="s">
        <v>260</v>
      </c>
      <c r="AU3894" s="260" t="s">
        <v>93</v>
      </c>
      <c r="AV3894" s="13" t="s">
        <v>93</v>
      </c>
      <c r="AW3894" s="13" t="s">
        <v>40</v>
      </c>
      <c r="AX3894" s="13" t="s">
        <v>84</v>
      </c>
      <c r="AY3894" s="260" t="s">
        <v>251</v>
      </c>
    </row>
    <row r="3895" s="13" customFormat="1">
      <c r="A3895" s="13"/>
      <c r="B3895" s="249"/>
      <c r="C3895" s="250"/>
      <c r="D3895" s="251" t="s">
        <v>260</v>
      </c>
      <c r="E3895" s="252" t="s">
        <v>1</v>
      </c>
      <c r="F3895" s="253" t="s">
        <v>3644</v>
      </c>
      <c r="G3895" s="250"/>
      <c r="H3895" s="254">
        <v>3.6400000000000001</v>
      </c>
      <c r="I3895" s="255"/>
      <c r="J3895" s="250"/>
      <c r="K3895" s="250"/>
      <c r="L3895" s="256"/>
      <c r="M3895" s="257"/>
      <c r="N3895" s="258"/>
      <c r="O3895" s="258"/>
      <c r="P3895" s="258"/>
      <c r="Q3895" s="258"/>
      <c r="R3895" s="258"/>
      <c r="S3895" s="258"/>
      <c r="T3895" s="259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60" t="s">
        <v>260</v>
      </c>
      <c r="AU3895" s="260" t="s">
        <v>93</v>
      </c>
      <c r="AV3895" s="13" t="s">
        <v>93</v>
      </c>
      <c r="AW3895" s="13" t="s">
        <v>40</v>
      </c>
      <c r="AX3895" s="13" t="s">
        <v>84</v>
      </c>
      <c r="AY3895" s="260" t="s">
        <v>251</v>
      </c>
    </row>
    <row r="3896" s="13" customFormat="1">
      <c r="A3896" s="13"/>
      <c r="B3896" s="249"/>
      <c r="C3896" s="250"/>
      <c r="D3896" s="251" t="s">
        <v>260</v>
      </c>
      <c r="E3896" s="252" t="s">
        <v>1</v>
      </c>
      <c r="F3896" s="253" t="s">
        <v>3645</v>
      </c>
      <c r="G3896" s="250"/>
      <c r="H3896" s="254">
        <v>3.6400000000000001</v>
      </c>
      <c r="I3896" s="255"/>
      <c r="J3896" s="250"/>
      <c r="K3896" s="250"/>
      <c r="L3896" s="256"/>
      <c r="M3896" s="257"/>
      <c r="N3896" s="258"/>
      <c r="O3896" s="258"/>
      <c r="P3896" s="258"/>
      <c r="Q3896" s="258"/>
      <c r="R3896" s="258"/>
      <c r="S3896" s="258"/>
      <c r="T3896" s="259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T3896" s="260" t="s">
        <v>260</v>
      </c>
      <c r="AU3896" s="260" t="s">
        <v>93</v>
      </c>
      <c r="AV3896" s="13" t="s">
        <v>93</v>
      </c>
      <c r="AW3896" s="13" t="s">
        <v>40</v>
      </c>
      <c r="AX3896" s="13" t="s">
        <v>84</v>
      </c>
      <c r="AY3896" s="260" t="s">
        <v>251</v>
      </c>
    </row>
    <row r="3897" s="13" customFormat="1">
      <c r="A3897" s="13"/>
      <c r="B3897" s="249"/>
      <c r="C3897" s="250"/>
      <c r="D3897" s="251" t="s">
        <v>260</v>
      </c>
      <c r="E3897" s="252" t="s">
        <v>1</v>
      </c>
      <c r="F3897" s="253" t="s">
        <v>3646</v>
      </c>
      <c r="G3897" s="250"/>
      <c r="H3897" s="254">
        <v>3.6400000000000001</v>
      </c>
      <c r="I3897" s="255"/>
      <c r="J3897" s="250"/>
      <c r="K3897" s="250"/>
      <c r="L3897" s="256"/>
      <c r="M3897" s="257"/>
      <c r="N3897" s="258"/>
      <c r="O3897" s="258"/>
      <c r="P3897" s="258"/>
      <c r="Q3897" s="258"/>
      <c r="R3897" s="258"/>
      <c r="S3897" s="258"/>
      <c r="T3897" s="259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60" t="s">
        <v>260</v>
      </c>
      <c r="AU3897" s="260" t="s">
        <v>93</v>
      </c>
      <c r="AV3897" s="13" t="s">
        <v>93</v>
      </c>
      <c r="AW3897" s="13" t="s">
        <v>40</v>
      </c>
      <c r="AX3897" s="13" t="s">
        <v>84</v>
      </c>
      <c r="AY3897" s="260" t="s">
        <v>251</v>
      </c>
    </row>
    <row r="3898" s="13" customFormat="1">
      <c r="A3898" s="13"/>
      <c r="B3898" s="249"/>
      <c r="C3898" s="250"/>
      <c r="D3898" s="251" t="s">
        <v>260</v>
      </c>
      <c r="E3898" s="252" t="s">
        <v>1</v>
      </c>
      <c r="F3898" s="253" t="s">
        <v>3647</v>
      </c>
      <c r="G3898" s="250"/>
      <c r="H3898" s="254">
        <v>3.6400000000000001</v>
      </c>
      <c r="I3898" s="255"/>
      <c r="J3898" s="250"/>
      <c r="K3898" s="250"/>
      <c r="L3898" s="256"/>
      <c r="M3898" s="257"/>
      <c r="N3898" s="258"/>
      <c r="O3898" s="258"/>
      <c r="P3898" s="258"/>
      <c r="Q3898" s="258"/>
      <c r="R3898" s="258"/>
      <c r="S3898" s="258"/>
      <c r="T3898" s="259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60" t="s">
        <v>260</v>
      </c>
      <c r="AU3898" s="260" t="s">
        <v>93</v>
      </c>
      <c r="AV3898" s="13" t="s">
        <v>93</v>
      </c>
      <c r="AW3898" s="13" t="s">
        <v>40</v>
      </c>
      <c r="AX3898" s="13" t="s">
        <v>84</v>
      </c>
      <c r="AY3898" s="260" t="s">
        <v>251</v>
      </c>
    </row>
    <row r="3899" s="13" customFormat="1">
      <c r="A3899" s="13"/>
      <c r="B3899" s="249"/>
      <c r="C3899" s="250"/>
      <c r="D3899" s="251" t="s">
        <v>260</v>
      </c>
      <c r="E3899" s="252" t="s">
        <v>1</v>
      </c>
      <c r="F3899" s="253" t="s">
        <v>3648</v>
      </c>
      <c r="G3899" s="250"/>
      <c r="H3899" s="254">
        <v>3.6400000000000001</v>
      </c>
      <c r="I3899" s="255"/>
      <c r="J3899" s="250"/>
      <c r="K3899" s="250"/>
      <c r="L3899" s="256"/>
      <c r="M3899" s="257"/>
      <c r="N3899" s="258"/>
      <c r="O3899" s="258"/>
      <c r="P3899" s="258"/>
      <c r="Q3899" s="258"/>
      <c r="R3899" s="258"/>
      <c r="S3899" s="258"/>
      <c r="T3899" s="259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T3899" s="260" t="s">
        <v>260</v>
      </c>
      <c r="AU3899" s="260" t="s">
        <v>93</v>
      </c>
      <c r="AV3899" s="13" t="s">
        <v>93</v>
      </c>
      <c r="AW3899" s="13" t="s">
        <v>40</v>
      </c>
      <c r="AX3899" s="13" t="s">
        <v>84</v>
      </c>
      <c r="AY3899" s="260" t="s">
        <v>251</v>
      </c>
    </row>
    <row r="3900" s="13" customFormat="1">
      <c r="A3900" s="13"/>
      <c r="B3900" s="249"/>
      <c r="C3900" s="250"/>
      <c r="D3900" s="251" t="s">
        <v>260</v>
      </c>
      <c r="E3900" s="252" t="s">
        <v>1</v>
      </c>
      <c r="F3900" s="253" t="s">
        <v>3649</v>
      </c>
      <c r="G3900" s="250"/>
      <c r="H3900" s="254">
        <v>3.6400000000000001</v>
      </c>
      <c r="I3900" s="255"/>
      <c r="J3900" s="250"/>
      <c r="K3900" s="250"/>
      <c r="L3900" s="256"/>
      <c r="M3900" s="257"/>
      <c r="N3900" s="258"/>
      <c r="O3900" s="258"/>
      <c r="P3900" s="258"/>
      <c r="Q3900" s="258"/>
      <c r="R3900" s="258"/>
      <c r="S3900" s="258"/>
      <c r="T3900" s="259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60" t="s">
        <v>260</v>
      </c>
      <c r="AU3900" s="260" t="s">
        <v>93</v>
      </c>
      <c r="AV3900" s="13" t="s">
        <v>93</v>
      </c>
      <c r="AW3900" s="13" t="s">
        <v>40</v>
      </c>
      <c r="AX3900" s="13" t="s">
        <v>84</v>
      </c>
      <c r="AY3900" s="260" t="s">
        <v>251</v>
      </c>
    </row>
    <row r="3901" s="13" customFormat="1">
      <c r="A3901" s="13"/>
      <c r="B3901" s="249"/>
      <c r="C3901" s="250"/>
      <c r="D3901" s="251" t="s">
        <v>260</v>
      </c>
      <c r="E3901" s="252" t="s">
        <v>1</v>
      </c>
      <c r="F3901" s="253" t="s">
        <v>3650</v>
      </c>
      <c r="G3901" s="250"/>
      <c r="H3901" s="254">
        <v>3.6400000000000001</v>
      </c>
      <c r="I3901" s="255"/>
      <c r="J3901" s="250"/>
      <c r="K3901" s="250"/>
      <c r="L3901" s="256"/>
      <c r="M3901" s="257"/>
      <c r="N3901" s="258"/>
      <c r="O3901" s="258"/>
      <c r="P3901" s="258"/>
      <c r="Q3901" s="258"/>
      <c r="R3901" s="258"/>
      <c r="S3901" s="258"/>
      <c r="T3901" s="259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60" t="s">
        <v>260</v>
      </c>
      <c r="AU3901" s="260" t="s">
        <v>93</v>
      </c>
      <c r="AV3901" s="13" t="s">
        <v>93</v>
      </c>
      <c r="AW3901" s="13" t="s">
        <v>40</v>
      </c>
      <c r="AX3901" s="13" t="s">
        <v>84</v>
      </c>
      <c r="AY3901" s="260" t="s">
        <v>251</v>
      </c>
    </row>
    <row r="3902" s="13" customFormat="1">
      <c r="A3902" s="13"/>
      <c r="B3902" s="249"/>
      <c r="C3902" s="250"/>
      <c r="D3902" s="251" t="s">
        <v>260</v>
      </c>
      <c r="E3902" s="252" t="s">
        <v>1</v>
      </c>
      <c r="F3902" s="253" t="s">
        <v>3651</v>
      </c>
      <c r="G3902" s="250"/>
      <c r="H3902" s="254">
        <v>3.6400000000000001</v>
      </c>
      <c r="I3902" s="255"/>
      <c r="J3902" s="250"/>
      <c r="K3902" s="250"/>
      <c r="L3902" s="256"/>
      <c r="M3902" s="257"/>
      <c r="N3902" s="258"/>
      <c r="O3902" s="258"/>
      <c r="P3902" s="258"/>
      <c r="Q3902" s="258"/>
      <c r="R3902" s="258"/>
      <c r="S3902" s="258"/>
      <c r="T3902" s="259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60" t="s">
        <v>260</v>
      </c>
      <c r="AU3902" s="260" t="s">
        <v>93</v>
      </c>
      <c r="AV3902" s="13" t="s">
        <v>93</v>
      </c>
      <c r="AW3902" s="13" t="s">
        <v>40</v>
      </c>
      <c r="AX3902" s="13" t="s">
        <v>84</v>
      </c>
      <c r="AY3902" s="260" t="s">
        <v>251</v>
      </c>
    </row>
    <row r="3903" s="13" customFormat="1">
      <c r="A3903" s="13"/>
      <c r="B3903" s="249"/>
      <c r="C3903" s="250"/>
      <c r="D3903" s="251" t="s">
        <v>260</v>
      </c>
      <c r="E3903" s="252" t="s">
        <v>1</v>
      </c>
      <c r="F3903" s="253" t="s">
        <v>3652</v>
      </c>
      <c r="G3903" s="250"/>
      <c r="H3903" s="254">
        <v>3.6400000000000001</v>
      </c>
      <c r="I3903" s="255"/>
      <c r="J3903" s="250"/>
      <c r="K3903" s="250"/>
      <c r="L3903" s="256"/>
      <c r="M3903" s="257"/>
      <c r="N3903" s="258"/>
      <c r="O3903" s="258"/>
      <c r="P3903" s="258"/>
      <c r="Q3903" s="258"/>
      <c r="R3903" s="258"/>
      <c r="S3903" s="258"/>
      <c r="T3903" s="259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60" t="s">
        <v>260</v>
      </c>
      <c r="AU3903" s="260" t="s">
        <v>93</v>
      </c>
      <c r="AV3903" s="13" t="s">
        <v>93</v>
      </c>
      <c r="AW3903" s="13" t="s">
        <v>40</v>
      </c>
      <c r="AX3903" s="13" t="s">
        <v>84</v>
      </c>
      <c r="AY3903" s="260" t="s">
        <v>251</v>
      </c>
    </row>
    <row r="3904" s="13" customFormat="1">
      <c r="A3904" s="13"/>
      <c r="B3904" s="249"/>
      <c r="C3904" s="250"/>
      <c r="D3904" s="251" t="s">
        <v>260</v>
      </c>
      <c r="E3904" s="252" t="s">
        <v>1</v>
      </c>
      <c r="F3904" s="253" t="s">
        <v>3653</v>
      </c>
      <c r="G3904" s="250"/>
      <c r="H3904" s="254">
        <v>6.3899999999999997</v>
      </c>
      <c r="I3904" s="255"/>
      <c r="J3904" s="250"/>
      <c r="K3904" s="250"/>
      <c r="L3904" s="256"/>
      <c r="M3904" s="257"/>
      <c r="N3904" s="258"/>
      <c r="O3904" s="258"/>
      <c r="P3904" s="258"/>
      <c r="Q3904" s="258"/>
      <c r="R3904" s="258"/>
      <c r="S3904" s="258"/>
      <c r="T3904" s="259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60" t="s">
        <v>260</v>
      </c>
      <c r="AU3904" s="260" t="s">
        <v>93</v>
      </c>
      <c r="AV3904" s="13" t="s">
        <v>93</v>
      </c>
      <c r="AW3904" s="13" t="s">
        <v>40</v>
      </c>
      <c r="AX3904" s="13" t="s">
        <v>84</v>
      </c>
      <c r="AY3904" s="260" t="s">
        <v>251</v>
      </c>
    </row>
    <row r="3905" s="13" customFormat="1">
      <c r="A3905" s="13"/>
      <c r="B3905" s="249"/>
      <c r="C3905" s="250"/>
      <c r="D3905" s="251" t="s">
        <v>260</v>
      </c>
      <c r="E3905" s="252" t="s">
        <v>1</v>
      </c>
      <c r="F3905" s="253" t="s">
        <v>3654</v>
      </c>
      <c r="G3905" s="250"/>
      <c r="H3905" s="254">
        <v>3.6400000000000001</v>
      </c>
      <c r="I3905" s="255"/>
      <c r="J3905" s="250"/>
      <c r="K3905" s="250"/>
      <c r="L3905" s="256"/>
      <c r="M3905" s="257"/>
      <c r="N3905" s="258"/>
      <c r="O3905" s="258"/>
      <c r="P3905" s="258"/>
      <c r="Q3905" s="258"/>
      <c r="R3905" s="258"/>
      <c r="S3905" s="258"/>
      <c r="T3905" s="259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60" t="s">
        <v>260</v>
      </c>
      <c r="AU3905" s="260" t="s">
        <v>93</v>
      </c>
      <c r="AV3905" s="13" t="s">
        <v>93</v>
      </c>
      <c r="AW3905" s="13" t="s">
        <v>40</v>
      </c>
      <c r="AX3905" s="13" t="s">
        <v>84</v>
      </c>
      <c r="AY3905" s="260" t="s">
        <v>251</v>
      </c>
    </row>
    <row r="3906" s="13" customFormat="1">
      <c r="A3906" s="13"/>
      <c r="B3906" s="249"/>
      <c r="C3906" s="250"/>
      <c r="D3906" s="251" t="s">
        <v>260</v>
      </c>
      <c r="E3906" s="252" t="s">
        <v>1</v>
      </c>
      <c r="F3906" s="253" t="s">
        <v>3655</v>
      </c>
      <c r="G3906" s="250"/>
      <c r="H3906" s="254">
        <v>3.6400000000000001</v>
      </c>
      <c r="I3906" s="255"/>
      <c r="J3906" s="250"/>
      <c r="K3906" s="250"/>
      <c r="L3906" s="256"/>
      <c r="M3906" s="257"/>
      <c r="N3906" s="258"/>
      <c r="O3906" s="258"/>
      <c r="P3906" s="258"/>
      <c r="Q3906" s="258"/>
      <c r="R3906" s="258"/>
      <c r="S3906" s="258"/>
      <c r="T3906" s="259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T3906" s="260" t="s">
        <v>260</v>
      </c>
      <c r="AU3906" s="260" t="s">
        <v>93</v>
      </c>
      <c r="AV3906" s="13" t="s">
        <v>93</v>
      </c>
      <c r="AW3906" s="13" t="s">
        <v>40</v>
      </c>
      <c r="AX3906" s="13" t="s">
        <v>84</v>
      </c>
      <c r="AY3906" s="260" t="s">
        <v>251</v>
      </c>
    </row>
    <row r="3907" s="13" customFormat="1">
      <c r="A3907" s="13"/>
      <c r="B3907" s="249"/>
      <c r="C3907" s="250"/>
      <c r="D3907" s="251" t="s">
        <v>260</v>
      </c>
      <c r="E3907" s="252" t="s">
        <v>1</v>
      </c>
      <c r="F3907" s="253" t="s">
        <v>3656</v>
      </c>
      <c r="G3907" s="250"/>
      <c r="H3907" s="254">
        <v>3.6400000000000001</v>
      </c>
      <c r="I3907" s="255"/>
      <c r="J3907" s="250"/>
      <c r="K3907" s="250"/>
      <c r="L3907" s="256"/>
      <c r="M3907" s="257"/>
      <c r="N3907" s="258"/>
      <c r="O3907" s="258"/>
      <c r="P3907" s="258"/>
      <c r="Q3907" s="258"/>
      <c r="R3907" s="258"/>
      <c r="S3907" s="258"/>
      <c r="T3907" s="259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60" t="s">
        <v>260</v>
      </c>
      <c r="AU3907" s="260" t="s">
        <v>93</v>
      </c>
      <c r="AV3907" s="13" t="s">
        <v>93</v>
      </c>
      <c r="AW3907" s="13" t="s">
        <v>40</v>
      </c>
      <c r="AX3907" s="13" t="s">
        <v>84</v>
      </c>
      <c r="AY3907" s="260" t="s">
        <v>251</v>
      </c>
    </row>
    <row r="3908" s="13" customFormat="1">
      <c r="A3908" s="13"/>
      <c r="B3908" s="249"/>
      <c r="C3908" s="250"/>
      <c r="D3908" s="251" t="s">
        <v>260</v>
      </c>
      <c r="E3908" s="252" t="s">
        <v>1</v>
      </c>
      <c r="F3908" s="253" t="s">
        <v>3657</v>
      </c>
      <c r="G3908" s="250"/>
      <c r="H3908" s="254">
        <v>3.6400000000000001</v>
      </c>
      <c r="I3908" s="255"/>
      <c r="J3908" s="250"/>
      <c r="K3908" s="250"/>
      <c r="L3908" s="256"/>
      <c r="M3908" s="257"/>
      <c r="N3908" s="258"/>
      <c r="O3908" s="258"/>
      <c r="P3908" s="258"/>
      <c r="Q3908" s="258"/>
      <c r="R3908" s="258"/>
      <c r="S3908" s="258"/>
      <c r="T3908" s="259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60" t="s">
        <v>260</v>
      </c>
      <c r="AU3908" s="260" t="s">
        <v>93</v>
      </c>
      <c r="AV3908" s="13" t="s">
        <v>93</v>
      </c>
      <c r="AW3908" s="13" t="s">
        <v>40</v>
      </c>
      <c r="AX3908" s="13" t="s">
        <v>84</v>
      </c>
      <c r="AY3908" s="260" t="s">
        <v>251</v>
      </c>
    </row>
    <row r="3909" s="13" customFormat="1">
      <c r="A3909" s="13"/>
      <c r="B3909" s="249"/>
      <c r="C3909" s="250"/>
      <c r="D3909" s="251" t="s">
        <v>260</v>
      </c>
      <c r="E3909" s="252" t="s">
        <v>1</v>
      </c>
      <c r="F3909" s="253" t="s">
        <v>3658</v>
      </c>
      <c r="G3909" s="250"/>
      <c r="H3909" s="254">
        <v>3.6400000000000001</v>
      </c>
      <c r="I3909" s="255"/>
      <c r="J3909" s="250"/>
      <c r="K3909" s="250"/>
      <c r="L3909" s="256"/>
      <c r="M3909" s="257"/>
      <c r="N3909" s="258"/>
      <c r="O3909" s="258"/>
      <c r="P3909" s="258"/>
      <c r="Q3909" s="258"/>
      <c r="R3909" s="258"/>
      <c r="S3909" s="258"/>
      <c r="T3909" s="259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60" t="s">
        <v>260</v>
      </c>
      <c r="AU3909" s="260" t="s">
        <v>93</v>
      </c>
      <c r="AV3909" s="13" t="s">
        <v>93</v>
      </c>
      <c r="AW3909" s="13" t="s">
        <v>40</v>
      </c>
      <c r="AX3909" s="13" t="s">
        <v>84</v>
      </c>
      <c r="AY3909" s="260" t="s">
        <v>251</v>
      </c>
    </row>
    <row r="3910" s="13" customFormat="1">
      <c r="A3910" s="13"/>
      <c r="B3910" s="249"/>
      <c r="C3910" s="250"/>
      <c r="D3910" s="251" t="s">
        <v>260</v>
      </c>
      <c r="E3910" s="252" t="s">
        <v>1</v>
      </c>
      <c r="F3910" s="253" t="s">
        <v>3659</v>
      </c>
      <c r="G3910" s="250"/>
      <c r="H3910" s="254">
        <v>3.6400000000000001</v>
      </c>
      <c r="I3910" s="255"/>
      <c r="J3910" s="250"/>
      <c r="K3910" s="250"/>
      <c r="L3910" s="256"/>
      <c r="M3910" s="257"/>
      <c r="N3910" s="258"/>
      <c r="O3910" s="258"/>
      <c r="P3910" s="258"/>
      <c r="Q3910" s="258"/>
      <c r="R3910" s="258"/>
      <c r="S3910" s="258"/>
      <c r="T3910" s="259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60" t="s">
        <v>260</v>
      </c>
      <c r="AU3910" s="260" t="s">
        <v>93</v>
      </c>
      <c r="AV3910" s="13" t="s">
        <v>93</v>
      </c>
      <c r="AW3910" s="13" t="s">
        <v>40</v>
      </c>
      <c r="AX3910" s="13" t="s">
        <v>84</v>
      </c>
      <c r="AY3910" s="260" t="s">
        <v>251</v>
      </c>
    </row>
    <row r="3911" s="13" customFormat="1">
      <c r="A3911" s="13"/>
      <c r="B3911" s="249"/>
      <c r="C3911" s="250"/>
      <c r="D3911" s="251" t="s">
        <v>260</v>
      </c>
      <c r="E3911" s="252" t="s">
        <v>1</v>
      </c>
      <c r="F3911" s="253" t="s">
        <v>3660</v>
      </c>
      <c r="G3911" s="250"/>
      <c r="H3911" s="254">
        <v>3.6400000000000001</v>
      </c>
      <c r="I3911" s="255"/>
      <c r="J3911" s="250"/>
      <c r="K3911" s="250"/>
      <c r="L3911" s="256"/>
      <c r="M3911" s="257"/>
      <c r="N3911" s="258"/>
      <c r="O3911" s="258"/>
      <c r="P3911" s="258"/>
      <c r="Q3911" s="258"/>
      <c r="R3911" s="258"/>
      <c r="S3911" s="258"/>
      <c r="T3911" s="259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60" t="s">
        <v>260</v>
      </c>
      <c r="AU3911" s="260" t="s">
        <v>93</v>
      </c>
      <c r="AV3911" s="13" t="s">
        <v>93</v>
      </c>
      <c r="AW3911" s="13" t="s">
        <v>40</v>
      </c>
      <c r="AX3911" s="13" t="s">
        <v>84</v>
      </c>
      <c r="AY3911" s="260" t="s">
        <v>251</v>
      </c>
    </row>
    <row r="3912" s="13" customFormat="1">
      <c r="A3912" s="13"/>
      <c r="B3912" s="249"/>
      <c r="C3912" s="250"/>
      <c r="D3912" s="251" t="s">
        <v>260</v>
      </c>
      <c r="E3912" s="252" t="s">
        <v>1</v>
      </c>
      <c r="F3912" s="253" t="s">
        <v>3661</v>
      </c>
      <c r="G3912" s="250"/>
      <c r="H3912" s="254">
        <v>3.6400000000000001</v>
      </c>
      <c r="I3912" s="255"/>
      <c r="J3912" s="250"/>
      <c r="K3912" s="250"/>
      <c r="L3912" s="256"/>
      <c r="M3912" s="257"/>
      <c r="N3912" s="258"/>
      <c r="O3912" s="258"/>
      <c r="P3912" s="258"/>
      <c r="Q3912" s="258"/>
      <c r="R3912" s="258"/>
      <c r="S3912" s="258"/>
      <c r="T3912" s="259"/>
      <c r="U3912" s="13"/>
      <c r="V3912" s="13"/>
      <c r="W3912" s="13"/>
      <c r="X3912" s="13"/>
      <c r="Y3912" s="13"/>
      <c r="Z3912" s="13"/>
      <c r="AA3912" s="13"/>
      <c r="AB3912" s="13"/>
      <c r="AC3912" s="13"/>
      <c r="AD3912" s="13"/>
      <c r="AE3912" s="13"/>
      <c r="AT3912" s="260" t="s">
        <v>260</v>
      </c>
      <c r="AU3912" s="260" t="s">
        <v>93</v>
      </c>
      <c r="AV3912" s="13" t="s">
        <v>93</v>
      </c>
      <c r="AW3912" s="13" t="s">
        <v>40</v>
      </c>
      <c r="AX3912" s="13" t="s">
        <v>84</v>
      </c>
      <c r="AY3912" s="260" t="s">
        <v>251</v>
      </c>
    </row>
    <row r="3913" s="16" customFormat="1">
      <c r="A3913" s="16"/>
      <c r="B3913" s="283"/>
      <c r="C3913" s="284"/>
      <c r="D3913" s="251" t="s">
        <v>260</v>
      </c>
      <c r="E3913" s="285" t="s">
        <v>1</v>
      </c>
      <c r="F3913" s="286" t="s">
        <v>329</v>
      </c>
      <c r="G3913" s="284"/>
      <c r="H3913" s="287">
        <v>75.549999999999997</v>
      </c>
      <c r="I3913" s="288"/>
      <c r="J3913" s="284"/>
      <c r="K3913" s="284"/>
      <c r="L3913" s="289"/>
      <c r="M3913" s="290"/>
      <c r="N3913" s="291"/>
      <c r="O3913" s="291"/>
      <c r="P3913" s="291"/>
      <c r="Q3913" s="291"/>
      <c r="R3913" s="291"/>
      <c r="S3913" s="291"/>
      <c r="T3913" s="292"/>
      <c r="U3913" s="16"/>
      <c r="V3913" s="16"/>
      <c r="W3913" s="16"/>
      <c r="X3913" s="16"/>
      <c r="Y3913" s="16"/>
      <c r="Z3913" s="16"/>
      <c r="AA3913" s="16"/>
      <c r="AB3913" s="16"/>
      <c r="AC3913" s="16"/>
      <c r="AD3913" s="16"/>
      <c r="AE3913" s="16"/>
      <c r="AT3913" s="293" t="s">
        <v>260</v>
      </c>
      <c r="AU3913" s="293" t="s">
        <v>93</v>
      </c>
      <c r="AV3913" s="16" t="s">
        <v>273</v>
      </c>
      <c r="AW3913" s="16" t="s">
        <v>40</v>
      </c>
      <c r="AX3913" s="16" t="s">
        <v>84</v>
      </c>
      <c r="AY3913" s="293" t="s">
        <v>251</v>
      </c>
    </row>
    <row r="3914" s="15" customFormat="1">
      <c r="A3914" s="15"/>
      <c r="B3914" s="272"/>
      <c r="C3914" s="273"/>
      <c r="D3914" s="251" t="s">
        <v>260</v>
      </c>
      <c r="E3914" s="274" t="s">
        <v>1</v>
      </c>
      <c r="F3914" s="275" t="s">
        <v>631</v>
      </c>
      <c r="G3914" s="273"/>
      <c r="H3914" s="274" t="s">
        <v>1</v>
      </c>
      <c r="I3914" s="276"/>
      <c r="J3914" s="273"/>
      <c r="K3914" s="273"/>
      <c r="L3914" s="277"/>
      <c r="M3914" s="278"/>
      <c r="N3914" s="279"/>
      <c r="O3914" s="279"/>
      <c r="P3914" s="279"/>
      <c r="Q3914" s="279"/>
      <c r="R3914" s="279"/>
      <c r="S3914" s="279"/>
      <c r="T3914" s="280"/>
      <c r="U3914" s="15"/>
      <c r="V3914" s="15"/>
      <c r="W3914" s="15"/>
      <c r="X3914" s="15"/>
      <c r="Y3914" s="15"/>
      <c r="Z3914" s="15"/>
      <c r="AA3914" s="15"/>
      <c r="AB3914" s="15"/>
      <c r="AC3914" s="15"/>
      <c r="AD3914" s="15"/>
      <c r="AE3914" s="15"/>
      <c r="AT3914" s="281" t="s">
        <v>260</v>
      </c>
      <c r="AU3914" s="281" t="s">
        <v>93</v>
      </c>
      <c r="AV3914" s="15" t="s">
        <v>91</v>
      </c>
      <c r="AW3914" s="15" t="s">
        <v>40</v>
      </c>
      <c r="AX3914" s="15" t="s">
        <v>84</v>
      </c>
      <c r="AY3914" s="281" t="s">
        <v>251</v>
      </c>
    </row>
    <row r="3915" s="13" customFormat="1">
      <c r="A3915" s="13"/>
      <c r="B3915" s="249"/>
      <c r="C3915" s="250"/>
      <c r="D3915" s="251" t="s">
        <v>260</v>
      </c>
      <c r="E3915" s="252" t="s">
        <v>1</v>
      </c>
      <c r="F3915" s="253" t="s">
        <v>3662</v>
      </c>
      <c r="G3915" s="250"/>
      <c r="H3915" s="254">
        <v>3.6400000000000001</v>
      </c>
      <c r="I3915" s="255"/>
      <c r="J3915" s="250"/>
      <c r="K3915" s="250"/>
      <c r="L3915" s="256"/>
      <c r="M3915" s="257"/>
      <c r="N3915" s="258"/>
      <c r="O3915" s="258"/>
      <c r="P3915" s="258"/>
      <c r="Q3915" s="258"/>
      <c r="R3915" s="258"/>
      <c r="S3915" s="258"/>
      <c r="T3915" s="259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60" t="s">
        <v>260</v>
      </c>
      <c r="AU3915" s="260" t="s">
        <v>93</v>
      </c>
      <c r="AV3915" s="13" t="s">
        <v>93</v>
      </c>
      <c r="AW3915" s="13" t="s">
        <v>40</v>
      </c>
      <c r="AX3915" s="13" t="s">
        <v>84</v>
      </c>
      <c r="AY3915" s="260" t="s">
        <v>251</v>
      </c>
    </row>
    <row r="3916" s="13" customFormat="1">
      <c r="A3916" s="13"/>
      <c r="B3916" s="249"/>
      <c r="C3916" s="250"/>
      <c r="D3916" s="251" t="s">
        <v>260</v>
      </c>
      <c r="E3916" s="252" t="s">
        <v>1</v>
      </c>
      <c r="F3916" s="253" t="s">
        <v>3663</v>
      </c>
      <c r="G3916" s="250"/>
      <c r="H3916" s="254">
        <v>3.6400000000000001</v>
      </c>
      <c r="I3916" s="255"/>
      <c r="J3916" s="250"/>
      <c r="K3916" s="250"/>
      <c r="L3916" s="256"/>
      <c r="M3916" s="257"/>
      <c r="N3916" s="258"/>
      <c r="O3916" s="258"/>
      <c r="P3916" s="258"/>
      <c r="Q3916" s="258"/>
      <c r="R3916" s="258"/>
      <c r="S3916" s="258"/>
      <c r="T3916" s="259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60" t="s">
        <v>260</v>
      </c>
      <c r="AU3916" s="260" t="s">
        <v>93</v>
      </c>
      <c r="AV3916" s="13" t="s">
        <v>93</v>
      </c>
      <c r="AW3916" s="13" t="s">
        <v>40</v>
      </c>
      <c r="AX3916" s="13" t="s">
        <v>84</v>
      </c>
      <c r="AY3916" s="260" t="s">
        <v>251</v>
      </c>
    </row>
    <row r="3917" s="13" customFormat="1">
      <c r="A3917" s="13"/>
      <c r="B3917" s="249"/>
      <c r="C3917" s="250"/>
      <c r="D3917" s="251" t="s">
        <v>260</v>
      </c>
      <c r="E3917" s="252" t="s">
        <v>1</v>
      </c>
      <c r="F3917" s="253" t="s">
        <v>3664</v>
      </c>
      <c r="G3917" s="250"/>
      <c r="H3917" s="254">
        <v>3.6400000000000001</v>
      </c>
      <c r="I3917" s="255"/>
      <c r="J3917" s="250"/>
      <c r="K3917" s="250"/>
      <c r="L3917" s="256"/>
      <c r="M3917" s="257"/>
      <c r="N3917" s="258"/>
      <c r="O3917" s="258"/>
      <c r="P3917" s="258"/>
      <c r="Q3917" s="258"/>
      <c r="R3917" s="258"/>
      <c r="S3917" s="258"/>
      <c r="T3917" s="259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60" t="s">
        <v>260</v>
      </c>
      <c r="AU3917" s="260" t="s">
        <v>93</v>
      </c>
      <c r="AV3917" s="13" t="s">
        <v>93</v>
      </c>
      <c r="AW3917" s="13" t="s">
        <v>40</v>
      </c>
      <c r="AX3917" s="13" t="s">
        <v>84</v>
      </c>
      <c r="AY3917" s="260" t="s">
        <v>251</v>
      </c>
    </row>
    <row r="3918" s="13" customFormat="1">
      <c r="A3918" s="13"/>
      <c r="B3918" s="249"/>
      <c r="C3918" s="250"/>
      <c r="D3918" s="251" t="s">
        <v>260</v>
      </c>
      <c r="E3918" s="252" t="s">
        <v>1</v>
      </c>
      <c r="F3918" s="253" t="s">
        <v>3665</v>
      </c>
      <c r="G3918" s="250"/>
      <c r="H3918" s="254">
        <v>3.6400000000000001</v>
      </c>
      <c r="I3918" s="255"/>
      <c r="J3918" s="250"/>
      <c r="K3918" s="250"/>
      <c r="L3918" s="256"/>
      <c r="M3918" s="257"/>
      <c r="N3918" s="258"/>
      <c r="O3918" s="258"/>
      <c r="P3918" s="258"/>
      <c r="Q3918" s="258"/>
      <c r="R3918" s="258"/>
      <c r="S3918" s="258"/>
      <c r="T3918" s="259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60" t="s">
        <v>260</v>
      </c>
      <c r="AU3918" s="260" t="s">
        <v>93</v>
      </c>
      <c r="AV3918" s="13" t="s">
        <v>93</v>
      </c>
      <c r="AW3918" s="13" t="s">
        <v>40</v>
      </c>
      <c r="AX3918" s="13" t="s">
        <v>84</v>
      </c>
      <c r="AY3918" s="260" t="s">
        <v>251</v>
      </c>
    </row>
    <row r="3919" s="13" customFormat="1">
      <c r="A3919" s="13"/>
      <c r="B3919" s="249"/>
      <c r="C3919" s="250"/>
      <c r="D3919" s="251" t="s">
        <v>260</v>
      </c>
      <c r="E3919" s="252" t="s">
        <v>1</v>
      </c>
      <c r="F3919" s="253" t="s">
        <v>3666</v>
      </c>
      <c r="G3919" s="250"/>
      <c r="H3919" s="254">
        <v>3.6400000000000001</v>
      </c>
      <c r="I3919" s="255"/>
      <c r="J3919" s="250"/>
      <c r="K3919" s="250"/>
      <c r="L3919" s="256"/>
      <c r="M3919" s="257"/>
      <c r="N3919" s="258"/>
      <c r="O3919" s="258"/>
      <c r="P3919" s="258"/>
      <c r="Q3919" s="258"/>
      <c r="R3919" s="258"/>
      <c r="S3919" s="258"/>
      <c r="T3919" s="259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60" t="s">
        <v>260</v>
      </c>
      <c r="AU3919" s="260" t="s">
        <v>93</v>
      </c>
      <c r="AV3919" s="13" t="s">
        <v>93</v>
      </c>
      <c r="AW3919" s="13" t="s">
        <v>40</v>
      </c>
      <c r="AX3919" s="13" t="s">
        <v>84</v>
      </c>
      <c r="AY3919" s="260" t="s">
        <v>251</v>
      </c>
    </row>
    <row r="3920" s="13" customFormat="1">
      <c r="A3920" s="13"/>
      <c r="B3920" s="249"/>
      <c r="C3920" s="250"/>
      <c r="D3920" s="251" t="s">
        <v>260</v>
      </c>
      <c r="E3920" s="252" t="s">
        <v>1</v>
      </c>
      <c r="F3920" s="253" t="s">
        <v>3667</v>
      </c>
      <c r="G3920" s="250"/>
      <c r="H3920" s="254">
        <v>3.6400000000000001</v>
      </c>
      <c r="I3920" s="255"/>
      <c r="J3920" s="250"/>
      <c r="K3920" s="250"/>
      <c r="L3920" s="256"/>
      <c r="M3920" s="257"/>
      <c r="N3920" s="258"/>
      <c r="O3920" s="258"/>
      <c r="P3920" s="258"/>
      <c r="Q3920" s="258"/>
      <c r="R3920" s="258"/>
      <c r="S3920" s="258"/>
      <c r="T3920" s="259"/>
      <c r="U3920" s="13"/>
      <c r="V3920" s="13"/>
      <c r="W3920" s="13"/>
      <c r="X3920" s="13"/>
      <c r="Y3920" s="13"/>
      <c r="Z3920" s="13"/>
      <c r="AA3920" s="13"/>
      <c r="AB3920" s="13"/>
      <c r="AC3920" s="13"/>
      <c r="AD3920" s="13"/>
      <c r="AE3920" s="13"/>
      <c r="AT3920" s="260" t="s">
        <v>260</v>
      </c>
      <c r="AU3920" s="260" t="s">
        <v>93</v>
      </c>
      <c r="AV3920" s="13" t="s">
        <v>93</v>
      </c>
      <c r="AW3920" s="13" t="s">
        <v>40</v>
      </c>
      <c r="AX3920" s="13" t="s">
        <v>84</v>
      </c>
      <c r="AY3920" s="260" t="s">
        <v>251</v>
      </c>
    </row>
    <row r="3921" s="13" customFormat="1">
      <c r="A3921" s="13"/>
      <c r="B3921" s="249"/>
      <c r="C3921" s="250"/>
      <c r="D3921" s="251" t="s">
        <v>260</v>
      </c>
      <c r="E3921" s="252" t="s">
        <v>1</v>
      </c>
      <c r="F3921" s="253" t="s">
        <v>3668</v>
      </c>
      <c r="G3921" s="250"/>
      <c r="H3921" s="254">
        <v>3.6400000000000001</v>
      </c>
      <c r="I3921" s="255"/>
      <c r="J3921" s="250"/>
      <c r="K3921" s="250"/>
      <c r="L3921" s="256"/>
      <c r="M3921" s="257"/>
      <c r="N3921" s="258"/>
      <c r="O3921" s="258"/>
      <c r="P3921" s="258"/>
      <c r="Q3921" s="258"/>
      <c r="R3921" s="258"/>
      <c r="S3921" s="258"/>
      <c r="T3921" s="259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60" t="s">
        <v>260</v>
      </c>
      <c r="AU3921" s="260" t="s">
        <v>93</v>
      </c>
      <c r="AV3921" s="13" t="s">
        <v>93</v>
      </c>
      <c r="AW3921" s="13" t="s">
        <v>40</v>
      </c>
      <c r="AX3921" s="13" t="s">
        <v>84</v>
      </c>
      <c r="AY3921" s="260" t="s">
        <v>251</v>
      </c>
    </row>
    <row r="3922" s="13" customFormat="1">
      <c r="A3922" s="13"/>
      <c r="B3922" s="249"/>
      <c r="C3922" s="250"/>
      <c r="D3922" s="251" t="s">
        <v>260</v>
      </c>
      <c r="E3922" s="252" t="s">
        <v>1</v>
      </c>
      <c r="F3922" s="253" t="s">
        <v>3669</v>
      </c>
      <c r="G3922" s="250"/>
      <c r="H3922" s="254">
        <v>3.6400000000000001</v>
      </c>
      <c r="I3922" s="255"/>
      <c r="J3922" s="250"/>
      <c r="K3922" s="250"/>
      <c r="L3922" s="256"/>
      <c r="M3922" s="257"/>
      <c r="N3922" s="258"/>
      <c r="O3922" s="258"/>
      <c r="P3922" s="258"/>
      <c r="Q3922" s="258"/>
      <c r="R3922" s="258"/>
      <c r="S3922" s="258"/>
      <c r="T3922" s="259"/>
      <c r="U3922" s="13"/>
      <c r="V3922" s="13"/>
      <c r="W3922" s="13"/>
      <c r="X3922" s="13"/>
      <c r="Y3922" s="13"/>
      <c r="Z3922" s="13"/>
      <c r="AA3922" s="13"/>
      <c r="AB3922" s="13"/>
      <c r="AC3922" s="13"/>
      <c r="AD3922" s="13"/>
      <c r="AE3922" s="13"/>
      <c r="AT3922" s="260" t="s">
        <v>260</v>
      </c>
      <c r="AU3922" s="260" t="s">
        <v>93</v>
      </c>
      <c r="AV3922" s="13" t="s">
        <v>93</v>
      </c>
      <c r="AW3922" s="13" t="s">
        <v>40</v>
      </c>
      <c r="AX3922" s="13" t="s">
        <v>84</v>
      </c>
      <c r="AY3922" s="260" t="s">
        <v>251</v>
      </c>
    </row>
    <row r="3923" s="13" customFormat="1">
      <c r="A3923" s="13"/>
      <c r="B3923" s="249"/>
      <c r="C3923" s="250"/>
      <c r="D3923" s="251" t="s">
        <v>260</v>
      </c>
      <c r="E3923" s="252" t="s">
        <v>1</v>
      </c>
      <c r="F3923" s="253" t="s">
        <v>3670</v>
      </c>
      <c r="G3923" s="250"/>
      <c r="H3923" s="254">
        <v>3.6400000000000001</v>
      </c>
      <c r="I3923" s="255"/>
      <c r="J3923" s="250"/>
      <c r="K3923" s="250"/>
      <c r="L3923" s="256"/>
      <c r="M3923" s="257"/>
      <c r="N3923" s="258"/>
      <c r="O3923" s="258"/>
      <c r="P3923" s="258"/>
      <c r="Q3923" s="258"/>
      <c r="R3923" s="258"/>
      <c r="S3923" s="258"/>
      <c r="T3923" s="259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60" t="s">
        <v>260</v>
      </c>
      <c r="AU3923" s="260" t="s">
        <v>93</v>
      </c>
      <c r="AV3923" s="13" t="s">
        <v>93</v>
      </c>
      <c r="AW3923" s="13" t="s">
        <v>40</v>
      </c>
      <c r="AX3923" s="13" t="s">
        <v>84</v>
      </c>
      <c r="AY3923" s="260" t="s">
        <v>251</v>
      </c>
    </row>
    <row r="3924" s="13" customFormat="1">
      <c r="A3924" s="13"/>
      <c r="B3924" s="249"/>
      <c r="C3924" s="250"/>
      <c r="D3924" s="251" t="s">
        <v>260</v>
      </c>
      <c r="E3924" s="252" t="s">
        <v>1</v>
      </c>
      <c r="F3924" s="253" t="s">
        <v>3671</v>
      </c>
      <c r="G3924" s="250"/>
      <c r="H3924" s="254">
        <v>3.6400000000000001</v>
      </c>
      <c r="I3924" s="255"/>
      <c r="J3924" s="250"/>
      <c r="K3924" s="250"/>
      <c r="L3924" s="256"/>
      <c r="M3924" s="257"/>
      <c r="N3924" s="258"/>
      <c r="O3924" s="258"/>
      <c r="P3924" s="258"/>
      <c r="Q3924" s="258"/>
      <c r="R3924" s="258"/>
      <c r="S3924" s="258"/>
      <c r="T3924" s="259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60" t="s">
        <v>260</v>
      </c>
      <c r="AU3924" s="260" t="s">
        <v>93</v>
      </c>
      <c r="AV3924" s="13" t="s">
        <v>93</v>
      </c>
      <c r="AW3924" s="13" t="s">
        <v>40</v>
      </c>
      <c r="AX3924" s="13" t="s">
        <v>84</v>
      </c>
      <c r="AY3924" s="260" t="s">
        <v>251</v>
      </c>
    </row>
    <row r="3925" s="13" customFormat="1">
      <c r="A3925" s="13"/>
      <c r="B3925" s="249"/>
      <c r="C3925" s="250"/>
      <c r="D3925" s="251" t="s">
        <v>260</v>
      </c>
      <c r="E3925" s="252" t="s">
        <v>1</v>
      </c>
      <c r="F3925" s="253" t="s">
        <v>3672</v>
      </c>
      <c r="G3925" s="250"/>
      <c r="H3925" s="254">
        <v>3.6400000000000001</v>
      </c>
      <c r="I3925" s="255"/>
      <c r="J3925" s="250"/>
      <c r="K3925" s="250"/>
      <c r="L3925" s="256"/>
      <c r="M3925" s="257"/>
      <c r="N3925" s="258"/>
      <c r="O3925" s="258"/>
      <c r="P3925" s="258"/>
      <c r="Q3925" s="258"/>
      <c r="R3925" s="258"/>
      <c r="S3925" s="258"/>
      <c r="T3925" s="259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60" t="s">
        <v>260</v>
      </c>
      <c r="AU3925" s="260" t="s">
        <v>93</v>
      </c>
      <c r="AV3925" s="13" t="s">
        <v>93</v>
      </c>
      <c r="AW3925" s="13" t="s">
        <v>40</v>
      </c>
      <c r="AX3925" s="13" t="s">
        <v>84</v>
      </c>
      <c r="AY3925" s="260" t="s">
        <v>251</v>
      </c>
    </row>
    <row r="3926" s="13" customFormat="1">
      <c r="A3926" s="13"/>
      <c r="B3926" s="249"/>
      <c r="C3926" s="250"/>
      <c r="D3926" s="251" t="s">
        <v>260</v>
      </c>
      <c r="E3926" s="252" t="s">
        <v>1</v>
      </c>
      <c r="F3926" s="253" t="s">
        <v>3673</v>
      </c>
      <c r="G3926" s="250"/>
      <c r="H3926" s="254">
        <v>6.3899999999999997</v>
      </c>
      <c r="I3926" s="255"/>
      <c r="J3926" s="250"/>
      <c r="K3926" s="250"/>
      <c r="L3926" s="256"/>
      <c r="M3926" s="257"/>
      <c r="N3926" s="258"/>
      <c r="O3926" s="258"/>
      <c r="P3926" s="258"/>
      <c r="Q3926" s="258"/>
      <c r="R3926" s="258"/>
      <c r="S3926" s="258"/>
      <c r="T3926" s="259"/>
      <c r="U3926" s="13"/>
      <c r="V3926" s="13"/>
      <c r="W3926" s="13"/>
      <c r="X3926" s="13"/>
      <c r="Y3926" s="13"/>
      <c r="Z3926" s="13"/>
      <c r="AA3926" s="13"/>
      <c r="AB3926" s="13"/>
      <c r="AC3926" s="13"/>
      <c r="AD3926" s="13"/>
      <c r="AE3926" s="13"/>
      <c r="AT3926" s="260" t="s">
        <v>260</v>
      </c>
      <c r="AU3926" s="260" t="s">
        <v>93</v>
      </c>
      <c r="AV3926" s="13" t="s">
        <v>93</v>
      </c>
      <c r="AW3926" s="13" t="s">
        <v>40</v>
      </c>
      <c r="AX3926" s="13" t="s">
        <v>84</v>
      </c>
      <c r="AY3926" s="260" t="s">
        <v>251</v>
      </c>
    </row>
    <row r="3927" s="13" customFormat="1">
      <c r="A3927" s="13"/>
      <c r="B3927" s="249"/>
      <c r="C3927" s="250"/>
      <c r="D3927" s="251" t="s">
        <v>260</v>
      </c>
      <c r="E3927" s="252" t="s">
        <v>1</v>
      </c>
      <c r="F3927" s="253" t="s">
        <v>3674</v>
      </c>
      <c r="G3927" s="250"/>
      <c r="H3927" s="254">
        <v>3.6400000000000001</v>
      </c>
      <c r="I3927" s="255"/>
      <c r="J3927" s="250"/>
      <c r="K3927" s="250"/>
      <c r="L3927" s="256"/>
      <c r="M3927" s="257"/>
      <c r="N3927" s="258"/>
      <c r="O3927" s="258"/>
      <c r="P3927" s="258"/>
      <c r="Q3927" s="258"/>
      <c r="R3927" s="258"/>
      <c r="S3927" s="258"/>
      <c r="T3927" s="259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60" t="s">
        <v>260</v>
      </c>
      <c r="AU3927" s="260" t="s">
        <v>93</v>
      </c>
      <c r="AV3927" s="13" t="s">
        <v>93</v>
      </c>
      <c r="AW3927" s="13" t="s">
        <v>40</v>
      </c>
      <c r="AX3927" s="13" t="s">
        <v>84</v>
      </c>
      <c r="AY3927" s="260" t="s">
        <v>251</v>
      </c>
    </row>
    <row r="3928" s="13" customFormat="1">
      <c r="A3928" s="13"/>
      <c r="B3928" s="249"/>
      <c r="C3928" s="250"/>
      <c r="D3928" s="251" t="s">
        <v>260</v>
      </c>
      <c r="E3928" s="252" t="s">
        <v>1</v>
      </c>
      <c r="F3928" s="253" t="s">
        <v>3675</v>
      </c>
      <c r="G3928" s="250"/>
      <c r="H3928" s="254">
        <v>3.6400000000000001</v>
      </c>
      <c r="I3928" s="255"/>
      <c r="J3928" s="250"/>
      <c r="K3928" s="250"/>
      <c r="L3928" s="256"/>
      <c r="M3928" s="257"/>
      <c r="N3928" s="258"/>
      <c r="O3928" s="258"/>
      <c r="P3928" s="258"/>
      <c r="Q3928" s="258"/>
      <c r="R3928" s="258"/>
      <c r="S3928" s="258"/>
      <c r="T3928" s="259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60" t="s">
        <v>260</v>
      </c>
      <c r="AU3928" s="260" t="s">
        <v>93</v>
      </c>
      <c r="AV3928" s="13" t="s">
        <v>93</v>
      </c>
      <c r="AW3928" s="13" t="s">
        <v>40</v>
      </c>
      <c r="AX3928" s="13" t="s">
        <v>84</v>
      </c>
      <c r="AY3928" s="260" t="s">
        <v>251</v>
      </c>
    </row>
    <row r="3929" s="13" customFormat="1">
      <c r="A3929" s="13"/>
      <c r="B3929" s="249"/>
      <c r="C3929" s="250"/>
      <c r="D3929" s="251" t="s">
        <v>260</v>
      </c>
      <c r="E3929" s="252" t="s">
        <v>1</v>
      </c>
      <c r="F3929" s="253" t="s">
        <v>3676</v>
      </c>
      <c r="G3929" s="250"/>
      <c r="H3929" s="254">
        <v>3.6400000000000001</v>
      </c>
      <c r="I3929" s="255"/>
      <c r="J3929" s="250"/>
      <c r="K3929" s="250"/>
      <c r="L3929" s="256"/>
      <c r="M3929" s="257"/>
      <c r="N3929" s="258"/>
      <c r="O3929" s="258"/>
      <c r="P3929" s="258"/>
      <c r="Q3929" s="258"/>
      <c r="R3929" s="258"/>
      <c r="S3929" s="258"/>
      <c r="T3929" s="259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60" t="s">
        <v>260</v>
      </c>
      <c r="AU3929" s="260" t="s">
        <v>93</v>
      </c>
      <c r="AV3929" s="13" t="s">
        <v>93</v>
      </c>
      <c r="AW3929" s="13" t="s">
        <v>40</v>
      </c>
      <c r="AX3929" s="13" t="s">
        <v>84</v>
      </c>
      <c r="AY3929" s="260" t="s">
        <v>251</v>
      </c>
    </row>
    <row r="3930" s="13" customFormat="1">
      <c r="A3930" s="13"/>
      <c r="B3930" s="249"/>
      <c r="C3930" s="250"/>
      <c r="D3930" s="251" t="s">
        <v>260</v>
      </c>
      <c r="E3930" s="252" t="s">
        <v>1</v>
      </c>
      <c r="F3930" s="253" t="s">
        <v>3677</v>
      </c>
      <c r="G3930" s="250"/>
      <c r="H3930" s="254">
        <v>3.6400000000000001</v>
      </c>
      <c r="I3930" s="255"/>
      <c r="J3930" s="250"/>
      <c r="K3930" s="250"/>
      <c r="L3930" s="256"/>
      <c r="M3930" s="257"/>
      <c r="N3930" s="258"/>
      <c r="O3930" s="258"/>
      <c r="P3930" s="258"/>
      <c r="Q3930" s="258"/>
      <c r="R3930" s="258"/>
      <c r="S3930" s="258"/>
      <c r="T3930" s="259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T3930" s="260" t="s">
        <v>260</v>
      </c>
      <c r="AU3930" s="260" t="s">
        <v>93</v>
      </c>
      <c r="AV3930" s="13" t="s">
        <v>93</v>
      </c>
      <c r="AW3930" s="13" t="s">
        <v>40</v>
      </c>
      <c r="AX3930" s="13" t="s">
        <v>84</v>
      </c>
      <c r="AY3930" s="260" t="s">
        <v>251</v>
      </c>
    </row>
    <row r="3931" s="13" customFormat="1">
      <c r="A3931" s="13"/>
      <c r="B3931" s="249"/>
      <c r="C3931" s="250"/>
      <c r="D3931" s="251" t="s">
        <v>260</v>
      </c>
      <c r="E3931" s="252" t="s">
        <v>1</v>
      </c>
      <c r="F3931" s="253" t="s">
        <v>3678</v>
      </c>
      <c r="G3931" s="250"/>
      <c r="H3931" s="254">
        <v>3.6400000000000001</v>
      </c>
      <c r="I3931" s="255"/>
      <c r="J3931" s="250"/>
      <c r="K3931" s="250"/>
      <c r="L3931" s="256"/>
      <c r="M3931" s="257"/>
      <c r="N3931" s="258"/>
      <c r="O3931" s="258"/>
      <c r="P3931" s="258"/>
      <c r="Q3931" s="258"/>
      <c r="R3931" s="258"/>
      <c r="S3931" s="258"/>
      <c r="T3931" s="259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60" t="s">
        <v>260</v>
      </c>
      <c r="AU3931" s="260" t="s">
        <v>93</v>
      </c>
      <c r="AV3931" s="13" t="s">
        <v>93</v>
      </c>
      <c r="AW3931" s="13" t="s">
        <v>40</v>
      </c>
      <c r="AX3931" s="13" t="s">
        <v>84</v>
      </c>
      <c r="AY3931" s="260" t="s">
        <v>251</v>
      </c>
    </row>
    <row r="3932" s="13" customFormat="1">
      <c r="A3932" s="13"/>
      <c r="B3932" s="249"/>
      <c r="C3932" s="250"/>
      <c r="D3932" s="251" t="s">
        <v>260</v>
      </c>
      <c r="E3932" s="252" t="s">
        <v>1</v>
      </c>
      <c r="F3932" s="253" t="s">
        <v>3679</v>
      </c>
      <c r="G3932" s="250"/>
      <c r="H3932" s="254">
        <v>3.6400000000000001</v>
      </c>
      <c r="I3932" s="255"/>
      <c r="J3932" s="250"/>
      <c r="K3932" s="250"/>
      <c r="L3932" s="256"/>
      <c r="M3932" s="257"/>
      <c r="N3932" s="258"/>
      <c r="O3932" s="258"/>
      <c r="P3932" s="258"/>
      <c r="Q3932" s="258"/>
      <c r="R3932" s="258"/>
      <c r="S3932" s="258"/>
      <c r="T3932" s="259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T3932" s="260" t="s">
        <v>260</v>
      </c>
      <c r="AU3932" s="260" t="s">
        <v>93</v>
      </c>
      <c r="AV3932" s="13" t="s">
        <v>93</v>
      </c>
      <c r="AW3932" s="13" t="s">
        <v>40</v>
      </c>
      <c r="AX3932" s="13" t="s">
        <v>84</v>
      </c>
      <c r="AY3932" s="260" t="s">
        <v>251</v>
      </c>
    </row>
    <row r="3933" s="13" customFormat="1">
      <c r="A3933" s="13"/>
      <c r="B3933" s="249"/>
      <c r="C3933" s="250"/>
      <c r="D3933" s="251" t="s">
        <v>260</v>
      </c>
      <c r="E3933" s="252" t="s">
        <v>1</v>
      </c>
      <c r="F3933" s="253" t="s">
        <v>3680</v>
      </c>
      <c r="G3933" s="250"/>
      <c r="H3933" s="254">
        <v>3.6400000000000001</v>
      </c>
      <c r="I3933" s="255"/>
      <c r="J3933" s="250"/>
      <c r="K3933" s="250"/>
      <c r="L3933" s="256"/>
      <c r="M3933" s="257"/>
      <c r="N3933" s="258"/>
      <c r="O3933" s="258"/>
      <c r="P3933" s="258"/>
      <c r="Q3933" s="258"/>
      <c r="R3933" s="258"/>
      <c r="S3933" s="258"/>
      <c r="T3933" s="259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60" t="s">
        <v>260</v>
      </c>
      <c r="AU3933" s="260" t="s">
        <v>93</v>
      </c>
      <c r="AV3933" s="13" t="s">
        <v>93</v>
      </c>
      <c r="AW3933" s="13" t="s">
        <v>40</v>
      </c>
      <c r="AX3933" s="13" t="s">
        <v>84</v>
      </c>
      <c r="AY3933" s="260" t="s">
        <v>251</v>
      </c>
    </row>
    <row r="3934" s="13" customFormat="1">
      <c r="A3934" s="13"/>
      <c r="B3934" s="249"/>
      <c r="C3934" s="250"/>
      <c r="D3934" s="251" t="s">
        <v>260</v>
      </c>
      <c r="E3934" s="252" t="s">
        <v>1</v>
      </c>
      <c r="F3934" s="253" t="s">
        <v>3681</v>
      </c>
      <c r="G3934" s="250"/>
      <c r="H3934" s="254">
        <v>3.6400000000000001</v>
      </c>
      <c r="I3934" s="255"/>
      <c r="J3934" s="250"/>
      <c r="K3934" s="250"/>
      <c r="L3934" s="256"/>
      <c r="M3934" s="257"/>
      <c r="N3934" s="258"/>
      <c r="O3934" s="258"/>
      <c r="P3934" s="258"/>
      <c r="Q3934" s="258"/>
      <c r="R3934" s="258"/>
      <c r="S3934" s="258"/>
      <c r="T3934" s="259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60" t="s">
        <v>260</v>
      </c>
      <c r="AU3934" s="260" t="s">
        <v>93</v>
      </c>
      <c r="AV3934" s="13" t="s">
        <v>93</v>
      </c>
      <c r="AW3934" s="13" t="s">
        <v>40</v>
      </c>
      <c r="AX3934" s="13" t="s">
        <v>84</v>
      </c>
      <c r="AY3934" s="260" t="s">
        <v>251</v>
      </c>
    </row>
    <row r="3935" s="16" customFormat="1">
      <c r="A3935" s="16"/>
      <c r="B3935" s="283"/>
      <c r="C3935" s="284"/>
      <c r="D3935" s="251" t="s">
        <v>260</v>
      </c>
      <c r="E3935" s="285" t="s">
        <v>1</v>
      </c>
      <c r="F3935" s="286" t="s">
        <v>329</v>
      </c>
      <c r="G3935" s="284"/>
      <c r="H3935" s="287">
        <v>75.549999999999997</v>
      </c>
      <c r="I3935" s="288"/>
      <c r="J3935" s="284"/>
      <c r="K3935" s="284"/>
      <c r="L3935" s="289"/>
      <c r="M3935" s="290"/>
      <c r="N3935" s="291"/>
      <c r="O3935" s="291"/>
      <c r="P3935" s="291"/>
      <c r="Q3935" s="291"/>
      <c r="R3935" s="291"/>
      <c r="S3935" s="291"/>
      <c r="T3935" s="292"/>
      <c r="U3935" s="16"/>
      <c r="V3935" s="16"/>
      <c r="W3935" s="16"/>
      <c r="X3935" s="16"/>
      <c r="Y3935" s="16"/>
      <c r="Z3935" s="16"/>
      <c r="AA3935" s="16"/>
      <c r="AB3935" s="16"/>
      <c r="AC3935" s="16"/>
      <c r="AD3935" s="16"/>
      <c r="AE3935" s="16"/>
      <c r="AT3935" s="293" t="s">
        <v>260</v>
      </c>
      <c r="AU3935" s="293" t="s">
        <v>93</v>
      </c>
      <c r="AV3935" s="16" t="s">
        <v>273</v>
      </c>
      <c r="AW3935" s="16" t="s">
        <v>40</v>
      </c>
      <c r="AX3935" s="16" t="s">
        <v>84</v>
      </c>
      <c r="AY3935" s="293" t="s">
        <v>251</v>
      </c>
    </row>
    <row r="3936" s="15" customFormat="1">
      <c r="A3936" s="15"/>
      <c r="B3936" s="272"/>
      <c r="C3936" s="273"/>
      <c r="D3936" s="251" t="s">
        <v>260</v>
      </c>
      <c r="E3936" s="274" t="s">
        <v>1</v>
      </c>
      <c r="F3936" s="275" t="s">
        <v>632</v>
      </c>
      <c r="G3936" s="273"/>
      <c r="H3936" s="274" t="s">
        <v>1</v>
      </c>
      <c r="I3936" s="276"/>
      <c r="J3936" s="273"/>
      <c r="K3936" s="273"/>
      <c r="L3936" s="277"/>
      <c r="M3936" s="278"/>
      <c r="N3936" s="279"/>
      <c r="O3936" s="279"/>
      <c r="P3936" s="279"/>
      <c r="Q3936" s="279"/>
      <c r="R3936" s="279"/>
      <c r="S3936" s="279"/>
      <c r="T3936" s="280"/>
      <c r="U3936" s="15"/>
      <c r="V3936" s="15"/>
      <c r="W3936" s="15"/>
      <c r="X3936" s="15"/>
      <c r="Y3936" s="15"/>
      <c r="Z3936" s="15"/>
      <c r="AA3936" s="15"/>
      <c r="AB3936" s="15"/>
      <c r="AC3936" s="15"/>
      <c r="AD3936" s="15"/>
      <c r="AE3936" s="15"/>
      <c r="AT3936" s="281" t="s">
        <v>260</v>
      </c>
      <c r="AU3936" s="281" t="s">
        <v>93</v>
      </c>
      <c r="AV3936" s="15" t="s">
        <v>91</v>
      </c>
      <c r="AW3936" s="15" t="s">
        <v>40</v>
      </c>
      <c r="AX3936" s="15" t="s">
        <v>84</v>
      </c>
      <c r="AY3936" s="281" t="s">
        <v>251</v>
      </c>
    </row>
    <row r="3937" s="13" customFormat="1">
      <c r="A3937" s="13"/>
      <c r="B3937" s="249"/>
      <c r="C3937" s="250"/>
      <c r="D3937" s="251" t="s">
        <v>260</v>
      </c>
      <c r="E3937" s="252" t="s">
        <v>1</v>
      </c>
      <c r="F3937" s="253" t="s">
        <v>3682</v>
      </c>
      <c r="G3937" s="250"/>
      <c r="H3937" s="254">
        <v>3.6400000000000001</v>
      </c>
      <c r="I3937" s="255"/>
      <c r="J3937" s="250"/>
      <c r="K3937" s="250"/>
      <c r="L3937" s="256"/>
      <c r="M3937" s="257"/>
      <c r="N3937" s="258"/>
      <c r="O3937" s="258"/>
      <c r="P3937" s="258"/>
      <c r="Q3937" s="258"/>
      <c r="R3937" s="258"/>
      <c r="S3937" s="258"/>
      <c r="T3937" s="259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60" t="s">
        <v>260</v>
      </c>
      <c r="AU3937" s="260" t="s">
        <v>93</v>
      </c>
      <c r="AV3937" s="13" t="s">
        <v>93</v>
      </c>
      <c r="AW3937" s="13" t="s">
        <v>40</v>
      </c>
      <c r="AX3937" s="13" t="s">
        <v>84</v>
      </c>
      <c r="AY3937" s="260" t="s">
        <v>251</v>
      </c>
    </row>
    <row r="3938" s="13" customFormat="1">
      <c r="A3938" s="13"/>
      <c r="B3938" s="249"/>
      <c r="C3938" s="250"/>
      <c r="D3938" s="251" t="s">
        <v>260</v>
      </c>
      <c r="E3938" s="252" t="s">
        <v>1</v>
      </c>
      <c r="F3938" s="253" t="s">
        <v>3683</v>
      </c>
      <c r="G3938" s="250"/>
      <c r="H3938" s="254">
        <v>3.6400000000000001</v>
      </c>
      <c r="I3938" s="255"/>
      <c r="J3938" s="250"/>
      <c r="K3938" s="250"/>
      <c r="L3938" s="256"/>
      <c r="M3938" s="257"/>
      <c r="N3938" s="258"/>
      <c r="O3938" s="258"/>
      <c r="P3938" s="258"/>
      <c r="Q3938" s="258"/>
      <c r="R3938" s="258"/>
      <c r="S3938" s="258"/>
      <c r="T3938" s="259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60" t="s">
        <v>260</v>
      </c>
      <c r="AU3938" s="260" t="s">
        <v>93</v>
      </c>
      <c r="AV3938" s="13" t="s">
        <v>93</v>
      </c>
      <c r="AW3938" s="13" t="s">
        <v>40</v>
      </c>
      <c r="AX3938" s="13" t="s">
        <v>84</v>
      </c>
      <c r="AY3938" s="260" t="s">
        <v>251</v>
      </c>
    </row>
    <row r="3939" s="13" customFormat="1">
      <c r="A3939" s="13"/>
      <c r="B3939" s="249"/>
      <c r="C3939" s="250"/>
      <c r="D3939" s="251" t="s">
        <v>260</v>
      </c>
      <c r="E3939" s="252" t="s">
        <v>1</v>
      </c>
      <c r="F3939" s="253" t="s">
        <v>3684</v>
      </c>
      <c r="G3939" s="250"/>
      <c r="H3939" s="254">
        <v>3.6400000000000001</v>
      </c>
      <c r="I3939" s="255"/>
      <c r="J3939" s="250"/>
      <c r="K3939" s="250"/>
      <c r="L3939" s="256"/>
      <c r="M3939" s="257"/>
      <c r="N3939" s="258"/>
      <c r="O3939" s="258"/>
      <c r="P3939" s="258"/>
      <c r="Q3939" s="258"/>
      <c r="R3939" s="258"/>
      <c r="S3939" s="258"/>
      <c r="T3939" s="259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60" t="s">
        <v>260</v>
      </c>
      <c r="AU3939" s="260" t="s">
        <v>93</v>
      </c>
      <c r="AV3939" s="13" t="s">
        <v>93</v>
      </c>
      <c r="AW3939" s="13" t="s">
        <v>40</v>
      </c>
      <c r="AX3939" s="13" t="s">
        <v>84</v>
      </c>
      <c r="AY3939" s="260" t="s">
        <v>251</v>
      </c>
    </row>
    <row r="3940" s="13" customFormat="1">
      <c r="A3940" s="13"/>
      <c r="B3940" s="249"/>
      <c r="C3940" s="250"/>
      <c r="D3940" s="251" t="s">
        <v>260</v>
      </c>
      <c r="E3940" s="252" t="s">
        <v>1</v>
      </c>
      <c r="F3940" s="253" t="s">
        <v>3685</v>
      </c>
      <c r="G3940" s="250"/>
      <c r="H3940" s="254">
        <v>3.6400000000000001</v>
      </c>
      <c r="I3940" s="255"/>
      <c r="J3940" s="250"/>
      <c r="K3940" s="250"/>
      <c r="L3940" s="256"/>
      <c r="M3940" s="257"/>
      <c r="N3940" s="258"/>
      <c r="O3940" s="258"/>
      <c r="P3940" s="258"/>
      <c r="Q3940" s="258"/>
      <c r="R3940" s="258"/>
      <c r="S3940" s="258"/>
      <c r="T3940" s="259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60" t="s">
        <v>260</v>
      </c>
      <c r="AU3940" s="260" t="s">
        <v>93</v>
      </c>
      <c r="AV3940" s="13" t="s">
        <v>93</v>
      </c>
      <c r="AW3940" s="13" t="s">
        <v>40</v>
      </c>
      <c r="AX3940" s="13" t="s">
        <v>84</v>
      </c>
      <c r="AY3940" s="260" t="s">
        <v>251</v>
      </c>
    </row>
    <row r="3941" s="13" customFormat="1">
      <c r="A3941" s="13"/>
      <c r="B3941" s="249"/>
      <c r="C3941" s="250"/>
      <c r="D3941" s="251" t="s">
        <v>260</v>
      </c>
      <c r="E3941" s="252" t="s">
        <v>1</v>
      </c>
      <c r="F3941" s="253" t="s">
        <v>3686</v>
      </c>
      <c r="G3941" s="250"/>
      <c r="H3941" s="254">
        <v>3.6400000000000001</v>
      </c>
      <c r="I3941" s="255"/>
      <c r="J3941" s="250"/>
      <c r="K3941" s="250"/>
      <c r="L3941" s="256"/>
      <c r="M3941" s="257"/>
      <c r="N3941" s="258"/>
      <c r="O3941" s="258"/>
      <c r="P3941" s="258"/>
      <c r="Q3941" s="258"/>
      <c r="R3941" s="258"/>
      <c r="S3941" s="258"/>
      <c r="T3941" s="259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60" t="s">
        <v>260</v>
      </c>
      <c r="AU3941" s="260" t="s">
        <v>93</v>
      </c>
      <c r="AV3941" s="13" t="s">
        <v>93</v>
      </c>
      <c r="AW3941" s="13" t="s">
        <v>40</v>
      </c>
      <c r="AX3941" s="13" t="s">
        <v>84</v>
      </c>
      <c r="AY3941" s="260" t="s">
        <v>251</v>
      </c>
    </row>
    <row r="3942" s="13" customFormat="1">
      <c r="A3942" s="13"/>
      <c r="B3942" s="249"/>
      <c r="C3942" s="250"/>
      <c r="D3942" s="251" t="s">
        <v>260</v>
      </c>
      <c r="E3942" s="252" t="s">
        <v>1</v>
      </c>
      <c r="F3942" s="253" t="s">
        <v>3687</v>
      </c>
      <c r="G3942" s="250"/>
      <c r="H3942" s="254">
        <v>3.6400000000000001</v>
      </c>
      <c r="I3942" s="255"/>
      <c r="J3942" s="250"/>
      <c r="K3942" s="250"/>
      <c r="L3942" s="256"/>
      <c r="M3942" s="257"/>
      <c r="N3942" s="258"/>
      <c r="O3942" s="258"/>
      <c r="P3942" s="258"/>
      <c r="Q3942" s="258"/>
      <c r="R3942" s="258"/>
      <c r="S3942" s="258"/>
      <c r="T3942" s="259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60" t="s">
        <v>260</v>
      </c>
      <c r="AU3942" s="260" t="s">
        <v>93</v>
      </c>
      <c r="AV3942" s="13" t="s">
        <v>93</v>
      </c>
      <c r="AW3942" s="13" t="s">
        <v>40</v>
      </c>
      <c r="AX3942" s="13" t="s">
        <v>84</v>
      </c>
      <c r="AY3942" s="260" t="s">
        <v>251</v>
      </c>
    </row>
    <row r="3943" s="13" customFormat="1">
      <c r="A3943" s="13"/>
      <c r="B3943" s="249"/>
      <c r="C3943" s="250"/>
      <c r="D3943" s="251" t="s">
        <v>260</v>
      </c>
      <c r="E3943" s="252" t="s">
        <v>1</v>
      </c>
      <c r="F3943" s="253" t="s">
        <v>3688</v>
      </c>
      <c r="G3943" s="250"/>
      <c r="H3943" s="254">
        <v>3.6400000000000001</v>
      </c>
      <c r="I3943" s="255"/>
      <c r="J3943" s="250"/>
      <c r="K3943" s="250"/>
      <c r="L3943" s="256"/>
      <c r="M3943" s="257"/>
      <c r="N3943" s="258"/>
      <c r="O3943" s="258"/>
      <c r="P3943" s="258"/>
      <c r="Q3943" s="258"/>
      <c r="R3943" s="258"/>
      <c r="S3943" s="258"/>
      <c r="T3943" s="259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60" t="s">
        <v>260</v>
      </c>
      <c r="AU3943" s="260" t="s">
        <v>93</v>
      </c>
      <c r="AV3943" s="13" t="s">
        <v>93</v>
      </c>
      <c r="AW3943" s="13" t="s">
        <v>40</v>
      </c>
      <c r="AX3943" s="13" t="s">
        <v>84</v>
      </c>
      <c r="AY3943" s="260" t="s">
        <v>251</v>
      </c>
    </row>
    <row r="3944" s="13" customFormat="1">
      <c r="A3944" s="13"/>
      <c r="B3944" s="249"/>
      <c r="C3944" s="250"/>
      <c r="D3944" s="251" t="s">
        <v>260</v>
      </c>
      <c r="E3944" s="252" t="s">
        <v>1</v>
      </c>
      <c r="F3944" s="253" t="s">
        <v>3689</v>
      </c>
      <c r="G3944" s="250"/>
      <c r="H3944" s="254">
        <v>3.6400000000000001</v>
      </c>
      <c r="I3944" s="255"/>
      <c r="J3944" s="250"/>
      <c r="K3944" s="250"/>
      <c r="L3944" s="256"/>
      <c r="M3944" s="257"/>
      <c r="N3944" s="258"/>
      <c r="O3944" s="258"/>
      <c r="P3944" s="258"/>
      <c r="Q3944" s="258"/>
      <c r="R3944" s="258"/>
      <c r="S3944" s="258"/>
      <c r="T3944" s="259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60" t="s">
        <v>260</v>
      </c>
      <c r="AU3944" s="260" t="s">
        <v>93</v>
      </c>
      <c r="AV3944" s="13" t="s">
        <v>93</v>
      </c>
      <c r="AW3944" s="13" t="s">
        <v>40</v>
      </c>
      <c r="AX3944" s="13" t="s">
        <v>84</v>
      </c>
      <c r="AY3944" s="260" t="s">
        <v>251</v>
      </c>
    </row>
    <row r="3945" s="13" customFormat="1">
      <c r="A3945" s="13"/>
      <c r="B3945" s="249"/>
      <c r="C3945" s="250"/>
      <c r="D3945" s="251" t="s">
        <v>260</v>
      </c>
      <c r="E3945" s="252" t="s">
        <v>1</v>
      </c>
      <c r="F3945" s="253" t="s">
        <v>3690</v>
      </c>
      <c r="G3945" s="250"/>
      <c r="H3945" s="254">
        <v>3.6400000000000001</v>
      </c>
      <c r="I3945" s="255"/>
      <c r="J3945" s="250"/>
      <c r="K3945" s="250"/>
      <c r="L3945" s="256"/>
      <c r="M3945" s="257"/>
      <c r="N3945" s="258"/>
      <c r="O3945" s="258"/>
      <c r="P3945" s="258"/>
      <c r="Q3945" s="258"/>
      <c r="R3945" s="258"/>
      <c r="S3945" s="258"/>
      <c r="T3945" s="259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60" t="s">
        <v>260</v>
      </c>
      <c r="AU3945" s="260" t="s">
        <v>93</v>
      </c>
      <c r="AV3945" s="13" t="s">
        <v>93</v>
      </c>
      <c r="AW3945" s="13" t="s">
        <v>40</v>
      </c>
      <c r="AX3945" s="13" t="s">
        <v>84</v>
      </c>
      <c r="AY3945" s="260" t="s">
        <v>251</v>
      </c>
    </row>
    <row r="3946" s="13" customFormat="1">
      <c r="A3946" s="13"/>
      <c r="B3946" s="249"/>
      <c r="C3946" s="250"/>
      <c r="D3946" s="251" t="s">
        <v>260</v>
      </c>
      <c r="E3946" s="252" t="s">
        <v>1</v>
      </c>
      <c r="F3946" s="253" t="s">
        <v>3691</v>
      </c>
      <c r="G3946" s="250"/>
      <c r="H3946" s="254">
        <v>3.6400000000000001</v>
      </c>
      <c r="I3946" s="255"/>
      <c r="J3946" s="250"/>
      <c r="K3946" s="250"/>
      <c r="L3946" s="256"/>
      <c r="M3946" s="257"/>
      <c r="N3946" s="258"/>
      <c r="O3946" s="258"/>
      <c r="P3946" s="258"/>
      <c r="Q3946" s="258"/>
      <c r="R3946" s="258"/>
      <c r="S3946" s="258"/>
      <c r="T3946" s="259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60" t="s">
        <v>260</v>
      </c>
      <c r="AU3946" s="260" t="s">
        <v>93</v>
      </c>
      <c r="AV3946" s="13" t="s">
        <v>93</v>
      </c>
      <c r="AW3946" s="13" t="s">
        <v>40</v>
      </c>
      <c r="AX3946" s="13" t="s">
        <v>84</v>
      </c>
      <c r="AY3946" s="260" t="s">
        <v>251</v>
      </c>
    </row>
    <row r="3947" s="13" customFormat="1">
      <c r="A3947" s="13"/>
      <c r="B3947" s="249"/>
      <c r="C3947" s="250"/>
      <c r="D3947" s="251" t="s">
        <v>260</v>
      </c>
      <c r="E3947" s="252" t="s">
        <v>1</v>
      </c>
      <c r="F3947" s="253" t="s">
        <v>3692</v>
      </c>
      <c r="G3947" s="250"/>
      <c r="H3947" s="254">
        <v>3.6400000000000001</v>
      </c>
      <c r="I3947" s="255"/>
      <c r="J3947" s="250"/>
      <c r="K3947" s="250"/>
      <c r="L3947" s="256"/>
      <c r="M3947" s="257"/>
      <c r="N3947" s="258"/>
      <c r="O3947" s="258"/>
      <c r="P3947" s="258"/>
      <c r="Q3947" s="258"/>
      <c r="R3947" s="258"/>
      <c r="S3947" s="258"/>
      <c r="T3947" s="259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60" t="s">
        <v>260</v>
      </c>
      <c r="AU3947" s="260" t="s">
        <v>93</v>
      </c>
      <c r="AV3947" s="13" t="s">
        <v>93</v>
      </c>
      <c r="AW3947" s="13" t="s">
        <v>40</v>
      </c>
      <c r="AX3947" s="13" t="s">
        <v>84</v>
      </c>
      <c r="AY3947" s="260" t="s">
        <v>251</v>
      </c>
    </row>
    <row r="3948" s="13" customFormat="1">
      <c r="A3948" s="13"/>
      <c r="B3948" s="249"/>
      <c r="C3948" s="250"/>
      <c r="D3948" s="251" t="s">
        <v>260</v>
      </c>
      <c r="E3948" s="252" t="s">
        <v>1</v>
      </c>
      <c r="F3948" s="253" t="s">
        <v>3693</v>
      </c>
      <c r="G3948" s="250"/>
      <c r="H3948" s="254">
        <v>6.3899999999999997</v>
      </c>
      <c r="I3948" s="255"/>
      <c r="J3948" s="250"/>
      <c r="K3948" s="250"/>
      <c r="L3948" s="256"/>
      <c r="M3948" s="257"/>
      <c r="N3948" s="258"/>
      <c r="O3948" s="258"/>
      <c r="P3948" s="258"/>
      <c r="Q3948" s="258"/>
      <c r="R3948" s="258"/>
      <c r="S3948" s="258"/>
      <c r="T3948" s="259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60" t="s">
        <v>260</v>
      </c>
      <c r="AU3948" s="260" t="s">
        <v>93</v>
      </c>
      <c r="AV3948" s="13" t="s">
        <v>93</v>
      </c>
      <c r="AW3948" s="13" t="s">
        <v>40</v>
      </c>
      <c r="AX3948" s="13" t="s">
        <v>84</v>
      </c>
      <c r="AY3948" s="260" t="s">
        <v>251</v>
      </c>
    </row>
    <row r="3949" s="13" customFormat="1">
      <c r="A3949" s="13"/>
      <c r="B3949" s="249"/>
      <c r="C3949" s="250"/>
      <c r="D3949" s="251" t="s">
        <v>260</v>
      </c>
      <c r="E3949" s="252" t="s">
        <v>1</v>
      </c>
      <c r="F3949" s="253" t="s">
        <v>3694</v>
      </c>
      <c r="G3949" s="250"/>
      <c r="H3949" s="254">
        <v>3.6400000000000001</v>
      </c>
      <c r="I3949" s="255"/>
      <c r="J3949" s="250"/>
      <c r="K3949" s="250"/>
      <c r="L3949" s="256"/>
      <c r="M3949" s="257"/>
      <c r="N3949" s="258"/>
      <c r="O3949" s="258"/>
      <c r="P3949" s="258"/>
      <c r="Q3949" s="258"/>
      <c r="R3949" s="258"/>
      <c r="S3949" s="258"/>
      <c r="T3949" s="259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60" t="s">
        <v>260</v>
      </c>
      <c r="AU3949" s="260" t="s">
        <v>93</v>
      </c>
      <c r="AV3949" s="13" t="s">
        <v>93</v>
      </c>
      <c r="AW3949" s="13" t="s">
        <v>40</v>
      </c>
      <c r="AX3949" s="13" t="s">
        <v>84</v>
      </c>
      <c r="AY3949" s="260" t="s">
        <v>251</v>
      </c>
    </row>
    <row r="3950" s="13" customFormat="1">
      <c r="A3950" s="13"/>
      <c r="B3950" s="249"/>
      <c r="C3950" s="250"/>
      <c r="D3950" s="251" t="s">
        <v>260</v>
      </c>
      <c r="E3950" s="252" t="s">
        <v>1</v>
      </c>
      <c r="F3950" s="253" t="s">
        <v>3695</v>
      </c>
      <c r="G3950" s="250"/>
      <c r="H3950" s="254">
        <v>3.6400000000000001</v>
      </c>
      <c r="I3950" s="255"/>
      <c r="J3950" s="250"/>
      <c r="K3950" s="250"/>
      <c r="L3950" s="256"/>
      <c r="M3950" s="257"/>
      <c r="N3950" s="258"/>
      <c r="O3950" s="258"/>
      <c r="P3950" s="258"/>
      <c r="Q3950" s="258"/>
      <c r="R3950" s="258"/>
      <c r="S3950" s="258"/>
      <c r="T3950" s="259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60" t="s">
        <v>260</v>
      </c>
      <c r="AU3950" s="260" t="s">
        <v>93</v>
      </c>
      <c r="AV3950" s="13" t="s">
        <v>93</v>
      </c>
      <c r="AW3950" s="13" t="s">
        <v>40</v>
      </c>
      <c r="AX3950" s="13" t="s">
        <v>84</v>
      </c>
      <c r="AY3950" s="260" t="s">
        <v>251</v>
      </c>
    </row>
    <row r="3951" s="13" customFormat="1">
      <c r="A3951" s="13"/>
      <c r="B3951" s="249"/>
      <c r="C3951" s="250"/>
      <c r="D3951" s="251" t="s">
        <v>260</v>
      </c>
      <c r="E3951" s="252" t="s">
        <v>1</v>
      </c>
      <c r="F3951" s="253" t="s">
        <v>3696</v>
      </c>
      <c r="G3951" s="250"/>
      <c r="H3951" s="254">
        <v>3.6400000000000001</v>
      </c>
      <c r="I3951" s="255"/>
      <c r="J3951" s="250"/>
      <c r="K3951" s="250"/>
      <c r="L3951" s="256"/>
      <c r="M3951" s="257"/>
      <c r="N3951" s="258"/>
      <c r="O3951" s="258"/>
      <c r="P3951" s="258"/>
      <c r="Q3951" s="258"/>
      <c r="R3951" s="258"/>
      <c r="S3951" s="258"/>
      <c r="T3951" s="259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60" t="s">
        <v>260</v>
      </c>
      <c r="AU3951" s="260" t="s">
        <v>93</v>
      </c>
      <c r="AV3951" s="13" t="s">
        <v>93</v>
      </c>
      <c r="AW3951" s="13" t="s">
        <v>40</v>
      </c>
      <c r="AX3951" s="13" t="s">
        <v>84</v>
      </c>
      <c r="AY3951" s="260" t="s">
        <v>251</v>
      </c>
    </row>
    <row r="3952" s="13" customFormat="1">
      <c r="A3952" s="13"/>
      <c r="B3952" s="249"/>
      <c r="C3952" s="250"/>
      <c r="D3952" s="251" t="s">
        <v>260</v>
      </c>
      <c r="E3952" s="252" t="s">
        <v>1</v>
      </c>
      <c r="F3952" s="253" t="s">
        <v>3697</v>
      </c>
      <c r="G3952" s="250"/>
      <c r="H3952" s="254">
        <v>3.6400000000000001</v>
      </c>
      <c r="I3952" s="255"/>
      <c r="J3952" s="250"/>
      <c r="K3952" s="250"/>
      <c r="L3952" s="256"/>
      <c r="M3952" s="257"/>
      <c r="N3952" s="258"/>
      <c r="O3952" s="258"/>
      <c r="P3952" s="258"/>
      <c r="Q3952" s="258"/>
      <c r="R3952" s="258"/>
      <c r="S3952" s="258"/>
      <c r="T3952" s="259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60" t="s">
        <v>260</v>
      </c>
      <c r="AU3952" s="260" t="s">
        <v>93</v>
      </c>
      <c r="AV3952" s="13" t="s">
        <v>93</v>
      </c>
      <c r="AW3952" s="13" t="s">
        <v>40</v>
      </c>
      <c r="AX3952" s="13" t="s">
        <v>84</v>
      </c>
      <c r="AY3952" s="260" t="s">
        <v>251</v>
      </c>
    </row>
    <row r="3953" s="13" customFormat="1">
      <c r="A3953" s="13"/>
      <c r="B3953" s="249"/>
      <c r="C3953" s="250"/>
      <c r="D3953" s="251" t="s">
        <v>260</v>
      </c>
      <c r="E3953" s="252" t="s">
        <v>1</v>
      </c>
      <c r="F3953" s="253" t="s">
        <v>3698</v>
      </c>
      <c r="G3953" s="250"/>
      <c r="H3953" s="254">
        <v>3.6400000000000001</v>
      </c>
      <c r="I3953" s="255"/>
      <c r="J3953" s="250"/>
      <c r="K3953" s="250"/>
      <c r="L3953" s="256"/>
      <c r="M3953" s="257"/>
      <c r="N3953" s="258"/>
      <c r="O3953" s="258"/>
      <c r="P3953" s="258"/>
      <c r="Q3953" s="258"/>
      <c r="R3953" s="258"/>
      <c r="S3953" s="258"/>
      <c r="T3953" s="259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60" t="s">
        <v>260</v>
      </c>
      <c r="AU3953" s="260" t="s">
        <v>93</v>
      </c>
      <c r="AV3953" s="13" t="s">
        <v>93</v>
      </c>
      <c r="AW3953" s="13" t="s">
        <v>40</v>
      </c>
      <c r="AX3953" s="13" t="s">
        <v>84</v>
      </c>
      <c r="AY3953" s="260" t="s">
        <v>251</v>
      </c>
    </row>
    <row r="3954" s="13" customFormat="1">
      <c r="A3954" s="13"/>
      <c r="B3954" s="249"/>
      <c r="C3954" s="250"/>
      <c r="D3954" s="251" t="s">
        <v>260</v>
      </c>
      <c r="E3954" s="252" t="s">
        <v>1</v>
      </c>
      <c r="F3954" s="253" t="s">
        <v>3699</v>
      </c>
      <c r="G3954" s="250"/>
      <c r="H3954" s="254">
        <v>3.6400000000000001</v>
      </c>
      <c r="I3954" s="255"/>
      <c r="J3954" s="250"/>
      <c r="K3954" s="250"/>
      <c r="L3954" s="256"/>
      <c r="M3954" s="257"/>
      <c r="N3954" s="258"/>
      <c r="O3954" s="258"/>
      <c r="P3954" s="258"/>
      <c r="Q3954" s="258"/>
      <c r="R3954" s="258"/>
      <c r="S3954" s="258"/>
      <c r="T3954" s="259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60" t="s">
        <v>260</v>
      </c>
      <c r="AU3954" s="260" t="s">
        <v>93</v>
      </c>
      <c r="AV3954" s="13" t="s">
        <v>93</v>
      </c>
      <c r="AW3954" s="13" t="s">
        <v>40</v>
      </c>
      <c r="AX3954" s="13" t="s">
        <v>84</v>
      </c>
      <c r="AY3954" s="260" t="s">
        <v>251</v>
      </c>
    </row>
    <row r="3955" s="13" customFormat="1">
      <c r="A3955" s="13"/>
      <c r="B3955" s="249"/>
      <c r="C3955" s="250"/>
      <c r="D3955" s="251" t="s">
        <v>260</v>
      </c>
      <c r="E3955" s="252" t="s">
        <v>1</v>
      </c>
      <c r="F3955" s="253" t="s">
        <v>3700</v>
      </c>
      <c r="G3955" s="250"/>
      <c r="H3955" s="254">
        <v>3.6400000000000001</v>
      </c>
      <c r="I3955" s="255"/>
      <c r="J3955" s="250"/>
      <c r="K3955" s="250"/>
      <c r="L3955" s="256"/>
      <c r="M3955" s="257"/>
      <c r="N3955" s="258"/>
      <c r="O3955" s="258"/>
      <c r="P3955" s="258"/>
      <c r="Q3955" s="258"/>
      <c r="R3955" s="258"/>
      <c r="S3955" s="258"/>
      <c r="T3955" s="259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60" t="s">
        <v>260</v>
      </c>
      <c r="AU3955" s="260" t="s">
        <v>93</v>
      </c>
      <c r="AV3955" s="13" t="s">
        <v>93</v>
      </c>
      <c r="AW3955" s="13" t="s">
        <v>40</v>
      </c>
      <c r="AX3955" s="13" t="s">
        <v>84</v>
      </c>
      <c r="AY3955" s="260" t="s">
        <v>251</v>
      </c>
    </row>
    <row r="3956" s="13" customFormat="1">
      <c r="A3956" s="13"/>
      <c r="B3956" s="249"/>
      <c r="C3956" s="250"/>
      <c r="D3956" s="251" t="s">
        <v>260</v>
      </c>
      <c r="E3956" s="252" t="s">
        <v>1</v>
      </c>
      <c r="F3956" s="253" t="s">
        <v>3701</v>
      </c>
      <c r="G3956" s="250"/>
      <c r="H3956" s="254">
        <v>3.6400000000000001</v>
      </c>
      <c r="I3956" s="255"/>
      <c r="J3956" s="250"/>
      <c r="K3956" s="250"/>
      <c r="L3956" s="256"/>
      <c r="M3956" s="257"/>
      <c r="N3956" s="258"/>
      <c r="O3956" s="258"/>
      <c r="P3956" s="258"/>
      <c r="Q3956" s="258"/>
      <c r="R3956" s="258"/>
      <c r="S3956" s="258"/>
      <c r="T3956" s="259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60" t="s">
        <v>260</v>
      </c>
      <c r="AU3956" s="260" t="s">
        <v>93</v>
      </c>
      <c r="AV3956" s="13" t="s">
        <v>93</v>
      </c>
      <c r="AW3956" s="13" t="s">
        <v>40</v>
      </c>
      <c r="AX3956" s="13" t="s">
        <v>84</v>
      </c>
      <c r="AY3956" s="260" t="s">
        <v>251</v>
      </c>
    </row>
    <row r="3957" s="16" customFormat="1">
      <c r="A3957" s="16"/>
      <c r="B3957" s="283"/>
      <c r="C3957" s="284"/>
      <c r="D3957" s="251" t="s">
        <v>260</v>
      </c>
      <c r="E3957" s="285" t="s">
        <v>1</v>
      </c>
      <c r="F3957" s="286" t="s">
        <v>329</v>
      </c>
      <c r="G3957" s="284"/>
      <c r="H3957" s="287">
        <v>75.549999999999997</v>
      </c>
      <c r="I3957" s="288"/>
      <c r="J3957" s="284"/>
      <c r="K3957" s="284"/>
      <c r="L3957" s="289"/>
      <c r="M3957" s="290"/>
      <c r="N3957" s="291"/>
      <c r="O3957" s="291"/>
      <c r="P3957" s="291"/>
      <c r="Q3957" s="291"/>
      <c r="R3957" s="291"/>
      <c r="S3957" s="291"/>
      <c r="T3957" s="292"/>
      <c r="U3957" s="16"/>
      <c r="V3957" s="16"/>
      <c r="W3957" s="16"/>
      <c r="X3957" s="16"/>
      <c r="Y3957" s="16"/>
      <c r="Z3957" s="16"/>
      <c r="AA3957" s="16"/>
      <c r="AB3957" s="16"/>
      <c r="AC3957" s="16"/>
      <c r="AD3957" s="16"/>
      <c r="AE3957" s="16"/>
      <c r="AT3957" s="293" t="s">
        <v>260</v>
      </c>
      <c r="AU3957" s="293" t="s">
        <v>93</v>
      </c>
      <c r="AV3957" s="16" t="s">
        <v>273</v>
      </c>
      <c r="AW3957" s="16" t="s">
        <v>40</v>
      </c>
      <c r="AX3957" s="16" t="s">
        <v>84</v>
      </c>
      <c r="AY3957" s="293" t="s">
        <v>251</v>
      </c>
    </row>
    <row r="3958" s="15" customFormat="1">
      <c r="A3958" s="15"/>
      <c r="B3958" s="272"/>
      <c r="C3958" s="273"/>
      <c r="D3958" s="251" t="s">
        <v>260</v>
      </c>
      <c r="E3958" s="274" t="s">
        <v>1</v>
      </c>
      <c r="F3958" s="275" t="s">
        <v>1951</v>
      </c>
      <c r="G3958" s="273"/>
      <c r="H3958" s="274" t="s">
        <v>1</v>
      </c>
      <c r="I3958" s="276"/>
      <c r="J3958" s="273"/>
      <c r="K3958" s="273"/>
      <c r="L3958" s="277"/>
      <c r="M3958" s="278"/>
      <c r="N3958" s="279"/>
      <c r="O3958" s="279"/>
      <c r="P3958" s="279"/>
      <c r="Q3958" s="279"/>
      <c r="R3958" s="279"/>
      <c r="S3958" s="279"/>
      <c r="T3958" s="280"/>
      <c r="U3958" s="15"/>
      <c r="V3958" s="15"/>
      <c r="W3958" s="15"/>
      <c r="X3958" s="15"/>
      <c r="Y3958" s="15"/>
      <c r="Z3958" s="15"/>
      <c r="AA3958" s="15"/>
      <c r="AB3958" s="15"/>
      <c r="AC3958" s="15"/>
      <c r="AD3958" s="15"/>
      <c r="AE3958" s="15"/>
      <c r="AT3958" s="281" t="s">
        <v>260</v>
      </c>
      <c r="AU3958" s="281" t="s">
        <v>93</v>
      </c>
      <c r="AV3958" s="15" t="s">
        <v>91</v>
      </c>
      <c r="AW3958" s="15" t="s">
        <v>40</v>
      </c>
      <c r="AX3958" s="15" t="s">
        <v>84</v>
      </c>
      <c r="AY3958" s="281" t="s">
        <v>251</v>
      </c>
    </row>
    <row r="3959" s="13" customFormat="1">
      <c r="A3959" s="13"/>
      <c r="B3959" s="249"/>
      <c r="C3959" s="250"/>
      <c r="D3959" s="251" t="s">
        <v>260</v>
      </c>
      <c r="E3959" s="252" t="s">
        <v>1</v>
      </c>
      <c r="F3959" s="253" t="s">
        <v>1952</v>
      </c>
      <c r="G3959" s="250"/>
      <c r="H3959" s="254">
        <v>2.9009999999999998</v>
      </c>
      <c r="I3959" s="255"/>
      <c r="J3959" s="250"/>
      <c r="K3959" s="250"/>
      <c r="L3959" s="256"/>
      <c r="M3959" s="257"/>
      <c r="N3959" s="258"/>
      <c r="O3959" s="258"/>
      <c r="P3959" s="258"/>
      <c r="Q3959" s="258"/>
      <c r="R3959" s="258"/>
      <c r="S3959" s="258"/>
      <c r="T3959" s="259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60" t="s">
        <v>260</v>
      </c>
      <c r="AU3959" s="260" t="s">
        <v>93</v>
      </c>
      <c r="AV3959" s="13" t="s">
        <v>93</v>
      </c>
      <c r="AW3959" s="13" t="s">
        <v>40</v>
      </c>
      <c r="AX3959" s="13" t="s">
        <v>84</v>
      </c>
      <c r="AY3959" s="260" t="s">
        <v>251</v>
      </c>
    </row>
    <row r="3960" s="13" customFormat="1">
      <c r="A3960" s="13"/>
      <c r="B3960" s="249"/>
      <c r="C3960" s="250"/>
      <c r="D3960" s="251" t="s">
        <v>260</v>
      </c>
      <c r="E3960" s="252" t="s">
        <v>1</v>
      </c>
      <c r="F3960" s="253" t="s">
        <v>1953</v>
      </c>
      <c r="G3960" s="250"/>
      <c r="H3960" s="254">
        <v>3.452</v>
      </c>
      <c r="I3960" s="255"/>
      <c r="J3960" s="250"/>
      <c r="K3960" s="250"/>
      <c r="L3960" s="256"/>
      <c r="M3960" s="257"/>
      <c r="N3960" s="258"/>
      <c r="O3960" s="258"/>
      <c r="P3960" s="258"/>
      <c r="Q3960" s="258"/>
      <c r="R3960" s="258"/>
      <c r="S3960" s="258"/>
      <c r="T3960" s="259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60" t="s">
        <v>260</v>
      </c>
      <c r="AU3960" s="260" t="s">
        <v>93</v>
      </c>
      <c r="AV3960" s="13" t="s">
        <v>93</v>
      </c>
      <c r="AW3960" s="13" t="s">
        <v>40</v>
      </c>
      <c r="AX3960" s="13" t="s">
        <v>84</v>
      </c>
      <c r="AY3960" s="260" t="s">
        <v>251</v>
      </c>
    </row>
    <row r="3961" s="13" customFormat="1">
      <c r="A3961" s="13"/>
      <c r="B3961" s="249"/>
      <c r="C3961" s="250"/>
      <c r="D3961" s="251" t="s">
        <v>260</v>
      </c>
      <c r="E3961" s="252" t="s">
        <v>1</v>
      </c>
      <c r="F3961" s="253" t="s">
        <v>1954</v>
      </c>
      <c r="G3961" s="250"/>
      <c r="H3961" s="254">
        <v>3.452</v>
      </c>
      <c r="I3961" s="255"/>
      <c r="J3961" s="250"/>
      <c r="K3961" s="250"/>
      <c r="L3961" s="256"/>
      <c r="M3961" s="257"/>
      <c r="N3961" s="258"/>
      <c r="O3961" s="258"/>
      <c r="P3961" s="258"/>
      <c r="Q3961" s="258"/>
      <c r="R3961" s="258"/>
      <c r="S3961" s="258"/>
      <c r="T3961" s="259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60" t="s">
        <v>260</v>
      </c>
      <c r="AU3961" s="260" t="s">
        <v>93</v>
      </c>
      <c r="AV3961" s="13" t="s">
        <v>93</v>
      </c>
      <c r="AW3961" s="13" t="s">
        <v>40</v>
      </c>
      <c r="AX3961" s="13" t="s">
        <v>84</v>
      </c>
      <c r="AY3961" s="260" t="s">
        <v>251</v>
      </c>
    </row>
    <row r="3962" s="13" customFormat="1">
      <c r="A3962" s="13"/>
      <c r="B3962" s="249"/>
      <c r="C3962" s="250"/>
      <c r="D3962" s="251" t="s">
        <v>260</v>
      </c>
      <c r="E3962" s="252" t="s">
        <v>1</v>
      </c>
      <c r="F3962" s="253" t="s">
        <v>1955</v>
      </c>
      <c r="G3962" s="250"/>
      <c r="H3962" s="254">
        <v>3.2269999999999999</v>
      </c>
      <c r="I3962" s="255"/>
      <c r="J3962" s="250"/>
      <c r="K3962" s="250"/>
      <c r="L3962" s="256"/>
      <c r="M3962" s="257"/>
      <c r="N3962" s="258"/>
      <c r="O3962" s="258"/>
      <c r="P3962" s="258"/>
      <c r="Q3962" s="258"/>
      <c r="R3962" s="258"/>
      <c r="S3962" s="258"/>
      <c r="T3962" s="259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60" t="s">
        <v>260</v>
      </c>
      <c r="AU3962" s="260" t="s">
        <v>93</v>
      </c>
      <c r="AV3962" s="13" t="s">
        <v>93</v>
      </c>
      <c r="AW3962" s="13" t="s">
        <v>40</v>
      </c>
      <c r="AX3962" s="13" t="s">
        <v>84</v>
      </c>
      <c r="AY3962" s="260" t="s">
        <v>251</v>
      </c>
    </row>
    <row r="3963" s="13" customFormat="1">
      <c r="A3963" s="13"/>
      <c r="B3963" s="249"/>
      <c r="C3963" s="250"/>
      <c r="D3963" s="251" t="s">
        <v>260</v>
      </c>
      <c r="E3963" s="252" t="s">
        <v>1</v>
      </c>
      <c r="F3963" s="253" t="s">
        <v>1956</v>
      </c>
      <c r="G3963" s="250"/>
      <c r="H3963" s="254">
        <v>3.2269999999999999</v>
      </c>
      <c r="I3963" s="255"/>
      <c r="J3963" s="250"/>
      <c r="K3963" s="250"/>
      <c r="L3963" s="256"/>
      <c r="M3963" s="257"/>
      <c r="N3963" s="258"/>
      <c r="O3963" s="258"/>
      <c r="P3963" s="258"/>
      <c r="Q3963" s="258"/>
      <c r="R3963" s="258"/>
      <c r="S3963" s="258"/>
      <c r="T3963" s="259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T3963" s="260" t="s">
        <v>260</v>
      </c>
      <c r="AU3963" s="260" t="s">
        <v>93</v>
      </c>
      <c r="AV3963" s="13" t="s">
        <v>93</v>
      </c>
      <c r="AW3963" s="13" t="s">
        <v>40</v>
      </c>
      <c r="AX3963" s="13" t="s">
        <v>84</v>
      </c>
      <c r="AY3963" s="260" t="s">
        <v>251</v>
      </c>
    </row>
    <row r="3964" s="13" customFormat="1">
      <c r="A3964" s="13"/>
      <c r="B3964" s="249"/>
      <c r="C3964" s="250"/>
      <c r="D3964" s="251" t="s">
        <v>260</v>
      </c>
      <c r="E3964" s="252" t="s">
        <v>1</v>
      </c>
      <c r="F3964" s="253" t="s">
        <v>1957</v>
      </c>
      <c r="G3964" s="250"/>
      <c r="H3964" s="254">
        <v>3.5569999999999999</v>
      </c>
      <c r="I3964" s="255"/>
      <c r="J3964" s="250"/>
      <c r="K3964" s="250"/>
      <c r="L3964" s="256"/>
      <c r="M3964" s="257"/>
      <c r="N3964" s="258"/>
      <c r="O3964" s="258"/>
      <c r="P3964" s="258"/>
      <c r="Q3964" s="258"/>
      <c r="R3964" s="258"/>
      <c r="S3964" s="258"/>
      <c r="T3964" s="259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60" t="s">
        <v>260</v>
      </c>
      <c r="AU3964" s="260" t="s">
        <v>93</v>
      </c>
      <c r="AV3964" s="13" t="s">
        <v>93</v>
      </c>
      <c r="AW3964" s="13" t="s">
        <v>40</v>
      </c>
      <c r="AX3964" s="13" t="s">
        <v>84</v>
      </c>
      <c r="AY3964" s="260" t="s">
        <v>251</v>
      </c>
    </row>
    <row r="3965" s="16" customFormat="1">
      <c r="A3965" s="16"/>
      <c r="B3965" s="283"/>
      <c r="C3965" s="284"/>
      <c r="D3965" s="251" t="s">
        <v>260</v>
      </c>
      <c r="E3965" s="285" t="s">
        <v>1</v>
      </c>
      <c r="F3965" s="286" t="s">
        <v>329</v>
      </c>
      <c r="G3965" s="284"/>
      <c r="H3965" s="287">
        <v>19.815999999999999</v>
      </c>
      <c r="I3965" s="288"/>
      <c r="J3965" s="284"/>
      <c r="K3965" s="284"/>
      <c r="L3965" s="289"/>
      <c r="M3965" s="290"/>
      <c r="N3965" s="291"/>
      <c r="O3965" s="291"/>
      <c r="P3965" s="291"/>
      <c r="Q3965" s="291"/>
      <c r="R3965" s="291"/>
      <c r="S3965" s="291"/>
      <c r="T3965" s="292"/>
      <c r="U3965" s="16"/>
      <c r="V3965" s="16"/>
      <c r="W3965" s="16"/>
      <c r="X3965" s="16"/>
      <c r="Y3965" s="16"/>
      <c r="Z3965" s="16"/>
      <c r="AA3965" s="16"/>
      <c r="AB3965" s="16"/>
      <c r="AC3965" s="16"/>
      <c r="AD3965" s="16"/>
      <c r="AE3965" s="16"/>
      <c r="AT3965" s="293" t="s">
        <v>260</v>
      </c>
      <c r="AU3965" s="293" t="s">
        <v>93</v>
      </c>
      <c r="AV3965" s="16" t="s">
        <v>273</v>
      </c>
      <c r="AW3965" s="16" t="s">
        <v>40</v>
      </c>
      <c r="AX3965" s="16" t="s">
        <v>84</v>
      </c>
      <c r="AY3965" s="293" t="s">
        <v>251</v>
      </c>
    </row>
    <row r="3966" s="15" customFormat="1">
      <c r="A3966" s="15"/>
      <c r="B3966" s="272"/>
      <c r="C3966" s="273"/>
      <c r="D3966" s="251" t="s">
        <v>260</v>
      </c>
      <c r="E3966" s="274" t="s">
        <v>1</v>
      </c>
      <c r="F3966" s="275" t="s">
        <v>3702</v>
      </c>
      <c r="G3966" s="273"/>
      <c r="H3966" s="274" t="s">
        <v>1</v>
      </c>
      <c r="I3966" s="276"/>
      <c r="J3966" s="273"/>
      <c r="K3966" s="273"/>
      <c r="L3966" s="277"/>
      <c r="M3966" s="278"/>
      <c r="N3966" s="279"/>
      <c r="O3966" s="279"/>
      <c r="P3966" s="279"/>
      <c r="Q3966" s="279"/>
      <c r="R3966" s="279"/>
      <c r="S3966" s="279"/>
      <c r="T3966" s="280"/>
      <c r="U3966" s="15"/>
      <c r="V3966" s="15"/>
      <c r="W3966" s="15"/>
      <c r="X3966" s="15"/>
      <c r="Y3966" s="15"/>
      <c r="Z3966" s="15"/>
      <c r="AA3966" s="15"/>
      <c r="AB3966" s="15"/>
      <c r="AC3966" s="15"/>
      <c r="AD3966" s="15"/>
      <c r="AE3966" s="15"/>
      <c r="AT3966" s="281" t="s">
        <v>260</v>
      </c>
      <c r="AU3966" s="281" t="s">
        <v>93</v>
      </c>
      <c r="AV3966" s="15" t="s">
        <v>91</v>
      </c>
      <c r="AW3966" s="15" t="s">
        <v>40</v>
      </c>
      <c r="AX3966" s="15" t="s">
        <v>84</v>
      </c>
      <c r="AY3966" s="281" t="s">
        <v>251</v>
      </c>
    </row>
    <row r="3967" s="15" customFormat="1">
      <c r="A3967" s="15"/>
      <c r="B3967" s="272"/>
      <c r="C3967" s="273"/>
      <c r="D3967" s="251" t="s">
        <v>260</v>
      </c>
      <c r="E3967" s="274" t="s">
        <v>1</v>
      </c>
      <c r="F3967" s="275" t="s">
        <v>325</v>
      </c>
      <c r="G3967" s="273"/>
      <c r="H3967" s="274" t="s">
        <v>1</v>
      </c>
      <c r="I3967" s="276"/>
      <c r="J3967" s="273"/>
      <c r="K3967" s="273"/>
      <c r="L3967" s="277"/>
      <c r="M3967" s="278"/>
      <c r="N3967" s="279"/>
      <c r="O3967" s="279"/>
      <c r="P3967" s="279"/>
      <c r="Q3967" s="279"/>
      <c r="R3967" s="279"/>
      <c r="S3967" s="279"/>
      <c r="T3967" s="280"/>
      <c r="U3967" s="15"/>
      <c r="V3967" s="15"/>
      <c r="W3967" s="15"/>
      <c r="X3967" s="15"/>
      <c r="Y3967" s="15"/>
      <c r="Z3967" s="15"/>
      <c r="AA3967" s="15"/>
      <c r="AB3967" s="15"/>
      <c r="AC3967" s="15"/>
      <c r="AD3967" s="15"/>
      <c r="AE3967" s="15"/>
      <c r="AT3967" s="281" t="s">
        <v>260</v>
      </c>
      <c r="AU3967" s="281" t="s">
        <v>93</v>
      </c>
      <c r="AV3967" s="15" t="s">
        <v>91</v>
      </c>
      <c r="AW3967" s="15" t="s">
        <v>40</v>
      </c>
      <c r="AX3967" s="15" t="s">
        <v>84</v>
      </c>
      <c r="AY3967" s="281" t="s">
        <v>251</v>
      </c>
    </row>
    <row r="3968" s="13" customFormat="1">
      <c r="A3968" s="13"/>
      <c r="B3968" s="249"/>
      <c r="C3968" s="250"/>
      <c r="D3968" s="251" t="s">
        <v>260</v>
      </c>
      <c r="E3968" s="252" t="s">
        <v>1</v>
      </c>
      <c r="F3968" s="253" t="s">
        <v>3703</v>
      </c>
      <c r="G3968" s="250"/>
      <c r="H3968" s="254">
        <v>35.549999999999997</v>
      </c>
      <c r="I3968" s="255"/>
      <c r="J3968" s="250"/>
      <c r="K3968" s="250"/>
      <c r="L3968" s="256"/>
      <c r="M3968" s="257"/>
      <c r="N3968" s="258"/>
      <c r="O3968" s="258"/>
      <c r="P3968" s="258"/>
      <c r="Q3968" s="258"/>
      <c r="R3968" s="258"/>
      <c r="S3968" s="258"/>
      <c r="T3968" s="259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60" t="s">
        <v>260</v>
      </c>
      <c r="AU3968" s="260" t="s">
        <v>93</v>
      </c>
      <c r="AV3968" s="13" t="s">
        <v>93</v>
      </c>
      <c r="AW3968" s="13" t="s">
        <v>40</v>
      </c>
      <c r="AX3968" s="13" t="s">
        <v>84</v>
      </c>
      <c r="AY3968" s="260" t="s">
        <v>251</v>
      </c>
    </row>
    <row r="3969" s="13" customFormat="1">
      <c r="A3969" s="13"/>
      <c r="B3969" s="249"/>
      <c r="C3969" s="250"/>
      <c r="D3969" s="251" t="s">
        <v>260</v>
      </c>
      <c r="E3969" s="252" t="s">
        <v>1</v>
      </c>
      <c r="F3969" s="253" t="s">
        <v>3704</v>
      </c>
      <c r="G3969" s="250"/>
      <c r="H3969" s="254">
        <v>20</v>
      </c>
      <c r="I3969" s="255"/>
      <c r="J3969" s="250"/>
      <c r="K3969" s="250"/>
      <c r="L3969" s="256"/>
      <c r="M3969" s="257"/>
      <c r="N3969" s="258"/>
      <c r="O3969" s="258"/>
      <c r="P3969" s="258"/>
      <c r="Q3969" s="258"/>
      <c r="R3969" s="258"/>
      <c r="S3969" s="258"/>
      <c r="T3969" s="259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60" t="s">
        <v>260</v>
      </c>
      <c r="AU3969" s="260" t="s">
        <v>93</v>
      </c>
      <c r="AV3969" s="13" t="s">
        <v>93</v>
      </c>
      <c r="AW3969" s="13" t="s">
        <v>40</v>
      </c>
      <c r="AX3969" s="13" t="s">
        <v>84</v>
      </c>
      <c r="AY3969" s="260" t="s">
        <v>251</v>
      </c>
    </row>
    <row r="3970" s="13" customFormat="1">
      <c r="A3970" s="13"/>
      <c r="B3970" s="249"/>
      <c r="C3970" s="250"/>
      <c r="D3970" s="251" t="s">
        <v>260</v>
      </c>
      <c r="E3970" s="252" t="s">
        <v>1</v>
      </c>
      <c r="F3970" s="253" t="s">
        <v>3705</v>
      </c>
      <c r="G3970" s="250"/>
      <c r="H3970" s="254">
        <v>16.640000000000001</v>
      </c>
      <c r="I3970" s="255"/>
      <c r="J3970" s="250"/>
      <c r="K3970" s="250"/>
      <c r="L3970" s="256"/>
      <c r="M3970" s="257"/>
      <c r="N3970" s="258"/>
      <c r="O3970" s="258"/>
      <c r="P3970" s="258"/>
      <c r="Q3970" s="258"/>
      <c r="R3970" s="258"/>
      <c r="S3970" s="258"/>
      <c r="T3970" s="259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60" t="s">
        <v>260</v>
      </c>
      <c r="AU3970" s="260" t="s">
        <v>93</v>
      </c>
      <c r="AV3970" s="13" t="s">
        <v>93</v>
      </c>
      <c r="AW3970" s="13" t="s">
        <v>40</v>
      </c>
      <c r="AX3970" s="13" t="s">
        <v>84</v>
      </c>
      <c r="AY3970" s="260" t="s">
        <v>251</v>
      </c>
    </row>
    <row r="3971" s="13" customFormat="1">
      <c r="A3971" s="13"/>
      <c r="B3971" s="249"/>
      <c r="C3971" s="250"/>
      <c r="D3971" s="251" t="s">
        <v>260</v>
      </c>
      <c r="E3971" s="252" t="s">
        <v>1</v>
      </c>
      <c r="F3971" s="253" t="s">
        <v>3706</v>
      </c>
      <c r="G3971" s="250"/>
      <c r="H3971" s="254">
        <v>1.9299999999999999</v>
      </c>
      <c r="I3971" s="255"/>
      <c r="J3971" s="250"/>
      <c r="K3971" s="250"/>
      <c r="L3971" s="256"/>
      <c r="M3971" s="257"/>
      <c r="N3971" s="258"/>
      <c r="O3971" s="258"/>
      <c r="P3971" s="258"/>
      <c r="Q3971" s="258"/>
      <c r="R3971" s="258"/>
      <c r="S3971" s="258"/>
      <c r="T3971" s="259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60" t="s">
        <v>260</v>
      </c>
      <c r="AU3971" s="260" t="s">
        <v>93</v>
      </c>
      <c r="AV3971" s="13" t="s">
        <v>93</v>
      </c>
      <c r="AW3971" s="13" t="s">
        <v>40</v>
      </c>
      <c r="AX3971" s="13" t="s">
        <v>84</v>
      </c>
      <c r="AY3971" s="260" t="s">
        <v>251</v>
      </c>
    </row>
    <row r="3972" s="13" customFormat="1">
      <c r="A3972" s="13"/>
      <c r="B3972" s="249"/>
      <c r="C3972" s="250"/>
      <c r="D3972" s="251" t="s">
        <v>260</v>
      </c>
      <c r="E3972" s="252" t="s">
        <v>1</v>
      </c>
      <c r="F3972" s="253" t="s">
        <v>3707</v>
      </c>
      <c r="G3972" s="250"/>
      <c r="H3972" s="254">
        <v>12.09</v>
      </c>
      <c r="I3972" s="255"/>
      <c r="J3972" s="250"/>
      <c r="K3972" s="250"/>
      <c r="L3972" s="256"/>
      <c r="M3972" s="257"/>
      <c r="N3972" s="258"/>
      <c r="O3972" s="258"/>
      <c r="P3972" s="258"/>
      <c r="Q3972" s="258"/>
      <c r="R3972" s="258"/>
      <c r="S3972" s="258"/>
      <c r="T3972" s="259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60" t="s">
        <v>260</v>
      </c>
      <c r="AU3972" s="260" t="s">
        <v>93</v>
      </c>
      <c r="AV3972" s="13" t="s">
        <v>93</v>
      </c>
      <c r="AW3972" s="13" t="s">
        <v>40</v>
      </c>
      <c r="AX3972" s="13" t="s">
        <v>84</v>
      </c>
      <c r="AY3972" s="260" t="s">
        <v>251</v>
      </c>
    </row>
    <row r="3973" s="16" customFormat="1">
      <c r="A3973" s="16"/>
      <c r="B3973" s="283"/>
      <c r="C3973" s="284"/>
      <c r="D3973" s="251" t="s">
        <v>260</v>
      </c>
      <c r="E3973" s="285" t="s">
        <v>1</v>
      </c>
      <c r="F3973" s="286" t="s">
        <v>329</v>
      </c>
      <c r="G3973" s="284"/>
      <c r="H3973" s="287">
        <v>86.209999999999994</v>
      </c>
      <c r="I3973" s="288"/>
      <c r="J3973" s="284"/>
      <c r="K3973" s="284"/>
      <c r="L3973" s="289"/>
      <c r="M3973" s="290"/>
      <c r="N3973" s="291"/>
      <c r="O3973" s="291"/>
      <c r="P3973" s="291"/>
      <c r="Q3973" s="291"/>
      <c r="R3973" s="291"/>
      <c r="S3973" s="291"/>
      <c r="T3973" s="292"/>
      <c r="U3973" s="16"/>
      <c r="V3973" s="16"/>
      <c r="W3973" s="16"/>
      <c r="X3973" s="16"/>
      <c r="Y3973" s="16"/>
      <c r="Z3973" s="16"/>
      <c r="AA3973" s="16"/>
      <c r="AB3973" s="16"/>
      <c r="AC3973" s="16"/>
      <c r="AD3973" s="16"/>
      <c r="AE3973" s="16"/>
      <c r="AT3973" s="293" t="s">
        <v>260</v>
      </c>
      <c r="AU3973" s="293" t="s">
        <v>93</v>
      </c>
      <c r="AV3973" s="16" t="s">
        <v>273</v>
      </c>
      <c r="AW3973" s="16" t="s">
        <v>40</v>
      </c>
      <c r="AX3973" s="16" t="s">
        <v>84</v>
      </c>
      <c r="AY3973" s="293" t="s">
        <v>251</v>
      </c>
    </row>
    <row r="3974" s="15" customFormat="1">
      <c r="A3974" s="15"/>
      <c r="B3974" s="272"/>
      <c r="C3974" s="273"/>
      <c r="D3974" s="251" t="s">
        <v>260</v>
      </c>
      <c r="E3974" s="274" t="s">
        <v>1</v>
      </c>
      <c r="F3974" s="275" t="s">
        <v>3708</v>
      </c>
      <c r="G3974" s="273"/>
      <c r="H3974" s="274" t="s">
        <v>1</v>
      </c>
      <c r="I3974" s="276"/>
      <c r="J3974" s="273"/>
      <c r="K3974" s="273"/>
      <c r="L3974" s="277"/>
      <c r="M3974" s="278"/>
      <c r="N3974" s="279"/>
      <c r="O3974" s="279"/>
      <c r="P3974" s="279"/>
      <c r="Q3974" s="279"/>
      <c r="R3974" s="279"/>
      <c r="S3974" s="279"/>
      <c r="T3974" s="280"/>
      <c r="U3974" s="15"/>
      <c r="V3974" s="15"/>
      <c r="W3974" s="15"/>
      <c r="X3974" s="15"/>
      <c r="Y3974" s="15"/>
      <c r="Z3974" s="15"/>
      <c r="AA3974" s="15"/>
      <c r="AB3974" s="15"/>
      <c r="AC3974" s="15"/>
      <c r="AD3974" s="15"/>
      <c r="AE3974" s="15"/>
      <c r="AT3974" s="281" t="s">
        <v>260</v>
      </c>
      <c r="AU3974" s="281" t="s">
        <v>93</v>
      </c>
      <c r="AV3974" s="15" t="s">
        <v>91</v>
      </c>
      <c r="AW3974" s="15" t="s">
        <v>40</v>
      </c>
      <c r="AX3974" s="15" t="s">
        <v>84</v>
      </c>
      <c r="AY3974" s="281" t="s">
        <v>251</v>
      </c>
    </row>
    <row r="3975" s="15" customFormat="1">
      <c r="A3975" s="15"/>
      <c r="B3975" s="272"/>
      <c r="C3975" s="273"/>
      <c r="D3975" s="251" t="s">
        <v>260</v>
      </c>
      <c r="E3975" s="274" t="s">
        <v>1</v>
      </c>
      <c r="F3975" s="275" t="s">
        <v>325</v>
      </c>
      <c r="G3975" s="273"/>
      <c r="H3975" s="274" t="s">
        <v>1</v>
      </c>
      <c r="I3975" s="276"/>
      <c r="J3975" s="273"/>
      <c r="K3975" s="273"/>
      <c r="L3975" s="277"/>
      <c r="M3975" s="278"/>
      <c r="N3975" s="279"/>
      <c r="O3975" s="279"/>
      <c r="P3975" s="279"/>
      <c r="Q3975" s="279"/>
      <c r="R3975" s="279"/>
      <c r="S3975" s="279"/>
      <c r="T3975" s="280"/>
      <c r="U3975" s="15"/>
      <c r="V3975" s="15"/>
      <c r="W3975" s="15"/>
      <c r="X3975" s="15"/>
      <c r="Y3975" s="15"/>
      <c r="Z3975" s="15"/>
      <c r="AA3975" s="15"/>
      <c r="AB3975" s="15"/>
      <c r="AC3975" s="15"/>
      <c r="AD3975" s="15"/>
      <c r="AE3975" s="15"/>
      <c r="AT3975" s="281" t="s">
        <v>260</v>
      </c>
      <c r="AU3975" s="281" t="s">
        <v>93</v>
      </c>
      <c r="AV3975" s="15" t="s">
        <v>91</v>
      </c>
      <c r="AW3975" s="15" t="s">
        <v>40</v>
      </c>
      <c r="AX3975" s="15" t="s">
        <v>84</v>
      </c>
      <c r="AY3975" s="281" t="s">
        <v>251</v>
      </c>
    </row>
    <row r="3976" s="13" customFormat="1">
      <c r="A3976" s="13"/>
      <c r="B3976" s="249"/>
      <c r="C3976" s="250"/>
      <c r="D3976" s="251" t="s">
        <v>260</v>
      </c>
      <c r="E3976" s="252" t="s">
        <v>1</v>
      </c>
      <c r="F3976" s="253" t="s">
        <v>3709</v>
      </c>
      <c r="G3976" s="250"/>
      <c r="H3976" s="254">
        <v>9.7300000000000004</v>
      </c>
      <c r="I3976" s="255"/>
      <c r="J3976" s="250"/>
      <c r="K3976" s="250"/>
      <c r="L3976" s="256"/>
      <c r="M3976" s="257"/>
      <c r="N3976" s="258"/>
      <c r="O3976" s="258"/>
      <c r="P3976" s="258"/>
      <c r="Q3976" s="258"/>
      <c r="R3976" s="258"/>
      <c r="S3976" s="258"/>
      <c r="T3976" s="259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60" t="s">
        <v>260</v>
      </c>
      <c r="AU3976" s="260" t="s">
        <v>93</v>
      </c>
      <c r="AV3976" s="13" t="s">
        <v>93</v>
      </c>
      <c r="AW3976" s="13" t="s">
        <v>40</v>
      </c>
      <c r="AX3976" s="13" t="s">
        <v>84</v>
      </c>
      <c r="AY3976" s="260" t="s">
        <v>251</v>
      </c>
    </row>
    <row r="3977" s="13" customFormat="1">
      <c r="A3977" s="13"/>
      <c r="B3977" s="249"/>
      <c r="C3977" s="250"/>
      <c r="D3977" s="251" t="s">
        <v>260</v>
      </c>
      <c r="E3977" s="252" t="s">
        <v>1</v>
      </c>
      <c r="F3977" s="253" t="s">
        <v>3710</v>
      </c>
      <c r="G3977" s="250"/>
      <c r="H3977" s="254">
        <v>3.98</v>
      </c>
      <c r="I3977" s="255"/>
      <c r="J3977" s="250"/>
      <c r="K3977" s="250"/>
      <c r="L3977" s="256"/>
      <c r="M3977" s="257"/>
      <c r="N3977" s="258"/>
      <c r="O3977" s="258"/>
      <c r="P3977" s="258"/>
      <c r="Q3977" s="258"/>
      <c r="R3977" s="258"/>
      <c r="S3977" s="258"/>
      <c r="T3977" s="259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60" t="s">
        <v>260</v>
      </c>
      <c r="AU3977" s="260" t="s">
        <v>93</v>
      </c>
      <c r="AV3977" s="13" t="s">
        <v>93</v>
      </c>
      <c r="AW3977" s="13" t="s">
        <v>40</v>
      </c>
      <c r="AX3977" s="13" t="s">
        <v>84</v>
      </c>
      <c r="AY3977" s="260" t="s">
        <v>251</v>
      </c>
    </row>
    <row r="3978" s="13" customFormat="1">
      <c r="A3978" s="13"/>
      <c r="B3978" s="249"/>
      <c r="C3978" s="250"/>
      <c r="D3978" s="251" t="s">
        <v>260</v>
      </c>
      <c r="E3978" s="252" t="s">
        <v>1</v>
      </c>
      <c r="F3978" s="253" t="s">
        <v>3711</v>
      </c>
      <c r="G3978" s="250"/>
      <c r="H3978" s="254">
        <v>3.46</v>
      </c>
      <c r="I3978" s="255"/>
      <c r="J3978" s="250"/>
      <c r="K3978" s="250"/>
      <c r="L3978" s="256"/>
      <c r="M3978" s="257"/>
      <c r="N3978" s="258"/>
      <c r="O3978" s="258"/>
      <c r="P3978" s="258"/>
      <c r="Q3978" s="258"/>
      <c r="R3978" s="258"/>
      <c r="S3978" s="258"/>
      <c r="T3978" s="259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60" t="s">
        <v>260</v>
      </c>
      <c r="AU3978" s="260" t="s">
        <v>93</v>
      </c>
      <c r="AV3978" s="13" t="s">
        <v>93</v>
      </c>
      <c r="AW3978" s="13" t="s">
        <v>40</v>
      </c>
      <c r="AX3978" s="13" t="s">
        <v>84</v>
      </c>
      <c r="AY3978" s="260" t="s">
        <v>251</v>
      </c>
    </row>
    <row r="3979" s="16" customFormat="1">
      <c r="A3979" s="16"/>
      <c r="B3979" s="283"/>
      <c r="C3979" s="284"/>
      <c r="D3979" s="251" t="s">
        <v>260</v>
      </c>
      <c r="E3979" s="285" t="s">
        <v>1</v>
      </c>
      <c r="F3979" s="286" t="s">
        <v>329</v>
      </c>
      <c r="G3979" s="284"/>
      <c r="H3979" s="287">
        <v>17.170000000000002</v>
      </c>
      <c r="I3979" s="288"/>
      <c r="J3979" s="284"/>
      <c r="K3979" s="284"/>
      <c r="L3979" s="289"/>
      <c r="M3979" s="290"/>
      <c r="N3979" s="291"/>
      <c r="O3979" s="291"/>
      <c r="P3979" s="291"/>
      <c r="Q3979" s="291"/>
      <c r="R3979" s="291"/>
      <c r="S3979" s="291"/>
      <c r="T3979" s="292"/>
      <c r="U3979" s="16"/>
      <c r="V3979" s="16"/>
      <c r="W3979" s="16"/>
      <c r="X3979" s="16"/>
      <c r="Y3979" s="16"/>
      <c r="Z3979" s="16"/>
      <c r="AA3979" s="16"/>
      <c r="AB3979" s="16"/>
      <c r="AC3979" s="16"/>
      <c r="AD3979" s="16"/>
      <c r="AE3979" s="16"/>
      <c r="AT3979" s="293" t="s">
        <v>260</v>
      </c>
      <c r="AU3979" s="293" t="s">
        <v>93</v>
      </c>
      <c r="AV3979" s="16" t="s">
        <v>273</v>
      </c>
      <c r="AW3979" s="16" t="s">
        <v>40</v>
      </c>
      <c r="AX3979" s="16" t="s">
        <v>84</v>
      </c>
      <c r="AY3979" s="293" t="s">
        <v>251</v>
      </c>
    </row>
    <row r="3980" s="14" customFormat="1">
      <c r="A3980" s="14"/>
      <c r="B3980" s="261"/>
      <c r="C3980" s="262"/>
      <c r="D3980" s="251" t="s">
        <v>260</v>
      </c>
      <c r="E3980" s="263" t="s">
        <v>1</v>
      </c>
      <c r="F3980" s="264" t="s">
        <v>262</v>
      </c>
      <c r="G3980" s="262"/>
      <c r="H3980" s="265">
        <v>918.99599999999896</v>
      </c>
      <c r="I3980" s="266"/>
      <c r="J3980" s="262"/>
      <c r="K3980" s="262"/>
      <c r="L3980" s="267"/>
      <c r="M3980" s="268"/>
      <c r="N3980" s="269"/>
      <c r="O3980" s="269"/>
      <c r="P3980" s="269"/>
      <c r="Q3980" s="269"/>
      <c r="R3980" s="269"/>
      <c r="S3980" s="269"/>
      <c r="T3980" s="270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71" t="s">
        <v>260</v>
      </c>
      <c r="AU3980" s="271" t="s">
        <v>93</v>
      </c>
      <c r="AV3980" s="14" t="s">
        <v>257</v>
      </c>
      <c r="AW3980" s="14" t="s">
        <v>40</v>
      </c>
      <c r="AX3980" s="14" t="s">
        <v>91</v>
      </c>
      <c r="AY3980" s="271" t="s">
        <v>251</v>
      </c>
    </row>
    <row r="3981" s="2" customFormat="1" ht="16.5" customHeight="1">
      <c r="A3981" s="41"/>
      <c r="B3981" s="42"/>
      <c r="C3981" s="230" t="s">
        <v>3712</v>
      </c>
      <c r="D3981" s="230" t="s">
        <v>253</v>
      </c>
      <c r="E3981" s="231" t="s">
        <v>3713</v>
      </c>
      <c r="F3981" s="232" t="s">
        <v>3714</v>
      </c>
      <c r="G3981" s="233" t="s">
        <v>321</v>
      </c>
      <c r="H3981" s="234">
        <v>140.40000000000001</v>
      </c>
      <c r="I3981" s="235"/>
      <c r="J3981" s="236">
        <f>ROUND(I3981*H3981,2)</f>
        <v>0</v>
      </c>
      <c r="K3981" s="237"/>
      <c r="L3981" s="47"/>
      <c r="M3981" s="238" t="s">
        <v>1</v>
      </c>
      <c r="N3981" s="239" t="s">
        <v>49</v>
      </c>
      <c r="O3981" s="94"/>
      <c r="P3981" s="240">
        <f>O3981*H3981</f>
        <v>0</v>
      </c>
      <c r="Q3981" s="240">
        <v>0</v>
      </c>
      <c r="R3981" s="240">
        <f>Q3981*H3981</f>
        <v>0</v>
      </c>
      <c r="S3981" s="240">
        <v>0</v>
      </c>
      <c r="T3981" s="241">
        <f>S3981*H3981</f>
        <v>0</v>
      </c>
      <c r="U3981" s="41"/>
      <c r="V3981" s="41"/>
      <c r="W3981" s="41"/>
      <c r="X3981" s="41"/>
      <c r="Y3981" s="41"/>
      <c r="Z3981" s="41"/>
      <c r="AA3981" s="41"/>
      <c r="AB3981" s="41"/>
      <c r="AC3981" s="41"/>
      <c r="AD3981" s="41"/>
      <c r="AE3981" s="41"/>
      <c r="AR3981" s="242" t="s">
        <v>304</v>
      </c>
      <c r="AT3981" s="242" t="s">
        <v>253</v>
      </c>
      <c r="AU3981" s="242" t="s">
        <v>93</v>
      </c>
      <c r="AY3981" s="19" t="s">
        <v>251</v>
      </c>
      <c r="BE3981" s="243">
        <f>IF(N3981="základní",J3981,0)</f>
        <v>0</v>
      </c>
      <c r="BF3981" s="243">
        <f>IF(N3981="snížená",J3981,0)</f>
        <v>0</v>
      </c>
      <c r="BG3981" s="243">
        <f>IF(N3981="zákl. přenesená",J3981,0)</f>
        <v>0</v>
      </c>
      <c r="BH3981" s="243">
        <f>IF(N3981="sníž. přenesená",J3981,0)</f>
        <v>0</v>
      </c>
      <c r="BI3981" s="243">
        <f>IF(N3981="nulová",J3981,0)</f>
        <v>0</v>
      </c>
      <c r="BJ3981" s="19" t="s">
        <v>91</v>
      </c>
      <c r="BK3981" s="243">
        <f>ROUND(I3981*H3981,2)</f>
        <v>0</v>
      </c>
      <c r="BL3981" s="19" t="s">
        <v>304</v>
      </c>
      <c r="BM3981" s="242" t="s">
        <v>3715</v>
      </c>
    </row>
    <row r="3982" s="2" customFormat="1">
      <c r="A3982" s="41"/>
      <c r="B3982" s="42"/>
      <c r="C3982" s="43"/>
      <c r="D3982" s="244" t="s">
        <v>258</v>
      </c>
      <c r="E3982" s="43"/>
      <c r="F3982" s="245" t="s">
        <v>3716</v>
      </c>
      <c r="G3982" s="43"/>
      <c r="H3982" s="43"/>
      <c r="I3982" s="246"/>
      <c r="J3982" s="43"/>
      <c r="K3982" s="43"/>
      <c r="L3982" s="47"/>
      <c r="M3982" s="247"/>
      <c r="N3982" s="248"/>
      <c r="O3982" s="94"/>
      <c r="P3982" s="94"/>
      <c r="Q3982" s="94"/>
      <c r="R3982" s="94"/>
      <c r="S3982" s="94"/>
      <c r="T3982" s="95"/>
      <c r="U3982" s="41"/>
      <c r="V3982" s="41"/>
      <c r="W3982" s="41"/>
      <c r="X3982" s="41"/>
      <c r="Y3982" s="41"/>
      <c r="Z3982" s="41"/>
      <c r="AA3982" s="41"/>
      <c r="AB3982" s="41"/>
      <c r="AC3982" s="41"/>
      <c r="AD3982" s="41"/>
      <c r="AE3982" s="41"/>
      <c r="AT3982" s="19" t="s">
        <v>258</v>
      </c>
      <c r="AU3982" s="19" t="s">
        <v>93</v>
      </c>
    </row>
    <row r="3983" s="15" customFormat="1">
      <c r="A3983" s="15"/>
      <c r="B3983" s="272"/>
      <c r="C3983" s="273"/>
      <c r="D3983" s="251" t="s">
        <v>260</v>
      </c>
      <c r="E3983" s="274" t="s">
        <v>1</v>
      </c>
      <c r="F3983" s="275" t="s">
        <v>3717</v>
      </c>
      <c r="G3983" s="273"/>
      <c r="H3983" s="274" t="s">
        <v>1</v>
      </c>
      <c r="I3983" s="276"/>
      <c r="J3983" s="273"/>
      <c r="K3983" s="273"/>
      <c r="L3983" s="277"/>
      <c r="M3983" s="278"/>
      <c r="N3983" s="279"/>
      <c r="O3983" s="279"/>
      <c r="P3983" s="279"/>
      <c r="Q3983" s="279"/>
      <c r="R3983" s="279"/>
      <c r="S3983" s="279"/>
      <c r="T3983" s="280"/>
      <c r="U3983" s="15"/>
      <c r="V3983" s="15"/>
      <c r="W3983" s="15"/>
      <c r="X3983" s="15"/>
      <c r="Y3983" s="15"/>
      <c r="Z3983" s="15"/>
      <c r="AA3983" s="15"/>
      <c r="AB3983" s="15"/>
      <c r="AC3983" s="15"/>
      <c r="AD3983" s="15"/>
      <c r="AE3983" s="15"/>
      <c r="AT3983" s="281" t="s">
        <v>260</v>
      </c>
      <c r="AU3983" s="281" t="s">
        <v>93</v>
      </c>
      <c r="AV3983" s="15" t="s">
        <v>91</v>
      </c>
      <c r="AW3983" s="15" t="s">
        <v>40</v>
      </c>
      <c r="AX3983" s="15" t="s">
        <v>84</v>
      </c>
      <c r="AY3983" s="281" t="s">
        <v>251</v>
      </c>
    </row>
    <row r="3984" s="13" customFormat="1">
      <c r="A3984" s="13"/>
      <c r="B3984" s="249"/>
      <c r="C3984" s="250"/>
      <c r="D3984" s="251" t="s">
        <v>260</v>
      </c>
      <c r="E3984" s="252" t="s">
        <v>1</v>
      </c>
      <c r="F3984" s="253" t="s">
        <v>3718</v>
      </c>
      <c r="G3984" s="250"/>
      <c r="H3984" s="254">
        <v>24</v>
      </c>
      <c r="I3984" s="255"/>
      <c r="J3984" s="250"/>
      <c r="K3984" s="250"/>
      <c r="L3984" s="256"/>
      <c r="M3984" s="257"/>
      <c r="N3984" s="258"/>
      <c r="O3984" s="258"/>
      <c r="P3984" s="258"/>
      <c r="Q3984" s="258"/>
      <c r="R3984" s="258"/>
      <c r="S3984" s="258"/>
      <c r="T3984" s="259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60" t="s">
        <v>260</v>
      </c>
      <c r="AU3984" s="260" t="s">
        <v>93</v>
      </c>
      <c r="AV3984" s="13" t="s">
        <v>93</v>
      </c>
      <c r="AW3984" s="13" t="s">
        <v>40</v>
      </c>
      <c r="AX3984" s="13" t="s">
        <v>84</v>
      </c>
      <c r="AY3984" s="260" t="s">
        <v>251</v>
      </c>
    </row>
    <row r="3985" s="13" customFormat="1">
      <c r="A3985" s="13"/>
      <c r="B3985" s="249"/>
      <c r="C3985" s="250"/>
      <c r="D3985" s="251" t="s">
        <v>260</v>
      </c>
      <c r="E3985" s="252" t="s">
        <v>1</v>
      </c>
      <c r="F3985" s="253" t="s">
        <v>3719</v>
      </c>
      <c r="G3985" s="250"/>
      <c r="H3985" s="254">
        <v>24</v>
      </c>
      <c r="I3985" s="255"/>
      <c r="J3985" s="250"/>
      <c r="K3985" s="250"/>
      <c r="L3985" s="256"/>
      <c r="M3985" s="257"/>
      <c r="N3985" s="258"/>
      <c r="O3985" s="258"/>
      <c r="P3985" s="258"/>
      <c r="Q3985" s="258"/>
      <c r="R3985" s="258"/>
      <c r="S3985" s="258"/>
      <c r="T3985" s="259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60" t="s">
        <v>260</v>
      </c>
      <c r="AU3985" s="260" t="s">
        <v>93</v>
      </c>
      <c r="AV3985" s="13" t="s">
        <v>93</v>
      </c>
      <c r="AW3985" s="13" t="s">
        <v>40</v>
      </c>
      <c r="AX3985" s="13" t="s">
        <v>84</v>
      </c>
      <c r="AY3985" s="260" t="s">
        <v>251</v>
      </c>
    </row>
    <row r="3986" s="13" customFormat="1">
      <c r="A3986" s="13"/>
      <c r="B3986" s="249"/>
      <c r="C3986" s="250"/>
      <c r="D3986" s="251" t="s">
        <v>260</v>
      </c>
      <c r="E3986" s="252" t="s">
        <v>1</v>
      </c>
      <c r="F3986" s="253" t="s">
        <v>3720</v>
      </c>
      <c r="G3986" s="250"/>
      <c r="H3986" s="254">
        <v>24</v>
      </c>
      <c r="I3986" s="255"/>
      <c r="J3986" s="250"/>
      <c r="K3986" s="250"/>
      <c r="L3986" s="256"/>
      <c r="M3986" s="257"/>
      <c r="N3986" s="258"/>
      <c r="O3986" s="258"/>
      <c r="P3986" s="258"/>
      <c r="Q3986" s="258"/>
      <c r="R3986" s="258"/>
      <c r="S3986" s="258"/>
      <c r="T3986" s="259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60" t="s">
        <v>260</v>
      </c>
      <c r="AU3986" s="260" t="s">
        <v>93</v>
      </c>
      <c r="AV3986" s="13" t="s">
        <v>93</v>
      </c>
      <c r="AW3986" s="13" t="s">
        <v>40</v>
      </c>
      <c r="AX3986" s="13" t="s">
        <v>84</v>
      </c>
      <c r="AY3986" s="260" t="s">
        <v>251</v>
      </c>
    </row>
    <row r="3987" s="13" customFormat="1">
      <c r="A3987" s="13"/>
      <c r="B3987" s="249"/>
      <c r="C3987" s="250"/>
      <c r="D3987" s="251" t="s">
        <v>260</v>
      </c>
      <c r="E3987" s="252" t="s">
        <v>1</v>
      </c>
      <c r="F3987" s="253" t="s">
        <v>3721</v>
      </c>
      <c r="G3987" s="250"/>
      <c r="H3987" s="254">
        <v>24</v>
      </c>
      <c r="I3987" s="255"/>
      <c r="J3987" s="250"/>
      <c r="K3987" s="250"/>
      <c r="L3987" s="256"/>
      <c r="M3987" s="257"/>
      <c r="N3987" s="258"/>
      <c r="O3987" s="258"/>
      <c r="P3987" s="258"/>
      <c r="Q3987" s="258"/>
      <c r="R3987" s="258"/>
      <c r="S3987" s="258"/>
      <c r="T3987" s="259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60" t="s">
        <v>260</v>
      </c>
      <c r="AU3987" s="260" t="s">
        <v>93</v>
      </c>
      <c r="AV3987" s="13" t="s">
        <v>93</v>
      </c>
      <c r="AW3987" s="13" t="s">
        <v>40</v>
      </c>
      <c r="AX3987" s="13" t="s">
        <v>84</v>
      </c>
      <c r="AY3987" s="260" t="s">
        <v>251</v>
      </c>
    </row>
    <row r="3988" s="13" customFormat="1">
      <c r="A3988" s="13"/>
      <c r="B3988" s="249"/>
      <c r="C3988" s="250"/>
      <c r="D3988" s="251" t="s">
        <v>260</v>
      </c>
      <c r="E3988" s="252" t="s">
        <v>1</v>
      </c>
      <c r="F3988" s="253" t="s">
        <v>3722</v>
      </c>
      <c r="G3988" s="250"/>
      <c r="H3988" s="254">
        <v>24</v>
      </c>
      <c r="I3988" s="255"/>
      <c r="J3988" s="250"/>
      <c r="K3988" s="250"/>
      <c r="L3988" s="256"/>
      <c r="M3988" s="257"/>
      <c r="N3988" s="258"/>
      <c r="O3988" s="258"/>
      <c r="P3988" s="258"/>
      <c r="Q3988" s="258"/>
      <c r="R3988" s="258"/>
      <c r="S3988" s="258"/>
      <c r="T3988" s="259"/>
      <c r="U3988" s="13"/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3"/>
      <c r="AT3988" s="260" t="s">
        <v>260</v>
      </c>
      <c r="AU3988" s="260" t="s">
        <v>93</v>
      </c>
      <c r="AV3988" s="13" t="s">
        <v>93</v>
      </c>
      <c r="AW3988" s="13" t="s">
        <v>40</v>
      </c>
      <c r="AX3988" s="13" t="s">
        <v>84</v>
      </c>
      <c r="AY3988" s="260" t="s">
        <v>251</v>
      </c>
    </row>
    <row r="3989" s="13" customFormat="1">
      <c r="A3989" s="13"/>
      <c r="B3989" s="249"/>
      <c r="C3989" s="250"/>
      <c r="D3989" s="251" t="s">
        <v>260</v>
      </c>
      <c r="E3989" s="252" t="s">
        <v>1</v>
      </c>
      <c r="F3989" s="253" t="s">
        <v>3723</v>
      </c>
      <c r="G3989" s="250"/>
      <c r="H3989" s="254">
        <v>20.399999999999999</v>
      </c>
      <c r="I3989" s="255"/>
      <c r="J3989" s="250"/>
      <c r="K3989" s="250"/>
      <c r="L3989" s="256"/>
      <c r="M3989" s="257"/>
      <c r="N3989" s="258"/>
      <c r="O3989" s="258"/>
      <c r="P3989" s="258"/>
      <c r="Q3989" s="258"/>
      <c r="R3989" s="258"/>
      <c r="S3989" s="258"/>
      <c r="T3989" s="259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60" t="s">
        <v>260</v>
      </c>
      <c r="AU3989" s="260" t="s">
        <v>93</v>
      </c>
      <c r="AV3989" s="13" t="s">
        <v>93</v>
      </c>
      <c r="AW3989" s="13" t="s">
        <v>40</v>
      </c>
      <c r="AX3989" s="13" t="s">
        <v>84</v>
      </c>
      <c r="AY3989" s="260" t="s">
        <v>251</v>
      </c>
    </row>
    <row r="3990" s="14" customFormat="1">
      <c r="A3990" s="14"/>
      <c r="B3990" s="261"/>
      <c r="C3990" s="262"/>
      <c r="D3990" s="251" t="s">
        <v>260</v>
      </c>
      <c r="E3990" s="263" t="s">
        <v>1</v>
      </c>
      <c r="F3990" s="264" t="s">
        <v>262</v>
      </c>
      <c r="G3990" s="262"/>
      <c r="H3990" s="265">
        <v>140.40000000000001</v>
      </c>
      <c r="I3990" s="266"/>
      <c r="J3990" s="262"/>
      <c r="K3990" s="262"/>
      <c r="L3990" s="267"/>
      <c r="M3990" s="268"/>
      <c r="N3990" s="269"/>
      <c r="O3990" s="269"/>
      <c r="P3990" s="269"/>
      <c r="Q3990" s="269"/>
      <c r="R3990" s="269"/>
      <c r="S3990" s="269"/>
      <c r="T3990" s="270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71" t="s">
        <v>260</v>
      </c>
      <c r="AU3990" s="271" t="s">
        <v>93</v>
      </c>
      <c r="AV3990" s="14" t="s">
        <v>257</v>
      </c>
      <c r="AW3990" s="14" t="s">
        <v>40</v>
      </c>
      <c r="AX3990" s="14" t="s">
        <v>91</v>
      </c>
      <c r="AY3990" s="271" t="s">
        <v>251</v>
      </c>
    </row>
    <row r="3991" s="2" customFormat="1" ht="16.5" customHeight="1">
      <c r="A3991" s="41"/>
      <c r="B3991" s="42"/>
      <c r="C3991" s="230" t="s">
        <v>3724</v>
      </c>
      <c r="D3991" s="230" t="s">
        <v>253</v>
      </c>
      <c r="E3991" s="231" t="s">
        <v>3725</v>
      </c>
      <c r="F3991" s="232" t="s">
        <v>3726</v>
      </c>
      <c r="G3991" s="233" t="s">
        <v>389</v>
      </c>
      <c r="H3991" s="234">
        <v>983.51999999999998</v>
      </c>
      <c r="I3991" s="235"/>
      <c r="J3991" s="236">
        <f>ROUND(I3991*H3991,2)</f>
        <v>0</v>
      </c>
      <c r="K3991" s="237"/>
      <c r="L3991" s="47"/>
      <c r="M3991" s="238" t="s">
        <v>1</v>
      </c>
      <c r="N3991" s="239" t="s">
        <v>49</v>
      </c>
      <c r="O3991" s="94"/>
      <c r="P3991" s="240">
        <f>O3991*H3991</f>
        <v>0</v>
      </c>
      <c r="Q3991" s="240">
        <v>0.00029999999999999997</v>
      </c>
      <c r="R3991" s="240">
        <f>Q3991*H3991</f>
        <v>0.29505599999999998</v>
      </c>
      <c r="S3991" s="240">
        <v>0</v>
      </c>
      <c r="T3991" s="241">
        <f>S3991*H3991</f>
        <v>0</v>
      </c>
      <c r="U3991" s="41"/>
      <c r="V3991" s="41"/>
      <c r="W3991" s="41"/>
      <c r="X3991" s="41"/>
      <c r="Y3991" s="41"/>
      <c r="Z3991" s="41"/>
      <c r="AA3991" s="41"/>
      <c r="AB3991" s="41"/>
      <c r="AC3991" s="41"/>
      <c r="AD3991" s="41"/>
      <c r="AE3991" s="41"/>
      <c r="AR3991" s="242" t="s">
        <v>304</v>
      </c>
      <c r="AT3991" s="242" t="s">
        <v>253</v>
      </c>
      <c r="AU3991" s="242" t="s">
        <v>93</v>
      </c>
      <c r="AY3991" s="19" t="s">
        <v>251</v>
      </c>
      <c r="BE3991" s="243">
        <f>IF(N3991="základní",J3991,0)</f>
        <v>0</v>
      </c>
      <c r="BF3991" s="243">
        <f>IF(N3991="snížená",J3991,0)</f>
        <v>0</v>
      </c>
      <c r="BG3991" s="243">
        <f>IF(N3991="zákl. přenesená",J3991,0)</f>
        <v>0</v>
      </c>
      <c r="BH3991" s="243">
        <f>IF(N3991="sníž. přenesená",J3991,0)</f>
        <v>0</v>
      </c>
      <c r="BI3991" s="243">
        <f>IF(N3991="nulová",J3991,0)</f>
        <v>0</v>
      </c>
      <c r="BJ3991" s="19" t="s">
        <v>91</v>
      </c>
      <c r="BK3991" s="243">
        <f>ROUND(I3991*H3991,2)</f>
        <v>0</v>
      </c>
      <c r="BL3991" s="19" t="s">
        <v>304</v>
      </c>
      <c r="BM3991" s="242" t="s">
        <v>3727</v>
      </c>
    </row>
    <row r="3992" s="2" customFormat="1">
      <c r="A3992" s="41"/>
      <c r="B3992" s="42"/>
      <c r="C3992" s="43"/>
      <c r="D3992" s="244" t="s">
        <v>258</v>
      </c>
      <c r="E3992" s="43"/>
      <c r="F3992" s="245" t="s">
        <v>3728</v>
      </c>
      <c r="G3992" s="43"/>
      <c r="H3992" s="43"/>
      <c r="I3992" s="246"/>
      <c r="J3992" s="43"/>
      <c r="K3992" s="43"/>
      <c r="L3992" s="47"/>
      <c r="M3992" s="247"/>
      <c r="N3992" s="248"/>
      <c r="O3992" s="94"/>
      <c r="P3992" s="94"/>
      <c r="Q3992" s="94"/>
      <c r="R3992" s="94"/>
      <c r="S3992" s="94"/>
      <c r="T3992" s="95"/>
      <c r="U3992" s="41"/>
      <c r="V3992" s="41"/>
      <c r="W3992" s="41"/>
      <c r="X3992" s="41"/>
      <c r="Y3992" s="41"/>
      <c r="Z3992" s="41"/>
      <c r="AA3992" s="41"/>
      <c r="AB3992" s="41"/>
      <c r="AC3992" s="41"/>
      <c r="AD3992" s="41"/>
      <c r="AE3992" s="41"/>
      <c r="AT3992" s="19" t="s">
        <v>258</v>
      </c>
      <c r="AU3992" s="19" t="s">
        <v>93</v>
      </c>
    </row>
    <row r="3993" s="15" customFormat="1">
      <c r="A3993" s="15"/>
      <c r="B3993" s="272"/>
      <c r="C3993" s="273"/>
      <c r="D3993" s="251" t="s">
        <v>260</v>
      </c>
      <c r="E3993" s="274" t="s">
        <v>1</v>
      </c>
      <c r="F3993" s="275" t="s">
        <v>3578</v>
      </c>
      <c r="G3993" s="273"/>
      <c r="H3993" s="274" t="s">
        <v>1</v>
      </c>
      <c r="I3993" s="276"/>
      <c r="J3993" s="273"/>
      <c r="K3993" s="273"/>
      <c r="L3993" s="277"/>
      <c r="M3993" s="278"/>
      <c r="N3993" s="279"/>
      <c r="O3993" s="279"/>
      <c r="P3993" s="279"/>
      <c r="Q3993" s="279"/>
      <c r="R3993" s="279"/>
      <c r="S3993" s="279"/>
      <c r="T3993" s="280"/>
      <c r="U3993" s="15"/>
      <c r="V3993" s="15"/>
      <c r="W3993" s="15"/>
      <c r="X3993" s="15"/>
      <c r="Y3993" s="15"/>
      <c r="Z3993" s="15"/>
      <c r="AA3993" s="15"/>
      <c r="AB3993" s="15"/>
      <c r="AC3993" s="15"/>
      <c r="AD3993" s="15"/>
      <c r="AE3993" s="15"/>
      <c r="AT3993" s="281" t="s">
        <v>260</v>
      </c>
      <c r="AU3993" s="281" t="s">
        <v>93</v>
      </c>
      <c r="AV3993" s="15" t="s">
        <v>91</v>
      </c>
      <c r="AW3993" s="15" t="s">
        <v>40</v>
      </c>
      <c r="AX3993" s="15" t="s">
        <v>84</v>
      </c>
      <c r="AY3993" s="281" t="s">
        <v>251</v>
      </c>
    </row>
    <row r="3994" s="15" customFormat="1">
      <c r="A3994" s="15"/>
      <c r="B3994" s="272"/>
      <c r="C3994" s="273"/>
      <c r="D3994" s="251" t="s">
        <v>260</v>
      </c>
      <c r="E3994" s="274" t="s">
        <v>1</v>
      </c>
      <c r="F3994" s="275" t="s">
        <v>330</v>
      </c>
      <c r="G3994" s="273"/>
      <c r="H3994" s="274" t="s">
        <v>1</v>
      </c>
      <c r="I3994" s="276"/>
      <c r="J3994" s="273"/>
      <c r="K3994" s="273"/>
      <c r="L3994" s="277"/>
      <c r="M3994" s="278"/>
      <c r="N3994" s="279"/>
      <c r="O3994" s="279"/>
      <c r="P3994" s="279"/>
      <c r="Q3994" s="279"/>
      <c r="R3994" s="279"/>
      <c r="S3994" s="279"/>
      <c r="T3994" s="280"/>
      <c r="U3994" s="15"/>
      <c r="V3994" s="15"/>
      <c r="W3994" s="15"/>
      <c r="X3994" s="15"/>
      <c r="Y3994" s="15"/>
      <c r="Z3994" s="15"/>
      <c r="AA3994" s="15"/>
      <c r="AB3994" s="15"/>
      <c r="AC3994" s="15"/>
      <c r="AD3994" s="15"/>
      <c r="AE3994" s="15"/>
      <c r="AT3994" s="281" t="s">
        <v>260</v>
      </c>
      <c r="AU3994" s="281" t="s">
        <v>93</v>
      </c>
      <c r="AV3994" s="15" t="s">
        <v>91</v>
      </c>
      <c r="AW3994" s="15" t="s">
        <v>40</v>
      </c>
      <c r="AX3994" s="15" t="s">
        <v>84</v>
      </c>
      <c r="AY3994" s="281" t="s">
        <v>251</v>
      </c>
    </row>
    <row r="3995" s="13" customFormat="1">
      <c r="A3995" s="13"/>
      <c r="B3995" s="249"/>
      <c r="C3995" s="250"/>
      <c r="D3995" s="251" t="s">
        <v>260</v>
      </c>
      <c r="E3995" s="252" t="s">
        <v>1</v>
      </c>
      <c r="F3995" s="253" t="s">
        <v>3579</v>
      </c>
      <c r="G3995" s="250"/>
      <c r="H3995" s="254">
        <v>67.349999999999994</v>
      </c>
      <c r="I3995" s="255"/>
      <c r="J3995" s="250"/>
      <c r="K3995" s="250"/>
      <c r="L3995" s="256"/>
      <c r="M3995" s="257"/>
      <c r="N3995" s="258"/>
      <c r="O3995" s="258"/>
      <c r="P3995" s="258"/>
      <c r="Q3995" s="258"/>
      <c r="R3995" s="258"/>
      <c r="S3995" s="258"/>
      <c r="T3995" s="259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60" t="s">
        <v>260</v>
      </c>
      <c r="AU3995" s="260" t="s">
        <v>93</v>
      </c>
      <c r="AV3995" s="13" t="s">
        <v>93</v>
      </c>
      <c r="AW3995" s="13" t="s">
        <v>40</v>
      </c>
      <c r="AX3995" s="13" t="s">
        <v>84</v>
      </c>
      <c r="AY3995" s="260" t="s">
        <v>251</v>
      </c>
    </row>
    <row r="3996" s="13" customFormat="1">
      <c r="A3996" s="13"/>
      <c r="B3996" s="249"/>
      <c r="C3996" s="250"/>
      <c r="D3996" s="251" t="s">
        <v>260</v>
      </c>
      <c r="E3996" s="252" t="s">
        <v>1</v>
      </c>
      <c r="F3996" s="253" t="s">
        <v>3580</v>
      </c>
      <c r="G3996" s="250"/>
      <c r="H3996" s="254">
        <v>10.08</v>
      </c>
      <c r="I3996" s="255"/>
      <c r="J3996" s="250"/>
      <c r="K3996" s="250"/>
      <c r="L3996" s="256"/>
      <c r="M3996" s="257"/>
      <c r="N3996" s="258"/>
      <c r="O3996" s="258"/>
      <c r="P3996" s="258"/>
      <c r="Q3996" s="258"/>
      <c r="R3996" s="258"/>
      <c r="S3996" s="258"/>
      <c r="T3996" s="259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T3996" s="260" t="s">
        <v>260</v>
      </c>
      <c r="AU3996" s="260" t="s">
        <v>93</v>
      </c>
      <c r="AV3996" s="13" t="s">
        <v>93</v>
      </c>
      <c r="AW3996" s="13" t="s">
        <v>40</v>
      </c>
      <c r="AX3996" s="13" t="s">
        <v>84</v>
      </c>
      <c r="AY3996" s="260" t="s">
        <v>251</v>
      </c>
    </row>
    <row r="3997" s="13" customFormat="1">
      <c r="A3997" s="13"/>
      <c r="B3997" s="249"/>
      <c r="C3997" s="250"/>
      <c r="D3997" s="251" t="s">
        <v>260</v>
      </c>
      <c r="E3997" s="252" t="s">
        <v>1</v>
      </c>
      <c r="F3997" s="253" t="s">
        <v>3581</v>
      </c>
      <c r="G3997" s="250"/>
      <c r="H3997" s="254">
        <v>4.3499999999999996</v>
      </c>
      <c r="I3997" s="255"/>
      <c r="J3997" s="250"/>
      <c r="K3997" s="250"/>
      <c r="L3997" s="256"/>
      <c r="M3997" s="257"/>
      <c r="N3997" s="258"/>
      <c r="O3997" s="258"/>
      <c r="P3997" s="258"/>
      <c r="Q3997" s="258"/>
      <c r="R3997" s="258"/>
      <c r="S3997" s="258"/>
      <c r="T3997" s="259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T3997" s="260" t="s">
        <v>260</v>
      </c>
      <c r="AU3997" s="260" t="s">
        <v>93</v>
      </c>
      <c r="AV3997" s="13" t="s">
        <v>93</v>
      </c>
      <c r="AW3997" s="13" t="s">
        <v>40</v>
      </c>
      <c r="AX3997" s="13" t="s">
        <v>84</v>
      </c>
      <c r="AY3997" s="260" t="s">
        <v>251</v>
      </c>
    </row>
    <row r="3998" s="13" customFormat="1">
      <c r="A3998" s="13"/>
      <c r="B3998" s="249"/>
      <c r="C3998" s="250"/>
      <c r="D3998" s="251" t="s">
        <v>260</v>
      </c>
      <c r="E3998" s="252" t="s">
        <v>1</v>
      </c>
      <c r="F3998" s="253" t="s">
        <v>3582</v>
      </c>
      <c r="G3998" s="250"/>
      <c r="H3998" s="254">
        <v>7.3099999999999996</v>
      </c>
      <c r="I3998" s="255"/>
      <c r="J3998" s="250"/>
      <c r="K3998" s="250"/>
      <c r="L3998" s="256"/>
      <c r="M3998" s="257"/>
      <c r="N3998" s="258"/>
      <c r="O3998" s="258"/>
      <c r="P3998" s="258"/>
      <c r="Q3998" s="258"/>
      <c r="R3998" s="258"/>
      <c r="S3998" s="258"/>
      <c r="T3998" s="259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60" t="s">
        <v>260</v>
      </c>
      <c r="AU3998" s="260" t="s">
        <v>93</v>
      </c>
      <c r="AV3998" s="13" t="s">
        <v>93</v>
      </c>
      <c r="AW3998" s="13" t="s">
        <v>40</v>
      </c>
      <c r="AX3998" s="13" t="s">
        <v>84</v>
      </c>
      <c r="AY3998" s="260" t="s">
        <v>251</v>
      </c>
    </row>
    <row r="3999" s="13" customFormat="1">
      <c r="A3999" s="13"/>
      <c r="B3999" s="249"/>
      <c r="C3999" s="250"/>
      <c r="D3999" s="251" t="s">
        <v>260</v>
      </c>
      <c r="E3999" s="252" t="s">
        <v>1</v>
      </c>
      <c r="F3999" s="253" t="s">
        <v>3583</v>
      </c>
      <c r="G3999" s="250"/>
      <c r="H3999" s="254">
        <v>18.359999999999999</v>
      </c>
      <c r="I3999" s="255"/>
      <c r="J3999" s="250"/>
      <c r="K3999" s="250"/>
      <c r="L3999" s="256"/>
      <c r="M3999" s="257"/>
      <c r="N3999" s="258"/>
      <c r="O3999" s="258"/>
      <c r="P3999" s="258"/>
      <c r="Q3999" s="258"/>
      <c r="R3999" s="258"/>
      <c r="S3999" s="258"/>
      <c r="T3999" s="259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60" t="s">
        <v>260</v>
      </c>
      <c r="AU3999" s="260" t="s">
        <v>93</v>
      </c>
      <c r="AV3999" s="13" t="s">
        <v>93</v>
      </c>
      <c r="AW3999" s="13" t="s">
        <v>40</v>
      </c>
      <c r="AX3999" s="13" t="s">
        <v>84</v>
      </c>
      <c r="AY3999" s="260" t="s">
        <v>251</v>
      </c>
    </row>
    <row r="4000" s="16" customFormat="1">
      <c r="A4000" s="16"/>
      <c r="B4000" s="283"/>
      <c r="C4000" s="284"/>
      <c r="D4000" s="251" t="s">
        <v>260</v>
      </c>
      <c r="E4000" s="285" t="s">
        <v>1</v>
      </c>
      <c r="F4000" s="286" t="s">
        <v>329</v>
      </c>
      <c r="G4000" s="284"/>
      <c r="H4000" s="287">
        <v>107.44999999999999</v>
      </c>
      <c r="I4000" s="288"/>
      <c r="J4000" s="284"/>
      <c r="K4000" s="284"/>
      <c r="L4000" s="289"/>
      <c r="M4000" s="290"/>
      <c r="N4000" s="291"/>
      <c r="O4000" s="291"/>
      <c r="P4000" s="291"/>
      <c r="Q4000" s="291"/>
      <c r="R4000" s="291"/>
      <c r="S4000" s="291"/>
      <c r="T4000" s="292"/>
      <c r="U4000" s="16"/>
      <c r="V4000" s="16"/>
      <c r="W4000" s="16"/>
      <c r="X4000" s="16"/>
      <c r="Y4000" s="16"/>
      <c r="Z4000" s="16"/>
      <c r="AA4000" s="16"/>
      <c r="AB4000" s="16"/>
      <c r="AC4000" s="16"/>
      <c r="AD4000" s="16"/>
      <c r="AE4000" s="16"/>
      <c r="AT4000" s="293" t="s">
        <v>260</v>
      </c>
      <c r="AU4000" s="293" t="s">
        <v>93</v>
      </c>
      <c r="AV4000" s="16" t="s">
        <v>273</v>
      </c>
      <c r="AW4000" s="16" t="s">
        <v>40</v>
      </c>
      <c r="AX4000" s="16" t="s">
        <v>84</v>
      </c>
      <c r="AY4000" s="293" t="s">
        <v>251</v>
      </c>
    </row>
    <row r="4001" s="15" customFormat="1">
      <c r="A4001" s="15"/>
      <c r="B4001" s="272"/>
      <c r="C4001" s="273"/>
      <c r="D4001" s="251" t="s">
        <v>260</v>
      </c>
      <c r="E4001" s="274" t="s">
        <v>1</v>
      </c>
      <c r="F4001" s="275" t="s">
        <v>628</v>
      </c>
      <c r="G4001" s="273"/>
      <c r="H4001" s="274" t="s">
        <v>1</v>
      </c>
      <c r="I4001" s="276"/>
      <c r="J4001" s="273"/>
      <c r="K4001" s="273"/>
      <c r="L4001" s="277"/>
      <c r="M4001" s="278"/>
      <c r="N4001" s="279"/>
      <c r="O4001" s="279"/>
      <c r="P4001" s="279"/>
      <c r="Q4001" s="279"/>
      <c r="R4001" s="279"/>
      <c r="S4001" s="279"/>
      <c r="T4001" s="280"/>
      <c r="U4001" s="15"/>
      <c r="V4001" s="15"/>
      <c r="W4001" s="15"/>
      <c r="X4001" s="15"/>
      <c r="Y4001" s="15"/>
      <c r="Z4001" s="15"/>
      <c r="AA4001" s="15"/>
      <c r="AB4001" s="15"/>
      <c r="AC4001" s="15"/>
      <c r="AD4001" s="15"/>
      <c r="AE4001" s="15"/>
      <c r="AT4001" s="281" t="s">
        <v>260</v>
      </c>
      <c r="AU4001" s="281" t="s">
        <v>93</v>
      </c>
      <c r="AV4001" s="15" t="s">
        <v>91</v>
      </c>
      <c r="AW4001" s="15" t="s">
        <v>40</v>
      </c>
      <c r="AX4001" s="15" t="s">
        <v>84</v>
      </c>
      <c r="AY4001" s="281" t="s">
        <v>251</v>
      </c>
    </row>
    <row r="4002" s="13" customFormat="1">
      <c r="A4002" s="13"/>
      <c r="B4002" s="249"/>
      <c r="C4002" s="250"/>
      <c r="D4002" s="251" t="s">
        <v>260</v>
      </c>
      <c r="E4002" s="252" t="s">
        <v>1</v>
      </c>
      <c r="F4002" s="253" t="s">
        <v>3584</v>
      </c>
      <c r="G4002" s="250"/>
      <c r="H4002" s="254">
        <v>25.309999999999999</v>
      </c>
      <c r="I4002" s="255"/>
      <c r="J4002" s="250"/>
      <c r="K4002" s="250"/>
      <c r="L4002" s="256"/>
      <c r="M4002" s="257"/>
      <c r="N4002" s="258"/>
      <c r="O4002" s="258"/>
      <c r="P4002" s="258"/>
      <c r="Q4002" s="258"/>
      <c r="R4002" s="258"/>
      <c r="S4002" s="258"/>
      <c r="T4002" s="259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60" t="s">
        <v>260</v>
      </c>
      <c r="AU4002" s="260" t="s">
        <v>93</v>
      </c>
      <c r="AV4002" s="13" t="s">
        <v>93</v>
      </c>
      <c r="AW4002" s="13" t="s">
        <v>40</v>
      </c>
      <c r="AX4002" s="13" t="s">
        <v>84</v>
      </c>
      <c r="AY4002" s="260" t="s">
        <v>251</v>
      </c>
    </row>
    <row r="4003" s="13" customFormat="1">
      <c r="A4003" s="13"/>
      <c r="B4003" s="249"/>
      <c r="C4003" s="250"/>
      <c r="D4003" s="251" t="s">
        <v>260</v>
      </c>
      <c r="E4003" s="252" t="s">
        <v>1</v>
      </c>
      <c r="F4003" s="253" t="s">
        <v>3585</v>
      </c>
      <c r="G4003" s="250"/>
      <c r="H4003" s="254">
        <v>2.1800000000000002</v>
      </c>
      <c r="I4003" s="255"/>
      <c r="J4003" s="250"/>
      <c r="K4003" s="250"/>
      <c r="L4003" s="256"/>
      <c r="M4003" s="257"/>
      <c r="N4003" s="258"/>
      <c r="O4003" s="258"/>
      <c r="P4003" s="258"/>
      <c r="Q4003" s="258"/>
      <c r="R4003" s="258"/>
      <c r="S4003" s="258"/>
      <c r="T4003" s="259"/>
      <c r="U4003" s="13"/>
      <c r="V4003" s="13"/>
      <c r="W4003" s="13"/>
      <c r="X4003" s="13"/>
      <c r="Y4003" s="13"/>
      <c r="Z4003" s="13"/>
      <c r="AA4003" s="13"/>
      <c r="AB4003" s="13"/>
      <c r="AC4003" s="13"/>
      <c r="AD4003" s="13"/>
      <c r="AE4003" s="13"/>
      <c r="AT4003" s="260" t="s">
        <v>260</v>
      </c>
      <c r="AU4003" s="260" t="s">
        <v>93</v>
      </c>
      <c r="AV4003" s="13" t="s">
        <v>93</v>
      </c>
      <c r="AW4003" s="13" t="s">
        <v>40</v>
      </c>
      <c r="AX4003" s="13" t="s">
        <v>84</v>
      </c>
      <c r="AY4003" s="260" t="s">
        <v>251</v>
      </c>
    </row>
    <row r="4004" s="13" customFormat="1">
      <c r="A4004" s="13"/>
      <c r="B4004" s="249"/>
      <c r="C4004" s="250"/>
      <c r="D4004" s="251" t="s">
        <v>260</v>
      </c>
      <c r="E4004" s="252" t="s">
        <v>1</v>
      </c>
      <c r="F4004" s="253" t="s">
        <v>3586</v>
      </c>
      <c r="G4004" s="250"/>
      <c r="H4004" s="254">
        <v>19</v>
      </c>
      <c r="I4004" s="255"/>
      <c r="J4004" s="250"/>
      <c r="K4004" s="250"/>
      <c r="L4004" s="256"/>
      <c r="M4004" s="257"/>
      <c r="N4004" s="258"/>
      <c r="O4004" s="258"/>
      <c r="P4004" s="258"/>
      <c r="Q4004" s="258"/>
      <c r="R4004" s="258"/>
      <c r="S4004" s="258"/>
      <c r="T4004" s="259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T4004" s="260" t="s">
        <v>260</v>
      </c>
      <c r="AU4004" s="260" t="s">
        <v>93</v>
      </c>
      <c r="AV4004" s="13" t="s">
        <v>93</v>
      </c>
      <c r="AW4004" s="13" t="s">
        <v>40</v>
      </c>
      <c r="AX4004" s="13" t="s">
        <v>84</v>
      </c>
      <c r="AY4004" s="260" t="s">
        <v>251</v>
      </c>
    </row>
    <row r="4005" s="13" customFormat="1">
      <c r="A4005" s="13"/>
      <c r="B4005" s="249"/>
      <c r="C4005" s="250"/>
      <c r="D4005" s="251" t="s">
        <v>260</v>
      </c>
      <c r="E4005" s="252" t="s">
        <v>1</v>
      </c>
      <c r="F4005" s="253" t="s">
        <v>3587</v>
      </c>
      <c r="G4005" s="250"/>
      <c r="H4005" s="254">
        <v>32.140000000000001</v>
      </c>
      <c r="I4005" s="255"/>
      <c r="J4005" s="250"/>
      <c r="K4005" s="250"/>
      <c r="L4005" s="256"/>
      <c r="M4005" s="257"/>
      <c r="N4005" s="258"/>
      <c r="O4005" s="258"/>
      <c r="P4005" s="258"/>
      <c r="Q4005" s="258"/>
      <c r="R4005" s="258"/>
      <c r="S4005" s="258"/>
      <c r="T4005" s="259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60" t="s">
        <v>260</v>
      </c>
      <c r="AU4005" s="260" t="s">
        <v>93</v>
      </c>
      <c r="AV4005" s="13" t="s">
        <v>93</v>
      </c>
      <c r="AW4005" s="13" t="s">
        <v>40</v>
      </c>
      <c r="AX4005" s="13" t="s">
        <v>84</v>
      </c>
      <c r="AY4005" s="260" t="s">
        <v>251</v>
      </c>
    </row>
    <row r="4006" s="16" customFormat="1">
      <c r="A4006" s="16"/>
      <c r="B4006" s="283"/>
      <c r="C4006" s="284"/>
      <c r="D4006" s="251" t="s">
        <v>260</v>
      </c>
      <c r="E4006" s="285" t="s">
        <v>1</v>
      </c>
      <c r="F4006" s="286" t="s">
        <v>329</v>
      </c>
      <c r="G4006" s="284"/>
      <c r="H4006" s="287">
        <v>78.629999999999995</v>
      </c>
      <c r="I4006" s="288"/>
      <c r="J4006" s="284"/>
      <c r="K4006" s="284"/>
      <c r="L4006" s="289"/>
      <c r="M4006" s="290"/>
      <c r="N4006" s="291"/>
      <c r="O4006" s="291"/>
      <c r="P4006" s="291"/>
      <c r="Q4006" s="291"/>
      <c r="R4006" s="291"/>
      <c r="S4006" s="291"/>
      <c r="T4006" s="292"/>
      <c r="U4006" s="16"/>
      <c r="V4006" s="16"/>
      <c r="W4006" s="16"/>
      <c r="X4006" s="16"/>
      <c r="Y4006" s="16"/>
      <c r="Z4006" s="16"/>
      <c r="AA4006" s="16"/>
      <c r="AB4006" s="16"/>
      <c r="AC4006" s="16"/>
      <c r="AD4006" s="16"/>
      <c r="AE4006" s="16"/>
      <c r="AT4006" s="293" t="s">
        <v>260</v>
      </c>
      <c r="AU4006" s="293" t="s">
        <v>93</v>
      </c>
      <c r="AV4006" s="16" t="s">
        <v>273</v>
      </c>
      <c r="AW4006" s="16" t="s">
        <v>40</v>
      </c>
      <c r="AX4006" s="16" t="s">
        <v>84</v>
      </c>
      <c r="AY4006" s="293" t="s">
        <v>251</v>
      </c>
    </row>
    <row r="4007" s="15" customFormat="1">
      <c r="A4007" s="15"/>
      <c r="B4007" s="272"/>
      <c r="C4007" s="273"/>
      <c r="D4007" s="251" t="s">
        <v>260</v>
      </c>
      <c r="E4007" s="274" t="s">
        <v>1</v>
      </c>
      <c r="F4007" s="275" t="s">
        <v>630</v>
      </c>
      <c r="G4007" s="273"/>
      <c r="H4007" s="274" t="s">
        <v>1</v>
      </c>
      <c r="I4007" s="276"/>
      <c r="J4007" s="273"/>
      <c r="K4007" s="273"/>
      <c r="L4007" s="277"/>
      <c r="M4007" s="278"/>
      <c r="N4007" s="279"/>
      <c r="O4007" s="279"/>
      <c r="P4007" s="279"/>
      <c r="Q4007" s="279"/>
      <c r="R4007" s="279"/>
      <c r="S4007" s="279"/>
      <c r="T4007" s="280"/>
      <c r="U4007" s="15"/>
      <c r="V4007" s="15"/>
      <c r="W4007" s="15"/>
      <c r="X4007" s="15"/>
      <c r="Y4007" s="15"/>
      <c r="Z4007" s="15"/>
      <c r="AA4007" s="15"/>
      <c r="AB4007" s="15"/>
      <c r="AC4007" s="15"/>
      <c r="AD4007" s="15"/>
      <c r="AE4007" s="15"/>
      <c r="AT4007" s="281" t="s">
        <v>260</v>
      </c>
      <c r="AU4007" s="281" t="s">
        <v>93</v>
      </c>
      <c r="AV4007" s="15" t="s">
        <v>91</v>
      </c>
      <c r="AW4007" s="15" t="s">
        <v>40</v>
      </c>
      <c r="AX4007" s="15" t="s">
        <v>84</v>
      </c>
      <c r="AY4007" s="281" t="s">
        <v>251</v>
      </c>
    </row>
    <row r="4008" s="13" customFormat="1">
      <c r="A4008" s="13"/>
      <c r="B4008" s="249"/>
      <c r="C4008" s="250"/>
      <c r="D4008" s="251" t="s">
        <v>260</v>
      </c>
      <c r="E4008" s="252" t="s">
        <v>1</v>
      </c>
      <c r="F4008" s="253" t="s">
        <v>3588</v>
      </c>
      <c r="G4008" s="250"/>
      <c r="H4008" s="254">
        <v>2.1800000000000002</v>
      </c>
      <c r="I4008" s="255"/>
      <c r="J4008" s="250"/>
      <c r="K4008" s="250"/>
      <c r="L4008" s="256"/>
      <c r="M4008" s="257"/>
      <c r="N4008" s="258"/>
      <c r="O4008" s="258"/>
      <c r="P4008" s="258"/>
      <c r="Q4008" s="258"/>
      <c r="R4008" s="258"/>
      <c r="S4008" s="258"/>
      <c r="T4008" s="259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T4008" s="260" t="s">
        <v>260</v>
      </c>
      <c r="AU4008" s="260" t="s">
        <v>93</v>
      </c>
      <c r="AV4008" s="13" t="s">
        <v>93</v>
      </c>
      <c r="AW4008" s="13" t="s">
        <v>40</v>
      </c>
      <c r="AX4008" s="13" t="s">
        <v>84</v>
      </c>
      <c r="AY4008" s="260" t="s">
        <v>251</v>
      </c>
    </row>
    <row r="4009" s="13" customFormat="1">
      <c r="A4009" s="13"/>
      <c r="B4009" s="249"/>
      <c r="C4009" s="250"/>
      <c r="D4009" s="251" t="s">
        <v>260</v>
      </c>
      <c r="E4009" s="252" t="s">
        <v>1</v>
      </c>
      <c r="F4009" s="253" t="s">
        <v>3589</v>
      </c>
      <c r="G4009" s="250"/>
      <c r="H4009" s="254">
        <v>25.600000000000001</v>
      </c>
      <c r="I4009" s="255"/>
      <c r="J4009" s="250"/>
      <c r="K4009" s="250"/>
      <c r="L4009" s="256"/>
      <c r="M4009" s="257"/>
      <c r="N4009" s="258"/>
      <c r="O4009" s="258"/>
      <c r="P4009" s="258"/>
      <c r="Q4009" s="258"/>
      <c r="R4009" s="258"/>
      <c r="S4009" s="258"/>
      <c r="T4009" s="259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60" t="s">
        <v>260</v>
      </c>
      <c r="AU4009" s="260" t="s">
        <v>93</v>
      </c>
      <c r="AV4009" s="13" t="s">
        <v>93</v>
      </c>
      <c r="AW4009" s="13" t="s">
        <v>40</v>
      </c>
      <c r="AX4009" s="13" t="s">
        <v>84</v>
      </c>
      <c r="AY4009" s="260" t="s">
        <v>251</v>
      </c>
    </row>
    <row r="4010" s="13" customFormat="1">
      <c r="A4010" s="13"/>
      <c r="B4010" s="249"/>
      <c r="C4010" s="250"/>
      <c r="D4010" s="251" t="s">
        <v>260</v>
      </c>
      <c r="E4010" s="252" t="s">
        <v>1</v>
      </c>
      <c r="F4010" s="253" t="s">
        <v>3590</v>
      </c>
      <c r="G4010" s="250"/>
      <c r="H4010" s="254">
        <v>21.09</v>
      </c>
      <c r="I4010" s="255"/>
      <c r="J4010" s="250"/>
      <c r="K4010" s="250"/>
      <c r="L4010" s="256"/>
      <c r="M4010" s="257"/>
      <c r="N4010" s="258"/>
      <c r="O4010" s="258"/>
      <c r="P4010" s="258"/>
      <c r="Q4010" s="258"/>
      <c r="R4010" s="258"/>
      <c r="S4010" s="258"/>
      <c r="T4010" s="259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60" t="s">
        <v>260</v>
      </c>
      <c r="AU4010" s="260" t="s">
        <v>93</v>
      </c>
      <c r="AV4010" s="13" t="s">
        <v>93</v>
      </c>
      <c r="AW4010" s="13" t="s">
        <v>40</v>
      </c>
      <c r="AX4010" s="13" t="s">
        <v>84</v>
      </c>
      <c r="AY4010" s="260" t="s">
        <v>251</v>
      </c>
    </row>
    <row r="4011" s="13" customFormat="1">
      <c r="A4011" s="13"/>
      <c r="B4011" s="249"/>
      <c r="C4011" s="250"/>
      <c r="D4011" s="251" t="s">
        <v>260</v>
      </c>
      <c r="E4011" s="252" t="s">
        <v>1</v>
      </c>
      <c r="F4011" s="253" t="s">
        <v>3591</v>
      </c>
      <c r="G4011" s="250"/>
      <c r="H4011" s="254">
        <v>26.030000000000001</v>
      </c>
      <c r="I4011" s="255"/>
      <c r="J4011" s="250"/>
      <c r="K4011" s="250"/>
      <c r="L4011" s="256"/>
      <c r="M4011" s="257"/>
      <c r="N4011" s="258"/>
      <c r="O4011" s="258"/>
      <c r="P4011" s="258"/>
      <c r="Q4011" s="258"/>
      <c r="R4011" s="258"/>
      <c r="S4011" s="258"/>
      <c r="T4011" s="259"/>
      <c r="U4011" s="13"/>
      <c r="V4011" s="13"/>
      <c r="W4011" s="13"/>
      <c r="X4011" s="13"/>
      <c r="Y4011" s="13"/>
      <c r="Z4011" s="13"/>
      <c r="AA4011" s="13"/>
      <c r="AB4011" s="13"/>
      <c r="AC4011" s="13"/>
      <c r="AD4011" s="13"/>
      <c r="AE4011" s="13"/>
      <c r="AT4011" s="260" t="s">
        <v>260</v>
      </c>
      <c r="AU4011" s="260" t="s">
        <v>93</v>
      </c>
      <c r="AV4011" s="13" t="s">
        <v>93</v>
      </c>
      <c r="AW4011" s="13" t="s">
        <v>40</v>
      </c>
      <c r="AX4011" s="13" t="s">
        <v>84</v>
      </c>
      <c r="AY4011" s="260" t="s">
        <v>251</v>
      </c>
    </row>
    <row r="4012" s="16" customFormat="1">
      <c r="A4012" s="16"/>
      <c r="B4012" s="283"/>
      <c r="C4012" s="284"/>
      <c r="D4012" s="251" t="s">
        <v>260</v>
      </c>
      <c r="E4012" s="285" t="s">
        <v>1</v>
      </c>
      <c r="F4012" s="286" t="s">
        <v>329</v>
      </c>
      <c r="G4012" s="284"/>
      <c r="H4012" s="287">
        <v>74.900000000000006</v>
      </c>
      <c r="I4012" s="288"/>
      <c r="J4012" s="284"/>
      <c r="K4012" s="284"/>
      <c r="L4012" s="289"/>
      <c r="M4012" s="290"/>
      <c r="N4012" s="291"/>
      <c r="O4012" s="291"/>
      <c r="P4012" s="291"/>
      <c r="Q4012" s="291"/>
      <c r="R4012" s="291"/>
      <c r="S4012" s="291"/>
      <c r="T4012" s="292"/>
      <c r="U4012" s="16"/>
      <c r="V4012" s="16"/>
      <c r="W4012" s="16"/>
      <c r="X4012" s="16"/>
      <c r="Y4012" s="16"/>
      <c r="Z4012" s="16"/>
      <c r="AA4012" s="16"/>
      <c r="AB4012" s="16"/>
      <c r="AC4012" s="16"/>
      <c r="AD4012" s="16"/>
      <c r="AE4012" s="16"/>
      <c r="AT4012" s="293" t="s">
        <v>260</v>
      </c>
      <c r="AU4012" s="293" t="s">
        <v>93</v>
      </c>
      <c r="AV4012" s="16" t="s">
        <v>273</v>
      </c>
      <c r="AW4012" s="16" t="s">
        <v>40</v>
      </c>
      <c r="AX4012" s="16" t="s">
        <v>84</v>
      </c>
      <c r="AY4012" s="293" t="s">
        <v>251</v>
      </c>
    </row>
    <row r="4013" s="15" customFormat="1">
      <c r="A4013" s="15"/>
      <c r="B4013" s="272"/>
      <c r="C4013" s="273"/>
      <c r="D4013" s="251" t="s">
        <v>260</v>
      </c>
      <c r="E4013" s="274" t="s">
        <v>1</v>
      </c>
      <c r="F4013" s="275" t="s">
        <v>631</v>
      </c>
      <c r="G4013" s="273"/>
      <c r="H4013" s="274" t="s">
        <v>1</v>
      </c>
      <c r="I4013" s="276"/>
      <c r="J4013" s="273"/>
      <c r="K4013" s="273"/>
      <c r="L4013" s="277"/>
      <c r="M4013" s="278"/>
      <c r="N4013" s="279"/>
      <c r="O4013" s="279"/>
      <c r="P4013" s="279"/>
      <c r="Q4013" s="279"/>
      <c r="R4013" s="279"/>
      <c r="S4013" s="279"/>
      <c r="T4013" s="280"/>
      <c r="U4013" s="15"/>
      <c r="V4013" s="15"/>
      <c r="W4013" s="15"/>
      <c r="X4013" s="15"/>
      <c r="Y4013" s="15"/>
      <c r="Z4013" s="15"/>
      <c r="AA4013" s="15"/>
      <c r="AB4013" s="15"/>
      <c r="AC4013" s="15"/>
      <c r="AD4013" s="15"/>
      <c r="AE4013" s="15"/>
      <c r="AT4013" s="281" t="s">
        <v>260</v>
      </c>
      <c r="AU4013" s="281" t="s">
        <v>93</v>
      </c>
      <c r="AV4013" s="15" t="s">
        <v>91</v>
      </c>
      <c r="AW4013" s="15" t="s">
        <v>40</v>
      </c>
      <c r="AX4013" s="15" t="s">
        <v>84</v>
      </c>
      <c r="AY4013" s="281" t="s">
        <v>251</v>
      </c>
    </row>
    <row r="4014" s="13" customFormat="1">
      <c r="A4014" s="13"/>
      <c r="B4014" s="249"/>
      <c r="C4014" s="250"/>
      <c r="D4014" s="251" t="s">
        <v>260</v>
      </c>
      <c r="E4014" s="252" t="s">
        <v>1</v>
      </c>
      <c r="F4014" s="253" t="s">
        <v>3592</v>
      </c>
      <c r="G4014" s="250"/>
      <c r="H4014" s="254">
        <v>2.4900000000000002</v>
      </c>
      <c r="I4014" s="255"/>
      <c r="J4014" s="250"/>
      <c r="K4014" s="250"/>
      <c r="L4014" s="256"/>
      <c r="M4014" s="257"/>
      <c r="N4014" s="258"/>
      <c r="O4014" s="258"/>
      <c r="P4014" s="258"/>
      <c r="Q4014" s="258"/>
      <c r="R4014" s="258"/>
      <c r="S4014" s="258"/>
      <c r="T4014" s="259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60" t="s">
        <v>260</v>
      </c>
      <c r="AU4014" s="260" t="s">
        <v>93</v>
      </c>
      <c r="AV4014" s="13" t="s">
        <v>93</v>
      </c>
      <c r="AW4014" s="13" t="s">
        <v>40</v>
      </c>
      <c r="AX4014" s="13" t="s">
        <v>84</v>
      </c>
      <c r="AY4014" s="260" t="s">
        <v>251</v>
      </c>
    </row>
    <row r="4015" s="13" customFormat="1">
      <c r="A4015" s="13"/>
      <c r="B4015" s="249"/>
      <c r="C4015" s="250"/>
      <c r="D4015" s="251" t="s">
        <v>260</v>
      </c>
      <c r="E4015" s="252" t="s">
        <v>1</v>
      </c>
      <c r="F4015" s="253" t="s">
        <v>3593</v>
      </c>
      <c r="G4015" s="250"/>
      <c r="H4015" s="254">
        <v>25.34</v>
      </c>
      <c r="I4015" s="255"/>
      <c r="J4015" s="250"/>
      <c r="K4015" s="250"/>
      <c r="L4015" s="256"/>
      <c r="M4015" s="257"/>
      <c r="N4015" s="258"/>
      <c r="O4015" s="258"/>
      <c r="P4015" s="258"/>
      <c r="Q4015" s="258"/>
      <c r="R4015" s="258"/>
      <c r="S4015" s="258"/>
      <c r="T4015" s="259"/>
      <c r="U4015" s="13"/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3"/>
      <c r="AT4015" s="260" t="s">
        <v>260</v>
      </c>
      <c r="AU4015" s="260" t="s">
        <v>93</v>
      </c>
      <c r="AV4015" s="13" t="s">
        <v>93</v>
      </c>
      <c r="AW4015" s="13" t="s">
        <v>40</v>
      </c>
      <c r="AX4015" s="13" t="s">
        <v>84</v>
      </c>
      <c r="AY4015" s="260" t="s">
        <v>251</v>
      </c>
    </row>
    <row r="4016" s="13" customFormat="1">
      <c r="A4016" s="13"/>
      <c r="B4016" s="249"/>
      <c r="C4016" s="250"/>
      <c r="D4016" s="251" t="s">
        <v>260</v>
      </c>
      <c r="E4016" s="252" t="s">
        <v>1</v>
      </c>
      <c r="F4016" s="253" t="s">
        <v>3594</v>
      </c>
      <c r="G4016" s="250"/>
      <c r="H4016" s="254">
        <v>20.940000000000001</v>
      </c>
      <c r="I4016" s="255"/>
      <c r="J4016" s="250"/>
      <c r="K4016" s="250"/>
      <c r="L4016" s="256"/>
      <c r="M4016" s="257"/>
      <c r="N4016" s="258"/>
      <c r="O4016" s="258"/>
      <c r="P4016" s="258"/>
      <c r="Q4016" s="258"/>
      <c r="R4016" s="258"/>
      <c r="S4016" s="258"/>
      <c r="T4016" s="259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60" t="s">
        <v>260</v>
      </c>
      <c r="AU4016" s="260" t="s">
        <v>93</v>
      </c>
      <c r="AV4016" s="13" t="s">
        <v>93</v>
      </c>
      <c r="AW4016" s="13" t="s">
        <v>40</v>
      </c>
      <c r="AX4016" s="13" t="s">
        <v>84</v>
      </c>
      <c r="AY4016" s="260" t="s">
        <v>251</v>
      </c>
    </row>
    <row r="4017" s="13" customFormat="1">
      <c r="A4017" s="13"/>
      <c r="B4017" s="249"/>
      <c r="C4017" s="250"/>
      <c r="D4017" s="251" t="s">
        <v>260</v>
      </c>
      <c r="E4017" s="252" t="s">
        <v>1</v>
      </c>
      <c r="F4017" s="253" t="s">
        <v>3595</v>
      </c>
      <c r="G4017" s="250"/>
      <c r="H4017" s="254">
        <v>25.780000000000001</v>
      </c>
      <c r="I4017" s="255"/>
      <c r="J4017" s="250"/>
      <c r="K4017" s="250"/>
      <c r="L4017" s="256"/>
      <c r="M4017" s="257"/>
      <c r="N4017" s="258"/>
      <c r="O4017" s="258"/>
      <c r="P4017" s="258"/>
      <c r="Q4017" s="258"/>
      <c r="R4017" s="258"/>
      <c r="S4017" s="258"/>
      <c r="T4017" s="259"/>
      <c r="U4017" s="13"/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3"/>
      <c r="AT4017" s="260" t="s">
        <v>260</v>
      </c>
      <c r="AU4017" s="260" t="s">
        <v>93</v>
      </c>
      <c r="AV4017" s="13" t="s">
        <v>93</v>
      </c>
      <c r="AW4017" s="13" t="s">
        <v>40</v>
      </c>
      <c r="AX4017" s="13" t="s">
        <v>84</v>
      </c>
      <c r="AY4017" s="260" t="s">
        <v>251</v>
      </c>
    </row>
    <row r="4018" s="16" customFormat="1">
      <c r="A4018" s="16"/>
      <c r="B4018" s="283"/>
      <c r="C4018" s="284"/>
      <c r="D4018" s="251" t="s">
        <v>260</v>
      </c>
      <c r="E4018" s="285" t="s">
        <v>1</v>
      </c>
      <c r="F4018" s="286" t="s">
        <v>329</v>
      </c>
      <c r="G4018" s="284"/>
      <c r="H4018" s="287">
        <v>74.549999999999997</v>
      </c>
      <c r="I4018" s="288"/>
      <c r="J4018" s="284"/>
      <c r="K4018" s="284"/>
      <c r="L4018" s="289"/>
      <c r="M4018" s="290"/>
      <c r="N4018" s="291"/>
      <c r="O4018" s="291"/>
      <c r="P4018" s="291"/>
      <c r="Q4018" s="291"/>
      <c r="R4018" s="291"/>
      <c r="S4018" s="291"/>
      <c r="T4018" s="292"/>
      <c r="U4018" s="16"/>
      <c r="V4018" s="16"/>
      <c r="W4018" s="16"/>
      <c r="X4018" s="16"/>
      <c r="Y4018" s="16"/>
      <c r="Z4018" s="16"/>
      <c r="AA4018" s="16"/>
      <c r="AB4018" s="16"/>
      <c r="AC4018" s="16"/>
      <c r="AD4018" s="16"/>
      <c r="AE4018" s="16"/>
      <c r="AT4018" s="293" t="s">
        <v>260</v>
      </c>
      <c r="AU4018" s="293" t="s">
        <v>93</v>
      </c>
      <c r="AV4018" s="16" t="s">
        <v>273</v>
      </c>
      <c r="AW4018" s="16" t="s">
        <v>40</v>
      </c>
      <c r="AX4018" s="16" t="s">
        <v>84</v>
      </c>
      <c r="AY4018" s="293" t="s">
        <v>251</v>
      </c>
    </row>
    <row r="4019" s="15" customFormat="1">
      <c r="A4019" s="15"/>
      <c r="B4019" s="272"/>
      <c r="C4019" s="273"/>
      <c r="D4019" s="251" t="s">
        <v>260</v>
      </c>
      <c r="E4019" s="274" t="s">
        <v>1</v>
      </c>
      <c r="F4019" s="275" t="s">
        <v>632</v>
      </c>
      <c r="G4019" s="273"/>
      <c r="H4019" s="274" t="s">
        <v>1</v>
      </c>
      <c r="I4019" s="276"/>
      <c r="J4019" s="273"/>
      <c r="K4019" s="273"/>
      <c r="L4019" s="277"/>
      <c r="M4019" s="278"/>
      <c r="N4019" s="279"/>
      <c r="O4019" s="279"/>
      <c r="P4019" s="279"/>
      <c r="Q4019" s="279"/>
      <c r="R4019" s="279"/>
      <c r="S4019" s="279"/>
      <c r="T4019" s="280"/>
      <c r="U4019" s="15"/>
      <c r="V4019" s="15"/>
      <c r="W4019" s="15"/>
      <c r="X4019" s="15"/>
      <c r="Y4019" s="15"/>
      <c r="Z4019" s="15"/>
      <c r="AA4019" s="15"/>
      <c r="AB4019" s="15"/>
      <c r="AC4019" s="15"/>
      <c r="AD4019" s="15"/>
      <c r="AE4019" s="15"/>
      <c r="AT4019" s="281" t="s">
        <v>260</v>
      </c>
      <c r="AU4019" s="281" t="s">
        <v>93</v>
      </c>
      <c r="AV4019" s="15" t="s">
        <v>91</v>
      </c>
      <c r="AW4019" s="15" t="s">
        <v>40</v>
      </c>
      <c r="AX4019" s="15" t="s">
        <v>84</v>
      </c>
      <c r="AY4019" s="281" t="s">
        <v>251</v>
      </c>
    </row>
    <row r="4020" s="13" customFormat="1">
      <c r="A4020" s="13"/>
      <c r="B4020" s="249"/>
      <c r="C4020" s="250"/>
      <c r="D4020" s="251" t="s">
        <v>260</v>
      </c>
      <c r="E4020" s="252" t="s">
        <v>1</v>
      </c>
      <c r="F4020" s="253" t="s">
        <v>3596</v>
      </c>
      <c r="G4020" s="250"/>
      <c r="H4020" s="254">
        <v>2.1800000000000002</v>
      </c>
      <c r="I4020" s="255"/>
      <c r="J4020" s="250"/>
      <c r="K4020" s="250"/>
      <c r="L4020" s="256"/>
      <c r="M4020" s="257"/>
      <c r="N4020" s="258"/>
      <c r="O4020" s="258"/>
      <c r="P4020" s="258"/>
      <c r="Q4020" s="258"/>
      <c r="R4020" s="258"/>
      <c r="S4020" s="258"/>
      <c r="T4020" s="259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60" t="s">
        <v>260</v>
      </c>
      <c r="AU4020" s="260" t="s">
        <v>93</v>
      </c>
      <c r="AV4020" s="13" t="s">
        <v>93</v>
      </c>
      <c r="AW4020" s="13" t="s">
        <v>40</v>
      </c>
      <c r="AX4020" s="13" t="s">
        <v>84</v>
      </c>
      <c r="AY4020" s="260" t="s">
        <v>251</v>
      </c>
    </row>
    <row r="4021" s="13" customFormat="1">
      <c r="A4021" s="13"/>
      <c r="B4021" s="249"/>
      <c r="C4021" s="250"/>
      <c r="D4021" s="251" t="s">
        <v>260</v>
      </c>
      <c r="E4021" s="252" t="s">
        <v>1</v>
      </c>
      <c r="F4021" s="253" t="s">
        <v>3597</v>
      </c>
      <c r="G4021" s="250"/>
      <c r="H4021" s="254">
        <v>25.600000000000001</v>
      </c>
      <c r="I4021" s="255"/>
      <c r="J4021" s="250"/>
      <c r="K4021" s="250"/>
      <c r="L4021" s="256"/>
      <c r="M4021" s="257"/>
      <c r="N4021" s="258"/>
      <c r="O4021" s="258"/>
      <c r="P4021" s="258"/>
      <c r="Q4021" s="258"/>
      <c r="R4021" s="258"/>
      <c r="S4021" s="258"/>
      <c r="T4021" s="259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60" t="s">
        <v>260</v>
      </c>
      <c r="AU4021" s="260" t="s">
        <v>93</v>
      </c>
      <c r="AV4021" s="13" t="s">
        <v>93</v>
      </c>
      <c r="AW4021" s="13" t="s">
        <v>40</v>
      </c>
      <c r="AX4021" s="13" t="s">
        <v>84</v>
      </c>
      <c r="AY4021" s="260" t="s">
        <v>251</v>
      </c>
    </row>
    <row r="4022" s="13" customFormat="1">
      <c r="A4022" s="13"/>
      <c r="B4022" s="249"/>
      <c r="C4022" s="250"/>
      <c r="D4022" s="251" t="s">
        <v>260</v>
      </c>
      <c r="E4022" s="252" t="s">
        <v>1</v>
      </c>
      <c r="F4022" s="253" t="s">
        <v>3598</v>
      </c>
      <c r="G4022" s="250"/>
      <c r="H4022" s="254">
        <v>21.09</v>
      </c>
      <c r="I4022" s="255"/>
      <c r="J4022" s="250"/>
      <c r="K4022" s="250"/>
      <c r="L4022" s="256"/>
      <c r="M4022" s="257"/>
      <c r="N4022" s="258"/>
      <c r="O4022" s="258"/>
      <c r="P4022" s="258"/>
      <c r="Q4022" s="258"/>
      <c r="R4022" s="258"/>
      <c r="S4022" s="258"/>
      <c r="T4022" s="259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60" t="s">
        <v>260</v>
      </c>
      <c r="AU4022" s="260" t="s">
        <v>93</v>
      </c>
      <c r="AV4022" s="13" t="s">
        <v>93</v>
      </c>
      <c r="AW4022" s="13" t="s">
        <v>40</v>
      </c>
      <c r="AX4022" s="13" t="s">
        <v>84</v>
      </c>
      <c r="AY4022" s="260" t="s">
        <v>251</v>
      </c>
    </row>
    <row r="4023" s="13" customFormat="1">
      <c r="A4023" s="13"/>
      <c r="B4023" s="249"/>
      <c r="C4023" s="250"/>
      <c r="D4023" s="251" t="s">
        <v>260</v>
      </c>
      <c r="E4023" s="252" t="s">
        <v>1</v>
      </c>
      <c r="F4023" s="253" t="s">
        <v>3599</v>
      </c>
      <c r="G4023" s="250"/>
      <c r="H4023" s="254">
        <v>26.030000000000001</v>
      </c>
      <c r="I4023" s="255"/>
      <c r="J4023" s="250"/>
      <c r="K4023" s="250"/>
      <c r="L4023" s="256"/>
      <c r="M4023" s="257"/>
      <c r="N4023" s="258"/>
      <c r="O4023" s="258"/>
      <c r="P4023" s="258"/>
      <c r="Q4023" s="258"/>
      <c r="R4023" s="258"/>
      <c r="S4023" s="258"/>
      <c r="T4023" s="259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60" t="s">
        <v>260</v>
      </c>
      <c r="AU4023" s="260" t="s">
        <v>93</v>
      </c>
      <c r="AV4023" s="13" t="s">
        <v>93</v>
      </c>
      <c r="AW4023" s="13" t="s">
        <v>40</v>
      </c>
      <c r="AX4023" s="13" t="s">
        <v>84</v>
      </c>
      <c r="AY4023" s="260" t="s">
        <v>251</v>
      </c>
    </row>
    <row r="4024" s="16" customFormat="1">
      <c r="A4024" s="16"/>
      <c r="B4024" s="283"/>
      <c r="C4024" s="284"/>
      <c r="D4024" s="251" t="s">
        <v>260</v>
      </c>
      <c r="E4024" s="285" t="s">
        <v>1</v>
      </c>
      <c r="F4024" s="286" t="s">
        <v>329</v>
      </c>
      <c r="G4024" s="284"/>
      <c r="H4024" s="287">
        <v>74.900000000000006</v>
      </c>
      <c r="I4024" s="288"/>
      <c r="J4024" s="284"/>
      <c r="K4024" s="284"/>
      <c r="L4024" s="289"/>
      <c r="M4024" s="290"/>
      <c r="N4024" s="291"/>
      <c r="O4024" s="291"/>
      <c r="P4024" s="291"/>
      <c r="Q4024" s="291"/>
      <c r="R4024" s="291"/>
      <c r="S4024" s="291"/>
      <c r="T4024" s="292"/>
      <c r="U4024" s="16"/>
      <c r="V4024" s="16"/>
      <c r="W4024" s="16"/>
      <c r="X4024" s="16"/>
      <c r="Y4024" s="16"/>
      <c r="Z4024" s="16"/>
      <c r="AA4024" s="16"/>
      <c r="AB4024" s="16"/>
      <c r="AC4024" s="16"/>
      <c r="AD4024" s="16"/>
      <c r="AE4024" s="16"/>
      <c r="AT4024" s="293" t="s">
        <v>260</v>
      </c>
      <c r="AU4024" s="293" t="s">
        <v>93</v>
      </c>
      <c r="AV4024" s="16" t="s">
        <v>273</v>
      </c>
      <c r="AW4024" s="16" t="s">
        <v>40</v>
      </c>
      <c r="AX4024" s="16" t="s">
        <v>84</v>
      </c>
      <c r="AY4024" s="293" t="s">
        <v>251</v>
      </c>
    </row>
    <row r="4025" s="15" customFormat="1">
      <c r="A4025" s="15"/>
      <c r="B4025" s="272"/>
      <c r="C4025" s="273"/>
      <c r="D4025" s="251" t="s">
        <v>260</v>
      </c>
      <c r="E4025" s="274" t="s">
        <v>1</v>
      </c>
      <c r="F4025" s="275" t="s">
        <v>621</v>
      </c>
      <c r="G4025" s="273"/>
      <c r="H4025" s="274" t="s">
        <v>1</v>
      </c>
      <c r="I4025" s="276"/>
      <c r="J4025" s="273"/>
      <c r="K4025" s="273"/>
      <c r="L4025" s="277"/>
      <c r="M4025" s="278"/>
      <c r="N4025" s="279"/>
      <c r="O4025" s="279"/>
      <c r="P4025" s="279"/>
      <c r="Q4025" s="279"/>
      <c r="R4025" s="279"/>
      <c r="S4025" s="279"/>
      <c r="T4025" s="280"/>
      <c r="U4025" s="15"/>
      <c r="V4025" s="15"/>
      <c r="W4025" s="15"/>
      <c r="X4025" s="15"/>
      <c r="Y4025" s="15"/>
      <c r="Z4025" s="15"/>
      <c r="AA4025" s="15"/>
      <c r="AB4025" s="15"/>
      <c r="AC4025" s="15"/>
      <c r="AD4025" s="15"/>
      <c r="AE4025" s="15"/>
      <c r="AT4025" s="281" t="s">
        <v>260</v>
      </c>
      <c r="AU4025" s="281" t="s">
        <v>93</v>
      </c>
      <c r="AV4025" s="15" t="s">
        <v>91</v>
      </c>
      <c r="AW4025" s="15" t="s">
        <v>40</v>
      </c>
      <c r="AX4025" s="15" t="s">
        <v>84</v>
      </c>
      <c r="AY4025" s="281" t="s">
        <v>251</v>
      </c>
    </row>
    <row r="4026" s="13" customFormat="1">
      <c r="A4026" s="13"/>
      <c r="B4026" s="249"/>
      <c r="C4026" s="250"/>
      <c r="D4026" s="251" t="s">
        <v>260</v>
      </c>
      <c r="E4026" s="252" t="s">
        <v>1</v>
      </c>
      <c r="F4026" s="253" t="s">
        <v>3600</v>
      </c>
      <c r="G4026" s="250"/>
      <c r="H4026" s="254">
        <v>7.6200000000000001</v>
      </c>
      <c r="I4026" s="255"/>
      <c r="J4026" s="250"/>
      <c r="K4026" s="250"/>
      <c r="L4026" s="256"/>
      <c r="M4026" s="257"/>
      <c r="N4026" s="258"/>
      <c r="O4026" s="258"/>
      <c r="P4026" s="258"/>
      <c r="Q4026" s="258"/>
      <c r="R4026" s="258"/>
      <c r="S4026" s="258"/>
      <c r="T4026" s="259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60" t="s">
        <v>260</v>
      </c>
      <c r="AU4026" s="260" t="s">
        <v>93</v>
      </c>
      <c r="AV4026" s="13" t="s">
        <v>93</v>
      </c>
      <c r="AW4026" s="13" t="s">
        <v>40</v>
      </c>
      <c r="AX4026" s="13" t="s">
        <v>84</v>
      </c>
      <c r="AY4026" s="260" t="s">
        <v>251</v>
      </c>
    </row>
    <row r="4027" s="16" customFormat="1">
      <c r="A4027" s="16"/>
      <c r="B4027" s="283"/>
      <c r="C4027" s="284"/>
      <c r="D4027" s="251" t="s">
        <v>260</v>
      </c>
      <c r="E4027" s="285" t="s">
        <v>1</v>
      </c>
      <c r="F4027" s="286" t="s">
        <v>329</v>
      </c>
      <c r="G4027" s="284"/>
      <c r="H4027" s="287">
        <v>7.6200000000000001</v>
      </c>
      <c r="I4027" s="288"/>
      <c r="J4027" s="284"/>
      <c r="K4027" s="284"/>
      <c r="L4027" s="289"/>
      <c r="M4027" s="290"/>
      <c r="N4027" s="291"/>
      <c r="O4027" s="291"/>
      <c r="P4027" s="291"/>
      <c r="Q4027" s="291"/>
      <c r="R4027" s="291"/>
      <c r="S4027" s="291"/>
      <c r="T4027" s="292"/>
      <c r="U4027" s="16"/>
      <c r="V4027" s="16"/>
      <c r="W4027" s="16"/>
      <c r="X4027" s="16"/>
      <c r="Y4027" s="16"/>
      <c r="Z4027" s="16"/>
      <c r="AA4027" s="16"/>
      <c r="AB4027" s="16"/>
      <c r="AC4027" s="16"/>
      <c r="AD4027" s="16"/>
      <c r="AE4027" s="16"/>
      <c r="AT4027" s="293" t="s">
        <v>260</v>
      </c>
      <c r="AU4027" s="293" t="s">
        <v>93</v>
      </c>
      <c r="AV4027" s="16" t="s">
        <v>273</v>
      </c>
      <c r="AW4027" s="16" t="s">
        <v>40</v>
      </c>
      <c r="AX4027" s="16" t="s">
        <v>84</v>
      </c>
      <c r="AY4027" s="293" t="s">
        <v>251</v>
      </c>
    </row>
    <row r="4028" s="15" customFormat="1">
      <c r="A4028" s="15"/>
      <c r="B4028" s="272"/>
      <c r="C4028" s="273"/>
      <c r="D4028" s="251" t="s">
        <v>260</v>
      </c>
      <c r="E4028" s="274" t="s">
        <v>1</v>
      </c>
      <c r="F4028" s="275" t="s">
        <v>3601</v>
      </c>
      <c r="G4028" s="273"/>
      <c r="H4028" s="274" t="s">
        <v>1</v>
      </c>
      <c r="I4028" s="276"/>
      <c r="J4028" s="273"/>
      <c r="K4028" s="273"/>
      <c r="L4028" s="277"/>
      <c r="M4028" s="278"/>
      <c r="N4028" s="279"/>
      <c r="O4028" s="279"/>
      <c r="P4028" s="279"/>
      <c r="Q4028" s="279"/>
      <c r="R4028" s="279"/>
      <c r="S4028" s="279"/>
      <c r="T4028" s="280"/>
      <c r="U4028" s="15"/>
      <c r="V4028" s="15"/>
      <c r="W4028" s="15"/>
      <c r="X4028" s="15"/>
      <c r="Y4028" s="15"/>
      <c r="Z4028" s="15"/>
      <c r="AA4028" s="15"/>
      <c r="AB4028" s="15"/>
      <c r="AC4028" s="15"/>
      <c r="AD4028" s="15"/>
      <c r="AE4028" s="15"/>
      <c r="AT4028" s="281" t="s">
        <v>260</v>
      </c>
      <c r="AU4028" s="281" t="s">
        <v>93</v>
      </c>
      <c r="AV4028" s="15" t="s">
        <v>91</v>
      </c>
      <c r="AW4028" s="15" t="s">
        <v>40</v>
      </c>
      <c r="AX4028" s="15" t="s">
        <v>84</v>
      </c>
      <c r="AY4028" s="281" t="s">
        <v>251</v>
      </c>
    </row>
    <row r="4029" s="15" customFormat="1">
      <c r="A4029" s="15"/>
      <c r="B4029" s="272"/>
      <c r="C4029" s="273"/>
      <c r="D4029" s="251" t="s">
        <v>260</v>
      </c>
      <c r="E4029" s="274" t="s">
        <v>1</v>
      </c>
      <c r="F4029" s="275" t="s">
        <v>330</v>
      </c>
      <c r="G4029" s="273"/>
      <c r="H4029" s="274" t="s">
        <v>1</v>
      </c>
      <c r="I4029" s="276"/>
      <c r="J4029" s="273"/>
      <c r="K4029" s="273"/>
      <c r="L4029" s="277"/>
      <c r="M4029" s="278"/>
      <c r="N4029" s="279"/>
      <c r="O4029" s="279"/>
      <c r="P4029" s="279"/>
      <c r="Q4029" s="279"/>
      <c r="R4029" s="279"/>
      <c r="S4029" s="279"/>
      <c r="T4029" s="280"/>
      <c r="U4029" s="15"/>
      <c r="V4029" s="15"/>
      <c r="W4029" s="15"/>
      <c r="X4029" s="15"/>
      <c r="Y4029" s="15"/>
      <c r="Z4029" s="15"/>
      <c r="AA4029" s="15"/>
      <c r="AB4029" s="15"/>
      <c r="AC4029" s="15"/>
      <c r="AD4029" s="15"/>
      <c r="AE4029" s="15"/>
      <c r="AT4029" s="281" t="s">
        <v>260</v>
      </c>
      <c r="AU4029" s="281" t="s">
        <v>93</v>
      </c>
      <c r="AV4029" s="15" t="s">
        <v>91</v>
      </c>
      <c r="AW4029" s="15" t="s">
        <v>40</v>
      </c>
      <c r="AX4029" s="15" t="s">
        <v>84</v>
      </c>
      <c r="AY4029" s="281" t="s">
        <v>251</v>
      </c>
    </row>
    <row r="4030" s="13" customFormat="1">
      <c r="A4030" s="13"/>
      <c r="B4030" s="249"/>
      <c r="C4030" s="250"/>
      <c r="D4030" s="251" t="s">
        <v>260</v>
      </c>
      <c r="E4030" s="252" t="s">
        <v>1</v>
      </c>
      <c r="F4030" s="253" t="s">
        <v>3602</v>
      </c>
      <c r="G4030" s="250"/>
      <c r="H4030" s="254">
        <v>3.6400000000000001</v>
      </c>
      <c r="I4030" s="255"/>
      <c r="J4030" s="250"/>
      <c r="K4030" s="250"/>
      <c r="L4030" s="256"/>
      <c r="M4030" s="257"/>
      <c r="N4030" s="258"/>
      <c r="O4030" s="258"/>
      <c r="P4030" s="258"/>
      <c r="Q4030" s="258"/>
      <c r="R4030" s="258"/>
      <c r="S4030" s="258"/>
      <c r="T4030" s="259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60" t="s">
        <v>260</v>
      </c>
      <c r="AU4030" s="260" t="s">
        <v>93</v>
      </c>
      <c r="AV4030" s="13" t="s">
        <v>93</v>
      </c>
      <c r="AW4030" s="13" t="s">
        <v>40</v>
      </c>
      <c r="AX4030" s="13" t="s">
        <v>84</v>
      </c>
      <c r="AY4030" s="260" t="s">
        <v>251</v>
      </c>
    </row>
    <row r="4031" s="13" customFormat="1">
      <c r="A4031" s="13"/>
      <c r="B4031" s="249"/>
      <c r="C4031" s="250"/>
      <c r="D4031" s="251" t="s">
        <v>260</v>
      </c>
      <c r="E4031" s="252" t="s">
        <v>1</v>
      </c>
      <c r="F4031" s="253" t="s">
        <v>3603</v>
      </c>
      <c r="G4031" s="250"/>
      <c r="H4031" s="254">
        <v>3.6400000000000001</v>
      </c>
      <c r="I4031" s="255"/>
      <c r="J4031" s="250"/>
      <c r="K4031" s="250"/>
      <c r="L4031" s="256"/>
      <c r="M4031" s="257"/>
      <c r="N4031" s="258"/>
      <c r="O4031" s="258"/>
      <c r="P4031" s="258"/>
      <c r="Q4031" s="258"/>
      <c r="R4031" s="258"/>
      <c r="S4031" s="258"/>
      <c r="T4031" s="259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60" t="s">
        <v>260</v>
      </c>
      <c r="AU4031" s="260" t="s">
        <v>93</v>
      </c>
      <c r="AV4031" s="13" t="s">
        <v>93</v>
      </c>
      <c r="AW4031" s="13" t="s">
        <v>40</v>
      </c>
      <c r="AX4031" s="13" t="s">
        <v>84</v>
      </c>
      <c r="AY4031" s="260" t="s">
        <v>251</v>
      </c>
    </row>
    <row r="4032" s="13" customFormat="1">
      <c r="A4032" s="13"/>
      <c r="B4032" s="249"/>
      <c r="C4032" s="250"/>
      <c r="D4032" s="251" t="s">
        <v>260</v>
      </c>
      <c r="E4032" s="252" t="s">
        <v>1</v>
      </c>
      <c r="F4032" s="253" t="s">
        <v>3604</v>
      </c>
      <c r="G4032" s="250"/>
      <c r="H4032" s="254">
        <v>3.6400000000000001</v>
      </c>
      <c r="I4032" s="255"/>
      <c r="J4032" s="250"/>
      <c r="K4032" s="250"/>
      <c r="L4032" s="256"/>
      <c r="M4032" s="257"/>
      <c r="N4032" s="258"/>
      <c r="O4032" s="258"/>
      <c r="P4032" s="258"/>
      <c r="Q4032" s="258"/>
      <c r="R4032" s="258"/>
      <c r="S4032" s="258"/>
      <c r="T4032" s="259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T4032" s="260" t="s">
        <v>260</v>
      </c>
      <c r="AU4032" s="260" t="s">
        <v>93</v>
      </c>
      <c r="AV4032" s="13" t="s">
        <v>93</v>
      </c>
      <c r="AW4032" s="13" t="s">
        <v>40</v>
      </c>
      <c r="AX4032" s="13" t="s">
        <v>84</v>
      </c>
      <c r="AY4032" s="260" t="s">
        <v>251</v>
      </c>
    </row>
    <row r="4033" s="13" customFormat="1">
      <c r="A4033" s="13"/>
      <c r="B4033" s="249"/>
      <c r="C4033" s="250"/>
      <c r="D4033" s="251" t="s">
        <v>260</v>
      </c>
      <c r="E4033" s="252" t="s">
        <v>1</v>
      </c>
      <c r="F4033" s="253" t="s">
        <v>3605</v>
      </c>
      <c r="G4033" s="250"/>
      <c r="H4033" s="254">
        <v>3.6400000000000001</v>
      </c>
      <c r="I4033" s="255"/>
      <c r="J4033" s="250"/>
      <c r="K4033" s="250"/>
      <c r="L4033" s="256"/>
      <c r="M4033" s="257"/>
      <c r="N4033" s="258"/>
      <c r="O4033" s="258"/>
      <c r="P4033" s="258"/>
      <c r="Q4033" s="258"/>
      <c r="R4033" s="258"/>
      <c r="S4033" s="258"/>
      <c r="T4033" s="259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60" t="s">
        <v>260</v>
      </c>
      <c r="AU4033" s="260" t="s">
        <v>93</v>
      </c>
      <c r="AV4033" s="13" t="s">
        <v>93</v>
      </c>
      <c r="AW4033" s="13" t="s">
        <v>40</v>
      </c>
      <c r="AX4033" s="13" t="s">
        <v>84</v>
      </c>
      <c r="AY4033" s="260" t="s">
        <v>251</v>
      </c>
    </row>
    <row r="4034" s="13" customFormat="1">
      <c r="A4034" s="13"/>
      <c r="B4034" s="249"/>
      <c r="C4034" s="250"/>
      <c r="D4034" s="251" t="s">
        <v>260</v>
      </c>
      <c r="E4034" s="252" t="s">
        <v>1</v>
      </c>
      <c r="F4034" s="253" t="s">
        <v>3606</v>
      </c>
      <c r="G4034" s="250"/>
      <c r="H4034" s="254">
        <v>3.6400000000000001</v>
      </c>
      <c r="I4034" s="255"/>
      <c r="J4034" s="250"/>
      <c r="K4034" s="250"/>
      <c r="L4034" s="256"/>
      <c r="M4034" s="257"/>
      <c r="N4034" s="258"/>
      <c r="O4034" s="258"/>
      <c r="P4034" s="258"/>
      <c r="Q4034" s="258"/>
      <c r="R4034" s="258"/>
      <c r="S4034" s="258"/>
      <c r="T4034" s="259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60" t="s">
        <v>260</v>
      </c>
      <c r="AU4034" s="260" t="s">
        <v>93</v>
      </c>
      <c r="AV4034" s="13" t="s">
        <v>93</v>
      </c>
      <c r="AW4034" s="13" t="s">
        <v>40</v>
      </c>
      <c r="AX4034" s="13" t="s">
        <v>84</v>
      </c>
      <c r="AY4034" s="260" t="s">
        <v>251</v>
      </c>
    </row>
    <row r="4035" s="13" customFormat="1">
      <c r="A4035" s="13"/>
      <c r="B4035" s="249"/>
      <c r="C4035" s="250"/>
      <c r="D4035" s="251" t="s">
        <v>260</v>
      </c>
      <c r="E4035" s="252" t="s">
        <v>1</v>
      </c>
      <c r="F4035" s="253" t="s">
        <v>3607</v>
      </c>
      <c r="G4035" s="250"/>
      <c r="H4035" s="254">
        <v>3.6400000000000001</v>
      </c>
      <c r="I4035" s="255"/>
      <c r="J4035" s="250"/>
      <c r="K4035" s="250"/>
      <c r="L4035" s="256"/>
      <c r="M4035" s="257"/>
      <c r="N4035" s="258"/>
      <c r="O4035" s="258"/>
      <c r="P4035" s="258"/>
      <c r="Q4035" s="258"/>
      <c r="R4035" s="258"/>
      <c r="S4035" s="258"/>
      <c r="T4035" s="259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60" t="s">
        <v>260</v>
      </c>
      <c r="AU4035" s="260" t="s">
        <v>93</v>
      </c>
      <c r="AV4035" s="13" t="s">
        <v>93</v>
      </c>
      <c r="AW4035" s="13" t="s">
        <v>40</v>
      </c>
      <c r="AX4035" s="13" t="s">
        <v>84</v>
      </c>
      <c r="AY4035" s="260" t="s">
        <v>251</v>
      </c>
    </row>
    <row r="4036" s="13" customFormat="1">
      <c r="A4036" s="13"/>
      <c r="B4036" s="249"/>
      <c r="C4036" s="250"/>
      <c r="D4036" s="251" t="s">
        <v>260</v>
      </c>
      <c r="E4036" s="252" t="s">
        <v>1</v>
      </c>
      <c r="F4036" s="253" t="s">
        <v>3608</v>
      </c>
      <c r="G4036" s="250"/>
      <c r="H4036" s="254">
        <v>3.6400000000000001</v>
      </c>
      <c r="I4036" s="255"/>
      <c r="J4036" s="250"/>
      <c r="K4036" s="250"/>
      <c r="L4036" s="256"/>
      <c r="M4036" s="257"/>
      <c r="N4036" s="258"/>
      <c r="O4036" s="258"/>
      <c r="P4036" s="258"/>
      <c r="Q4036" s="258"/>
      <c r="R4036" s="258"/>
      <c r="S4036" s="258"/>
      <c r="T4036" s="259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60" t="s">
        <v>260</v>
      </c>
      <c r="AU4036" s="260" t="s">
        <v>93</v>
      </c>
      <c r="AV4036" s="13" t="s">
        <v>93</v>
      </c>
      <c r="AW4036" s="13" t="s">
        <v>40</v>
      </c>
      <c r="AX4036" s="13" t="s">
        <v>84</v>
      </c>
      <c r="AY4036" s="260" t="s">
        <v>251</v>
      </c>
    </row>
    <row r="4037" s="13" customFormat="1">
      <c r="A4037" s="13"/>
      <c r="B4037" s="249"/>
      <c r="C4037" s="250"/>
      <c r="D4037" s="251" t="s">
        <v>260</v>
      </c>
      <c r="E4037" s="252" t="s">
        <v>1</v>
      </c>
      <c r="F4037" s="253" t="s">
        <v>3609</v>
      </c>
      <c r="G4037" s="250"/>
      <c r="H4037" s="254">
        <v>3.6400000000000001</v>
      </c>
      <c r="I4037" s="255"/>
      <c r="J4037" s="250"/>
      <c r="K4037" s="250"/>
      <c r="L4037" s="256"/>
      <c r="M4037" s="257"/>
      <c r="N4037" s="258"/>
      <c r="O4037" s="258"/>
      <c r="P4037" s="258"/>
      <c r="Q4037" s="258"/>
      <c r="R4037" s="258"/>
      <c r="S4037" s="258"/>
      <c r="T4037" s="259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60" t="s">
        <v>260</v>
      </c>
      <c r="AU4037" s="260" t="s">
        <v>93</v>
      </c>
      <c r="AV4037" s="13" t="s">
        <v>93</v>
      </c>
      <c r="AW4037" s="13" t="s">
        <v>40</v>
      </c>
      <c r="AX4037" s="13" t="s">
        <v>84</v>
      </c>
      <c r="AY4037" s="260" t="s">
        <v>251</v>
      </c>
    </row>
    <row r="4038" s="13" customFormat="1">
      <c r="A4038" s="13"/>
      <c r="B4038" s="249"/>
      <c r="C4038" s="250"/>
      <c r="D4038" s="251" t="s">
        <v>260</v>
      </c>
      <c r="E4038" s="252" t="s">
        <v>1</v>
      </c>
      <c r="F4038" s="253" t="s">
        <v>3610</v>
      </c>
      <c r="G4038" s="250"/>
      <c r="H4038" s="254">
        <v>3.6400000000000001</v>
      </c>
      <c r="I4038" s="255"/>
      <c r="J4038" s="250"/>
      <c r="K4038" s="250"/>
      <c r="L4038" s="256"/>
      <c r="M4038" s="257"/>
      <c r="N4038" s="258"/>
      <c r="O4038" s="258"/>
      <c r="P4038" s="258"/>
      <c r="Q4038" s="258"/>
      <c r="R4038" s="258"/>
      <c r="S4038" s="258"/>
      <c r="T4038" s="259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60" t="s">
        <v>260</v>
      </c>
      <c r="AU4038" s="260" t="s">
        <v>93</v>
      </c>
      <c r="AV4038" s="13" t="s">
        <v>93</v>
      </c>
      <c r="AW4038" s="13" t="s">
        <v>40</v>
      </c>
      <c r="AX4038" s="13" t="s">
        <v>84</v>
      </c>
      <c r="AY4038" s="260" t="s">
        <v>251</v>
      </c>
    </row>
    <row r="4039" s="13" customFormat="1">
      <c r="A4039" s="13"/>
      <c r="B4039" s="249"/>
      <c r="C4039" s="250"/>
      <c r="D4039" s="251" t="s">
        <v>260</v>
      </c>
      <c r="E4039" s="252" t="s">
        <v>1</v>
      </c>
      <c r="F4039" s="253" t="s">
        <v>3611</v>
      </c>
      <c r="G4039" s="250"/>
      <c r="H4039" s="254">
        <v>3.6400000000000001</v>
      </c>
      <c r="I4039" s="255"/>
      <c r="J4039" s="250"/>
      <c r="K4039" s="250"/>
      <c r="L4039" s="256"/>
      <c r="M4039" s="257"/>
      <c r="N4039" s="258"/>
      <c r="O4039" s="258"/>
      <c r="P4039" s="258"/>
      <c r="Q4039" s="258"/>
      <c r="R4039" s="258"/>
      <c r="S4039" s="258"/>
      <c r="T4039" s="259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T4039" s="260" t="s">
        <v>260</v>
      </c>
      <c r="AU4039" s="260" t="s">
        <v>93</v>
      </c>
      <c r="AV4039" s="13" t="s">
        <v>93</v>
      </c>
      <c r="AW4039" s="13" t="s">
        <v>40</v>
      </c>
      <c r="AX4039" s="13" t="s">
        <v>84</v>
      </c>
      <c r="AY4039" s="260" t="s">
        <v>251</v>
      </c>
    </row>
    <row r="4040" s="13" customFormat="1">
      <c r="A4040" s="13"/>
      <c r="B4040" s="249"/>
      <c r="C4040" s="250"/>
      <c r="D4040" s="251" t="s">
        <v>260</v>
      </c>
      <c r="E4040" s="252" t="s">
        <v>1</v>
      </c>
      <c r="F4040" s="253" t="s">
        <v>3612</v>
      </c>
      <c r="G4040" s="250"/>
      <c r="H4040" s="254">
        <v>3.6400000000000001</v>
      </c>
      <c r="I4040" s="255"/>
      <c r="J4040" s="250"/>
      <c r="K4040" s="250"/>
      <c r="L4040" s="256"/>
      <c r="M4040" s="257"/>
      <c r="N4040" s="258"/>
      <c r="O4040" s="258"/>
      <c r="P4040" s="258"/>
      <c r="Q4040" s="258"/>
      <c r="R4040" s="258"/>
      <c r="S4040" s="258"/>
      <c r="T4040" s="259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60" t="s">
        <v>260</v>
      </c>
      <c r="AU4040" s="260" t="s">
        <v>93</v>
      </c>
      <c r="AV4040" s="13" t="s">
        <v>93</v>
      </c>
      <c r="AW4040" s="13" t="s">
        <v>40</v>
      </c>
      <c r="AX4040" s="13" t="s">
        <v>84</v>
      </c>
      <c r="AY4040" s="260" t="s">
        <v>251</v>
      </c>
    </row>
    <row r="4041" s="13" customFormat="1">
      <c r="A4041" s="13"/>
      <c r="B4041" s="249"/>
      <c r="C4041" s="250"/>
      <c r="D4041" s="251" t="s">
        <v>260</v>
      </c>
      <c r="E4041" s="252" t="s">
        <v>1</v>
      </c>
      <c r="F4041" s="253" t="s">
        <v>3613</v>
      </c>
      <c r="G4041" s="250"/>
      <c r="H4041" s="254">
        <v>6.3899999999999997</v>
      </c>
      <c r="I4041" s="255"/>
      <c r="J4041" s="250"/>
      <c r="K4041" s="250"/>
      <c r="L4041" s="256"/>
      <c r="M4041" s="257"/>
      <c r="N4041" s="258"/>
      <c r="O4041" s="258"/>
      <c r="P4041" s="258"/>
      <c r="Q4041" s="258"/>
      <c r="R4041" s="258"/>
      <c r="S4041" s="258"/>
      <c r="T4041" s="259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60" t="s">
        <v>260</v>
      </c>
      <c r="AU4041" s="260" t="s">
        <v>93</v>
      </c>
      <c r="AV4041" s="13" t="s">
        <v>93</v>
      </c>
      <c r="AW4041" s="13" t="s">
        <v>40</v>
      </c>
      <c r="AX4041" s="13" t="s">
        <v>84</v>
      </c>
      <c r="AY4041" s="260" t="s">
        <v>251</v>
      </c>
    </row>
    <row r="4042" s="13" customFormat="1">
      <c r="A4042" s="13"/>
      <c r="B4042" s="249"/>
      <c r="C4042" s="250"/>
      <c r="D4042" s="251" t="s">
        <v>260</v>
      </c>
      <c r="E4042" s="252" t="s">
        <v>1</v>
      </c>
      <c r="F4042" s="253" t="s">
        <v>3614</v>
      </c>
      <c r="G4042" s="250"/>
      <c r="H4042" s="254">
        <v>3.6400000000000001</v>
      </c>
      <c r="I4042" s="255"/>
      <c r="J4042" s="250"/>
      <c r="K4042" s="250"/>
      <c r="L4042" s="256"/>
      <c r="M4042" s="257"/>
      <c r="N4042" s="258"/>
      <c r="O4042" s="258"/>
      <c r="P4042" s="258"/>
      <c r="Q4042" s="258"/>
      <c r="R4042" s="258"/>
      <c r="S4042" s="258"/>
      <c r="T4042" s="259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60" t="s">
        <v>260</v>
      </c>
      <c r="AU4042" s="260" t="s">
        <v>93</v>
      </c>
      <c r="AV4042" s="13" t="s">
        <v>93</v>
      </c>
      <c r="AW4042" s="13" t="s">
        <v>40</v>
      </c>
      <c r="AX4042" s="13" t="s">
        <v>84</v>
      </c>
      <c r="AY4042" s="260" t="s">
        <v>251</v>
      </c>
    </row>
    <row r="4043" s="13" customFormat="1">
      <c r="A4043" s="13"/>
      <c r="B4043" s="249"/>
      <c r="C4043" s="250"/>
      <c r="D4043" s="251" t="s">
        <v>260</v>
      </c>
      <c r="E4043" s="252" t="s">
        <v>1</v>
      </c>
      <c r="F4043" s="253" t="s">
        <v>3615</v>
      </c>
      <c r="G4043" s="250"/>
      <c r="H4043" s="254">
        <v>3.6400000000000001</v>
      </c>
      <c r="I4043" s="255"/>
      <c r="J4043" s="250"/>
      <c r="K4043" s="250"/>
      <c r="L4043" s="256"/>
      <c r="M4043" s="257"/>
      <c r="N4043" s="258"/>
      <c r="O4043" s="258"/>
      <c r="P4043" s="258"/>
      <c r="Q4043" s="258"/>
      <c r="R4043" s="258"/>
      <c r="S4043" s="258"/>
      <c r="T4043" s="259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60" t="s">
        <v>260</v>
      </c>
      <c r="AU4043" s="260" t="s">
        <v>93</v>
      </c>
      <c r="AV4043" s="13" t="s">
        <v>93</v>
      </c>
      <c r="AW4043" s="13" t="s">
        <v>40</v>
      </c>
      <c r="AX4043" s="13" t="s">
        <v>84</v>
      </c>
      <c r="AY4043" s="260" t="s">
        <v>251</v>
      </c>
    </row>
    <row r="4044" s="13" customFormat="1">
      <c r="A4044" s="13"/>
      <c r="B4044" s="249"/>
      <c r="C4044" s="250"/>
      <c r="D4044" s="251" t="s">
        <v>260</v>
      </c>
      <c r="E4044" s="252" t="s">
        <v>1</v>
      </c>
      <c r="F4044" s="253" t="s">
        <v>3616</v>
      </c>
      <c r="G4044" s="250"/>
      <c r="H4044" s="254">
        <v>3.6400000000000001</v>
      </c>
      <c r="I4044" s="255"/>
      <c r="J4044" s="250"/>
      <c r="K4044" s="250"/>
      <c r="L4044" s="256"/>
      <c r="M4044" s="257"/>
      <c r="N4044" s="258"/>
      <c r="O4044" s="258"/>
      <c r="P4044" s="258"/>
      <c r="Q4044" s="258"/>
      <c r="R4044" s="258"/>
      <c r="S4044" s="258"/>
      <c r="T4044" s="259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60" t="s">
        <v>260</v>
      </c>
      <c r="AU4044" s="260" t="s">
        <v>93</v>
      </c>
      <c r="AV4044" s="13" t="s">
        <v>93</v>
      </c>
      <c r="AW4044" s="13" t="s">
        <v>40</v>
      </c>
      <c r="AX4044" s="13" t="s">
        <v>84</v>
      </c>
      <c r="AY4044" s="260" t="s">
        <v>251</v>
      </c>
    </row>
    <row r="4045" s="13" customFormat="1">
      <c r="A4045" s="13"/>
      <c r="B4045" s="249"/>
      <c r="C4045" s="250"/>
      <c r="D4045" s="251" t="s">
        <v>260</v>
      </c>
      <c r="E4045" s="252" t="s">
        <v>1</v>
      </c>
      <c r="F4045" s="253" t="s">
        <v>3617</v>
      </c>
      <c r="G4045" s="250"/>
      <c r="H4045" s="254">
        <v>3.6400000000000001</v>
      </c>
      <c r="I4045" s="255"/>
      <c r="J4045" s="250"/>
      <c r="K4045" s="250"/>
      <c r="L4045" s="256"/>
      <c r="M4045" s="257"/>
      <c r="N4045" s="258"/>
      <c r="O4045" s="258"/>
      <c r="P4045" s="258"/>
      <c r="Q4045" s="258"/>
      <c r="R4045" s="258"/>
      <c r="S4045" s="258"/>
      <c r="T4045" s="259"/>
      <c r="U4045" s="13"/>
      <c r="V4045" s="13"/>
      <c r="W4045" s="13"/>
      <c r="X4045" s="13"/>
      <c r="Y4045" s="13"/>
      <c r="Z4045" s="13"/>
      <c r="AA4045" s="13"/>
      <c r="AB4045" s="13"/>
      <c r="AC4045" s="13"/>
      <c r="AD4045" s="13"/>
      <c r="AE4045" s="13"/>
      <c r="AT4045" s="260" t="s">
        <v>260</v>
      </c>
      <c r="AU4045" s="260" t="s">
        <v>93</v>
      </c>
      <c r="AV4045" s="13" t="s">
        <v>93</v>
      </c>
      <c r="AW4045" s="13" t="s">
        <v>40</v>
      </c>
      <c r="AX4045" s="13" t="s">
        <v>84</v>
      </c>
      <c r="AY4045" s="260" t="s">
        <v>251</v>
      </c>
    </row>
    <row r="4046" s="13" customFormat="1">
      <c r="A4046" s="13"/>
      <c r="B4046" s="249"/>
      <c r="C4046" s="250"/>
      <c r="D4046" s="251" t="s">
        <v>260</v>
      </c>
      <c r="E4046" s="252" t="s">
        <v>1</v>
      </c>
      <c r="F4046" s="253" t="s">
        <v>3618</v>
      </c>
      <c r="G4046" s="250"/>
      <c r="H4046" s="254">
        <v>3.6400000000000001</v>
      </c>
      <c r="I4046" s="255"/>
      <c r="J4046" s="250"/>
      <c r="K4046" s="250"/>
      <c r="L4046" s="256"/>
      <c r="M4046" s="257"/>
      <c r="N4046" s="258"/>
      <c r="O4046" s="258"/>
      <c r="P4046" s="258"/>
      <c r="Q4046" s="258"/>
      <c r="R4046" s="258"/>
      <c r="S4046" s="258"/>
      <c r="T4046" s="259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60" t="s">
        <v>260</v>
      </c>
      <c r="AU4046" s="260" t="s">
        <v>93</v>
      </c>
      <c r="AV4046" s="13" t="s">
        <v>93</v>
      </c>
      <c r="AW4046" s="13" t="s">
        <v>40</v>
      </c>
      <c r="AX4046" s="13" t="s">
        <v>84</v>
      </c>
      <c r="AY4046" s="260" t="s">
        <v>251</v>
      </c>
    </row>
    <row r="4047" s="13" customFormat="1">
      <c r="A4047" s="13"/>
      <c r="B4047" s="249"/>
      <c r="C4047" s="250"/>
      <c r="D4047" s="251" t="s">
        <v>260</v>
      </c>
      <c r="E4047" s="252" t="s">
        <v>1</v>
      </c>
      <c r="F4047" s="253" t="s">
        <v>3619</v>
      </c>
      <c r="G4047" s="250"/>
      <c r="H4047" s="254">
        <v>3.6400000000000001</v>
      </c>
      <c r="I4047" s="255"/>
      <c r="J4047" s="250"/>
      <c r="K4047" s="250"/>
      <c r="L4047" s="256"/>
      <c r="M4047" s="257"/>
      <c r="N4047" s="258"/>
      <c r="O4047" s="258"/>
      <c r="P4047" s="258"/>
      <c r="Q4047" s="258"/>
      <c r="R4047" s="258"/>
      <c r="S4047" s="258"/>
      <c r="T4047" s="259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T4047" s="260" t="s">
        <v>260</v>
      </c>
      <c r="AU4047" s="260" t="s">
        <v>93</v>
      </c>
      <c r="AV4047" s="13" t="s">
        <v>93</v>
      </c>
      <c r="AW4047" s="13" t="s">
        <v>40</v>
      </c>
      <c r="AX4047" s="13" t="s">
        <v>84</v>
      </c>
      <c r="AY4047" s="260" t="s">
        <v>251</v>
      </c>
    </row>
    <row r="4048" s="13" customFormat="1">
      <c r="A4048" s="13"/>
      <c r="B4048" s="249"/>
      <c r="C4048" s="250"/>
      <c r="D4048" s="251" t="s">
        <v>260</v>
      </c>
      <c r="E4048" s="252" t="s">
        <v>1</v>
      </c>
      <c r="F4048" s="253" t="s">
        <v>3620</v>
      </c>
      <c r="G4048" s="250"/>
      <c r="H4048" s="254">
        <v>3.6400000000000001</v>
      </c>
      <c r="I4048" s="255"/>
      <c r="J4048" s="250"/>
      <c r="K4048" s="250"/>
      <c r="L4048" s="256"/>
      <c r="M4048" s="257"/>
      <c r="N4048" s="258"/>
      <c r="O4048" s="258"/>
      <c r="P4048" s="258"/>
      <c r="Q4048" s="258"/>
      <c r="R4048" s="258"/>
      <c r="S4048" s="258"/>
      <c r="T4048" s="259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60" t="s">
        <v>260</v>
      </c>
      <c r="AU4048" s="260" t="s">
        <v>93</v>
      </c>
      <c r="AV4048" s="13" t="s">
        <v>93</v>
      </c>
      <c r="AW4048" s="13" t="s">
        <v>40</v>
      </c>
      <c r="AX4048" s="13" t="s">
        <v>84</v>
      </c>
      <c r="AY4048" s="260" t="s">
        <v>251</v>
      </c>
    </row>
    <row r="4049" s="13" customFormat="1">
      <c r="A4049" s="13"/>
      <c r="B4049" s="249"/>
      <c r="C4049" s="250"/>
      <c r="D4049" s="251" t="s">
        <v>260</v>
      </c>
      <c r="E4049" s="252" t="s">
        <v>1</v>
      </c>
      <c r="F4049" s="253" t="s">
        <v>3621</v>
      </c>
      <c r="G4049" s="250"/>
      <c r="H4049" s="254">
        <v>3.6400000000000001</v>
      </c>
      <c r="I4049" s="255"/>
      <c r="J4049" s="250"/>
      <c r="K4049" s="250"/>
      <c r="L4049" s="256"/>
      <c r="M4049" s="257"/>
      <c r="N4049" s="258"/>
      <c r="O4049" s="258"/>
      <c r="P4049" s="258"/>
      <c r="Q4049" s="258"/>
      <c r="R4049" s="258"/>
      <c r="S4049" s="258"/>
      <c r="T4049" s="259"/>
      <c r="U4049" s="13"/>
      <c r="V4049" s="13"/>
      <c r="W4049" s="13"/>
      <c r="X4049" s="13"/>
      <c r="Y4049" s="13"/>
      <c r="Z4049" s="13"/>
      <c r="AA4049" s="13"/>
      <c r="AB4049" s="13"/>
      <c r="AC4049" s="13"/>
      <c r="AD4049" s="13"/>
      <c r="AE4049" s="13"/>
      <c r="AT4049" s="260" t="s">
        <v>260</v>
      </c>
      <c r="AU4049" s="260" t="s">
        <v>93</v>
      </c>
      <c r="AV4049" s="13" t="s">
        <v>93</v>
      </c>
      <c r="AW4049" s="13" t="s">
        <v>40</v>
      </c>
      <c r="AX4049" s="13" t="s">
        <v>84</v>
      </c>
      <c r="AY4049" s="260" t="s">
        <v>251</v>
      </c>
    </row>
    <row r="4050" s="16" customFormat="1">
      <c r="A4050" s="16"/>
      <c r="B4050" s="283"/>
      <c r="C4050" s="284"/>
      <c r="D4050" s="251" t="s">
        <v>260</v>
      </c>
      <c r="E4050" s="285" t="s">
        <v>1</v>
      </c>
      <c r="F4050" s="286" t="s">
        <v>329</v>
      </c>
      <c r="G4050" s="284"/>
      <c r="H4050" s="287">
        <v>75.549999999999997</v>
      </c>
      <c r="I4050" s="288"/>
      <c r="J4050" s="284"/>
      <c r="K4050" s="284"/>
      <c r="L4050" s="289"/>
      <c r="M4050" s="290"/>
      <c r="N4050" s="291"/>
      <c r="O4050" s="291"/>
      <c r="P4050" s="291"/>
      <c r="Q4050" s="291"/>
      <c r="R4050" s="291"/>
      <c r="S4050" s="291"/>
      <c r="T4050" s="292"/>
      <c r="U4050" s="16"/>
      <c r="V4050" s="16"/>
      <c r="W4050" s="16"/>
      <c r="X4050" s="16"/>
      <c r="Y4050" s="16"/>
      <c r="Z4050" s="16"/>
      <c r="AA4050" s="16"/>
      <c r="AB4050" s="16"/>
      <c r="AC4050" s="16"/>
      <c r="AD4050" s="16"/>
      <c r="AE4050" s="16"/>
      <c r="AT4050" s="293" t="s">
        <v>260</v>
      </c>
      <c r="AU4050" s="293" t="s">
        <v>93</v>
      </c>
      <c r="AV4050" s="16" t="s">
        <v>273</v>
      </c>
      <c r="AW4050" s="16" t="s">
        <v>40</v>
      </c>
      <c r="AX4050" s="16" t="s">
        <v>84</v>
      </c>
      <c r="AY4050" s="293" t="s">
        <v>251</v>
      </c>
    </row>
    <row r="4051" s="15" customFormat="1">
      <c r="A4051" s="15"/>
      <c r="B4051" s="272"/>
      <c r="C4051" s="273"/>
      <c r="D4051" s="251" t="s">
        <v>260</v>
      </c>
      <c r="E4051" s="274" t="s">
        <v>1</v>
      </c>
      <c r="F4051" s="275" t="s">
        <v>628</v>
      </c>
      <c r="G4051" s="273"/>
      <c r="H4051" s="274" t="s">
        <v>1</v>
      </c>
      <c r="I4051" s="276"/>
      <c r="J4051" s="273"/>
      <c r="K4051" s="273"/>
      <c r="L4051" s="277"/>
      <c r="M4051" s="278"/>
      <c r="N4051" s="279"/>
      <c r="O4051" s="279"/>
      <c r="P4051" s="279"/>
      <c r="Q4051" s="279"/>
      <c r="R4051" s="279"/>
      <c r="S4051" s="279"/>
      <c r="T4051" s="280"/>
      <c r="U4051" s="15"/>
      <c r="V4051" s="15"/>
      <c r="W4051" s="15"/>
      <c r="X4051" s="15"/>
      <c r="Y4051" s="15"/>
      <c r="Z4051" s="15"/>
      <c r="AA4051" s="15"/>
      <c r="AB4051" s="15"/>
      <c r="AC4051" s="15"/>
      <c r="AD4051" s="15"/>
      <c r="AE4051" s="15"/>
      <c r="AT4051" s="281" t="s">
        <v>260</v>
      </c>
      <c r="AU4051" s="281" t="s">
        <v>93</v>
      </c>
      <c r="AV4051" s="15" t="s">
        <v>91</v>
      </c>
      <c r="AW4051" s="15" t="s">
        <v>40</v>
      </c>
      <c r="AX4051" s="15" t="s">
        <v>84</v>
      </c>
      <c r="AY4051" s="281" t="s">
        <v>251</v>
      </c>
    </row>
    <row r="4052" s="13" customFormat="1">
      <c r="A4052" s="13"/>
      <c r="B4052" s="249"/>
      <c r="C4052" s="250"/>
      <c r="D4052" s="251" t="s">
        <v>260</v>
      </c>
      <c r="E4052" s="252" t="s">
        <v>1</v>
      </c>
      <c r="F4052" s="253" t="s">
        <v>3622</v>
      </c>
      <c r="G4052" s="250"/>
      <c r="H4052" s="254">
        <v>3.6400000000000001</v>
      </c>
      <c r="I4052" s="255"/>
      <c r="J4052" s="250"/>
      <c r="K4052" s="250"/>
      <c r="L4052" s="256"/>
      <c r="M4052" s="257"/>
      <c r="N4052" s="258"/>
      <c r="O4052" s="258"/>
      <c r="P4052" s="258"/>
      <c r="Q4052" s="258"/>
      <c r="R4052" s="258"/>
      <c r="S4052" s="258"/>
      <c r="T4052" s="259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T4052" s="260" t="s">
        <v>260</v>
      </c>
      <c r="AU4052" s="260" t="s">
        <v>93</v>
      </c>
      <c r="AV4052" s="13" t="s">
        <v>93</v>
      </c>
      <c r="AW4052" s="13" t="s">
        <v>40</v>
      </c>
      <c r="AX4052" s="13" t="s">
        <v>84</v>
      </c>
      <c r="AY4052" s="260" t="s">
        <v>251</v>
      </c>
    </row>
    <row r="4053" s="13" customFormat="1">
      <c r="A4053" s="13"/>
      <c r="B4053" s="249"/>
      <c r="C4053" s="250"/>
      <c r="D4053" s="251" t="s">
        <v>260</v>
      </c>
      <c r="E4053" s="252" t="s">
        <v>1</v>
      </c>
      <c r="F4053" s="253" t="s">
        <v>3623</v>
      </c>
      <c r="G4053" s="250"/>
      <c r="H4053" s="254">
        <v>3.6400000000000001</v>
      </c>
      <c r="I4053" s="255"/>
      <c r="J4053" s="250"/>
      <c r="K4053" s="250"/>
      <c r="L4053" s="256"/>
      <c r="M4053" s="257"/>
      <c r="N4053" s="258"/>
      <c r="O4053" s="258"/>
      <c r="P4053" s="258"/>
      <c r="Q4053" s="258"/>
      <c r="R4053" s="258"/>
      <c r="S4053" s="258"/>
      <c r="T4053" s="259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60" t="s">
        <v>260</v>
      </c>
      <c r="AU4053" s="260" t="s">
        <v>93</v>
      </c>
      <c r="AV4053" s="13" t="s">
        <v>93</v>
      </c>
      <c r="AW4053" s="13" t="s">
        <v>40</v>
      </c>
      <c r="AX4053" s="13" t="s">
        <v>84</v>
      </c>
      <c r="AY4053" s="260" t="s">
        <v>251</v>
      </c>
    </row>
    <row r="4054" s="13" customFormat="1">
      <c r="A4054" s="13"/>
      <c r="B4054" s="249"/>
      <c r="C4054" s="250"/>
      <c r="D4054" s="251" t="s">
        <v>260</v>
      </c>
      <c r="E4054" s="252" t="s">
        <v>1</v>
      </c>
      <c r="F4054" s="253" t="s">
        <v>3624</v>
      </c>
      <c r="G4054" s="250"/>
      <c r="H4054" s="254">
        <v>3.6400000000000001</v>
      </c>
      <c r="I4054" s="255"/>
      <c r="J4054" s="250"/>
      <c r="K4054" s="250"/>
      <c r="L4054" s="256"/>
      <c r="M4054" s="257"/>
      <c r="N4054" s="258"/>
      <c r="O4054" s="258"/>
      <c r="P4054" s="258"/>
      <c r="Q4054" s="258"/>
      <c r="R4054" s="258"/>
      <c r="S4054" s="258"/>
      <c r="T4054" s="259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60" t="s">
        <v>260</v>
      </c>
      <c r="AU4054" s="260" t="s">
        <v>93</v>
      </c>
      <c r="AV4054" s="13" t="s">
        <v>93</v>
      </c>
      <c r="AW4054" s="13" t="s">
        <v>40</v>
      </c>
      <c r="AX4054" s="13" t="s">
        <v>84</v>
      </c>
      <c r="AY4054" s="260" t="s">
        <v>251</v>
      </c>
    </row>
    <row r="4055" s="13" customFormat="1">
      <c r="A4055" s="13"/>
      <c r="B4055" s="249"/>
      <c r="C4055" s="250"/>
      <c r="D4055" s="251" t="s">
        <v>260</v>
      </c>
      <c r="E4055" s="252" t="s">
        <v>1</v>
      </c>
      <c r="F4055" s="253" t="s">
        <v>3625</v>
      </c>
      <c r="G4055" s="250"/>
      <c r="H4055" s="254">
        <v>3.6400000000000001</v>
      </c>
      <c r="I4055" s="255"/>
      <c r="J4055" s="250"/>
      <c r="K4055" s="250"/>
      <c r="L4055" s="256"/>
      <c r="M4055" s="257"/>
      <c r="N4055" s="258"/>
      <c r="O4055" s="258"/>
      <c r="P4055" s="258"/>
      <c r="Q4055" s="258"/>
      <c r="R4055" s="258"/>
      <c r="S4055" s="258"/>
      <c r="T4055" s="259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60" t="s">
        <v>260</v>
      </c>
      <c r="AU4055" s="260" t="s">
        <v>93</v>
      </c>
      <c r="AV4055" s="13" t="s">
        <v>93</v>
      </c>
      <c r="AW4055" s="13" t="s">
        <v>40</v>
      </c>
      <c r="AX4055" s="13" t="s">
        <v>84</v>
      </c>
      <c r="AY4055" s="260" t="s">
        <v>251</v>
      </c>
    </row>
    <row r="4056" s="13" customFormat="1">
      <c r="A4056" s="13"/>
      <c r="B4056" s="249"/>
      <c r="C4056" s="250"/>
      <c r="D4056" s="251" t="s">
        <v>260</v>
      </c>
      <c r="E4056" s="252" t="s">
        <v>1</v>
      </c>
      <c r="F4056" s="253" t="s">
        <v>3626</v>
      </c>
      <c r="G4056" s="250"/>
      <c r="H4056" s="254">
        <v>3.6400000000000001</v>
      </c>
      <c r="I4056" s="255"/>
      <c r="J4056" s="250"/>
      <c r="K4056" s="250"/>
      <c r="L4056" s="256"/>
      <c r="M4056" s="257"/>
      <c r="N4056" s="258"/>
      <c r="O4056" s="258"/>
      <c r="P4056" s="258"/>
      <c r="Q4056" s="258"/>
      <c r="R4056" s="258"/>
      <c r="S4056" s="258"/>
      <c r="T4056" s="259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60" t="s">
        <v>260</v>
      </c>
      <c r="AU4056" s="260" t="s">
        <v>93</v>
      </c>
      <c r="AV4056" s="13" t="s">
        <v>93</v>
      </c>
      <c r="AW4056" s="13" t="s">
        <v>40</v>
      </c>
      <c r="AX4056" s="13" t="s">
        <v>84</v>
      </c>
      <c r="AY4056" s="260" t="s">
        <v>251</v>
      </c>
    </row>
    <row r="4057" s="13" customFormat="1">
      <c r="A4057" s="13"/>
      <c r="B4057" s="249"/>
      <c r="C4057" s="250"/>
      <c r="D4057" s="251" t="s">
        <v>260</v>
      </c>
      <c r="E4057" s="252" t="s">
        <v>1</v>
      </c>
      <c r="F4057" s="253" t="s">
        <v>3627</v>
      </c>
      <c r="G4057" s="250"/>
      <c r="H4057" s="254">
        <v>3.6400000000000001</v>
      </c>
      <c r="I4057" s="255"/>
      <c r="J4057" s="250"/>
      <c r="K4057" s="250"/>
      <c r="L4057" s="256"/>
      <c r="M4057" s="257"/>
      <c r="N4057" s="258"/>
      <c r="O4057" s="258"/>
      <c r="P4057" s="258"/>
      <c r="Q4057" s="258"/>
      <c r="R4057" s="258"/>
      <c r="S4057" s="258"/>
      <c r="T4057" s="259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60" t="s">
        <v>260</v>
      </c>
      <c r="AU4057" s="260" t="s">
        <v>93</v>
      </c>
      <c r="AV4057" s="13" t="s">
        <v>93</v>
      </c>
      <c r="AW4057" s="13" t="s">
        <v>40</v>
      </c>
      <c r="AX4057" s="13" t="s">
        <v>84</v>
      </c>
      <c r="AY4057" s="260" t="s">
        <v>251</v>
      </c>
    </row>
    <row r="4058" s="13" customFormat="1">
      <c r="A4058" s="13"/>
      <c r="B4058" s="249"/>
      <c r="C4058" s="250"/>
      <c r="D4058" s="251" t="s">
        <v>260</v>
      </c>
      <c r="E4058" s="252" t="s">
        <v>1</v>
      </c>
      <c r="F4058" s="253" t="s">
        <v>3628</v>
      </c>
      <c r="G4058" s="250"/>
      <c r="H4058" s="254">
        <v>3.6400000000000001</v>
      </c>
      <c r="I4058" s="255"/>
      <c r="J4058" s="250"/>
      <c r="K4058" s="250"/>
      <c r="L4058" s="256"/>
      <c r="M4058" s="257"/>
      <c r="N4058" s="258"/>
      <c r="O4058" s="258"/>
      <c r="P4058" s="258"/>
      <c r="Q4058" s="258"/>
      <c r="R4058" s="258"/>
      <c r="S4058" s="258"/>
      <c r="T4058" s="259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T4058" s="260" t="s">
        <v>260</v>
      </c>
      <c r="AU4058" s="260" t="s">
        <v>93</v>
      </c>
      <c r="AV4058" s="13" t="s">
        <v>93</v>
      </c>
      <c r="AW4058" s="13" t="s">
        <v>40</v>
      </c>
      <c r="AX4058" s="13" t="s">
        <v>84</v>
      </c>
      <c r="AY4058" s="260" t="s">
        <v>251</v>
      </c>
    </row>
    <row r="4059" s="13" customFormat="1">
      <c r="A4059" s="13"/>
      <c r="B4059" s="249"/>
      <c r="C4059" s="250"/>
      <c r="D4059" s="251" t="s">
        <v>260</v>
      </c>
      <c r="E4059" s="252" t="s">
        <v>1</v>
      </c>
      <c r="F4059" s="253" t="s">
        <v>3629</v>
      </c>
      <c r="G4059" s="250"/>
      <c r="H4059" s="254">
        <v>3.6400000000000001</v>
      </c>
      <c r="I4059" s="255"/>
      <c r="J4059" s="250"/>
      <c r="K4059" s="250"/>
      <c r="L4059" s="256"/>
      <c r="M4059" s="257"/>
      <c r="N4059" s="258"/>
      <c r="O4059" s="258"/>
      <c r="P4059" s="258"/>
      <c r="Q4059" s="258"/>
      <c r="R4059" s="258"/>
      <c r="S4059" s="258"/>
      <c r="T4059" s="259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T4059" s="260" t="s">
        <v>260</v>
      </c>
      <c r="AU4059" s="260" t="s">
        <v>93</v>
      </c>
      <c r="AV4059" s="13" t="s">
        <v>93</v>
      </c>
      <c r="AW4059" s="13" t="s">
        <v>40</v>
      </c>
      <c r="AX4059" s="13" t="s">
        <v>84</v>
      </c>
      <c r="AY4059" s="260" t="s">
        <v>251</v>
      </c>
    </row>
    <row r="4060" s="13" customFormat="1">
      <c r="A4060" s="13"/>
      <c r="B4060" s="249"/>
      <c r="C4060" s="250"/>
      <c r="D4060" s="251" t="s">
        <v>260</v>
      </c>
      <c r="E4060" s="252" t="s">
        <v>1</v>
      </c>
      <c r="F4060" s="253" t="s">
        <v>3630</v>
      </c>
      <c r="G4060" s="250"/>
      <c r="H4060" s="254">
        <v>3.6400000000000001</v>
      </c>
      <c r="I4060" s="255"/>
      <c r="J4060" s="250"/>
      <c r="K4060" s="250"/>
      <c r="L4060" s="256"/>
      <c r="M4060" s="257"/>
      <c r="N4060" s="258"/>
      <c r="O4060" s="258"/>
      <c r="P4060" s="258"/>
      <c r="Q4060" s="258"/>
      <c r="R4060" s="258"/>
      <c r="S4060" s="258"/>
      <c r="T4060" s="259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60" t="s">
        <v>260</v>
      </c>
      <c r="AU4060" s="260" t="s">
        <v>93</v>
      </c>
      <c r="AV4060" s="13" t="s">
        <v>93</v>
      </c>
      <c r="AW4060" s="13" t="s">
        <v>40</v>
      </c>
      <c r="AX4060" s="13" t="s">
        <v>84</v>
      </c>
      <c r="AY4060" s="260" t="s">
        <v>251</v>
      </c>
    </row>
    <row r="4061" s="13" customFormat="1">
      <c r="A4061" s="13"/>
      <c r="B4061" s="249"/>
      <c r="C4061" s="250"/>
      <c r="D4061" s="251" t="s">
        <v>260</v>
      </c>
      <c r="E4061" s="252" t="s">
        <v>1</v>
      </c>
      <c r="F4061" s="253" t="s">
        <v>3631</v>
      </c>
      <c r="G4061" s="250"/>
      <c r="H4061" s="254">
        <v>3.6400000000000001</v>
      </c>
      <c r="I4061" s="255"/>
      <c r="J4061" s="250"/>
      <c r="K4061" s="250"/>
      <c r="L4061" s="256"/>
      <c r="M4061" s="257"/>
      <c r="N4061" s="258"/>
      <c r="O4061" s="258"/>
      <c r="P4061" s="258"/>
      <c r="Q4061" s="258"/>
      <c r="R4061" s="258"/>
      <c r="S4061" s="258"/>
      <c r="T4061" s="259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60" t="s">
        <v>260</v>
      </c>
      <c r="AU4061" s="260" t="s">
        <v>93</v>
      </c>
      <c r="AV4061" s="13" t="s">
        <v>93</v>
      </c>
      <c r="AW4061" s="13" t="s">
        <v>40</v>
      </c>
      <c r="AX4061" s="13" t="s">
        <v>84</v>
      </c>
      <c r="AY4061" s="260" t="s">
        <v>251</v>
      </c>
    </row>
    <row r="4062" s="13" customFormat="1">
      <c r="A4062" s="13"/>
      <c r="B4062" s="249"/>
      <c r="C4062" s="250"/>
      <c r="D4062" s="251" t="s">
        <v>260</v>
      </c>
      <c r="E4062" s="252" t="s">
        <v>1</v>
      </c>
      <c r="F4062" s="253" t="s">
        <v>3632</v>
      </c>
      <c r="G4062" s="250"/>
      <c r="H4062" s="254">
        <v>3.6400000000000001</v>
      </c>
      <c r="I4062" s="255"/>
      <c r="J4062" s="250"/>
      <c r="K4062" s="250"/>
      <c r="L4062" s="256"/>
      <c r="M4062" s="257"/>
      <c r="N4062" s="258"/>
      <c r="O4062" s="258"/>
      <c r="P4062" s="258"/>
      <c r="Q4062" s="258"/>
      <c r="R4062" s="258"/>
      <c r="S4062" s="258"/>
      <c r="T4062" s="259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T4062" s="260" t="s">
        <v>260</v>
      </c>
      <c r="AU4062" s="260" t="s">
        <v>93</v>
      </c>
      <c r="AV4062" s="13" t="s">
        <v>93</v>
      </c>
      <c r="AW4062" s="13" t="s">
        <v>40</v>
      </c>
      <c r="AX4062" s="13" t="s">
        <v>84</v>
      </c>
      <c r="AY4062" s="260" t="s">
        <v>251</v>
      </c>
    </row>
    <row r="4063" s="13" customFormat="1">
      <c r="A4063" s="13"/>
      <c r="B4063" s="249"/>
      <c r="C4063" s="250"/>
      <c r="D4063" s="251" t="s">
        <v>260</v>
      </c>
      <c r="E4063" s="252" t="s">
        <v>1</v>
      </c>
      <c r="F4063" s="253" t="s">
        <v>3633</v>
      </c>
      <c r="G4063" s="250"/>
      <c r="H4063" s="254">
        <v>6.3899999999999997</v>
      </c>
      <c r="I4063" s="255"/>
      <c r="J4063" s="250"/>
      <c r="K4063" s="250"/>
      <c r="L4063" s="256"/>
      <c r="M4063" s="257"/>
      <c r="N4063" s="258"/>
      <c r="O4063" s="258"/>
      <c r="P4063" s="258"/>
      <c r="Q4063" s="258"/>
      <c r="R4063" s="258"/>
      <c r="S4063" s="258"/>
      <c r="T4063" s="259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T4063" s="260" t="s">
        <v>260</v>
      </c>
      <c r="AU4063" s="260" t="s">
        <v>93</v>
      </c>
      <c r="AV4063" s="13" t="s">
        <v>93</v>
      </c>
      <c r="AW4063" s="13" t="s">
        <v>40</v>
      </c>
      <c r="AX4063" s="13" t="s">
        <v>84</v>
      </c>
      <c r="AY4063" s="260" t="s">
        <v>251</v>
      </c>
    </row>
    <row r="4064" s="13" customFormat="1">
      <c r="A4064" s="13"/>
      <c r="B4064" s="249"/>
      <c r="C4064" s="250"/>
      <c r="D4064" s="251" t="s">
        <v>260</v>
      </c>
      <c r="E4064" s="252" t="s">
        <v>1</v>
      </c>
      <c r="F4064" s="253" t="s">
        <v>3634</v>
      </c>
      <c r="G4064" s="250"/>
      <c r="H4064" s="254">
        <v>3.6400000000000001</v>
      </c>
      <c r="I4064" s="255"/>
      <c r="J4064" s="250"/>
      <c r="K4064" s="250"/>
      <c r="L4064" s="256"/>
      <c r="M4064" s="257"/>
      <c r="N4064" s="258"/>
      <c r="O4064" s="258"/>
      <c r="P4064" s="258"/>
      <c r="Q4064" s="258"/>
      <c r="R4064" s="258"/>
      <c r="S4064" s="258"/>
      <c r="T4064" s="259"/>
      <c r="U4064" s="13"/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3"/>
      <c r="AT4064" s="260" t="s">
        <v>260</v>
      </c>
      <c r="AU4064" s="260" t="s">
        <v>93</v>
      </c>
      <c r="AV4064" s="13" t="s">
        <v>93</v>
      </c>
      <c r="AW4064" s="13" t="s">
        <v>40</v>
      </c>
      <c r="AX4064" s="13" t="s">
        <v>84</v>
      </c>
      <c r="AY4064" s="260" t="s">
        <v>251</v>
      </c>
    </row>
    <row r="4065" s="13" customFormat="1">
      <c r="A4065" s="13"/>
      <c r="B4065" s="249"/>
      <c r="C4065" s="250"/>
      <c r="D4065" s="251" t="s">
        <v>260</v>
      </c>
      <c r="E4065" s="252" t="s">
        <v>1</v>
      </c>
      <c r="F4065" s="253" t="s">
        <v>3635</v>
      </c>
      <c r="G4065" s="250"/>
      <c r="H4065" s="254">
        <v>3.6400000000000001</v>
      </c>
      <c r="I4065" s="255"/>
      <c r="J4065" s="250"/>
      <c r="K4065" s="250"/>
      <c r="L4065" s="256"/>
      <c r="M4065" s="257"/>
      <c r="N4065" s="258"/>
      <c r="O4065" s="258"/>
      <c r="P4065" s="258"/>
      <c r="Q4065" s="258"/>
      <c r="R4065" s="258"/>
      <c r="S4065" s="258"/>
      <c r="T4065" s="259"/>
      <c r="U4065" s="13"/>
      <c r="V4065" s="13"/>
      <c r="W4065" s="13"/>
      <c r="X4065" s="13"/>
      <c r="Y4065" s="13"/>
      <c r="Z4065" s="13"/>
      <c r="AA4065" s="13"/>
      <c r="AB4065" s="13"/>
      <c r="AC4065" s="13"/>
      <c r="AD4065" s="13"/>
      <c r="AE4065" s="13"/>
      <c r="AT4065" s="260" t="s">
        <v>260</v>
      </c>
      <c r="AU4065" s="260" t="s">
        <v>93</v>
      </c>
      <c r="AV4065" s="13" t="s">
        <v>93</v>
      </c>
      <c r="AW4065" s="13" t="s">
        <v>40</v>
      </c>
      <c r="AX4065" s="13" t="s">
        <v>84</v>
      </c>
      <c r="AY4065" s="260" t="s">
        <v>251</v>
      </c>
    </row>
    <row r="4066" s="13" customFormat="1">
      <c r="A4066" s="13"/>
      <c r="B4066" s="249"/>
      <c r="C4066" s="250"/>
      <c r="D4066" s="251" t="s">
        <v>260</v>
      </c>
      <c r="E4066" s="252" t="s">
        <v>1</v>
      </c>
      <c r="F4066" s="253" t="s">
        <v>3636</v>
      </c>
      <c r="G4066" s="250"/>
      <c r="H4066" s="254">
        <v>3.6400000000000001</v>
      </c>
      <c r="I4066" s="255"/>
      <c r="J4066" s="250"/>
      <c r="K4066" s="250"/>
      <c r="L4066" s="256"/>
      <c r="M4066" s="257"/>
      <c r="N4066" s="258"/>
      <c r="O4066" s="258"/>
      <c r="P4066" s="258"/>
      <c r="Q4066" s="258"/>
      <c r="R4066" s="258"/>
      <c r="S4066" s="258"/>
      <c r="T4066" s="259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60" t="s">
        <v>260</v>
      </c>
      <c r="AU4066" s="260" t="s">
        <v>93</v>
      </c>
      <c r="AV4066" s="13" t="s">
        <v>93</v>
      </c>
      <c r="AW4066" s="13" t="s">
        <v>40</v>
      </c>
      <c r="AX4066" s="13" t="s">
        <v>84</v>
      </c>
      <c r="AY4066" s="260" t="s">
        <v>251</v>
      </c>
    </row>
    <row r="4067" s="13" customFormat="1">
      <c r="A4067" s="13"/>
      <c r="B4067" s="249"/>
      <c r="C4067" s="250"/>
      <c r="D4067" s="251" t="s">
        <v>260</v>
      </c>
      <c r="E4067" s="252" t="s">
        <v>1</v>
      </c>
      <c r="F4067" s="253" t="s">
        <v>3637</v>
      </c>
      <c r="G4067" s="250"/>
      <c r="H4067" s="254">
        <v>3.6400000000000001</v>
      </c>
      <c r="I4067" s="255"/>
      <c r="J4067" s="250"/>
      <c r="K4067" s="250"/>
      <c r="L4067" s="256"/>
      <c r="M4067" s="257"/>
      <c r="N4067" s="258"/>
      <c r="O4067" s="258"/>
      <c r="P4067" s="258"/>
      <c r="Q4067" s="258"/>
      <c r="R4067" s="258"/>
      <c r="S4067" s="258"/>
      <c r="T4067" s="259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T4067" s="260" t="s">
        <v>260</v>
      </c>
      <c r="AU4067" s="260" t="s">
        <v>93</v>
      </c>
      <c r="AV4067" s="13" t="s">
        <v>93</v>
      </c>
      <c r="AW4067" s="13" t="s">
        <v>40</v>
      </c>
      <c r="AX4067" s="13" t="s">
        <v>84</v>
      </c>
      <c r="AY4067" s="260" t="s">
        <v>251</v>
      </c>
    </row>
    <row r="4068" s="13" customFormat="1">
      <c r="A4068" s="13"/>
      <c r="B4068" s="249"/>
      <c r="C4068" s="250"/>
      <c r="D4068" s="251" t="s">
        <v>260</v>
      </c>
      <c r="E4068" s="252" t="s">
        <v>1</v>
      </c>
      <c r="F4068" s="253" t="s">
        <v>3638</v>
      </c>
      <c r="G4068" s="250"/>
      <c r="H4068" s="254">
        <v>3.6400000000000001</v>
      </c>
      <c r="I4068" s="255"/>
      <c r="J4068" s="250"/>
      <c r="K4068" s="250"/>
      <c r="L4068" s="256"/>
      <c r="M4068" s="257"/>
      <c r="N4068" s="258"/>
      <c r="O4068" s="258"/>
      <c r="P4068" s="258"/>
      <c r="Q4068" s="258"/>
      <c r="R4068" s="258"/>
      <c r="S4068" s="258"/>
      <c r="T4068" s="259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60" t="s">
        <v>260</v>
      </c>
      <c r="AU4068" s="260" t="s">
        <v>93</v>
      </c>
      <c r="AV4068" s="13" t="s">
        <v>93</v>
      </c>
      <c r="AW4068" s="13" t="s">
        <v>40</v>
      </c>
      <c r="AX4068" s="13" t="s">
        <v>84</v>
      </c>
      <c r="AY4068" s="260" t="s">
        <v>251</v>
      </c>
    </row>
    <row r="4069" s="13" customFormat="1">
      <c r="A4069" s="13"/>
      <c r="B4069" s="249"/>
      <c r="C4069" s="250"/>
      <c r="D4069" s="251" t="s">
        <v>260</v>
      </c>
      <c r="E4069" s="252" t="s">
        <v>1</v>
      </c>
      <c r="F4069" s="253" t="s">
        <v>3639</v>
      </c>
      <c r="G4069" s="250"/>
      <c r="H4069" s="254">
        <v>3.6400000000000001</v>
      </c>
      <c r="I4069" s="255"/>
      <c r="J4069" s="250"/>
      <c r="K4069" s="250"/>
      <c r="L4069" s="256"/>
      <c r="M4069" s="257"/>
      <c r="N4069" s="258"/>
      <c r="O4069" s="258"/>
      <c r="P4069" s="258"/>
      <c r="Q4069" s="258"/>
      <c r="R4069" s="258"/>
      <c r="S4069" s="258"/>
      <c r="T4069" s="259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60" t="s">
        <v>260</v>
      </c>
      <c r="AU4069" s="260" t="s">
        <v>93</v>
      </c>
      <c r="AV4069" s="13" t="s">
        <v>93</v>
      </c>
      <c r="AW4069" s="13" t="s">
        <v>40</v>
      </c>
      <c r="AX4069" s="13" t="s">
        <v>84</v>
      </c>
      <c r="AY4069" s="260" t="s">
        <v>251</v>
      </c>
    </row>
    <row r="4070" s="13" customFormat="1">
      <c r="A4070" s="13"/>
      <c r="B4070" s="249"/>
      <c r="C4070" s="250"/>
      <c r="D4070" s="251" t="s">
        <v>260</v>
      </c>
      <c r="E4070" s="252" t="s">
        <v>1</v>
      </c>
      <c r="F4070" s="253" t="s">
        <v>3640</v>
      </c>
      <c r="G4070" s="250"/>
      <c r="H4070" s="254">
        <v>3.6400000000000001</v>
      </c>
      <c r="I4070" s="255"/>
      <c r="J4070" s="250"/>
      <c r="K4070" s="250"/>
      <c r="L4070" s="256"/>
      <c r="M4070" s="257"/>
      <c r="N4070" s="258"/>
      <c r="O4070" s="258"/>
      <c r="P4070" s="258"/>
      <c r="Q4070" s="258"/>
      <c r="R4070" s="258"/>
      <c r="S4070" s="258"/>
      <c r="T4070" s="259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60" t="s">
        <v>260</v>
      </c>
      <c r="AU4070" s="260" t="s">
        <v>93</v>
      </c>
      <c r="AV4070" s="13" t="s">
        <v>93</v>
      </c>
      <c r="AW4070" s="13" t="s">
        <v>40</v>
      </c>
      <c r="AX4070" s="13" t="s">
        <v>84</v>
      </c>
      <c r="AY4070" s="260" t="s">
        <v>251</v>
      </c>
    </row>
    <row r="4071" s="13" customFormat="1">
      <c r="A4071" s="13"/>
      <c r="B4071" s="249"/>
      <c r="C4071" s="250"/>
      <c r="D4071" s="251" t="s">
        <v>260</v>
      </c>
      <c r="E4071" s="252" t="s">
        <v>1</v>
      </c>
      <c r="F4071" s="253" t="s">
        <v>3641</v>
      </c>
      <c r="G4071" s="250"/>
      <c r="H4071" s="254">
        <v>3.6400000000000001</v>
      </c>
      <c r="I4071" s="255"/>
      <c r="J4071" s="250"/>
      <c r="K4071" s="250"/>
      <c r="L4071" s="256"/>
      <c r="M4071" s="257"/>
      <c r="N4071" s="258"/>
      <c r="O4071" s="258"/>
      <c r="P4071" s="258"/>
      <c r="Q4071" s="258"/>
      <c r="R4071" s="258"/>
      <c r="S4071" s="258"/>
      <c r="T4071" s="259"/>
      <c r="U4071" s="13"/>
      <c r="V4071" s="13"/>
      <c r="W4071" s="13"/>
      <c r="X4071" s="13"/>
      <c r="Y4071" s="13"/>
      <c r="Z4071" s="13"/>
      <c r="AA4071" s="13"/>
      <c r="AB4071" s="13"/>
      <c r="AC4071" s="13"/>
      <c r="AD4071" s="13"/>
      <c r="AE4071" s="13"/>
      <c r="AT4071" s="260" t="s">
        <v>260</v>
      </c>
      <c r="AU4071" s="260" t="s">
        <v>93</v>
      </c>
      <c r="AV4071" s="13" t="s">
        <v>93</v>
      </c>
      <c r="AW4071" s="13" t="s">
        <v>40</v>
      </c>
      <c r="AX4071" s="13" t="s">
        <v>84</v>
      </c>
      <c r="AY4071" s="260" t="s">
        <v>251</v>
      </c>
    </row>
    <row r="4072" s="16" customFormat="1">
      <c r="A4072" s="16"/>
      <c r="B4072" s="283"/>
      <c r="C4072" s="284"/>
      <c r="D4072" s="251" t="s">
        <v>260</v>
      </c>
      <c r="E4072" s="285" t="s">
        <v>1</v>
      </c>
      <c r="F4072" s="286" t="s">
        <v>329</v>
      </c>
      <c r="G4072" s="284"/>
      <c r="H4072" s="287">
        <v>75.549999999999997</v>
      </c>
      <c r="I4072" s="288"/>
      <c r="J4072" s="284"/>
      <c r="K4072" s="284"/>
      <c r="L4072" s="289"/>
      <c r="M4072" s="290"/>
      <c r="N4072" s="291"/>
      <c r="O4072" s="291"/>
      <c r="P4072" s="291"/>
      <c r="Q4072" s="291"/>
      <c r="R4072" s="291"/>
      <c r="S4072" s="291"/>
      <c r="T4072" s="292"/>
      <c r="U4072" s="16"/>
      <c r="V4072" s="16"/>
      <c r="W4072" s="16"/>
      <c r="X4072" s="16"/>
      <c r="Y4072" s="16"/>
      <c r="Z4072" s="16"/>
      <c r="AA4072" s="16"/>
      <c r="AB4072" s="16"/>
      <c r="AC4072" s="16"/>
      <c r="AD4072" s="16"/>
      <c r="AE4072" s="16"/>
      <c r="AT4072" s="293" t="s">
        <v>260</v>
      </c>
      <c r="AU4072" s="293" t="s">
        <v>93</v>
      </c>
      <c r="AV4072" s="16" t="s">
        <v>273</v>
      </c>
      <c r="AW4072" s="16" t="s">
        <v>40</v>
      </c>
      <c r="AX4072" s="16" t="s">
        <v>84</v>
      </c>
      <c r="AY4072" s="293" t="s">
        <v>251</v>
      </c>
    </row>
    <row r="4073" s="15" customFormat="1">
      <c r="A4073" s="15"/>
      <c r="B4073" s="272"/>
      <c r="C4073" s="273"/>
      <c r="D4073" s="251" t="s">
        <v>260</v>
      </c>
      <c r="E4073" s="274" t="s">
        <v>1</v>
      </c>
      <c r="F4073" s="275" t="s">
        <v>630</v>
      </c>
      <c r="G4073" s="273"/>
      <c r="H4073" s="274" t="s">
        <v>1</v>
      </c>
      <c r="I4073" s="276"/>
      <c r="J4073" s="273"/>
      <c r="K4073" s="273"/>
      <c r="L4073" s="277"/>
      <c r="M4073" s="278"/>
      <c r="N4073" s="279"/>
      <c r="O4073" s="279"/>
      <c r="P4073" s="279"/>
      <c r="Q4073" s="279"/>
      <c r="R4073" s="279"/>
      <c r="S4073" s="279"/>
      <c r="T4073" s="280"/>
      <c r="U4073" s="15"/>
      <c r="V4073" s="15"/>
      <c r="W4073" s="15"/>
      <c r="X4073" s="15"/>
      <c r="Y4073" s="15"/>
      <c r="Z4073" s="15"/>
      <c r="AA4073" s="15"/>
      <c r="AB4073" s="15"/>
      <c r="AC4073" s="15"/>
      <c r="AD4073" s="15"/>
      <c r="AE4073" s="15"/>
      <c r="AT4073" s="281" t="s">
        <v>260</v>
      </c>
      <c r="AU4073" s="281" t="s">
        <v>93</v>
      </c>
      <c r="AV4073" s="15" t="s">
        <v>91</v>
      </c>
      <c r="AW4073" s="15" t="s">
        <v>40</v>
      </c>
      <c r="AX4073" s="15" t="s">
        <v>84</v>
      </c>
      <c r="AY4073" s="281" t="s">
        <v>251</v>
      </c>
    </row>
    <row r="4074" s="13" customFormat="1">
      <c r="A4074" s="13"/>
      <c r="B4074" s="249"/>
      <c r="C4074" s="250"/>
      <c r="D4074" s="251" t="s">
        <v>260</v>
      </c>
      <c r="E4074" s="252" t="s">
        <v>1</v>
      </c>
      <c r="F4074" s="253" t="s">
        <v>3642</v>
      </c>
      <c r="G4074" s="250"/>
      <c r="H4074" s="254">
        <v>3.6400000000000001</v>
      </c>
      <c r="I4074" s="255"/>
      <c r="J4074" s="250"/>
      <c r="K4074" s="250"/>
      <c r="L4074" s="256"/>
      <c r="M4074" s="257"/>
      <c r="N4074" s="258"/>
      <c r="O4074" s="258"/>
      <c r="P4074" s="258"/>
      <c r="Q4074" s="258"/>
      <c r="R4074" s="258"/>
      <c r="S4074" s="258"/>
      <c r="T4074" s="259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60" t="s">
        <v>260</v>
      </c>
      <c r="AU4074" s="260" t="s">
        <v>93</v>
      </c>
      <c r="AV4074" s="13" t="s">
        <v>93</v>
      </c>
      <c r="AW4074" s="13" t="s">
        <v>40</v>
      </c>
      <c r="AX4074" s="13" t="s">
        <v>84</v>
      </c>
      <c r="AY4074" s="260" t="s">
        <v>251</v>
      </c>
    </row>
    <row r="4075" s="13" customFormat="1">
      <c r="A4075" s="13"/>
      <c r="B4075" s="249"/>
      <c r="C4075" s="250"/>
      <c r="D4075" s="251" t="s">
        <v>260</v>
      </c>
      <c r="E4075" s="252" t="s">
        <v>1</v>
      </c>
      <c r="F4075" s="253" t="s">
        <v>3643</v>
      </c>
      <c r="G4075" s="250"/>
      <c r="H4075" s="254">
        <v>3.6400000000000001</v>
      </c>
      <c r="I4075" s="255"/>
      <c r="J4075" s="250"/>
      <c r="K4075" s="250"/>
      <c r="L4075" s="256"/>
      <c r="M4075" s="257"/>
      <c r="N4075" s="258"/>
      <c r="O4075" s="258"/>
      <c r="P4075" s="258"/>
      <c r="Q4075" s="258"/>
      <c r="R4075" s="258"/>
      <c r="S4075" s="258"/>
      <c r="T4075" s="259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60" t="s">
        <v>260</v>
      </c>
      <c r="AU4075" s="260" t="s">
        <v>93</v>
      </c>
      <c r="AV4075" s="13" t="s">
        <v>93</v>
      </c>
      <c r="AW4075" s="13" t="s">
        <v>40</v>
      </c>
      <c r="AX4075" s="13" t="s">
        <v>84</v>
      </c>
      <c r="AY4075" s="260" t="s">
        <v>251</v>
      </c>
    </row>
    <row r="4076" s="13" customFormat="1">
      <c r="A4076" s="13"/>
      <c r="B4076" s="249"/>
      <c r="C4076" s="250"/>
      <c r="D4076" s="251" t="s">
        <v>260</v>
      </c>
      <c r="E4076" s="252" t="s">
        <v>1</v>
      </c>
      <c r="F4076" s="253" t="s">
        <v>3644</v>
      </c>
      <c r="G4076" s="250"/>
      <c r="H4076" s="254">
        <v>3.6400000000000001</v>
      </c>
      <c r="I4076" s="255"/>
      <c r="J4076" s="250"/>
      <c r="K4076" s="250"/>
      <c r="L4076" s="256"/>
      <c r="M4076" s="257"/>
      <c r="N4076" s="258"/>
      <c r="O4076" s="258"/>
      <c r="P4076" s="258"/>
      <c r="Q4076" s="258"/>
      <c r="R4076" s="258"/>
      <c r="S4076" s="258"/>
      <c r="T4076" s="259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60" t="s">
        <v>260</v>
      </c>
      <c r="AU4076" s="260" t="s">
        <v>93</v>
      </c>
      <c r="AV4076" s="13" t="s">
        <v>93</v>
      </c>
      <c r="AW4076" s="13" t="s">
        <v>40</v>
      </c>
      <c r="AX4076" s="13" t="s">
        <v>84</v>
      </c>
      <c r="AY4076" s="260" t="s">
        <v>251</v>
      </c>
    </row>
    <row r="4077" s="13" customFormat="1">
      <c r="A4077" s="13"/>
      <c r="B4077" s="249"/>
      <c r="C4077" s="250"/>
      <c r="D4077" s="251" t="s">
        <v>260</v>
      </c>
      <c r="E4077" s="252" t="s">
        <v>1</v>
      </c>
      <c r="F4077" s="253" t="s">
        <v>3645</v>
      </c>
      <c r="G4077" s="250"/>
      <c r="H4077" s="254">
        <v>3.6400000000000001</v>
      </c>
      <c r="I4077" s="255"/>
      <c r="J4077" s="250"/>
      <c r="K4077" s="250"/>
      <c r="L4077" s="256"/>
      <c r="M4077" s="257"/>
      <c r="N4077" s="258"/>
      <c r="O4077" s="258"/>
      <c r="P4077" s="258"/>
      <c r="Q4077" s="258"/>
      <c r="R4077" s="258"/>
      <c r="S4077" s="258"/>
      <c r="T4077" s="259"/>
      <c r="U4077" s="13"/>
      <c r="V4077" s="13"/>
      <c r="W4077" s="13"/>
      <c r="X4077" s="13"/>
      <c r="Y4077" s="13"/>
      <c r="Z4077" s="13"/>
      <c r="AA4077" s="13"/>
      <c r="AB4077" s="13"/>
      <c r="AC4077" s="13"/>
      <c r="AD4077" s="13"/>
      <c r="AE4077" s="13"/>
      <c r="AT4077" s="260" t="s">
        <v>260</v>
      </c>
      <c r="AU4077" s="260" t="s">
        <v>93</v>
      </c>
      <c r="AV4077" s="13" t="s">
        <v>93</v>
      </c>
      <c r="AW4077" s="13" t="s">
        <v>40</v>
      </c>
      <c r="AX4077" s="13" t="s">
        <v>84</v>
      </c>
      <c r="AY4077" s="260" t="s">
        <v>251</v>
      </c>
    </row>
    <row r="4078" s="13" customFormat="1">
      <c r="A4078" s="13"/>
      <c r="B4078" s="249"/>
      <c r="C4078" s="250"/>
      <c r="D4078" s="251" t="s">
        <v>260</v>
      </c>
      <c r="E4078" s="252" t="s">
        <v>1</v>
      </c>
      <c r="F4078" s="253" t="s">
        <v>3646</v>
      </c>
      <c r="G4078" s="250"/>
      <c r="H4078" s="254">
        <v>3.6400000000000001</v>
      </c>
      <c r="I4078" s="255"/>
      <c r="J4078" s="250"/>
      <c r="K4078" s="250"/>
      <c r="L4078" s="256"/>
      <c r="M4078" s="257"/>
      <c r="N4078" s="258"/>
      <c r="O4078" s="258"/>
      <c r="P4078" s="258"/>
      <c r="Q4078" s="258"/>
      <c r="R4078" s="258"/>
      <c r="S4078" s="258"/>
      <c r="T4078" s="259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60" t="s">
        <v>260</v>
      </c>
      <c r="AU4078" s="260" t="s">
        <v>93</v>
      </c>
      <c r="AV4078" s="13" t="s">
        <v>93</v>
      </c>
      <c r="AW4078" s="13" t="s">
        <v>40</v>
      </c>
      <c r="AX4078" s="13" t="s">
        <v>84</v>
      </c>
      <c r="AY4078" s="260" t="s">
        <v>251</v>
      </c>
    </row>
    <row r="4079" s="13" customFormat="1">
      <c r="A4079" s="13"/>
      <c r="B4079" s="249"/>
      <c r="C4079" s="250"/>
      <c r="D4079" s="251" t="s">
        <v>260</v>
      </c>
      <c r="E4079" s="252" t="s">
        <v>1</v>
      </c>
      <c r="F4079" s="253" t="s">
        <v>3647</v>
      </c>
      <c r="G4079" s="250"/>
      <c r="H4079" s="254">
        <v>3.6400000000000001</v>
      </c>
      <c r="I4079" s="255"/>
      <c r="J4079" s="250"/>
      <c r="K4079" s="250"/>
      <c r="L4079" s="256"/>
      <c r="M4079" s="257"/>
      <c r="N4079" s="258"/>
      <c r="O4079" s="258"/>
      <c r="P4079" s="258"/>
      <c r="Q4079" s="258"/>
      <c r="R4079" s="258"/>
      <c r="S4079" s="258"/>
      <c r="T4079" s="259"/>
      <c r="U4079" s="13"/>
      <c r="V4079" s="13"/>
      <c r="W4079" s="13"/>
      <c r="X4079" s="13"/>
      <c r="Y4079" s="13"/>
      <c r="Z4079" s="13"/>
      <c r="AA4079" s="13"/>
      <c r="AB4079" s="13"/>
      <c r="AC4079" s="13"/>
      <c r="AD4079" s="13"/>
      <c r="AE4079" s="13"/>
      <c r="AT4079" s="260" t="s">
        <v>260</v>
      </c>
      <c r="AU4079" s="260" t="s">
        <v>93</v>
      </c>
      <c r="AV4079" s="13" t="s">
        <v>93</v>
      </c>
      <c r="AW4079" s="13" t="s">
        <v>40</v>
      </c>
      <c r="AX4079" s="13" t="s">
        <v>84</v>
      </c>
      <c r="AY4079" s="260" t="s">
        <v>251</v>
      </c>
    </row>
    <row r="4080" s="13" customFormat="1">
      <c r="A4080" s="13"/>
      <c r="B4080" s="249"/>
      <c r="C4080" s="250"/>
      <c r="D4080" s="251" t="s">
        <v>260</v>
      </c>
      <c r="E4080" s="252" t="s">
        <v>1</v>
      </c>
      <c r="F4080" s="253" t="s">
        <v>3648</v>
      </c>
      <c r="G4080" s="250"/>
      <c r="H4080" s="254">
        <v>3.6400000000000001</v>
      </c>
      <c r="I4080" s="255"/>
      <c r="J4080" s="250"/>
      <c r="K4080" s="250"/>
      <c r="L4080" s="256"/>
      <c r="M4080" s="257"/>
      <c r="N4080" s="258"/>
      <c r="O4080" s="258"/>
      <c r="P4080" s="258"/>
      <c r="Q4080" s="258"/>
      <c r="R4080" s="258"/>
      <c r="S4080" s="258"/>
      <c r="T4080" s="259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60" t="s">
        <v>260</v>
      </c>
      <c r="AU4080" s="260" t="s">
        <v>93</v>
      </c>
      <c r="AV4080" s="13" t="s">
        <v>93</v>
      </c>
      <c r="AW4080" s="13" t="s">
        <v>40</v>
      </c>
      <c r="AX4080" s="13" t="s">
        <v>84</v>
      </c>
      <c r="AY4080" s="260" t="s">
        <v>251</v>
      </c>
    </row>
    <row r="4081" s="13" customFormat="1">
      <c r="A4081" s="13"/>
      <c r="B4081" s="249"/>
      <c r="C4081" s="250"/>
      <c r="D4081" s="251" t="s">
        <v>260</v>
      </c>
      <c r="E4081" s="252" t="s">
        <v>1</v>
      </c>
      <c r="F4081" s="253" t="s">
        <v>3649</v>
      </c>
      <c r="G4081" s="250"/>
      <c r="H4081" s="254">
        <v>3.6400000000000001</v>
      </c>
      <c r="I4081" s="255"/>
      <c r="J4081" s="250"/>
      <c r="K4081" s="250"/>
      <c r="L4081" s="256"/>
      <c r="M4081" s="257"/>
      <c r="N4081" s="258"/>
      <c r="O4081" s="258"/>
      <c r="P4081" s="258"/>
      <c r="Q4081" s="258"/>
      <c r="R4081" s="258"/>
      <c r="S4081" s="258"/>
      <c r="T4081" s="259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T4081" s="260" t="s">
        <v>260</v>
      </c>
      <c r="AU4081" s="260" t="s">
        <v>93</v>
      </c>
      <c r="AV4081" s="13" t="s">
        <v>93</v>
      </c>
      <c r="AW4081" s="13" t="s">
        <v>40</v>
      </c>
      <c r="AX4081" s="13" t="s">
        <v>84</v>
      </c>
      <c r="AY4081" s="260" t="s">
        <v>251</v>
      </c>
    </row>
    <row r="4082" s="13" customFormat="1">
      <c r="A4082" s="13"/>
      <c r="B4082" s="249"/>
      <c r="C4082" s="250"/>
      <c r="D4082" s="251" t="s">
        <v>260</v>
      </c>
      <c r="E4082" s="252" t="s">
        <v>1</v>
      </c>
      <c r="F4082" s="253" t="s">
        <v>3650</v>
      </c>
      <c r="G4082" s="250"/>
      <c r="H4082" s="254">
        <v>3.6400000000000001</v>
      </c>
      <c r="I4082" s="255"/>
      <c r="J4082" s="250"/>
      <c r="K4082" s="250"/>
      <c r="L4082" s="256"/>
      <c r="M4082" s="257"/>
      <c r="N4082" s="258"/>
      <c r="O4082" s="258"/>
      <c r="P4082" s="258"/>
      <c r="Q4082" s="258"/>
      <c r="R4082" s="258"/>
      <c r="S4082" s="258"/>
      <c r="T4082" s="259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60" t="s">
        <v>260</v>
      </c>
      <c r="AU4082" s="260" t="s">
        <v>93</v>
      </c>
      <c r="AV4082" s="13" t="s">
        <v>93</v>
      </c>
      <c r="AW4082" s="13" t="s">
        <v>40</v>
      </c>
      <c r="AX4082" s="13" t="s">
        <v>84</v>
      </c>
      <c r="AY4082" s="260" t="s">
        <v>251</v>
      </c>
    </row>
    <row r="4083" s="13" customFormat="1">
      <c r="A4083" s="13"/>
      <c r="B4083" s="249"/>
      <c r="C4083" s="250"/>
      <c r="D4083" s="251" t="s">
        <v>260</v>
      </c>
      <c r="E4083" s="252" t="s">
        <v>1</v>
      </c>
      <c r="F4083" s="253" t="s">
        <v>3651</v>
      </c>
      <c r="G4083" s="250"/>
      <c r="H4083" s="254">
        <v>3.6400000000000001</v>
      </c>
      <c r="I4083" s="255"/>
      <c r="J4083" s="250"/>
      <c r="K4083" s="250"/>
      <c r="L4083" s="256"/>
      <c r="M4083" s="257"/>
      <c r="N4083" s="258"/>
      <c r="O4083" s="258"/>
      <c r="P4083" s="258"/>
      <c r="Q4083" s="258"/>
      <c r="R4083" s="258"/>
      <c r="S4083" s="258"/>
      <c r="T4083" s="259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60" t="s">
        <v>260</v>
      </c>
      <c r="AU4083" s="260" t="s">
        <v>93</v>
      </c>
      <c r="AV4083" s="13" t="s">
        <v>93</v>
      </c>
      <c r="AW4083" s="13" t="s">
        <v>40</v>
      </c>
      <c r="AX4083" s="13" t="s">
        <v>84</v>
      </c>
      <c r="AY4083" s="260" t="s">
        <v>251</v>
      </c>
    </row>
    <row r="4084" s="13" customFormat="1">
      <c r="A4084" s="13"/>
      <c r="B4084" s="249"/>
      <c r="C4084" s="250"/>
      <c r="D4084" s="251" t="s">
        <v>260</v>
      </c>
      <c r="E4084" s="252" t="s">
        <v>1</v>
      </c>
      <c r="F4084" s="253" t="s">
        <v>3652</v>
      </c>
      <c r="G4084" s="250"/>
      <c r="H4084" s="254">
        <v>3.6400000000000001</v>
      </c>
      <c r="I4084" s="255"/>
      <c r="J4084" s="250"/>
      <c r="K4084" s="250"/>
      <c r="L4084" s="256"/>
      <c r="M4084" s="257"/>
      <c r="N4084" s="258"/>
      <c r="O4084" s="258"/>
      <c r="P4084" s="258"/>
      <c r="Q4084" s="258"/>
      <c r="R4084" s="258"/>
      <c r="S4084" s="258"/>
      <c r="T4084" s="259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60" t="s">
        <v>260</v>
      </c>
      <c r="AU4084" s="260" t="s">
        <v>93</v>
      </c>
      <c r="AV4084" s="13" t="s">
        <v>93</v>
      </c>
      <c r="AW4084" s="13" t="s">
        <v>40</v>
      </c>
      <c r="AX4084" s="13" t="s">
        <v>84</v>
      </c>
      <c r="AY4084" s="260" t="s">
        <v>251</v>
      </c>
    </row>
    <row r="4085" s="13" customFormat="1">
      <c r="A4085" s="13"/>
      <c r="B4085" s="249"/>
      <c r="C4085" s="250"/>
      <c r="D4085" s="251" t="s">
        <v>260</v>
      </c>
      <c r="E4085" s="252" t="s">
        <v>1</v>
      </c>
      <c r="F4085" s="253" t="s">
        <v>3653</v>
      </c>
      <c r="G4085" s="250"/>
      <c r="H4085" s="254">
        <v>6.3899999999999997</v>
      </c>
      <c r="I4085" s="255"/>
      <c r="J4085" s="250"/>
      <c r="K4085" s="250"/>
      <c r="L4085" s="256"/>
      <c r="M4085" s="257"/>
      <c r="N4085" s="258"/>
      <c r="O4085" s="258"/>
      <c r="P4085" s="258"/>
      <c r="Q4085" s="258"/>
      <c r="R4085" s="258"/>
      <c r="S4085" s="258"/>
      <c r="T4085" s="259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60" t="s">
        <v>260</v>
      </c>
      <c r="AU4085" s="260" t="s">
        <v>93</v>
      </c>
      <c r="AV4085" s="13" t="s">
        <v>93</v>
      </c>
      <c r="AW4085" s="13" t="s">
        <v>40</v>
      </c>
      <c r="AX4085" s="13" t="s">
        <v>84</v>
      </c>
      <c r="AY4085" s="260" t="s">
        <v>251</v>
      </c>
    </row>
    <row r="4086" s="13" customFormat="1">
      <c r="A4086" s="13"/>
      <c r="B4086" s="249"/>
      <c r="C4086" s="250"/>
      <c r="D4086" s="251" t="s">
        <v>260</v>
      </c>
      <c r="E4086" s="252" t="s">
        <v>1</v>
      </c>
      <c r="F4086" s="253" t="s">
        <v>3654</v>
      </c>
      <c r="G4086" s="250"/>
      <c r="H4086" s="254">
        <v>3.6400000000000001</v>
      </c>
      <c r="I4086" s="255"/>
      <c r="J4086" s="250"/>
      <c r="K4086" s="250"/>
      <c r="L4086" s="256"/>
      <c r="M4086" s="257"/>
      <c r="N4086" s="258"/>
      <c r="O4086" s="258"/>
      <c r="P4086" s="258"/>
      <c r="Q4086" s="258"/>
      <c r="R4086" s="258"/>
      <c r="S4086" s="258"/>
      <c r="T4086" s="259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60" t="s">
        <v>260</v>
      </c>
      <c r="AU4086" s="260" t="s">
        <v>93</v>
      </c>
      <c r="AV4086" s="13" t="s">
        <v>93</v>
      </c>
      <c r="AW4086" s="13" t="s">
        <v>40</v>
      </c>
      <c r="AX4086" s="13" t="s">
        <v>84</v>
      </c>
      <c r="AY4086" s="260" t="s">
        <v>251</v>
      </c>
    </row>
    <row r="4087" s="13" customFormat="1">
      <c r="A4087" s="13"/>
      <c r="B4087" s="249"/>
      <c r="C4087" s="250"/>
      <c r="D4087" s="251" t="s">
        <v>260</v>
      </c>
      <c r="E4087" s="252" t="s">
        <v>1</v>
      </c>
      <c r="F4087" s="253" t="s">
        <v>3655</v>
      </c>
      <c r="G4087" s="250"/>
      <c r="H4087" s="254">
        <v>3.6400000000000001</v>
      </c>
      <c r="I4087" s="255"/>
      <c r="J4087" s="250"/>
      <c r="K4087" s="250"/>
      <c r="L4087" s="256"/>
      <c r="M4087" s="257"/>
      <c r="N4087" s="258"/>
      <c r="O4087" s="258"/>
      <c r="P4087" s="258"/>
      <c r="Q4087" s="258"/>
      <c r="R4087" s="258"/>
      <c r="S4087" s="258"/>
      <c r="T4087" s="259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T4087" s="260" t="s">
        <v>260</v>
      </c>
      <c r="AU4087" s="260" t="s">
        <v>93</v>
      </c>
      <c r="AV4087" s="13" t="s">
        <v>93</v>
      </c>
      <c r="AW4087" s="13" t="s">
        <v>40</v>
      </c>
      <c r="AX4087" s="13" t="s">
        <v>84</v>
      </c>
      <c r="AY4087" s="260" t="s">
        <v>251</v>
      </c>
    </row>
    <row r="4088" s="13" customFormat="1">
      <c r="A4088" s="13"/>
      <c r="B4088" s="249"/>
      <c r="C4088" s="250"/>
      <c r="D4088" s="251" t="s">
        <v>260</v>
      </c>
      <c r="E4088" s="252" t="s">
        <v>1</v>
      </c>
      <c r="F4088" s="253" t="s">
        <v>3656</v>
      </c>
      <c r="G4088" s="250"/>
      <c r="H4088" s="254">
        <v>3.6400000000000001</v>
      </c>
      <c r="I4088" s="255"/>
      <c r="J4088" s="250"/>
      <c r="K4088" s="250"/>
      <c r="L4088" s="256"/>
      <c r="M4088" s="257"/>
      <c r="N4088" s="258"/>
      <c r="O4088" s="258"/>
      <c r="P4088" s="258"/>
      <c r="Q4088" s="258"/>
      <c r="R4088" s="258"/>
      <c r="S4088" s="258"/>
      <c r="T4088" s="259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60" t="s">
        <v>260</v>
      </c>
      <c r="AU4088" s="260" t="s">
        <v>93</v>
      </c>
      <c r="AV4088" s="13" t="s">
        <v>93</v>
      </c>
      <c r="AW4088" s="13" t="s">
        <v>40</v>
      </c>
      <c r="AX4088" s="13" t="s">
        <v>84</v>
      </c>
      <c r="AY4088" s="260" t="s">
        <v>251</v>
      </c>
    </row>
    <row r="4089" s="13" customFormat="1">
      <c r="A4089" s="13"/>
      <c r="B4089" s="249"/>
      <c r="C4089" s="250"/>
      <c r="D4089" s="251" t="s">
        <v>260</v>
      </c>
      <c r="E4089" s="252" t="s">
        <v>1</v>
      </c>
      <c r="F4089" s="253" t="s">
        <v>3657</v>
      </c>
      <c r="G4089" s="250"/>
      <c r="H4089" s="254">
        <v>3.6400000000000001</v>
      </c>
      <c r="I4089" s="255"/>
      <c r="J4089" s="250"/>
      <c r="K4089" s="250"/>
      <c r="L4089" s="256"/>
      <c r="M4089" s="257"/>
      <c r="N4089" s="258"/>
      <c r="O4089" s="258"/>
      <c r="P4089" s="258"/>
      <c r="Q4089" s="258"/>
      <c r="R4089" s="258"/>
      <c r="S4089" s="258"/>
      <c r="T4089" s="259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60" t="s">
        <v>260</v>
      </c>
      <c r="AU4089" s="260" t="s">
        <v>93</v>
      </c>
      <c r="AV4089" s="13" t="s">
        <v>93</v>
      </c>
      <c r="AW4089" s="13" t="s">
        <v>40</v>
      </c>
      <c r="AX4089" s="13" t="s">
        <v>84</v>
      </c>
      <c r="AY4089" s="260" t="s">
        <v>251</v>
      </c>
    </row>
    <row r="4090" s="13" customFormat="1">
      <c r="A4090" s="13"/>
      <c r="B4090" s="249"/>
      <c r="C4090" s="250"/>
      <c r="D4090" s="251" t="s">
        <v>260</v>
      </c>
      <c r="E4090" s="252" t="s">
        <v>1</v>
      </c>
      <c r="F4090" s="253" t="s">
        <v>3658</v>
      </c>
      <c r="G4090" s="250"/>
      <c r="H4090" s="254">
        <v>3.6400000000000001</v>
      </c>
      <c r="I4090" s="255"/>
      <c r="J4090" s="250"/>
      <c r="K4090" s="250"/>
      <c r="L4090" s="256"/>
      <c r="M4090" s="257"/>
      <c r="N4090" s="258"/>
      <c r="O4090" s="258"/>
      <c r="P4090" s="258"/>
      <c r="Q4090" s="258"/>
      <c r="R4090" s="258"/>
      <c r="S4090" s="258"/>
      <c r="T4090" s="259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60" t="s">
        <v>260</v>
      </c>
      <c r="AU4090" s="260" t="s">
        <v>93</v>
      </c>
      <c r="AV4090" s="13" t="s">
        <v>93</v>
      </c>
      <c r="AW4090" s="13" t="s">
        <v>40</v>
      </c>
      <c r="AX4090" s="13" t="s">
        <v>84</v>
      </c>
      <c r="AY4090" s="260" t="s">
        <v>251</v>
      </c>
    </row>
    <row r="4091" s="13" customFormat="1">
      <c r="A4091" s="13"/>
      <c r="B4091" s="249"/>
      <c r="C4091" s="250"/>
      <c r="D4091" s="251" t="s">
        <v>260</v>
      </c>
      <c r="E4091" s="252" t="s">
        <v>1</v>
      </c>
      <c r="F4091" s="253" t="s">
        <v>3659</v>
      </c>
      <c r="G4091" s="250"/>
      <c r="H4091" s="254">
        <v>3.6400000000000001</v>
      </c>
      <c r="I4091" s="255"/>
      <c r="J4091" s="250"/>
      <c r="K4091" s="250"/>
      <c r="L4091" s="256"/>
      <c r="M4091" s="257"/>
      <c r="N4091" s="258"/>
      <c r="O4091" s="258"/>
      <c r="P4091" s="258"/>
      <c r="Q4091" s="258"/>
      <c r="R4091" s="258"/>
      <c r="S4091" s="258"/>
      <c r="T4091" s="259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60" t="s">
        <v>260</v>
      </c>
      <c r="AU4091" s="260" t="s">
        <v>93</v>
      </c>
      <c r="AV4091" s="13" t="s">
        <v>93</v>
      </c>
      <c r="AW4091" s="13" t="s">
        <v>40</v>
      </c>
      <c r="AX4091" s="13" t="s">
        <v>84</v>
      </c>
      <c r="AY4091" s="260" t="s">
        <v>251</v>
      </c>
    </row>
    <row r="4092" s="13" customFormat="1">
      <c r="A4092" s="13"/>
      <c r="B4092" s="249"/>
      <c r="C4092" s="250"/>
      <c r="D4092" s="251" t="s">
        <v>260</v>
      </c>
      <c r="E4092" s="252" t="s">
        <v>1</v>
      </c>
      <c r="F4092" s="253" t="s">
        <v>3660</v>
      </c>
      <c r="G4092" s="250"/>
      <c r="H4092" s="254">
        <v>3.6400000000000001</v>
      </c>
      <c r="I4092" s="255"/>
      <c r="J4092" s="250"/>
      <c r="K4092" s="250"/>
      <c r="L4092" s="256"/>
      <c r="M4092" s="257"/>
      <c r="N4092" s="258"/>
      <c r="O4092" s="258"/>
      <c r="P4092" s="258"/>
      <c r="Q4092" s="258"/>
      <c r="R4092" s="258"/>
      <c r="S4092" s="258"/>
      <c r="T4092" s="259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60" t="s">
        <v>260</v>
      </c>
      <c r="AU4092" s="260" t="s">
        <v>93</v>
      </c>
      <c r="AV4092" s="13" t="s">
        <v>93</v>
      </c>
      <c r="AW4092" s="13" t="s">
        <v>40</v>
      </c>
      <c r="AX4092" s="13" t="s">
        <v>84</v>
      </c>
      <c r="AY4092" s="260" t="s">
        <v>251</v>
      </c>
    </row>
    <row r="4093" s="13" customFormat="1">
      <c r="A4093" s="13"/>
      <c r="B4093" s="249"/>
      <c r="C4093" s="250"/>
      <c r="D4093" s="251" t="s">
        <v>260</v>
      </c>
      <c r="E4093" s="252" t="s">
        <v>1</v>
      </c>
      <c r="F4093" s="253" t="s">
        <v>3661</v>
      </c>
      <c r="G4093" s="250"/>
      <c r="H4093" s="254">
        <v>3.6400000000000001</v>
      </c>
      <c r="I4093" s="255"/>
      <c r="J4093" s="250"/>
      <c r="K4093" s="250"/>
      <c r="L4093" s="256"/>
      <c r="M4093" s="257"/>
      <c r="N4093" s="258"/>
      <c r="O4093" s="258"/>
      <c r="P4093" s="258"/>
      <c r="Q4093" s="258"/>
      <c r="R4093" s="258"/>
      <c r="S4093" s="258"/>
      <c r="T4093" s="259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60" t="s">
        <v>260</v>
      </c>
      <c r="AU4093" s="260" t="s">
        <v>93</v>
      </c>
      <c r="AV4093" s="13" t="s">
        <v>93</v>
      </c>
      <c r="AW4093" s="13" t="s">
        <v>40</v>
      </c>
      <c r="AX4093" s="13" t="s">
        <v>84</v>
      </c>
      <c r="AY4093" s="260" t="s">
        <v>251</v>
      </c>
    </row>
    <row r="4094" s="16" customFormat="1">
      <c r="A4094" s="16"/>
      <c r="B4094" s="283"/>
      <c r="C4094" s="284"/>
      <c r="D4094" s="251" t="s">
        <v>260</v>
      </c>
      <c r="E4094" s="285" t="s">
        <v>1</v>
      </c>
      <c r="F4094" s="286" t="s">
        <v>329</v>
      </c>
      <c r="G4094" s="284"/>
      <c r="H4094" s="287">
        <v>75.549999999999997</v>
      </c>
      <c r="I4094" s="288"/>
      <c r="J4094" s="284"/>
      <c r="K4094" s="284"/>
      <c r="L4094" s="289"/>
      <c r="M4094" s="290"/>
      <c r="N4094" s="291"/>
      <c r="O4094" s="291"/>
      <c r="P4094" s="291"/>
      <c r="Q4094" s="291"/>
      <c r="R4094" s="291"/>
      <c r="S4094" s="291"/>
      <c r="T4094" s="292"/>
      <c r="U4094" s="16"/>
      <c r="V4094" s="16"/>
      <c r="W4094" s="16"/>
      <c r="X4094" s="16"/>
      <c r="Y4094" s="16"/>
      <c r="Z4094" s="16"/>
      <c r="AA4094" s="16"/>
      <c r="AB4094" s="16"/>
      <c r="AC4094" s="16"/>
      <c r="AD4094" s="16"/>
      <c r="AE4094" s="16"/>
      <c r="AT4094" s="293" t="s">
        <v>260</v>
      </c>
      <c r="AU4094" s="293" t="s">
        <v>93</v>
      </c>
      <c r="AV4094" s="16" t="s">
        <v>273</v>
      </c>
      <c r="AW4094" s="16" t="s">
        <v>40</v>
      </c>
      <c r="AX4094" s="16" t="s">
        <v>84</v>
      </c>
      <c r="AY4094" s="293" t="s">
        <v>251</v>
      </c>
    </row>
    <row r="4095" s="15" customFormat="1">
      <c r="A4095" s="15"/>
      <c r="B4095" s="272"/>
      <c r="C4095" s="273"/>
      <c r="D4095" s="251" t="s">
        <v>260</v>
      </c>
      <c r="E4095" s="274" t="s">
        <v>1</v>
      </c>
      <c r="F4095" s="275" t="s">
        <v>631</v>
      </c>
      <c r="G4095" s="273"/>
      <c r="H4095" s="274" t="s">
        <v>1</v>
      </c>
      <c r="I4095" s="276"/>
      <c r="J4095" s="273"/>
      <c r="K4095" s="273"/>
      <c r="L4095" s="277"/>
      <c r="M4095" s="278"/>
      <c r="N4095" s="279"/>
      <c r="O4095" s="279"/>
      <c r="P4095" s="279"/>
      <c r="Q4095" s="279"/>
      <c r="R4095" s="279"/>
      <c r="S4095" s="279"/>
      <c r="T4095" s="280"/>
      <c r="U4095" s="15"/>
      <c r="V4095" s="15"/>
      <c r="W4095" s="15"/>
      <c r="X4095" s="15"/>
      <c r="Y4095" s="15"/>
      <c r="Z4095" s="15"/>
      <c r="AA4095" s="15"/>
      <c r="AB4095" s="15"/>
      <c r="AC4095" s="15"/>
      <c r="AD4095" s="15"/>
      <c r="AE4095" s="15"/>
      <c r="AT4095" s="281" t="s">
        <v>260</v>
      </c>
      <c r="AU4095" s="281" t="s">
        <v>93</v>
      </c>
      <c r="AV4095" s="15" t="s">
        <v>91</v>
      </c>
      <c r="AW4095" s="15" t="s">
        <v>40</v>
      </c>
      <c r="AX4095" s="15" t="s">
        <v>84</v>
      </c>
      <c r="AY4095" s="281" t="s">
        <v>251</v>
      </c>
    </row>
    <row r="4096" s="13" customFormat="1">
      <c r="A4096" s="13"/>
      <c r="B4096" s="249"/>
      <c r="C4096" s="250"/>
      <c r="D4096" s="251" t="s">
        <v>260</v>
      </c>
      <c r="E4096" s="252" t="s">
        <v>1</v>
      </c>
      <c r="F4096" s="253" t="s">
        <v>3662</v>
      </c>
      <c r="G4096" s="250"/>
      <c r="H4096" s="254">
        <v>3.6400000000000001</v>
      </c>
      <c r="I4096" s="255"/>
      <c r="J4096" s="250"/>
      <c r="K4096" s="250"/>
      <c r="L4096" s="256"/>
      <c r="M4096" s="257"/>
      <c r="N4096" s="258"/>
      <c r="O4096" s="258"/>
      <c r="P4096" s="258"/>
      <c r="Q4096" s="258"/>
      <c r="R4096" s="258"/>
      <c r="S4096" s="258"/>
      <c r="T4096" s="259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60" t="s">
        <v>260</v>
      </c>
      <c r="AU4096" s="260" t="s">
        <v>93</v>
      </c>
      <c r="AV4096" s="13" t="s">
        <v>93</v>
      </c>
      <c r="AW4096" s="13" t="s">
        <v>40</v>
      </c>
      <c r="AX4096" s="13" t="s">
        <v>84</v>
      </c>
      <c r="AY4096" s="260" t="s">
        <v>251</v>
      </c>
    </row>
    <row r="4097" s="13" customFormat="1">
      <c r="A4097" s="13"/>
      <c r="B4097" s="249"/>
      <c r="C4097" s="250"/>
      <c r="D4097" s="251" t="s">
        <v>260</v>
      </c>
      <c r="E4097" s="252" t="s">
        <v>1</v>
      </c>
      <c r="F4097" s="253" t="s">
        <v>3663</v>
      </c>
      <c r="G4097" s="250"/>
      <c r="H4097" s="254">
        <v>3.6400000000000001</v>
      </c>
      <c r="I4097" s="255"/>
      <c r="J4097" s="250"/>
      <c r="K4097" s="250"/>
      <c r="L4097" s="256"/>
      <c r="M4097" s="257"/>
      <c r="N4097" s="258"/>
      <c r="O4097" s="258"/>
      <c r="P4097" s="258"/>
      <c r="Q4097" s="258"/>
      <c r="R4097" s="258"/>
      <c r="S4097" s="258"/>
      <c r="T4097" s="259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60" t="s">
        <v>260</v>
      </c>
      <c r="AU4097" s="260" t="s">
        <v>93</v>
      </c>
      <c r="AV4097" s="13" t="s">
        <v>93</v>
      </c>
      <c r="AW4097" s="13" t="s">
        <v>40</v>
      </c>
      <c r="AX4097" s="13" t="s">
        <v>84</v>
      </c>
      <c r="AY4097" s="260" t="s">
        <v>251</v>
      </c>
    </row>
    <row r="4098" s="13" customFormat="1">
      <c r="A4098" s="13"/>
      <c r="B4098" s="249"/>
      <c r="C4098" s="250"/>
      <c r="D4098" s="251" t="s">
        <v>260</v>
      </c>
      <c r="E4098" s="252" t="s">
        <v>1</v>
      </c>
      <c r="F4098" s="253" t="s">
        <v>3664</v>
      </c>
      <c r="G4098" s="250"/>
      <c r="H4098" s="254">
        <v>3.6400000000000001</v>
      </c>
      <c r="I4098" s="255"/>
      <c r="J4098" s="250"/>
      <c r="K4098" s="250"/>
      <c r="L4098" s="256"/>
      <c r="M4098" s="257"/>
      <c r="N4098" s="258"/>
      <c r="O4098" s="258"/>
      <c r="P4098" s="258"/>
      <c r="Q4098" s="258"/>
      <c r="R4098" s="258"/>
      <c r="S4098" s="258"/>
      <c r="T4098" s="259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60" t="s">
        <v>260</v>
      </c>
      <c r="AU4098" s="260" t="s">
        <v>93</v>
      </c>
      <c r="AV4098" s="13" t="s">
        <v>93</v>
      </c>
      <c r="AW4098" s="13" t="s">
        <v>40</v>
      </c>
      <c r="AX4098" s="13" t="s">
        <v>84</v>
      </c>
      <c r="AY4098" s="260" t="s">
        <v>251</v>
      </c>
    </row>
    <row r="4099" s="13" customFormat="1">
      <c r="A4099" s="13"/>
      <c r="B4099" s="249"/>
      <c r="C4099" s="250"/>
      <c r="D4099" s="251" t="s">
        <v>260</v>
      </c>
      <c r="E4099" s="252" t="s">
        <v>1</v>
      </c>
      <c r="F4099" s="253" t="s">
        <v>3665</v>
      </c>
      <c r="G4099" s="250"/>
      <c r="H4099" s="254">
        <v>3.6400000000000001</v>
      </c>
      <c r="I4099" s="255"/>
      <c r="J4099" s="250"/>
      <c r="K4099" s="250"/>
      <c r="L4099" s="256"/>
      <c r="M4099" s="257"/>
      <c r="N4099" s="258"/>
      <c r="O4099" s="258"/>
      <c r="P4099" s="258"/>
      <c r="Q4099" s="258"/>
      <c r="R4099" s="258"/>
      <c r="S4099" s="258"/>
      <c r="T4099" s="259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60" t="s">
        <v>260</v>
      </c>
      <c r="AU4099" s="260" t="s">
        <v>93</v>
      </c>
      <c r="AV4099" s="13" t="s">
        <v>93</v>
      </c>
      <c r="AW4099" s="13" t="s">
        <v>40</v>
      </c>
      <c r="AX4099" s="13" t="s">
        <v>84</v>
      </c>
      <c r="AY4099" s="260" t="s">
        <v>251</v>
      </c>
    </row>
    <row r="4100" s="13" customFormat="1">
      <c r="A4100" s="13"/>
      <c r="B4100" s="249"/>
      <c r="C4100" s="250"/>
      <c r="D4100" s="251" t="s">
        <v>260</v>
      </c>
      <c r="E4100" s="252" t="s">
        <v>1</v>
      </c>
      <c r="F4100" s="253" t="s">
        <v>3666</v>
      </c>
      <c r="G4100" s="250"/>
      <c r="H4100" s="254">
        <v>3.6400000000000001</v>
      </c>
      <c r="I4100" s="255"/>
      <c r="J4100" s="250"/>
      <c r="K4100" s="250"/>
      <c r="L4100" s="256"/>
      <c r="M4100" s="257"/>
      <c r="N4100" s="258"/>
      <c r="O4100" s="258"/>
      <c r="P4100" s="258"/>
      <c r="Q4100" s="258"/>
      <c r="R4100" s="258"/>
      <c r="S4100" s="258"/>
      <c r="T4100" s="259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60" t="s">
        <v>260</v>
      </c>
      <c r="AU4100" s="260" t="s">
        <v>93</v>
      </c>
      <c r="AV4100" s="13" t="s">
        <v>93</v>
      </c>
      <c r="AW4100" s="13" t="s">
        <v>40</v>
      </c>
      <c r="AX4100" s="13" t="s">
        <v>84</v>
      </c>
      <c r="AY4100" s="260" t="s">
        <v>251</v>
      </c>
    </row>
    <row r="4101" s="13" customFormat="1">
      <c r="A4101" s="13"/>
      <c r="B4101" s="249"/>
      <c r="C4101" s="250"/>
      <c r="D4101" s="251" t="s">
        <v>260</v>
      </c>
      <c r="E4101" s="252" t="s">
        <v>1</v>
      </c>
      <c r="F4101" s="253" t="s">
        <v>3667</v>
      </c>
      <c r="G4101" s="250"/>
      <c r="H4101" s="254">
        <v>3.6400000000000001</v>
      </c>
      <c r="I4101" s="255"/>
      <c r="J4101" s="250"/>
      <c r="K4101" s="250"/>
      <c r="L4101" s="256"/>
      <c r="M4101" s="257"/>
      <c r="N4101" s="258"/>
      <c r="O4101" s="258"/>
      <c r="P4101" s="258"/>
      <c r="Q4101" s="258"/>
      <c r="R4101" s="258"/>
      <c r="S4101" s="258"/>
      <c r="T4101" s="259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60" t="s">
        <v>260</v>
      </c>
      <c r="AU4101" s="260" t="s">
        <v>93</v>
      </c>
      <c r="AV4101" s="13" t="s">
        <v>93</v>
      </c>
      <c r="AW4101" s="13" t="s">
        <v>40</v>
      </c>
      <c r="AX4101" s="13" t="s">
        <v>84</v>
      </c>
      <c r="AY4101" s="260" t="s">
        <v>251</v>
      </c>
    </row>
    <row r="4102" s="13" customFormat="1">
      <c r="A4102" s="13"/>
      <c r="B4102" s="249"/>
      <c r="C4102" s="250"/>
      <c r="D4102" s="251" t="s">
        <v>260</v>
      </c>
      <c r="E4102" s="252" t="s">
        <v>1</v>
      </c>
      <c r="F4102" s="253" t="s">
        <v>3668</v>
      </c>
      <c r="G4102" s="250"/>
      <c r="H4102" s="254">
        <v>3.6400000000000001</v>
      </c>
      <c r="I4102" s="255"/>
      <c r="J4102" s="250"/>
      <c r="K4102" s="250"/>
      <c r="L4102" s="256"/>
      <c r="M4102" s="257"/>
      <c r="N4102" s="258"/>
      <c r="O4102" s="258"/>
      <c r="P4102" s="258"/>
      <c r="Q4102" s="258"/>
      <c r="R4102" s="258"/>
      <c r="S4102" s="258"/>
      <c r="T4102" s="259"/>
      <c r="U4102" s="13"/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3"/>
      <c r="AT4102" s="260" t="s">
        <v>260</v>
      </c>
      <c r="AU4102" s="260" t="s">
        <v>93</v>
      </c>
      <c r="AV4102" s="13" t="s">
        <v>93</v>
      </c>
      <c r="AW4102" s="13" t="s">
        <v>40</v>
      </c>
      <c r="AX4102" s="13" t="s">
        <v>84</v>
      </c>
      <c r="AY4102" s="260" t="s">
        <v>251</v>
      </c>
    </row>
    <row r="4103" s="13" customFormat="1">
      <c r="A4103" s="13"/>
      <c r="B4103" s="249"/>
      <c r="C4103" s="250"/>
      <c r="D4103" s="251" t="s">
        <v>260</v>
      </c>
      <c r="E4103" s="252" t="s">
        <v>1</v>
      </c>
      <c r="F4103" s="253" t="s">
        <v>3669</v>
      </c>
      <c r="G4103" s="250"/>
      <c r="H4103" s="254">
        <v>3.6400000000000001</v>
      </c>
      <c r="I4103" s="255"/>
      <c r="J4103" s="250"/>
      <c r="K4103" s="250"/>
      <c r="L4103" s="256"/>
      <c r="M4103" s="257"/>
      <c r="N4103" s="258"/>
      <c r="O4103" s="258"/>
      <c r="P4103" s="258"/>
      <c r="Q4103" s="258"/>
      <c r="R4103" s="258"/>
      <c r="S4103" s="258"/>
      <c r="T4103" s="259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60" t="s">
        <v>260</v>
      </c>
      <c r="AU4103" s="260" t="s">
        <v>93</v>
      </c>
      <c r="AV4103" s="13" t="s">
        <v>93</v>
      </c>
      <c r="AW4103" s="13" t="s">
        <v>40</v>
      </c>
      <c r="AX4103" s="13" t="s">
        <v>84</v>
      </c>
      <c r="AY4103" s="260" t="s">
        <v>251</v>
      </c>
    </row>
    <row r="4104" s="13" customFormat="1">
      <c r="A4104" s="13"/>
      <c r="B4104" s="249"/>
      <c r="C4104" s="250"/>
      <c r="D4104" s="251" t="s">
        <v>260</v>
      </c>
      <c r="E4104" s="252" t="s">
        <v>1</v>
      </c>
      <c r="F4104" s="253" t="s">
        <v>3670</v>
      </c>
      <c r="G4104" s="250"/>
      <c r="H4104" s="254">
        <v>3.6400000000000001</v>
      </c>
      <c r="I4104" s="255"/>
      <c r="J4104" s="250"/>
      <c r="K4104" s="250"/>
      <c r="L4104" s="256"/>
      <c r="M4104" s="257"/>
      <c r="N4104" s="258"/>
      <c r="O4104" s="258"/>
      <c r="P4104" s="258"/>
      <c r="Q4104" s="258"/>
      <c r="R4104" s="258"/>
      <c r="S4104" s="258"/>
      <c r="T4104" s="259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60" t="s">
        <v>260</v>
      </c>
      <c r="AU4104" s="260" t="s">
        <v>93</v>
      </c>
      <c r="AV4104" s="13" t="s">
        <v>93</v>
      </c>
      <c r="AW4104" s="13" t="s">
        <v>40</v>
      </c>
      <c r="AX4104" s="13" t="s">
        <v>84</v>
      </c>
      <c r="AY4104" s="260" t="s">
        <v>251</v>
      </c>
    </row>
    <row r="4105" s="13" customFormat="1">
      <c r="A4105" s="13"/>
      <c r="B4105" s="249"/>
      <c r="C4105" s="250"/>
      <c r="D4105" s="251" t="s">
        <v>260</v>
      </c>
      <c r="E4105" s="252" t="s">
        <v>1</v>
      </c>
      <c r="F4105" s="253" t="s">
        <v>3671</v>
      </c>
      <c r="G4105" s="250"/>
      <c r="H4105" s="254">
        <v>3.6400000000000001</v>
      </c>
      <c r="I4105" s="255"/>
      <c r="J4105" s="250"/>
      <c r="K4105" s="250"/>
      <c r="L4105" s="256"/>
      <c r="M4105" s="257"/>
      <c r="N4105" s="258"/>
      <c r="O4105" s="258"/>
      <c r="P4105" s="258"/>
      <c r="Q4105" s="258"/>
      <c r="R4105" s="258"/>
      <c r="S4105" s="258"/>
      <c r="T4105" s="259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60" t="s">
        <v>260</v>
      </c>
      <c r="AU4105" s="260" t="s">
        <v>93</v>
      </c>
      <c r="AV4105" s="13" t="s">
        <v>93</v>
      </c>
      <c r="AW4105" s="13" t="s">
        <v>40</v>
      </c>
      <c r="AX4105" s="13" t="s">
        <v>84</v>
      </c>
      <c r="AY4105" s="260" t="s">
        <v>251</v>
      </c>
    </row>
    <row r="4106" s="13" customFormat="1">
      <c r="A4106" s="13"/>
      <c r="B4106" s="249"/>
      <c r="C4106" s="250"/>
      <c r="D4106" s="251" t="s">
        <v>260</v>
      </c>
      <c r="E4106" s="252" t="s">
        <v>1</v>
      </c>
      <c r="F4106" s="253" t="s">
        <v>3672</v>
      </c>
      <c r="G4106" s="250"/>
      <c r="H4106" s="254">
        <v>3.6400000000000001</v>
      </c>
      <c r="I4106" s="255"/>
      <c r="J4106" s="250"/>
      <c r="K4106" s="250"/>
      <c r="L4106" s="256"/>
      <c r="M4106" s="257"/>
      <c r="N4106" s="258"/>
      <c r="O4106" s="258"/>
      <c r="P4106" s="258"/>
      <c r="Q4106" s="258"/>
      <c r="R4106" s="258"/>
      <c r="S4106" s="258"/>
      <c r="T4106" s="259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T4106" s="260" t="s">
        <v>260</v>
      </c>
      <c r="AU4106" s="260" t="s">
        <v>93</v>
      </c>
      <c r="AV4106" s="13" t="s">
        <v>93</v>
      </c>
      <c r="AW4106" s="13" t="s">
        <v>40</v>
      </c>
      <c r="AX4106" s="13" t="s">
        <v>84</v>
      </c>
      <c r="AY4106" s="260" t="s">
        <v>251</v>
      </c>
    </row>
    <row r="4107" s="13" customFormat="1">
      <c r="A4107" s="13"/>
      <c r="B4107" s="249"/>
      <c r="C4107" s="250"/>
      <c r="D4107" s="251" t="s">
        <v>260</v>
      </c>
      <c r="E4107" s="252" t="s">
        <v>1</v>
      </c>
      <c r="F4107" s="253" t="s">
        <v>3673</v>
      </c>
      <c r="G4107" s="250"/>
      <c r="H4107" s="254">
        <v>6.3899999999999997</v>
      </c>
      <c r="I4107" s="255"/>
      <c r="J4107" s="250"/>
      <c r="K4107" s="250"/>
      <c r="L4107" s="256"/>
      <c r="M4107" s="257"/>
      <c r="N4107" s="258"/>
      <c r="O4107" s="258"/>
      <c r="P4107" s="258"/>
      <c r="Q4107" s="258"/>
      <c r="R4107" s="258"/>
      <c r="S4107" s="258"/>
      <c r="T4107" s="259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60" t="s">
        <v>260</v>
      </c>
      <c r="AU4107" s="260" t="s">
        <v>93</v>
      </c>
      <c r="AV4107" s="13" t="s">
        <v>93</v>
      </c>
      <c r="AW4107" s="13" t="s">
        <v>40</v>
      </c>
      <c r="AX4107" s="13" t="s">
        <v>84</v>
      </c>
      <c r="AY4107" s="260" t="s">
        <v>251</v>
      </c>
    </row>
    <row r="4108" s="13" customFormat="1">
      <c r="A4108" s="13"/>
      <c r="B4108" s="249"/>
      <c r="C4108" s="250"/>
      <c r="D4108" s="251" t="s">
        <v>260</v>
      </c>
      <c r="E4108" s="252" t="s">
        <v>1</v>
      </c>
      <c r="F4108" s="253" t="s">
        <v>3674</v>
      </c>
      <c r="G4108" s="250"/>
      <c r="H4108" s="254">
        <v>3.6400000000000001</v>
      </c>
      <c r="I4108" s="255"/>
      <c r="J4108" s="250"/>
      <c r="K4108" s="250"/>
      <c r="L4108" s="256"/>
      <c r="M4108" s="257"/>
      <c r="N4108" s="258"/>
      <c r="O4108" s="258"/>
      <c r="P4108" s="258"/>
      <c r="Q4108" s="258"/>
      <c r="R4108" s="258"/>
      <c r="S4108" s="258"/>
      <c r="T4108" s="259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60" t="s">
        <v>260</v>
      </c>
      <c r="AU4108" s="260" t="s">
        <v>93</v>
      </c>
      <c r="AV4108" s="13" t="s">
        <v>93</v>
      </c>
      <c r="AW4108" s="13" t="s">
        <v>40</v>
      </c>
      <c r="AX4108" s="13" t="s">
        <v>84</v>
      </c>
      <c r="AY4108" s="260" t="s">
        <v>251</v>
      </c>
    </row>
    <row r="4109" s="13" customFormat="1">
      <c r="A4109" s="13"/>
      <c r="B4109" s="249"/>
      <c r="C4109" s="250"/>
      <c r="D4109" s="251" t="s">
        <v>260</v>
      </c>
      <c r="E4109" s="252" t="s">
        <v>1</v>
      </c>
      <c r="F4109" s="253" t="s">
        <v>3675</v>
      </c>
      <c r="G4109" s="250"/>
      <c r="H4109" s="254">
        <v>3.6400000000000001</v>
      </c>
      <c r="I4109" s="255"/>
      <c r="J4109" s="250"/>
      <c r="K4109" s="250"/>
      <c r="L4109" s="256"/>
      <c r="M4109" s="257"/>
      <c r="N4109" s="258"/>
      <c r="O4109" s="258"/>
      <c r="P4109" s="258"/>
      <c r="Q4109" s="258"/>
      <c r="R4109" s="258"/>
      <c r="S4109" s="258"/>
      <c r="T4109" s="259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60" t="s">
        <v>260</v>
      </c>
      <c r="AU4109" s="260" t="s">
        <v>93</v>
      </c>
      <c r="AV4109" s="13" t="s">
        <v>93</v>
      </c>
      <c r="AW4109" s="13" t="s">
        <v>40</v>
      </c>
      <c r="AX4109" s="13" t="s">
        <v>84</v>
      </c>
      <c r="AY4109" s="260" t="s">
        <v>251</v>
      </c>
    </row>
    <row r="4110" s="13" customFormat="1">
      <c r="A4110" s="13"/>
      <c r="B4110" s="249"/>
      <c r="C4110" s="250"/>
      <c r="D4110" s="251" t="s">
        <v>260</v>
      </c>
      <c r="E4110" s="252" t="s">
        <v>1</v>
      </c>
      <c r="F4110" s="253" t="s">
        <v>3676</v>
      </c>
      <c r="G4110" s="250"/>
      <c r="H4110" s="254">
        <v>3.6400000000000001</v>
      </c>
      <c r="I4110" s="255"/>
      <c r="J4110" s="250"/>
      <c r="K4110" s="250"/>
      <c r="L4110" s="256"/>
      <c r="M4110" s="257"/>
      <c r="N4110" s="258"/>
      <c r="O4110" s="258"/>
      <c r="P4110" s="258"/>
      <c r="Q4110" s="258"/>
      <c r="R4110" s="258"/>
      <c r="S4110" s="258"/>
      <c r="T4110" s="259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60" t="s">
        <v>260</v>
      </c>
      <c r="AU4110" s="260" t="s">
        <v>93</v>
      </c>
      <c r="AV4110" s="13" t="s">
        <v>93</v>
      </c>
      <c r="AW4110" s="13" t="s">
        <v>40</v>
      </c>
      <c r="AX4110" s="13" t="s">
        <v>84</v>
      </c>
      <c r="AY4110" s="260" t="s">
        <v>251</v>
      </c>
    </row>
    <row r="4111" s="13" customFormat="1">
      <c r="A4111" s="13"/>
      <c r="B4111" s="249"/>
      <c r="C4111" s="250"/>
      <c r="D4111" s="251" t="s">
        <v>260</v>
      </c>
      <c r="E4111" s="252" t="s">
        <v>1</v>
      </c>
      <c r="F4111" s="253" t="s">
        <v>3677</v>
      </c>
      <c r="G4111" s="250"/>
      <c r="H4111" s="254">
        <v>3.6400000000000001</v>
      </c>
      <c r="I4111" s="255"/>
      <c r="J4111" s="250"/>
      <c r="K4111" s="250"/>
      <c r="L4111" s="256"/>
      <c r="M4111" s="257"/>
      <c r="N4111" s="258"/>
      <c r="O4111" s="258"/>
      <c r="P4111" s="258"/>
      <c r="Q4111" s="258"/>
      <c r="R4111" s="258"/>
      <c r="S4111" s="258"/>
      <c r="T4111" s="259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60" t="s">
        <v>260</v>
      </c>
      <c r="AU4111" s="260" t="s">
        <v>93</v>
      </c>
      <c r="AV4111" s="13" t="s">
        <v>93</v>
      </c>
      <c r="AW4111" s="13" t="s">
        <v>40</v>
      </c>
      <c r="AX4111" s="13" t="s">
        <v>84</v>
      </c>
      <c r="AY4111" s="260" t="s">
        <v>251</v>
      </c>
    </row>
    <row r="4112" s="13" customFormat="1">
      <c r="A4112" s="13"/>
      <c r="B4112" s="249"/>
      <c r="C4112" s="250"/>
      <c r="D4112" s="251" t="s">
        <v>260</v>
      </c>
      <c r="E4112" s="252" t="s">
        <v>1</v>
      </c>
      <c r="F4112" s="253" t="s">
        <v>3678</v>
      </c>
      <c r="G4112" s="250"/>
      <c r="H4112" s="254">
        <v>3.6400000000000001</v>
      </c>
      <c r="I4112" s="255"/>
      <c r="J4112" s="250"/>
      <c r="K4112" s="250"/>
      <c r="L4112" s="256"/>
      <c r="M4112" s="257"/>
      <c r="N4112" s="258"/>
      <c r="O4112" s="258"/>
      <c r="P4112" s="258"/>
      <c r="Q4112" s="258"/>
      <c r="R4112" s="258"/>
      <c r="S4112" s="258"/>
      <c r="T4112" s="259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T4112" s="260" t="s">
        <v>260</v>
      </c>
      <c r="AU4112" s="260" t="s">
        <v>93</v>
      </c>
      <c r="AV4112" s="13" t="s">
        <v>93</v>
      </c>
      <c r="AW4112" s="13" t="s">
        <v>40</v>
      </c>
      <c r="AX4112" s="13" t="s">
        <v>84</v>
      </c>
      <c r="AY4112" s="260" t="s">
        <v>251</v>
      </c>
    </row>
    <row r="4113" s="13" customFormat="1">
      <c r="A4113" s="13"/>
      <c r="B4113" s="249"/>
      <c r="C4113" s="250"/>
      <c r="D4113" s="251" t="s">
        <v>260</v>
      </c>
      <c r="E4113" s="252" t="s">
        <v>1</v>
      </c>
      <c r="F4113" s="253" t="s">
        <v>3679</v>
      </c>
      <c r="G4113" s="250"/>
      <c r="H4113" s="254">
        <v>3.6400000000000001</v>
      </c>
      <c r="I4113" s="255"/>
      <c r="J4113" s="250"/>
      <c r="K4113" s="250"/>
      <c r="L4113" s="256"/>
      <c r="M4113" s="257"/>
      <c r="N4113" s="258"/>
      <c r="O4113" s="258"/>
      <c r="P4113" s="258"/>
      <c r="Q4113" s="258"/>
      <c r="R4113" s="258"/>
      <c r="S4113" s="258"/>
      <c r="T4113" s="259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60" t="s">
        <v>260</v>
      </c>
      <c r="AU4113" s="260" t="s">
        <v>93</v>
      </c>
      <c r="AV4113" s="13" t="s">
        <v>93</v>
      </c>
      <c r="AW4113" s="13" t="s">
        <v>40</v>
      </c>
      <c r="AX4113" s="13" t="s">
        <v>84</v>
      </c>
      <c r="AY4113" s="260" t="s">
        <v>251</v>
      </c>
    </row>
    <row r="4114" s="13" customFormat="1">
      <c r="A4114" s="13"/>
      <c r="B4114" s="249"/>
      <c r="C4114" s="250"/>
      <c r="D4114" s="251" t="s">
        <v>260</v>
      </c>
      <c r="E4114" s="252" t="s">
        <v>1</v>
      </c>
      <c r="F4114" s="253" t="s">
        <v>3680</v>
      </c>
      <c r="G4114" s="250"/>
      <c r="H4114" s="254">
        <v>3.6400000000000001</v>
      </c>
      <c r="I4114" s="255"/>
      <c r="J4114" s="250"/>
      <c r="K4114" s="250"/>
      <c r="L4114" s="256"/>
      <c r="M4114" s="257"/>
      <c r="N4114" s="258"/>
      <c r="O4114" s="258"/>
      <c r="P4114" s="258"/>
      <c r="Q4114" s="258"/>
      <c r="R4114" s="258"/>
      <c r="S4114" s="258"/>
      <c r="T4114" s="259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T4114" s="260" t="s">
        <v>260</v>
      </c>
      <c r="AU4114" s="260" t="s">
        <v>93</v>
      </c>
      <c r="AV4114" s="13" t="s">
        <v>93</v>
      </c>
      <c r="AW4114" s="13" t="s">
        <v>40</v>
      </c>
      <c r="AX4114" s="13" t="s">
        <v>84</v>
      </c>
      <c r="AY4114" s="260" t="s">
        <v>251</v>
      </c>
    </row>
    <row r="4115" s="13" customFormat="1">
      <c r="A4115" s="13"/>
      <c r="B4115" s="249"/>
      <c r="C4115" s="250"/>
      <c r="D4115" s="251" t="s">
        <v>260</v>
      </c>
      <c r="E4115" s="252" t="s">
        <v>1</v>
      </c>
      <c r="F4115" s="253" t="s">
        <v>3681</v>
      </c>
      <c r="G4115" s="250"/>
      <c r="H4115" s="254">
        <v>3.6400000000000001</v>
      </c>
      <c r="I4115" s="255"/>
      <c r="J4115" s="250"/>
      <c r="K4115" s="250"/>
      <c r="L4115" s="256"/>
      <c r="M4115" s="257"/>
      <c r="N4115" s="258"/>
      <c r="O4115" s="258"/>
      <c r="P4115" s="258"/>
      <c r="Q4115" s="258"/>
      <c r="R4115" s="258"/>
      <c r="S4115" s="258"/>
      <c r="T4115" s="259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60" t="s">
        <v>260</v>
      </c>
      <c r="AU4115" s="260" t="s">
        <v>93</v>
      </c>
      <c r="AV4115" s="13" t="s">
        <v>93</v>
      </c>
      <c r="AW4115" s="13" t="s">
        <v>40</v>
      </c>
      <c r="AX4115" s="13" t="s">
        <v>84</v>
      </c>
      <c r="AY4115" s="260" t="s">
        <v>251</v>
      </c>
    </row>
    <row r="4116" s="16" customFormat="1">
      <c r="A4116" s="16"/>
      <c r="B4116" s="283"/>
      <c r="C4116" s="284"/>
      <c r="D4116" s="251" t="s">
        <v>260</v>
      </c>
      <c r="E4116" s="285" t="s">
        <v>1</v>
      </c>
      <c r="F4116" s="286" t="s">
        <v>329</v>
      </c>
      <c r="G4116" s="284"/>
      <c r="H4116" s="287">
        <v>75.549999999999997</v>
      </c>
      <c r="I4116" s="288"/>
      <c r="J4116" s="284"/>
      <c r="K4116" s="284"/>
      <c r="L4116" s="289"/>
      <c r="M4116" s="290"/>
      <c r="N4116" s="291"/>
      <c r="O4116" s="291"/>
      <c r="P4116" s="291"/>
      <c r="Q4116" s="291"/>
      <c r="R4116" s="291"/>
      <c r="S4116" s="291"/>
      <c r="T4116" s="292"/>
      <c r="U4116" s="16"/>
      <c r="V4116" s="16"/>
      <c r="W4116" s="16"/>
      <c r="X4116" s="16"/>
      <c r="Y4116" s="16"/>
      <c r="Z4116" s="16"/>
      <c r="AA4116" s="16"/>
      <c r="AB4116" s="16"/>
      <c r="AC4116" s="16"/>
      <c r="AD4116" s="16"/>
      <c r="AE4116" s="16"/>
      <c r="AT4116" s="293" t="s">
        <v>260</v>
      </c>
      <c r="AU4116" s="293" t="s">
        <v>93</v>
      </c>
      <c r="AV4116" s="16" t="s">
        <v>273</v>
      </c>
      <c r="AW4116" s="16" t="s">
        <v>40</v>
      </c>
      <c r="AX4116" s="16" t="s">
        <v>84</v>
      </c>
      <c r="AY4116" s="293" t="s">
        <v>251</v>
      </c>
    </row>
    <row r="4117" s="15" customFormat="1">
      <c r="A4117" s="15"/>
      <c r="B4117" s="272"/>
      <c r="C4117" s="273"/>
      <c r="D4117" s="251" t="s">
        <v>260</v>
      </c>
      <c r="E4117" s="274" t="s">
        <v>1</v>
      </c>
      <c r="F4117" s="275" t="s">
        <v>632</v>
      </c>
      <c r="G4117" s="273"/>
      <c r="H4117" s="274" t="s">
        <v>1</v>
      </c>
      <c r="I4117" s="276"/>
      <c r="J4117" s="273"/>
      <c r="K4117" s="273"/>
      <c r="L4117" s="277"/>
      <c r="M4117" s="278"/>
      <c r="N4117" s="279"/>
      <c r="O4117" s="279"/>
      <c r="P4117" s="279"/>
      <c r="Q4117" s="279"/>
      <c r="R4117" s="279"/>
      <c r="S4117" s="279"/>
      <c r="T4117" s="280"/>
      <c r="U4117" s="15"/>
      <c r="V4117" s="15"/>
      <c r="W4117" s="15"/>
      <c r="X4117" s="15"/>
      <c r="Y4117" s="15"/>
      <c r="Z4117" s="15"/>
      <c r="AA4117" s="15"/>
      <c r="AB4117" s="15"/>
      <c r="AC4117" s="15"/>
      <c r="AD4117" s="15"/>
      <c r="AE4117" s="15"/>
      <c r="AT4117" s="281" t="s">
        <v>260</v>
      </c>
      <c r="AU4117" s="281" t="s">
        <v>93</v>
      </c>
      <c r="AV4117" s="15" t="s">
        <v>91</v>
      </c>
      <c r="AW4117" s="15" t="s">
        <v>40</v>
      </c>
      <c r="AX4117" s="15" t="s">
        <v>84</v>
      </c>
      <c r="AY4117" s="281" t="s">
        <v>251</v>
      </c>
    </row>
    <row r="4118" s="13" customFormat="1">
      <c r="A4118" s="13"/>
      <c r="B4118" s="249"/>
      <c r="C4118" s="250"/>
      <c r="D4118" s="251" t="s">
        <v>260</v>
      </c>
      <c r="E4118" s="252" t="s">
        <v>1</v>
      </c>
      <c r="F4118" s="253" t="s">
        <v>3682</v>
      </c>
      <c r="G4118" s="250"/>
      <c r="H4118" s="254">
        <v>3.6400000000000001</v>
      </c>
      <c r="I4118" s="255"/>
      <c r="J4118" s="250"/>
      <c r="K4118" s="250"/>
      <c r="L4118" s="256"/>
      <c r="M4118" s="257"/>
      <c r="N4118" s="258"/>
      <c r="O4118" s="258"/>
      <c r="P4118" s="258"/>
      <c r="Q4118" s="258"/>
      <c r="R4118" s="258"/>
      <c r="S4118" s="258"/>
      <c r="T4118" s="259"/>
      <c r="U4118" s="13"/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3"/>
      <c r="AT4118" s="260" t="s">
        <v>260</v>
      </c>
      <c r="AU4118" s="260" t="s">
        <v>93</v>
      </c>
      <c r="AV4118" s="13" t="s">
        <v>93</v>
      </c>
      <c r="AW4118" s="13" t="s">
        <v>40</v>
      </c>
      <c r="AX4118" s="13" t="s">
        <v>84</v>
      </c>
      <c r="AY4118" s="260" t="s">
        <v>251</v>
      </c>
    </row>
    <row r="4119" s="13" customFormat="1">
      <c r="A4119" s="13"/>
      <c r="B4119" s="249"/>
      <c r="C4119" s="250"/>
      <c r="D4119" s="251" t="s">
        <v>260</v>
      </c>
      <c r="E4119" s="252" t="s">
        <v>1</v>
      </c>
      <c r="F4119" s="253" t="s">
        <v>3683</v>
      </c>
      <c r="G4119" s="250"/>
      <c r="H4119" s="254">
        <v>3.6400000000000001</v>
      </c>
      <c r="I4119" s="255"/>
      <c r="J4119" s="250"/>
      <c r="K4119" s="250"/>
      <c r="L4119" s="256"/>
      <c r="M4119" s="257"/>
      <c r="N4119" s="258"/>
      <c r="O4119" s="258"/>
      <c r="P4119" s="258"/>
      <c r="Q4119" s="258"/>
      <c r="R4119" s="258"/>
      <c r="S4119" s="258"/>
      <c r="T4119" s="259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60" t="s">
        <v>260</v>
      </c>
      <c r="AU4119" s="260" t="s">
        <v>93</v>
      </c>
      <c r="AV4119" s="13" t="s">
        <v>93</v>
      </c>
      <c r="AW4119" s="13" t="s">
        <v>40</v>
      </c>
      <c r="AX4119" s="13" t="s">
        <v>84</v>
      </c>
      <c r="AY4119" s="260" t="s">
        <v>251</v>
      </c>
    </row>
    <row r="4120" s="13" customFormat="1">
      <c r="A4120" s="13"/>
      <c r="B4120" s="249"/>
      <c r="C4120" s="250"/>
      <c r="D4120" s="251" t="s">
        <v>260</v>
      </c>
      <c r="E4120" s="252" t="s">
        <v>1</v>
      </c>
      <c r="F4120" s="253" t="s">
        <v>3684</v>
      </c>
      <c r="G4120" s="250"/>
      <c r="H4120" s="254">
        <v>3.6400000000000001</v>
      </c>
      <c r="I4120" s="255"/>
      <c r="J4120" s="250"/>
      <c r="K4120" s="250"/>
      <c r="L4120" s="256"/>
      <c r="M4120" s="257"/>
      <c r="N4120" s="258"/>
      <c r="O4120" s="258"/>
      <c r="P4120" s="258"/>
      <c r="Q4120" s="258"/>
      <c r="R4120" s="258"/>
      <c r="S4120" s="258"/>
      <c r="T4120" s="259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60" t="s">
        <v>260</v>
      </c>
      <c r="AU4120" s="260" t="s">
        <v>93</v>
      </c>
      <c r="AV4120" s="13" t="s">
        <v>93</v>
      </c>
      <c r="AW4120" s="13" t="s">
        <v>40</v>
      </c>
      <c r="AX4120" s="13" t="s">
        <v>84</v>
      </c>
      <c r="AY4120" s="260" t="s">
        <v>251</v>
      </c>
    </row>
    <row r="4121" s="13" customFormat="1">
      <c r="A4121" s="13"/>
      <c r="B4121" s="249"/>
      <c r="C4121" s="250"/>
      <c r="D4121" s="251" t="s">
        <v>260</v>
      </c>
      <c r="E4121" s="252" t="s">
        <v>1</v>
      </c>
      <c r="F4121" s="253" t="s">
        <v>3685</v>
      </c>
      <c r="G4121" s="250"/>
      <c r="H4121" s="254">
        <v>3.6400000000000001</v>
      </c>
      <c r="I4121" s="255"/>
      <c r="J4121" s="250"/>
      <c r="K4121" s="250"/>
      <c r="L4121" s="256"/>
      <c r="M4121" s="257"/>
      <c r="N4121" s="258"/>
      <c r="O4121" s="258"/>
      <c r="P4121" s="258"/>
      <c r="Q4121" s="258"/>
      <c r="R4121" s="258"/>
      <c r="S4121" s="258"/>
      <c r="T4121" s="259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60" t="s">
        <v>260</v>
      </c>
      <c r="AU4121" s="260" t="s">
        <v>93</v>
      </c>
      <c r="AV4121" s="13" t="s">
        <v>93</v>
      </c>
      <c r="AW4121" s="13" t="s">
        <v>40</v>
      </c>
      <c r="AX4121" s="13" t="s">
        <v>84</v>
      </c>
      <c r="AY4121" s="260" t="s">
        <v>251</v>
      </c>
    </row>
    <row r="4122" s="13" customFormat="1">
      <c r="A4122" s="13"/>
      <c r="B4122" s="249"/>
      <c r="C4122" s="250"/>
      <c r="D4122" s="251" t="s">
        <v>260</v>
      </c>
      <c r="E4122" s="252" t="s">
        <v>1</v>
      </c>
      <c r="F4122" s="253" t="s">
        <v>3686</v>
      </c>
      <c r="G4122" s="250"/>
      <c r="H4122" s="254">
        <v>3.6400000000000001</v>
      </c>
      <c r="I4122" s="255"/>
      <c r="J4122" s="250"/>
      <c r="K4122" s="250"/>
      <c r="L4122" s="256"/>
      <c r="M4122" s="257"/>
      <c r="N4122" s="258"/>
      <c r="O4122" s="258"/>
      <c r="P4122" s="258"/>
      <c r="Q4122" s="258"/>
      <c r="R4122" s="258"/>
      <c r="S4122" s="258"/>
      <c r="T4122" s="259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60" t="s">
        <v>260</v>
      </c>
      <c r="AU4122" s="260" t="s">
        <v>93</v>
      </c>
      <c r="AV4122" s="13" t="s">
        <v>93</v>
      </c>
      <c r="AW4122" s="13" t="s">
        <v>40</v>
      </c>
      <c r="AX4122" s="13" t="s">
        <v>84</v>
      </c>
      <c r="AY4122" s="260" t="s">
        <v>251</v>
      </c>
    </row>
    <row r="4123" s="13" customFormat="1">
      <c r="A4123" s="13"/>
      <c r="B4123" s="249"/>
      <c r="C4123" s="250"/>
      <c r="D4123" s="251" t="s">
        <v>260</v>
      </c>
      <c r="E4123" s="252" t="s">
        <v>1</v>
      </c>
      <c r="F4123" s="253" t="s">
        <v>3687</v>
      </c>
      <c r="G4123" s="250"/>
      <c r="H4123" s="254">
        <v>3.6400000000000001</v>
      </c>
      <c r="I4123" s="255"/>
      <c r="J4123" s="250"/>
      <c r="K4123" s="250"/>
      <c r="L4123" s="256"/>
      <c r="M4123" s="257"/>
      <c r="N4123" s="258"/>
      <c r="O4123" s="258"/>
      <c r="P4123" s="258"/>
      <c r="Q4123" s="258"/>
      <c r="R4123" s="258"/>
      <c r="S4123" s="258"/>
      <c r="T4123" s="259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60" t="s">
        <v>260</v>
      </c>
      <c r="AU4123" s="260" t="s">
        <v>93</v>
      </c>
      <c r="AV4123" s="13" t="s">
        <v>93</v>
      </c>
      <c r="AW4123" s="13" t="s">
        <v>40</v>
      </c>
      <c r="AX4123" s="13" t="s">
        <v>84</v>
      </c>
      <c r="AY4123" s="260" t="s">
        <v>251</v>
      </c>
    </row>
    <row r="4124" s="13" customFormat="1">
      <c r="A4124" s="13"/>
      <c r="B4124" s="249"/>
      <c r="C4124" s="250"/>
      <c r="D4124" s="251" t="s">
        <v>260</v>
      </c>
      <c r="E4124" s="252" t="s">
        <v>1</v>
      </c>
      <c r="F4124" s="253" t="s">
        <v>3688</v>
      </c>
      <c r="G4124" s="250"/>
      <c r="H4124" s="254">
        <v>3.6400000000000001</v>
      </c>
      <c r="I4124" s="255"/>
      <c r="J4124" s="250"/>
      <c r="K4124" s="250"/>
      <c r="L4124" s="256"/>
      <c r="M4124" s="257"/>
      <c r="N4124" s="258"/>
      <c r="O4124" s="258"/>
      <c r="P4124" s="258"/>
      <c r="Q4124" s="258"/>
      <c r="R4124" s="258"/>
      <c r="S4124" s="258"/>
      <c r="T4124" s="259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60" t="s">
        <v>260</v>
      </c>
      <c r="AU4124" s="260" t="s">
        <v>93</v>
      </c>
      <c r="AV4124" s="13" t="s">
        <v>93</v>
      </c>
      <c r="AW4124" s="13" t="s">
        <v>40</v>
      </c>
      <c r="AX4124" s="13" t="s">
        <v>84</v>
      </c>
      <c r="AY4124" s="260" t="s">
        <v>251</v>
      </c>
    </row>
    <row r="4125" s="13" customFormat="1">
      <c r="A4125" s="13"/>
      <c r="B4125" s="249"/>
      <c r="C4125" s="250"/>
      <c r="D4125" s="251" t="s">
        <v>260</v>
      </c>
      <c r="E4125" s="252" t="s">
        <v>1</v>
      </c>
      <c r="F4125" s="253" t="s">
        <v>3689</v>
      </c>
      <c r="G4125" s="250"/>
      <c r="H4125" s="254">
        <v>3.6400000000000001</v>
      </c>
      <c r="I4125" s="255"/>
      <c r="J4125" s="250"/>
      <c r="K4125" s="250"/>
      <c r="L4125" s="256"/>
      <c r="M4125" s="257"/>
      <c r="N4125" s="258"/>
      <c r="O4125" s="258"/>
      <c r="P4125" s="258"/>
      <c r="Q4125" s="258"/>
      <c r="R4125" s="258"/>
      <c r="S4125" s="258"/>
      <c r="T4125" s="259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60" t="s">
        <v>260</v>
      </c>
      <c r="AU4125" s="260" t="s">
        <v>93</v>
      </c>
      <c r="AV4125" s="13" t="s">
        <v>93</v>
      </c>
      <c r="AW4125" s="13" t="s">
        <v>40</v>
      </c>
      <c r="AX4125" s="13" t="s">
        <v>84</v>
      </c>
      <c r="AY4125" s="260" t="s">
        <v>251</v>
      </c>
    </row>
    <row r="4126" s="13" customFormat="1">
      <c r="A4126" s="13"/>
      <c r="B4126" s="249"/>
      <c r="C4126" s="250"/>
      <c r="D4126" s="251" t="s">
        <v>260</v>
      </c>
      <c r="E4126" s="252" t="s">
        <v>1</v>
      </c>
      <c r="F4126" s="253" t="s">
        <v>3690</v>
      </c>
      <c r="G4126" s="250"/>
      <c r="H4126" s="254">
        <v>3.6400000000000001</v>
      </c>
      <c r="I4126" s="255"/>
      <c r="J4126" s="250"/>
      <c r="K4126" s="250"/>
      <c r="L4126" s="256"/>
      <c r="M4126" s="257"/>
      <c r="N4126" s="258"/>
      <c r="O4126" s="258"/>
      <c r="P4126" s="258"/>
      <c r="Q4126" s="258"/>
      <c r="R4126" s="258"/>
      <c r="S4126" s="258"/>
      <c r="T4126" s="259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T4126" s="260" t="s">
        <v>260</v>
      </c>
      <c r="AU4126" s="260" t="s">
        <v>93</v>
      </c>
      <c r="AV4126" s="13" t="s">
        <v>93</v>
      </c>
      <c r="AW4126" s="13" t="s">
        <v>40</v>
      </c>
      <c r="AX4126" s="13" t="s">
        <v>84</v>
      </c>
      <c r="AY4126" s="260" t="s">
        <v>251</v>
      </c>
    </row>
    <row r="4127" s="13" customFormat="1">
      <c r="A4127" s="13"/>
      <c r="B4127" s="249"/>
      <c r="C4127" s="250"/>
      <c r="D4127" s="251" t="s">
        <v>260</v>
      </c>
      <c r="E4127" s="252" t="s">
        <v>1</v>
      </c>
      <c r="F4127" s="253" t="s">
        <v>3691</v>
      </c>
      <c r="G4127" s="250"/>
      <c r="H4127" s="254">
        <v>3.6400000000000001</v>
      </c>
      <c r="I4127" s="255"/>
      <c r="J4127" s="250"/>
      <c r="K4127" s="250"/>
      <c r="L4127" s="256"/>
      <c r="M4127" s="257"/>
      <c r="N4127" s="258"/>
      <c r="O4127" s="258"/>
      <c r="P4127" s="258"/>
      <c r="Q4127" s="258"/>
      <c r="R4127" s="258"/>
      <c r="S4127" s="258"/>
      <c r="T4127" s="259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60" t="s">
        <v>260</v>
      </c>
      <c r="AU4127" s="260" t="s">
        <v>93</v>
      </c>
      <c r="AV4127" s="13" t="s">
        <v>93</v>
      </c>
      <c r="AW4127" s="13" t="s">
        <v>40</v>
      </c>
      <c r="AX4127" s="13" t="s">
        <v>84</v>
      </c>
      <c r="AY4127" s="260" t="s">
        <v>251</v>
      </c>
    </row>
    <row r="4128" s="13" customFormat="1">
      <c r="A4128" s="13"/>
      <c r="B4128" s="249"/>
      <c r="C4128" s="250"/>
      <c r="D4128" s="251" t="s">
        <v>260</v>
      </c>
      <c r="E4128" s="252" t="s">
        <v>1</v>
      </c>
      <c r="F4128" s="253" t="s">
        <v>3692</v>
      </c>
      <c r="G4128" s="250"/>
      <c r="H4128" s="254">
        <v>3.6400000000000001</v>
      </c>
      <c r="I4128" s="255"/>
      <c r="J4128" s="250"/>
      <c r="K4128" s="250"/>
      <c r="L4128" s="256"/>
      <c r="M4128" s="257"/>
      <c r="N4128" s="258"/>
      <c r="O4128" s="258"/>
      <c r="P4128" s="258"/>
      <c r="Q4128" s="258"/>
      <c r="R4128" s="258"/>
      <c r="S4128" s="258"/>
      <c r="T4128" s="259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60" t="s">
        <v>260</v>
      </c>
      <c r="AU4128" s="260" t="s">
        <v>93</v>
      </c>
      <c r="AV4128" s="13" t="s">
        <v>93</v>
      </c>
      <c r="AW4128" s="13" t="s">
        <v>40</v>
      </c>
      <c r="AX4128" s="13" t="s">
        <v>84</v>
      </c>
      <c r="AY4128" s="260" t="s">
        <v>251</v>
      </c>
    </row>
    <row r="4129" s="13" customFormat="1">
      <c r="A4129" s="13"/>
      <c r="B4129" s="249"/>
      <c r="C4129" s="250"/>
      <c r="D4129" s="251" t="s">
        <v>260</v>
      </c>
      <c r="E4129" s="252" t="s">
        <v>1</v>
      </c>
      <c r="F4129" s="253" t="s">
        <v>3693</v>
      </c>
      <c r="G4129" s="250"/>
      <c r="H4129" s="254">
        <v>6.3899999999999997</v>
      </c>
      <c r="I4129" s="255"/>
      <c r="J4129" s="250"/>
      <c r="K4129" s="250"/>
      <c r="L4129" s="256"/>
      <c r="M4129" s="257"/>
      <c r="N4129" s="258"/>
      <c r="O4129" s="258"/>
      <c r="P4129" s="258"/>
      <c r="Q4129" s="258"/>
      <c r="R4129" s="258"/>
      <c r="S4129" s="258"/>
      <c r="T4129" s="259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60" t="s">
        <v>260</v>
      </c>
      <c r="AU4129" s="260" t="s">
        <v>93</v>
      </c>
      <c r="AV4129" s="13" t="s">
        <v>93</v>
      </c>
      <c r="AW4129" s="13" t="s">
        <v>40</v>
      </c>
      <c r="AX4129" s="13" t="s">
        <v>84</v>
      </c>
      <c r="AY4129" s="260" t="s">
        <v>251</v>
      </c>
    </row>
    <row r="4130" s="13" customFormat="1">
      <c r="A4130" s="13"/>
      <c r="B4130" s="249"/>
      <c r="C4130" s="250"/>
      <c r="D4130" s="251" t="s">
        <v>260</v>
      </c>
      <c r="E4130" s="252" t="s">
        <v>1</v>
      </c>
      <c r="F4130" s="253" t="s">
        <v>3694</v>
      </c>
      <c r="G4130" s="250"/>
      <c r="H4130" s="254">
        <v>3.6400000000000001</v>
      </c>
      <c r="I4130" s="255"/>
      <c r="J4130" s="250"/>
      <c r="K4130" s="250"/>
      <c r="L4130" s="256"/>
      <c r="M4130" s="257"/>
      <c r="N4130" s="258"/>
      <c r="O4130" s="258"/>
      <c r="P4130" s="258"/>
      <c r="Q4130" s="258"/>
      <c r="R4130" s="258"/>
      <c r="S4130" s="258"/>
      <c r="T4130" s="259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60" t="s">
        <v>260</v>
      </c>
      <c r="AU4130" s="260" t="s">
        <v>93</v>
      </c>
      <c r="AV4130" s="13" t="s">
        <v>93</v>
      </c>
      <c r="AW4130" s="13" t="s">
        <v>40</v>
      </c>
      <c r="AX4130" s="13" t="s">
        <v>84</v>
      </c>
      <c r="AY4130" s="260" t="s">
        <v>251</v>
      </c>
    </row>
    <row r="4131" s="13" customFormat="1">
      <c r="A4131" s="13"/>
      <c r="B4131" s="249"/>
      <c r="C4131" s="250"/>
      <c r="D4131" s="251" t="s">
        <v>260</v>
      </c>
      <c r="E4131" s="252" t="s">
        <v>1</v>
      </c>
      <c r="F4131" s="253" t="s">
        <v>3695</v>
      </c>
      <c r="G4131" s="250"/>
      <c r="H4131" s="254">
        <v>3.6400000000000001</v>
      </c>
      <c r="I4131" s="255"/>
      <c r="J4131" s="250"/>
      <c r="K4131" s="250"/>
      <c r="L4131" s="256"/>
      <c r="M4131" s="257"/>
      <c r="N4131" s="258"/>
      <c r="O4131" s="258"/>
      <c r="P4131" s="258"/>
      <c r="Q4131" s="258"/>
      <c r="R4131" s="258"/>
      <c r="S4131" s="258"/>
      <c r="T4131" s="259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60" t="s">
        <v>260</v>
      </c>
      <c r="AU4131" s="260" t="s">
        <v>93</v>
      </c>
      <c r="AV4131" s="13" t="s">
        <v>93</v>
      </c>
      <c r="AW4131" s="13" t="s">
        <v>40</v>
      </c>
      <c r="AX4131" s="13" t="s">
        <v>84</v>
      </c>
      <c r="AY4131" s="260" t="s">
        <v>251</v>
      </c>
    </row>
    <row r="4132" s="13" customFormat="1">
      <c r="A4132" s="13"/>
      <c r="B4132" s="249"/>
      <c r="C4132" s="250"/>
      <c r="D4132" s="251" t="s">
        <v>260</v>
      </c>
      <c r="E4132" s="252" t="s">
        <v>1</v>
      </c>
      <c r="F4132" s="253" t="s">
        <v>3696</v>
      </c>
      <c r="G4132" s="250"/>
      <c r="H4132" s="254">
        <v>3.6400000000000001</v>
      </c>
      <c r="I4132" s="255"/>
      <c r="J4132" s="250"/>
      <c r="K4132" s="250"/>
      <c r="L4132" s="256"/>
      <c r="M4132" s="257"/>
      <c r="N4132" s="258"/>
      <c r="O4132" s="258"/>
      <c r="P4132" s="258"/>
      <c r="Q4132" s="258"/>
      <c r="R4132" s="258"/>
      <c r="S4132" s="258"/>
      <c r="T4132" s="259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60" t="s">
        <v>260</v>
      </c>
      <c r="AU4132" s="260" t="s">
        <v>93</v>
      </c>
      <c r="AV4132" s="13" t="s">
        <v>93</v>
      </c>
      <c r="AW4132" s="13" t="s">
        <v>40</v>
      </c>
      <c r="AX4132" s="13" t="s">
        <v>84</v>
      </c>
      <c r="AY4132" s="260" t="s">
        <v>251</v>
      </c>
    </row>
    <row r="4133" s="13" customFormat="1">
      <c r="A4133" s="13"/>
      <c r="B4133" s="249"/>
      <c r="C4133" s="250"/>
      <c r="D4133" s="251" t="s">
        <v>260</v>
      </c>
      <c r="E4133" s="252" t="s">
        <v>1</v>
      </c>
      <c r="F4133" s="253" t="s">
        <v>3697</v>
      </c>
      <c r="G4133" s="250"/>
      <c r="H4133" s="254">
        <v>3.6400000000000001</v>
      </c>
      <c r="I4133" s="255"/>
      <c r="J4133" s="250"/>
      <c r="K4133" s="250"/>
      <c r="L4133" s="256"/>
      <c r="M4133" s="257"/>
      <c r="N4133" s="258"/>
      <c r="O4133" s="258"/>
      <c r="P4133" s="258"/>
      <c r="Q4133" s="258"/>
      <c r="R4133" s="258"/>
      <c r="S4133" s="258"/>
      <c r="T4133" s="259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60" t="s">
        <v>260</v>
      </c>
      <c r="AU4133" s="260" t="s">
        <v>93</v>
      </c>
      <c r="AV4133" s="13" t="s">
        <v>93</v>
      </c>
      <c r="AW4133" s="13" t="s">
        <v>40</v>
      </c>
      <c r="AX4133" s="13" t="s">
        <v>84</v>
      </c>
      <c r="AY4133" s="260" t="s">
        <v>251</v>
      </c>
    </row>
    <row r="4134" s="13" customFormat="1">
      <c r="A4134" s="13"/>
      <c r="B4134" s="249"/>
      <c r="C4134" s="250"/>
      <c r="D4134" s="251" t="s">
        <v>260</v>
      </c>
      <c r="E4134" s="252" t="s">
        <v>1</v>
      </c>
      <c r="F4134" s="253" t="s">
        <v>3698</v>
      </c>
      <c r="G4134" s="250"/>
      <c r="H4134" s="254">
        <v>3.6400000000000001</v>
      </c>
      <c r="I4134" s="255"/>
      <c r="J4134" s="250"/>
      <c r="K4134" s="250"/>
      <c r="L4134" s="256"/>
      <c r="M4134" s="257"/>
      <c r="N4134" s="258"/>
      <c r="O4134" s="258"/>
      <c r="P4134" s="258"/>
      <c r="Q4134" s="258"/>
      <c r="R4134" s="258"/>
      <c r="S4134" s="258"/>
      <c r="T4134" s="259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60" t="s">
        <v>260</v>
      </c>
      <c r="AU4134" s="260" t="s">
        <v>93</v>
      </c>
      <c r="AV4134" s="13" t="s">
        <v>93</v>
      </c>
      <c r="AW4134" s="13" t="s">
        <v>40</v>
      </c>
      <c r="AX4134" s="13" t="s">
        <v>84</v>
      </c>
      <c r="AY4134" s="260" t="s">
        <v>251</v>
      </c>
    </row>
    <row r="4135" s="13" customFormat="1">
      <c r="A4135" s="13"/>
      <c r="B4135" s="249"/>
      <c r="C4135" s="250"/>
      <c r="D4135" s="251" t="s">
        <v>260</v>
      </c>
      <c r="E4135" s="252" t="s">
        <v>1</v>
      </c>
      <c r="F4135" s="253" t="s">
        <v>3699</v>
      </c>
      <c r="G4135" s="250"/>
      <c r="H4135" s="254">
        <v>3.6400000000000001</v>
      </c>
      <c r="I4135" s="255"/>
      <c r="J4135" s="250"/>
      <c r="K4135" s="250"/>
      <c r="L4135" s="256"/>
      <c r="M4135" s="257"/>
      <c r="N4135" s="258"/>
      <c r="O4135" s="258"/>
      <c r="P4135" s="258"/>
      <c r="Q4135" s="258"/>
      <c r="R4135" s="258"/>
      <c r="S4135" s="258"/>
      <c r="T4135" s="259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60" t="s">
        <v>260</v>
      </c>
      <c r="AU4135" s="260" t="s">
        <v>93</v>
      </c>
      <c r="AV4135" s="13" t="s">
        <v>93</v>
      </c>
      <c r="AW4135" s="13" t="s">
        <v>40</v>
      </c>
      <c r="AX4135" s="13" t="s">
        <v>84</v>
      </c>
      <c r="AY4135" s="260" t="s">
        <v>251</v>
      </c>
    </row>
    <row r="4136" s="13" customFormat="1">
      <c r="A4136" s="13"/>
      <c r="B4136" s="249"/>
      <c r="C4136" s="250"/>
      <c r="D4136" s="251" t="s">
        <v>260</v>
      </c>
      <c r="E4136" s="252" t="s">
        <v>1</v>
      </c>
      <c r="F4136" s="253" t="s">
        <v>3700</v>
      </c>
      <c r="G4136" s="250"/>
      <c r="H4136" s="254">
        <v>3.6400000000000001</v>
      </c>
      <c r="I4136" s="255"/>
      <c r="J4136" s="250"/>
      <c r="K4136" s="250"/>
      <c r="L4136" s="256"/>
      <c r="M4136" s="257"/>
      <c r="N4136" s="258"/>
      <c r="O4136" s="258"/>
      <c r="P4136" s="258"/>
      <c r="Q4136" s="258"/>
      <c r="R4136" s="258"/>
      <c r="S4136" s="258"/>
      <c r="T4136" s="259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60" t="s">
        <v>260</v>
      </c>
      <c r="AU4136" s="260" t="s">
        <v>93</v>
      </c>
      <c r="AV4136" s="13" t="s">
        <v>93</v>
      </c>
      <c r="AW4136" s="13" t="s">
        <v>40</v>
      </c>
      <c r="AX4136" s="13" t="s">
        <v>84</v>
      </c>
      <c r="AY4136" s="260" t="s">
        <v>251</v>
      </c>
    </row>
    <row r="4137" s="13" customFormat="1">
      <c r="A4137" s="13"/>
      <c r="B4137" s="249"/>
      <c r="C4137" s="250"/>
      <c r="D4137" s="251" t="s">
        <v>260</v>
      </c>
      <c r="E4137" s="252" t="s">
        <v>1</v>
      </c>
      <c r="F4137" s="253" t="s">
        <v>3701</v>
      </c>
      <c r="G4137" s="250"/>
      <c r="H4137" s="254">
        <v>3.6400000000000001</v>
      </c>
      <c r="I4137" s="255"/>
      <c r="J4137" s="250"/>
      <c r="K4137" s="250"/>
      <c r="L4137" s="256"/>
      <c r="M4137" s="257"/>
      <c r="N4137" s="258"/>
      <c r="O4137" s="258"/>
      <c r="P4137" s="258"/>
      <c r="Q4137" s="258"/>
      <c r="R4137" s="258"/>
      <c r="S4137" s="258"/>
      <c r="T4137" s="259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60" t="s">
        <v>260</v>
      </c>
      <c r="AU4137" s="260" t="s">
        <v>93</v>
      </c>
      <c r="AV4137" s="13" t="s">
        <v>93</v>
      </c>
      <c r="AW4137" s="13" t="s">
        <v>40</v>
      </c>
      <c r="AX4137" s="13" t="s">
        <v>84</v>
      </c>
      <c r="AY4137" s="260" t="s">
        <v>251</v>
      </c>
    </row>
    <row r="4138" s="16" customFormat="1">
      <c r="A4138" s="16"/>
      <c r="B4138" s="283"/>
      <c r="C4138" s="284"/>
      <c r="D4138" s="251" t="s">
        <v>260</v>
      </c>
      <c r="E4138" s="285" t="s">
        <v>1</v>
      </c>
      <c r="F4138" s="286" t="s">
        <v>329</v>
      </c>
      <c r="G4138" s="284"/>
      <c r="H4138" s="287">
        <v>75.549999999999997</v>
      </c>
      <c r="I4138" s="288"/>
      <c r="J4138" s="284"/>
      <c r="K4138" s="284"/>
      <c r="L4138" s="289"/>
      <c r="M4138" s="290"/>
      <c r="N4138" s="291"/>
      <c r="O4138" s="291"/>
      <c r="P4138" s="291"/>
      <c r="Q4138" s="291"/>
      <c r="R4138" s="291"/>
      <c r="S4138" s="291"/>
      <c r="T4138" s="292"/>
      <c r="U4138" s="16"/>
      <c r="V4138" s="16"/>
      <c r="W4138" s="16"/>
      <c r="X4138" s="16"/>
      <c r="Y4138" s="16"/>
      <c r="Z4138" s="16"/>
      <c r="AA4138" s="16"/>
      <c r="AB4138" s="16"/>
      <c r="AC4138" s="16"/>
      <c r="AD4138" s="16"/>
      <c r="AE4138" s="16"/>
      <c r="AT4138" s="293" t="s">
        <v>260</v>
      </c>
      <c r="AU4138" s="293" t="s">
        <v>93</v>
      </c>
      <c r="AV4138" s="16" t="s">
        <v>273</v>
      </c>
      <c r="AW4138" s="16" t="s">
        <v>40</v>
      </c>
      <c r="AX4138" s="16" t="s">
        <v>84</v>
      </c>
      <c r="AY4138" s="293" t="s">
        <v>251</v>
      </c>
    </row>
    <row r="4139" s="15" customFormat="1">
      <c r="A4139" s="15"/>
      <c r="B4139" s="272"/>
      <c r="C4139" s="273"/>
      <c r="D4139" s="251" t="s">
        <v>260</v>
      </c>
      <c r="E4139" s="274" t="s">
        <v>1</v>
      </c>
      <c r="F4139" s="275" t="s">
        <v>3729</v>
      </c>
      <c r="G4139" s="273"/>
      <c r="H4139" s="274" t="s">
        <v>1</v>
      </c>
      <c r="I4139" s="276"/>
      <c r="J4139" s="273"/>
      <c r="K4139" s="273"/>
      <c r="L4139" s="277"/>
      <c r="M4139" s="278"/>
      <c r="N4139" s="279"/>
      <c r="O4139" s="279"/>
      <c r="P4139" s="279"/>
      <c r="Q4139" s="279"/>
      <c r="R4139" s="279"/>
      <c r="S4139" s="279"/>
      <c r="T4139" s="280"/>
      <c r="U4139" s="15"/>
      <c r="V4139" s="15"/>
      <c r="W4139" s="15"/>
      <c r="X4139" s="15"/>
      <c r="Y4139" s="15"/>
      <c r="Z4139" s="15"/>
      <c r="AA4139" s="15"/>
      <c r="AB4139" s="15"/>
      <c r="AC4139" s="15"/>
      <c r="AD4139" s="15"/>
      <c r="AE4139" s="15"/>
      <c r="AT4139" s="281" t="s">
        <v>260</v>
      </c>
      <c r="AU4139" s="281" t="s">
        <v>93</v>
      </c>
      <c r="AV4139" s="15" t="s">
        <v>91</v>
      </c>
      <c r="AW4139" s="15" t="s">
        <v>40</v>
      </c>
      <c r="AX4139" s="15" t="s">
        <v>84</v>
      </c>
      <c r="AY4139" s="281" t="s">
        <v>251</v>
      </c>
    </row>
    <row r="4140" s="13" customFormat="1">
      <c r="A4140" s="13"/>
      <c r="B4140" s="249"/>
      <c r="C4140" s="250"/>
      <c r="D4140" s="251" t="s">
        <v>260</v>
      </c>
      <c r="E4140" s="252" t="s">
        <v>1</v>
      </c>
      <c r="F4140" s="253" t="s">
        <v>3730</v>
      </c>
      <c r="G4140" s="250"/>
      <c r="H4140" s="254">
        <v>11.039999999999999</v>
      </c>
      <c r="I4140" s="255"/>
      <c r="J4140" s="250"/>
      <c r="K4140" s="250"/>
      <c r="L4140" s="256"/>
      <c r="M4140" s="257"/>
      <c r="N4140" s="258"/>
      <c r="O4140" s="258"/>
      <c r="P4140" s="258"/>
      <c r="Q4140" s="258"/>
      <c r="R4140" s="258"/>
      <c r="S4140" s="258"/>
      <c r="T4140" s="259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60" t="s">
        <v>260</v>
      </c>
      <c r="AU4140" s="260" t="s">
        <v>93</v>
      </c>
      <c r="AV4140" s="13" t="s">
        <v>93</v>
      </c>
      <c r="AW4140" s="13" t="s">
        <v>40</v>
      </c>
      <c r="AX4140" s="13" t="s">
        <v>84</v>
      </c>
      <c r="AY4140" s="260" t="s">
        <v>251</v>
      </c>
    </row>
    <row r="4141" s="13" customFormat="1">
      <c r="A4141" s="13"/>
      <c r="B4141" s="249"/>
      <c r="C4141" s="250"/>
      <c r="D4141" s="251" t="s">
        <v>260</v>
      </c>
      <c r="E4141" s="252" t="s">
        <v>1</v>
      </c>
      <c r="F4141" s="253" t="s">
        <v>3731</v>
      </c>
      <c r="G4141" s="250"/>
      <c r="H4141" s="254">
        <v>11.244</v>
      </c>
      <c r="I4141" s="255"/>
      <c r="J4141" s="250"/>
      <c r="K4141" s="250"/>
      <c r="L4141" s="256"/>
      <c r="M4141" s="257"/>
      <c r="N4141" s="258"/>
      <c r="O4141" s="258"/>
      <c r="P4141" s="258"/>
      <c r="Q4141" s="258"/>
      <c r="R4141" s="258"/>
      <c r="S4141" s="258"/>
      <c r="T4141" s="259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60" t="s">
        <v>260</v>
      </c>
      <c r="AU4141" s="260" t="s">
        <v>93</v>
      </c>
      <c r="AV4141" s="13" t="s">
        <v>93</v>
      </c>
      <c r="AW4141" s="13" t="s">
        <v>40</v>
      </c>
      <c r="AX4141" s="13" t="s">
        <v>84</v>
      </c>
      <c r="AY4141" s="260" t="s">
        <v>251</v>
      </c>
    </row>
    <row r="4142" s="13" customFormat="1">
      <c r="A4142" s="13"/>
      <c r="B4142" s="249"/>
      <c r="C4142" s="250"/>
      <c r="D4142" s="251" t="s">
        <v>260</v>
      </c>
      <c r="E4142" s="252" t="s">
        <v>1</v>
      </c>
      <c r="F4142" s="253" t="s">
        <v>3732</v>
      </c>
      <c r="G4142" s="250"/>
      <c r="H4142" s="254">
        <v>11.124000000000001</v>
      </c>
      <c r="I4142" s="255"/>
      <c r="J4142" s="250"/>
      <c r="K4142" s="250"/>
      <c r="L4142" s="256"/>
      <c r="M4142" s="257"/>
      <c r="N4142" s="258"/>
      <c r="O4142" s="258"/>
      <c r="P4142" s="258"/>
      <c r="Q4142" s="258"/>
      <c r="R4142" s="258"/>
      <c r="S4142" s="258"/>
      <c r="T4142" s="259"/>
      <c r="U4142" s="13"/>
      <c r="V4142" s="13"/>
      <c r="W4142" s="13"/>
      <c r="X4142" s="13"/>
      <c r="Y4142" s="13"/>
      <c r="Z4142" s="13"/>
      <c r="AA4142" s="13"/>
      <c r="AB4142" s="13"/>
      <c r="AC4142" s="13"/>
      <c r="AD4142" s="13"/>
      <c r="AE4142" s="13"/>
      <c r="AT4142" s="260" t="s">
        <v>260</v>
      </c>
      <c r="AU4142" s="260" t="s">
        <v>93</v>
      </c>
      <c r="AV4142" s="13" t="s">
        <v>93</v>
      </c>
      <c r="AW4142" s="13" t="s">
        <v>40</v>
      </c>
      <c r="AX4142" s="13" t="s">
        <v>84</v>
      </c>
      <c r="AY4142" s="260" t="s">
        <v>251</v>
      </c>
    </row>
    <row r="4143" s="13" customFormat="1">
      <c r="A4143" s="13"/>
      <c r="B4143" s="249"/>
      <c r="C4143" s="250"/>
      <c r="D4143" s="251" t="s">
        <v>260</v>
      </c>
      <c r="E4143" s="252" t="s">
        <v>1</v>
      </c>
      <c r="F4143" s="253" t="s">
        <v>3733</v>
      </c>
      <c r="G4143" s="250"/>
      <c r="H4143" s="254">
        <v>11.124000000000001</v>
      </c>
      <c r="I4143" s="255"/>
      <c r="J4143" s="250"/>
      <c r="K4143" s="250"/>
      <c r="L4143" s="256"/>
      <c r="M4143" s="257"/>
      <c r="N4143" s="258"/>
      <c r="O4143" s="258"/>
      <c r="P4143" s="258"/>
      <c r="Q4143" s="258"/>
      <c r="R4143" s="258"/>
      <c r="S4143" s="258"/>
      <c r="T4143" s="259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60" t="s">
        <v>260</v>
      </c>
      <c r="AU4143" s="260" t="s">
        <v>93</v>
      </c>
      <c r="AV4143" s="13" t="s">
        <v>93</v>
      </c>
      <c r="AW4143" s="13" t="s">
        <v>40</v>
      </c>
      <c r="AX4143" s="13" t="s">
        <v>84</v>
      </c>
      <c r="AY4143" s="260" t="s">
        <v>251</v>
      </c>
    </row>
    <row r="4144" s="13" customFormat="1">
      <c r="A4144" s="13"/>
      <c r="B4144" s="249"/>
      <c r="C4144" s="250"/>
      <c r="D4144" s="251" t="s">
        <v>260</v>
      </c>
      <c r="E4144" s="252" t="s">
        <v>1</v>
      </c>
      <c r="F4144" s="253" t="s">
        <v>3734</v>
      </c>
      <c r="G4144" s="250"/>
      <c r="H4144" s="254">
        <v>11.124000000000001</v>
      </c>
      <c r="I4144" s="255"/>
      <c r="J4144" s="250"/>
      <c r="K4144" s="250"/>
      <c r="L4144" s="256"/>
      <c r="M4144" s="257"/>
      <c r="N4144" s="258"/>
      <c r="O4144" s="258"/>
      <c r="P4144" s="258"/>
      <c r="Q4144" s="258"/>
      <c r="R4144" s="258"/>
      <c r="S4144" s="258"/>
      <c r="T4144" s="259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60" t="s">
        <v>260</v>
      </c>
      <c r="AU4144" s="260" t="s">
        <v>93</v>
      </c>
      <c r="AV4144" s="13" t="s">
        <v>93</v>
      </c>
      <c r="AW4144" s="13" t="s">
        <v>40</v>
      </c>
      <c r="AX4144" s="13" t="s">
        <v>84</v>
      </c>
      <c r="AY4144" s="260" t="s">
        <v>251</v>
      </c>
    </row>
    <row r="4145" s="13" customFormat="1">
      <c r="A4145" s="13"/>
      <c r="B4145" s="249"/>
      <c r="C4145" s="250"/>
      <c r="D4145" s="251" t="s">
        <v>260</v>
      </c>
      <c r="E4145" s="252" t="s">
        <v>1</v>
      </c>
      <c r="F4145" s="253" t="s">
        <v>3735</v>
      </c>
      <c r="G4145" s="250"/>
      <c r="H4145" s="254">
        <v>8.8680000000000003</v>
      </c>
      <c r="I4145" s="255"/>
      <c r="J4145" s="250"/>
      <c r="K4145" s="250"/>
      <c r="L4145" s="256"/>
      <c r="M4145" s="257"/>
      <c r="N4145" s="258"/>
      <c r="O4145" s="258"/>
      <c r="P4145" s="258"/>
      <c r="Q4145" s="258"/>
      <c r="R4145" s="258"/>
      <c r="S4145" s="258"/>
      <c r="T4145" s="259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60" t="s">
        <v>260</v>
      </c>
      <c r="AU4145" s="260" t="s">
        <v>93</v>
      </c>
      <c r="AV4145" s="13" t="s">
        <v>93</v>
      </c>
      <c r="AW4145" s="13" t="s">
        <v>40</v>
      </c>
      <c r="AX4145" s="13" t="s">
        <v>84</v>
      </c>
      <c r="AY4145" s="260" t="s">
        <v>251</v>
      </c>
    </row>
    <row r="4146" s="16" customFormat="1">
      <c r="A4146" s="16"/>
      <c r="B4146" s="283"/>
      <c r="C4146" s="284"/>
      <c r="D4146" s="251" t="s">
        <v>260</v>
      </c>
      <c r="E4146" s="285" t="s">
        <v>1</v>
      </c>
      <c r="F4146" s="286" t="s">
        <v>329</v>
      </c>
      <c r="G4146" s="284"/>
      <c r="H4146" s="287">
        <v>64.524000000000001</v>
      </c>
      <c r="I4146" s="288"/>
      <c r="J4146" s="284"/>
      <c r="K4146" s="284"/>
      <c r="L4146" s="289"/>
      <c r="M4146" s="290"/>
      <c r="N4146" s="291"/>
      <c r="O4146" s="291"/>
      <c r="P4146" s="291"/>
      <c r="Q4146" s="291"/>
      <c r="R4146" s="291"/>
      <c r="S4146" s="291"/>
      <c r="T4146" s="292"/>
      <c r="U4146" s="16"/>
      <c r="V4146" s="16"/>
      <c r="W4146" s="16"/>
      <c r="X4146" s="16"/>
      <c r="Y4146" s="16"/>
      <c r="Z4146" s="16"/>
      <c r="AA4146" s="16"/>
      <c r="AB4146" s="16"/>
      <c r="AC4146" s="16"/>
      <c r="AD4146" s="16"/>
      <c r="AE4146" s="16"/>
      <c r="AT4146" s="293" t="s">
        <v>260</v>
      </c>
      <c r="AU4146" s="293" t="s">
        <v>93</v>
      </c>
      <c r="AV4146" s="16" t="s">
        <v>273</v>
      </c>
      <c r="AW4146" s="16" t="s">
        <v>40</v>
      </c>
      <c r="AX4146" s="16" t="s">
        <v>84</v>
      </c>
      <c r="AY4146" s="293" t="s">
        <v>251</v>
      </c>
    </row>
    <row r="4147" s="15" customFormat="1">
      <c r="A4147" s="15"/>
      <c r="B4147" s="272"/>
      <c r="C4147" s="273"/>
      <c r="D4147" s="251" t="s">
        <v>260</v>
      </c>
      <c r="E4147" s="274" t="s">
        <v>1</v>
      </c>
      <c r="F4147" s="275" t="s">
        <v>1951</v>
      </c>
      <c r="G4147" s="273"/>
      <c r="H4147" s="274" t="s">
        <v>1</v>
      </c>
      <c r="I4147" s="276"/>
      <c r="J4147" s="273"/>
      <c r="K4147" s="273"/>
      <c r="L4147" s="277"/>
      <c r="M4147" s="278"/>
      <c r="N4147" s="279"/>
      <c r="O4147" s="279"/>
      <c r="P4147" s="279"/>
      <c r="Q4147" s="279"/>
      <c r="R4147" s="279"/>
      <c r="S4147" s="279"/>
      <c r="T4147" s="280"/>
      <c r="U4147" s="15"/>
      <c r="V4147" s="15"/>
      <c r="W4147" s="15"/>
      <c r="X4147" s="15"/>
      <c r="Y4147" s="15"/>
      <c r="Z4147" s="15"/>
      <c r="AA4147" s="15"/>
      <c r="AB4147" s="15"/>
      <c r="AC4147" s="15"/>
      <c r="AD4147" s="15"/>
      <c r="AE4147" s="15"/>
      <c r="AT4147" s="281" t="s">
        <v>260</v>
      </c>
      <c r="AU4147" s="281" t="s">
        <v>93</v>
      </c>
      <c r="AV4147" s="15" t="s">
        <v>91</v>
      </c>
      <c r="AW4147" s="15" t="s">
        <v>40</v>
      </c>
      <c r="AX4147" s="15" t="s">
        <v>84</v>
      </c>
      <c r="AY4147" s="281" t="s">
        <v>251</v>
      </c>
    </row>
    <row r="4148" s="13" customFormat="1">
      <c r="A4148" s="13"/>
      <c r="B4148" s="249"/>
      <c r="C4148" s="250"/>
      <c r="D4148" s="251" t="s">
        <v>260</v>
      </c>
      <c r="E4148" s="252" t="s">
        <v>1</v>
      </c>
      <c r="F4148" s="253" t="s">
        <v>1952</v>
      </c>
      <c r="G4148" s="250"/>
      <c r="H4148" s="254">
        <v>2.9009999999999998</v>
      </c>
      <c r="I4148" s="255"/>
      <c r="J4148" s="250"/>
      <c r="K4148" s="250"/>
      <c r="L4148" s="256"/>
      <c r="M4148" s="257"/>
      <c r="N4148" s="258"/>
      <c r="O4148" s="258"/>
      <c r="P4148" s="258"/>
      <c r="Q4148" s="258"/>
      <c r="R4148" s="258"/>
      <c r="S4148" s="258"/>
      <c r="T4148" s="259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T4148" s="260" t="s">
        <v>260</v>
      </c>
      <c r="AU4148" s="260" t="s">
        <v>93</v>
      </c>
      <c r="AV4148" s="13" t="s">
        <v>93</v>
      </c>
      <c r="AW4148" s="13" t="s">
        <v>40</v>
      </c>
      <c r="AX4148" s="13" t="s">
        <v>84</v>
      </c>
      <c r="AY4148" s="260" t="s">
        <v>251</v>
      </c>
    </row>
    <row r="4149" s="13" customFormat="1">
      <c r="A4149" s="13"/>
      <c r="B4149" s="249"/>
      <c r="C4149" s="250"/>
      <c r="D4149" s="251" t="s">
        <v>260</v>
      </c>
      <c r="E4149" s="252" t="s">
        <v>1</v>
      </c>
      <c r="F4149" s="253" t="s">
        <v>1953</v>
      </c>
      <c r="G4149" s="250"/>
      <c r="H4149" s="254">
        <v>3.452</v>
      </c>
      <c r="I4149" s="255"/>
      <c r="J4149" s="250"/>
      <c r="K4149" s="250"/>
      <c r="L4149" s="256"/>
      <c r="M4149" s="257"/>
      <c r="N4149" s="258"/>
      <c r="O4149" s="258"/>
      <c r="P4149" s="258"/>
      <c r="Q4149" s="258"/>
      <c r="R4149" s="258"/>
      <c r="S4149" s="258"/>
      <c r="T4149" s="259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60" t="s">
        <v>260</v>
      </c>
      <c r="AU4149" s="260" t="s">
        <v>93</v>
      </c>
      <c r="AV4149" s="13" t="s">
        <v>93</v>
      </c>
      <c r="AW4149" s="13" t="s">
        <v>40</v>
      </c>
      <c r="AX4149" s="13" t="s">
        <v>84</v>
      </c>
      <c r="AY4149" s="260" t="s">
        <v>251</v>
      </c>
    </row>
    <row r="4150" s="13" customFormat="1">
      <c r="A4150" s="13"/>
      <c r="B4150" s="249"/>
      <c r="C4150" s="250"/>
      <c r="D4150" s="251" t="s">
        <v>260</v>
      </c>
      <c r="E4150" s="252" t="s">
        <v>1</v>
      </c>
      <c r="F4150" s="253" t="s">
        <v>1954</v>
      </c>
      <c r="G4150" s="250"/>
      <c r="H4150" s="254">
        <v>3.452</v>
      </c>
      <c r="I4150" s="255"/>
      <c r="J4150" s="250"/>
      <c r="K4150" s="250"/>
      <c r="L4150" s="256"/>
      <c r="M4150" s="257"/>
      <c r="N4150" s="258"/>
      <c r="O4150" s="258"/>
      <c r="P4150" s="258"/>
      <c r="Q4150" s="258"/>
      <c r="R4150" s="258"/>
      <c r="S4150" s="258"/>
      <c r="T4150" s="259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60" t="s">
        <v>260</v>
      </c>
      <c r="AU4150" s="260" t="s">
        <v>93</v>
      </c>
      <c r="AV4150" s="13" t="s">
        <v>93</v>
      </c>
      <c r="AW4150" s="13" t="s">
        <v>40</v>
      </c>
      <c r="AX4150" s="13" t="s">
        <v>84</v>
      </c>
      <c r="AY4150" s="260" t="s">
        <v>251</v>
      </c>
    </row>
    <row r="4151" s="13" customFormat="1">
      <c r="A4151" s="13"/>
      <c r="B4151" s="249"/>
      <c r="C4151" s="250"/>
      <c r="D4151" s="251" t="s">
        <v>260</v>
      </c>
      <c r="E4151" s="252" t="s">
        <v>1</v>
      </c>
      <c r="F4151" s="253" t="s">
        <v>1955</v>
      </c>
      <c r="G4151" s="250"/>
      <c r="H4151" s="254">
        <v>3.2269999999999999</v>
      </c>
      <c r="I4151" s="255"/>
      <c r="J4151" s="250"/>
      <c r="K4151" s="250"/>
      <c r="L4151" s="256"/>
      <c r="M4151" s="257"/>
      <c r="N4151" s="258"/>
      <c r="O4151" s="258"/>
      <c r="P4151" s="258"/>
      <c r="Q4151" s="258"/>
      <c r="R4151" s="258"/>
      <c r="S4151" s="258"/>
      <c r="T4151" s="259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60" t="s">
        <v>260</v>
      </c>
      <c r="AU4151" s="260" t="s">
        <v>93</v>
      </c>
      <c r="AV4151" s="13" t="s">
        <v>93</v>
      </c>
      <c r="AW4151" s="13" t="s">
        <v>40</v>
      </c>
      <c r="AX4151" s="13" t="s">
        <v>84</v>
      </c>
      <c r="AY4151" s="260" t="s">
        <v>251</v>
      </c>
    </row>
    <row r="4152" s="13" customFormat="1">
      <c r="A4152" s="13"/>
      <c r="B4152" s="249"/>
      <c r="C4152" s="250"/>
      <c r="D4152" s="251" t="s">
        <v>260</v>
      </c>
      <c r="E4152" s="252" t="s">
        <v>1</v>
      </c>
      <c r="F4152" s="253" t="s">
        <v>1956</v>
      </c>
      <c r="G4152" s="250"/>
      <c r="H4152" s="254">
        <v>3.2269999999999999</v>
      </c>
      <c r="I4152" s="255"/>
      <c r="J4152" s="250"/>
      <c r="K4152" s="250"/>
      <c r="L4152" s="256"/>
      <c r="M4152" s="257"/>
      <c r="N4152" s="258"/>
      <c r="O4152" s="258"/>
      <c r="P4152" s="258"/>
      <c r="Q4152" s="258"/>
      <c r="R4152" s="258"/>
      <c r="S4152" s="258"/>
      <c r="T4152" s="259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60" t="s">
        <v>260</v>
      </c>
      <c r="AU4152" s="260" t="s">
        <v>93</v>
      </c>
      <c r="AV4152" s="13" t="s">
        <v>93</v>
      </c>
      <c r="AW4152" s="13" t="s">
        <v>40</v>
      </c>
      <c r="AX4152" s="13" t="s">
        <v>84</v>
      </c>
      <c r="AY4152" s="260" t="s">
        <v>251</v>
      </c>
    </row>
    <row r="4153" s="13" customFormat="1">
      <c r="A4153" s="13"/>
      <c r="B4153" s="249"/>
      <c r="C4153" s="250"/>
      <c r="D4153" s="251" t="s">
        <v>260</v>
      </c>
      <c r="E4153" s="252" t="s">
        <v>1</v>
      </c>
      <c r="F4153" s="253" t="s">
        <v>1957</v>
      </c>
      <c r="G4153" s="250"/>
      <c r="H4153" s="254">
        <v>3.5569999999999999</v>
      </c>
      <c r="I4153" s="255"/>
      <c r="J4153" s="250"/>
      <c r="K4153" s="250"/>
      <c r="L4153" s="256"/>
      <c r="M4153" s="257"/>
      <c r="N4153" s="258"/>
      <c r="O4153" s="258"/>
      <c r="P4153" s="258"/>
      <c r="Q4153" s="258"/>
      <c r="R4153" s="258"/>
      <c r="S4153" s="258"/>
      <c r="T4153" s="259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60" t="s">
        <v>260</v>
      </c>
      <c r="AU4153" s="260" t="s">
        <v>93</v>
      </c>
      <c r="AV4153" s="13" t="s">
        <v>93</v>
      </c>
      <c r="AW4153" s="13" t="s">
        <v>40</v>
      </c>
      <c r="AX4153" s="13" t="s">
        <v>84</v>
      </c>
      <c r="AY4153" s="260" t="s">
        <v>251</v>
      </c>
    </row>
    <row r="4154" s="16" customFormat="1">
      <c r="A4154" s="16"/>
      <c r="B4154" s="283"/>
      <c r="C4154" s="284"/>
      <c r="D4154" s="251" t="s">
        <v>260</v>
      </c>
      <c r="E4154" s="285" t="s">
        <v>1</v>
      </c>
      <c r="F4154" s="286" t="s">
        <v>329</v>
      </c>
      <c r="G4154" s="284"/>
      <c r="H4154" s="287">
        <v>19.815999999999999</v>
      </c>
      <c r="I4154" s="288"/>
      <c r="J4154" s="284"/>
      <c r="K4154" s="284"/>
      <c r="L4154" s="289"/>
      <c r="M4154" s="290"/>
      <c r="N4154" s="291"/>
      <c r="O4154" s="291"/>
      <c r="P4154" s="291"/>
      <c r="Q4154" s="291"/>
      <c r="R4154" s="291"/>
      <c r="S4154" s="291"/>
      <c r="T4154" s="292"/>
      <c r="U4154" s="16"/>
      <c r="V4154" s="16"/>
      <c r="W4154" s="16"/>
      <c r="X4154" s="16"/>
      <c r="Y4154" s="16"/>
      <c r="Z4154" s="16"/>
      <c r="AA4154" s="16"/>
      <c r="AB4154" s="16"/>
      <c r="AC4154" s="16"/>
      <c r="AD4154" s="16"/>
      <c r="AE4154" s="16"/>
      <c r="AT4154" s="293" t="s">
        <v>260</v>
      </c>
      <c r="AU4154" s="293" t="s">
        <v>93</v>
      </c>
      <c r="AV4154" s="16" t="s">
        <v>273</v>
      </c>
      <c r="AW4154" s="16" t="s">
        <v>40</v>
      </c>
      <c r="AX4154" s="16" t="s">
        <v>84</v>
      </c>
      <c r="AY4154" s="293" t="s">
        <v>251</v>
      </c>
    </row>
    <row r="4155" s="15" customFormat="1">
      <c r="A4155" s="15"/>
      <c r="B4155" s="272"/>
      <c r="C4155" s="273"/>
      <c r="D4155" s="251" t="s">
        <v>260</v>
      </c>
      <c r="E4155" s="274" t="s">
        <v>1</v>
      </c>
      <c r="F4155" s="275" t="s">
        <v>3702</v>
      </c>
      <c r="G4155" s="273"/>
      <c r="H4155" s="274" t="s">
        <v>1</v>
      </c>
      <c r="I4155" s="276"/>
      <c r="J4155" s="273"/>
      <c r="K4155" s="273"/>
      <c r="L4155" s="277"/>
      <c r="M4155" s="278"/>
      <c r="N4155" s="279"/>
      <c r="O4155" s="279"/>
      <c r="P4155" s="279"/>
      <c r="Q4155" s="279"/>
      <c r="R4155" s="279"/>
      <c r="S4155" s="279"/>
      <c r="T4155" s="280"/>
      <c r="U4155" s="15"/>
      <c r="V4155" s="15"/>
      <c r="W4155" s="15"/>
      <c r="X4155" s="15"/>
      <c r="Y4155" s="15"/>
      <c r="Z4155" s="15"/>
      <c r="AA4155" s="15"/>
      <c r="AB4155" s="15"/>
      <c r="AC4155" s="15"/>
      <c r="AD4155" s="15"/>
      <c r="AE4155" s="15"/>
      <c r="AT4155" s="281" t="s">
        <v>260</v>
      </c>
      <c r="AU4155" s="281" t="s">
        <v>93</v>
      </c>
      <c r="AV4155" s="15" t="s">
        <v>91</v>
      </c>
      <c r="AW4155" s="15" t="s">
        <v>40</v>
      </c>
      <c r="AX4155" s="15" t="s">
        <v>84</v>
      </c>
      <c r="AY4155" s="281" t="s">
        <v>251</v>
      </c>
    </row>
    <row r="4156" s="15" customFormat="1">
      <c r="A4156" s="15"/>
      <c r="B4156" s="272"/>
      <c r="C4156" s="273"/>
      <c r="D4156" s="251" t="s">
        <v>260</v>
      </c>
      <c r="E4156" s="274" t="s">
        <v>1</v>
      </c>
      <c r="F4156" s="275" t="s">
        <v>325</v>
      </c>
      <c r="G4156" s="273"/>
      <c r="H4156" s="274" t="s">
        <v>1</v>
      </c>
      <c r="I4156" s="276"/>
      <c r="J4156" s="273"/>
      <c r="K4156" s="273"/>
      <c r="L4156" s="277"/>
      <c r="M4156" s="278"/>
      <c r="N4156" s="279"/>
      <c r="O4156" s="279"/>
      <c r="P4156" s="279"/>
      <c r="Q4156" s="279"/>
      <c r="R4156" s="279"/>
      <c r="S4156" s="279"/>
      <c r="T4156" s="280"/>
      <c r="U4156" s="15"/>
      <c r="V4156" s="15"/>
      <c r="W4156" s="15"/>
      <c r="X4156" s="15"/>
      <c r="Y4156" s="15"/>
      <c r="Z4156" s="15"/>
      <c r="AA4156" s="15"/>
      <c r="AB4156" s="15"/>
      <c r="AC4156" s="15"/>
      <c r="AD4156" s="15"/>
      <c r="AE4156" s="15"/>
      <c r="AT4156" s="281" t="s">
        <v>260</v>
      </c>
      <c r="AU4156" s="281" t="s">
        <v>93</v>
      </c>
      <c r="AV4156" s="15" t="s">
        <v>91</v>
      </c>
      <c r="AW4156" s="15" t="s">
        <v>40</v>
      </c>
      <c r="AX4156" s="15" t="s">
        <v>84</v>
      </c>
      <c r="AY4156" s="281" t="s">
        <v>251</v>
      </c>
    </row>
    <row r="4157" s="13" customFormat="1">
      <c r="A4157" s="13"/>
      <c r="B4157" s="249"/>
      <c r="C4157" s="250"/>
      <c r="D4157" s="251" t="s">
        <v>260</v>
      </c>
      <c r="E4157" s="252" t="s">
        <v>1</v>
      </c>
      <c r="F4157" s="253" t="s">
        <v>3703</v>
      </c>
      <c r="G4157" s="250"/>
      <c r="H4157" s="254">
        <v>35.549999999999997</v>
      </c>
      <c r="I4157" s="255"/>
      <c r="J4157" s="250"/>
      <c r="K4157" s="250"/>
      <c r="L4157" s="256"/>
      <c r="M4157" s="257"/>
      <c r="N4157" s="258"/>
      <c r="O4157" s="258"/>
      <c r="P4157" s="258"/>
      <c r="Q4157" s="258"/>
      <c r="R4157" s="258"/>
      <c r="S4157" s="258"/>
      <c r="T4157" s="259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60" t="s">
        <v>260</v>
      </c>
      <c r="AU4157" s="260" t="s">
        <v>93</v>
      </c>
      <c r="AV4157" s="13" t="s">
        <v>93</v>
      </c>
      <c r="AW4157" s="13" t="s">
        <v>40</v>
      </c>
      <c r="AX4157" s="13" t="s">
        <v>84</v>
      </c>
      <c r="AY4157" s="260" t="s">
        <v>251</v>
      </c>
    </row>
    <row r="4158" s="13" customFormat="1">
      <c r="A4158" s="13"/>
      <c r="B4158" s="249"/>
      <c r="C4158" s="250"/>
      <c r="D4158" s="251" t="s">
        <v>260</v>
      </c>
      <c r="E4158" s="252" t="s">
        <v>1</v>
      </c>
      <c r="F4158" s="253" t="s">
        <v>3704</v>
      </c>
      <c r="G4158" s="250"/>
      <c r="H4158" s="254">
        <v>20</v>
      </c>
      <c r="I4158" s="255"/>
      <c r="J4158" s="250"/>
      <c r="K4158" s="250"/>
      <c r="L4158" s="256"/>
      <c r="M4158" s="257"/>
      <c r="N4158" s="258"/>
      <c r="O4158" s="258"/>
      <c r="P4158" s="258"/>
      <c r="Q4158" s="258"/>
      <c r="R4158" s="258"/>
      <c r="S4158" s="258"/>
      <c r="T4158" s="259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60" t="s">
        <v>260</v>
      </c>
      <c r="AU4158" s="260" t="s">
        <v>93</v>
      </c>
      <c r="AV4158" s="13" t="s">
        <v>93</v>
      </c>
      <c r="AW4158" s="13" t="s">
        <v>40</v>
      </c>
      <c r="AX4158" s="13" t="s">
        <v>84</v>
      </c>
      <c r="AY4158" s="260" t="s">
        <v>251</v>
      </c>
    </row>
    <row r="4159" s="13" customFormat="1">
      <c r="A4159" s="13"/>
      <c r="B4159" s="249"/>
      <c r="C4159" s="250"/>
      <c r="D4159" s="251" t="s">
        <v>260</v>
      </c>
      <c r="E4159" s="252" t="s">
        <v>1</v>
      </c>
      <c r="F4159" s="253" t="s">
        <v>3705</v>
      </c>
      <c r="G4159" s="250"/>
      <c r="H4159" s="254">
        <v>16.640000000000001</v>
      </c>
      <c r="I4159" s="255"/>
      <c r="J4159" s="250"/>
      <c r="K4159" s="250"/>
      <c r="L4159" s="256"/>
      <c r="M4159" s="257"/>
      <c r="N4159" s="258"/>
      <c r="O4159" s="258"/>
      <c r="P4159" s="258"/>
      <c r="Q4159" s="258"/>
      <c r="R4159" s="258"/>
      <c r="S4159" s="258"/>
      <c r="T4159" s="259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60" t="s">
        <v>260</v>
      </c>
      <c r="AU4159" s="260" t="s">
        <v>93</v>
      </c>
      <c r="AV4159" s="13" t="s">
        <v>93</v>
      </c>
      <c r="AW4159" s="13" t="s">
        <v>40</v>
      </c>
      <c r="AX4159" s="13" t="s">
        <v>84</v>
      </c>
      <c r="AY4159" s="260" t="s">
        <v>251</v>
      </c>
    </row>
    <row r="4160" s="13" customFormat="1">
      <c r="A4160" s="13"/>
      <c r="B4160" s="249"/>
      <c r="C4160" s="250"/>
      <c r="D4160" s="251" t="s">
        <v>260</v>
      </c>
      <c r="E4160" s="252" t="s">
        <v>1</v>
      </c>
      <c r="F4160" s="253" t="s">
        <v>3706</v>
      </c>
      <c r="G4160" s="250"/>
      <c r="H4160" s="254">
        <v>1.9299999999999999</v>
      </c>
      <c r="I4160" s="255"/>
      <c r="J4160" s="250"/>
      <c r="K4160" s="250"/>
      <c r="L4160" s="256"/>
      <c r="M4160" s="257"/>
      <c r="N4160" s="258"/>
      <c r="O4160" s="258"/>
      <c r="P4160" s="258"/>
      <c r="Q4160" s="258"/>
      <c r="R4160" s="258"/>
      <c r="S4160" s="258"/>
      <c r="T4160" s="259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60" t="s">
        <v>260</v>
      </c>
      <c r="AU4160" s="260" t="s">
        <v>93</v>
      </c>
      <c r="AV4160" s="13" t="s">
        <v>93</v>
      </c>
      <c r="AW4160" s="13" t="s">
        <v>40</v>
      </c>
      <c r="AX4160" s="13" t="s">
        <v>84</v>
      </c>
      <c r="AY4160" s="260" t="s">
        <v>251</v>
      </c>
    </row>
    <row r="4161" s="13" customFormat="1">
      <c r="A4161" s="13"/>
      <c r="B4161" s="249"/>
      <c r="C4161" s="250"/>
      <c r="D4161" s="251" t="s">
        <v>260</v>
      </c>
      <c r="E4161" s="252" t="s">
        <v>1</v>
      </c>
      <c r="F4161" s="253" t="s">
        <v>3707</v>
      </c>
      <c r="G4161" s="250"/>
      <c r="H4161" s="254">
        <v>12.09</v>
      </c>
      <c r="I4161" s="255"/>
      <c r="J4161" s="250"/>
      <c r="K4161" s="250"/>
      <c r="L4161" s="256"/>
      <c r="M4161" s="257"/>
      <c r="N4161" s="258"/>
      <c r="O4161" s="258"/>
      <c r="P4161" s="258"/>
      <c r="Q4161" s="258"/>
      <c r="R4161" s="258"/>
      <c r="S4161" s="258"/>
      <c r="T4161" s="259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60" t="s">
        <v>260</v>
      </c>
      <c r="AU4161" s="260" t="s">
        <v>93</v>
      </c>
      <c r="AV4161" s="13" t="s">
        <v>93</v>
      </c>
      <c r="AW4161" s="13" t="s">
        <v>40</v>
      </c>
      <c r="AX4161" s="13" t="s">
        <v>84</v>
      </c>
      <c r="AY4161" s="260" t="s">
        <v>251</v>
      </c>
    </row>
    <row r="4162" s="16" customFormat="1">
      <c r="A4162" s="16"/>
      <c r="B4162" s="283"/>
      <c r="C4162" s="284"/>
      <c r="D4162" s="251" t="s">
        <v>260</v>
      </c>
      <c r="E4162" s="285" t="s">
        <v>1</v>
      </c>
      <c r="F4162" s="286" t="s">
        <v>329</v>
      </c>
      <c r="G4162" s="284"/>
      <c r="H4162" s="287">
        <v>86.210000000000008</v>
      </c>
      <c r="I4162" s="288"/>
      <c r="J4162" s="284"/>
      <c r="K4162" s="284"/>
      <c r="L4162" s="289"/>
      <c r="M4162" s="290"/>
      <c r="N4162" s="291"/>
      <c r="O4162" s="291"/>
      <c r="P4162" s="291"/>
      <c r="Q4162" s="291"/>
      <c r="R4162" s="291"/>
      <c r="S4162" s="291"/>
      <c r="T4162" s="292"/>
      <c r="U4162" s="16"/>
      <c r="V4162" s="16"/>
      <c r="W4162" s="16"/>
      <c r="X4162" s="16"/>
      <c r="Y4162" s="16"/>
      <c r="Z4162" s="16"/>
      <c r="AA4162" s="16"/>
      <c r="AB4162" s="16"/>
      <c r="AC4162" s="16"/>
      <c r="AD4162" s="16"/>
      <c r="AE4162" s="16"/>
      <c r="AT4162" s="293" t="s">
        <v>260</v>
      </c>
      <c r="AU4162" s="293" t="s">
        <v>93</v>
      </c>
      <c r="AV4162" s="16" t="s">
        <v>273</v>
      </c>
      <c r="AW4162" s="16" t="s">
        <v>40</v>
      </c>
      <c r="AX4162" s="16" t="s">
        <v>84</v>
      </c>
      <c r="AY4162" s="293" t="s">
        <v>251</v>
      </c>
    </row>
    <row r="4163" s="15" customFormat="1">
      <c r="A4163" s="15"/>
      <c r="B4163" s="272"/>
      <c r="C4163" s="273"/>
      <c r="D4163" s="251" t="s">
        <v>260</v>
      </c>
      <c r="E4163" s="274" t="s">
        <v>1</v>
      </c>
      <c r="F4163" s="275" t="s">
        <v>3708</v>
      </c>
      <c r="G4163" s="273"/>
      <c r="H4163" s="274" t="s">
        <v>1</v>
      </c>
      <c r="I4163" s="276"/>
      <c r="J4163" s="273"/>
      <c r="K4163" s="273"/>
      <c r="L4163" s="277"/>
      <c r="M4163" s="278"/>
      <c r="N4163" s="279"/>
      <c r="O4163" s="279"/>
      <c r="P4163" s="279"/>
      <c r="Q4163" s="279"/>
      <c r="R4163" s="279"/>
      <c r="S4163" s="279"/>
      <c r="T4163" s="280"/>
      <c r="U4163" s="15"/>
      <c r="V4163" s="15"/>
      <c r="W4163" s="15"/>
      <c r="X4163" s="15"/>
      <c r="Y4163" s="15"/>
      <c r="Z4163" s="15"/>
      <c r="AA4163" s="15"/>
      <c r="AB4163" s="15"/>
      <c r="AC4163" s="15"/>
      <c r="AD4163" s="15"/>
      <c r="AE4163" s="15"/>
      <c r="AT4163" s="281" t="s">
        <v>260</v>
      </c>
      <c r="AU4163" s="281" t="s">
        <v>93</v>
      </c>
      <c r="AV4163" s="15" t="s">
        <v>91</v>
      </c>
      <c r="AW4163" s="15" t="s">
        <v>40</v>
      </c>
      <c r="AX4163" s="15" t="s">
        <v>84</v>
      </c>
      <c r="AY4163" s="281" t="s">
        <v>251</v>
      </c>
    </row>
    <row r="4164" s="15" customFormat="1">
      <c r="A4164" s="15"/>
      <c r="B4164" s="272"/>
      <c r="C4164" s="273"/>
      <c r="D4164" s="251" t="s">
        <v>260</v>
      </c>
      <c r="E4164" s="274" t="s">
        <v>1</v>
      </c>
      <c r="F4164" s="275" t="s">
        <v>325</v>
      </c>
      <c r="G4164" s="273"/>
      <c r="H4164" s="274" t="s">
        <v>1</v>
      </c>
      <c r="I4164" s="276"/>
      <c r="J4164" s="273"/>
      <c r="K4164" s="273"/>
      <c r="L4164" s="277"/>
      <c r="M4164" s="278"/>
      <c r="N4164" s="279"/>
      <c r="O4164" s="279"/>
      <c r="P4164" s="279"/>
      <c r="Q4164" s="279"/>
      <c r="R4164" s="279"/>
      <c r="S4164" s="279"/>
      <c r="T4164" s="280"/>
      <c r="U4164" s="15"/>
      <c r="V4164" s="15"/>
      <c r="W4164" s="15"/>
      <c r="X4164" s="15"/>
      <c r="Y4164" s="15"/>
      <c r="Z4164" s="15"/>
      <c r="AA4164" s="15"/>
      <c r="AB4164" s="15"/>
      <c r="AC4164" s="15"/>
      <c r="AD4164" s="15"/>
      <c r="AE4164" s="15"/>
      <c r="AT4164" s="281" t="s">
        <v>260</v>
      </c>
      <c r="AU4164" s="281" t="s">
        <v>93</v>
      </c>
      <c r="AV4164" s="15" t="s">
        <v>91</v>
      </c>
      <c r="AW4164" s="15" t="s">
        <v>40</v>
      </c>
      <c r="AX4164" s="15" t="s">
        <v>84</v>
      </c>
      <c r="AY4164" s="281" t="s">
        <v>251</v>
      </c>
    </row>
    <row r="4165" s="13" customFormat="1">
      <c r="A4165" s="13"/>
      <c r="B4165" s="249"/>
      <c r="C4165" s="250"/>
      <c r="D4165" s="251" t="s">
        <v>260</v>
      </c>
      <c r="E4165" s="252" t="s">
        <v>1</v>
      </c>
      <c r="F4165" s="253" t="s">
        <v>3709</v>
      </c>
      <c r="G4165" s="250"/>
      <c r="H4165" s="254">
        <v>9.7300000000000004</v>
      </c>
      <c r="I4165" s="255"/>
      <c r="J4165" s="250"/>
      <c r="K4165" s="250"/>
      <c r="L4165" s="256"/>
      <c r="M4165" s="257"/>
      <c r="N4165" s="258"/>
      <c r="O4165" s="258"/>
      <c r="P4165" s="258"/>
      <c r="Q4165" s="258"/>
      <c r="R4165" s="258"/>
      <c r="S4165" s="258"/>
      <c r="T4165" s="259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60" t="s">
        <v>260</v>
      </c>
      <c r="AU4165" s="260" t="s">
        <v>93</v>
      </c>
      <c r="AV4165" s="13" t="s">
        <v>93</v>
      </c>
      <c r="AW4165" s="13" t="s">
        <v>40</v>
      </c>
      <c r="AX4165" s="13" t="s">
        <v>84</v>
      </c>
      <c r="AY4165" s="260" t="s">
        <v>251</v>
      </c>
    </row>
    <row r="4166" s="13" customFormat="1">
      <c r="A4166" s="13"/>
      <c r="B4166" s="249"/>
      <c r="C4166" s="250"/>
      <c r="D4166" s="251" t="s">
        <v>260</v>
      </c>
      <c r="E4166" s="252" t="s">
        <v>1</v>
      </c>
      <c r="F4166" s="253" t="s">
        <v>3710</v>
      </c>
      <c r="G4166" s="250"/>
      <c r="H4166" s="254">
        <v>3.98</v>
      </c>
      <c r="I4166" s="255"/>
      <c r="J4166" s="250"/>
      <c r="K4166" s="250"/>
      <c r="L4166" s="256"/>
      <c r="M4166" s="257"/>
      <c r="N4166" s="258"/>
      <c r="O4166" s="258"/>
      <c r="P4166" s="258"/>
      <c r="Q4166" s="258"/>
      <c r="R4166" s="258"/>
      <c r="S4166" s="258"/>
      <c r="T4166" s="259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60" t="s">
        <v>260</v>
      </c>
      <c r="AU4166" s="260" t="s">
        <v>93</v>
      </c>
      <c r="AV4166" s="13" t="s">
        <v>93</v>
      </c>
      <c r="AW4166" s="13" t="s">
        <v>40</v>
      </c>
      <c r="AX4166" s="13" t="s">
        <v>84</v>
      </c>
      <c r="AY4166" s="260" t="s">
        <v>251</v>
      </c>
    </row>
    <row r="4167" s="13" customFormat="1">
      <c r="A4167" s="13"/>
      <c r="B4167" s="249"/>
      <c r="C4167" s="250"/>
      <c r="D4167" s="251" t="s">
        <v>260</v>
      </c>
      <c r="E4167" s="252" t="s">
        <v>1</v>
      </c>
      <c r="F4167" s="253" t="s">
        <v>3711</v>
      </c>
      <c r="G4167" s="250"/>
      <c r="H4167" s="254">
        <v>3.46</v>
      </c>
      <c r="I4167" s="255"/>
      <c r="J4167" s="250"/>
      <c r="K4167" s="250"/>
      <c r="L4167" s="256"/>
      <c r="M4167" s="257"/>
      <c r="N4167" s="258"/>
      <c r="O4167" s="258"/>
      <c r="P4167" s="258"/>
      <c r="Q4167" s="258"/>
      <c r="R4167" s="258"/>
      <c r="S4167" s="258"/>
      <c r="T4167" s="259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60" t="s">
        <v>260</v>
      </c>
      <c r="AU4167" s="260" t="s">
        <v>93</v>
      </c>
      <c r="AV4167" s="13" t="s">
        <v>93</v>
      </c>
      <c r="AW4167" s="13" t="s">
        <v>40</v>
      </c>
      <c r="AX4167" s="13" t="s">
        <v>84</v>
      </c>
      <c r="AY4167" s="260" t="s">
        <v>251</v>
      </c>
    </row>
    <row r="4168" s="16" customFormat="1">
      <c r="A4168" s="16"/>
      <c r="B4168" s="283"/>
      <c r="C4168" s="284"/>
      <c r="D4168" s="251" t="s">
        <v>260</v>
      </c>
      <c r="E4168" s="285" t="s">
        <v>1</v>
      </c>
      <c r="F4168" s="286" t="s">
        <v>329</v>
      </c>
      <c r="G4168" s="284"/>
      <c r="H4168" s="287">
        <v>17.170000000000002</v>
      </c>
      <c r="I4168" s="288"/>
      <c r="J4168" s="284"/>
      <c r="K4168" s="284"/>
      <c r="L4168" s="289"/>
      <c r="M4168" s="290"/>
      <c r="N4168" s="291"/>
      <c r="O4168" s="291"/>
      <c r="P4168" s="291"/>
      <c r="Q4168" s="291"/>
      <c r="R4168" s="291"/>
      <c r="S4168" s="291"/>
      <c r="T4168" s="292"/>
      <c r="U4168" s="16"/>
      <c r="V4168" s="16"/>
      <c r="W4168" s="16"/>
      <c r="X4168" s="16"/>
      <c r="Y4168" s="16"/>
      <c r="Z4168" s="16"/>
      <c r="AA4168" s="16"/>
      <c r="AB4168" s="16"/>
      <c r="AC4168" s="16"/>
      <c r="AD4168" s="16"/>
      <c r="AE4168" s="16"/>
      <c r="AT4168" s="293" t="s">
        <v>260</v>
      </c>
      <c r="AU4168" s="293" t="s">
        <v>93</v>
      </c>
      <c r="AV4168" s="16" t="s">
        <v>273</v>
      </c>
      <c r="AW4168" s="16" t="s">
        <v>40</v>
      </c>
      <c r="AX4168" s="16" t="s">
        <v>84</v>
      </c>
      <c r="AY4168" s="293" t="s">
        <v>251</v>
      </c>
    </row>
    <row r="4169" s="14" customFormat="1">
      <c r="A4169" s="14"/>
      <c r="B4169" s="261"/>
      <c r="C4169" s="262"/>
      <c r="D4169" s="251" t="s">
        <v>260</v>
      </c>
      <c r="E4169" s="263" t="s">
        <v>1</v>
      </c>
      <c r="F4169" s="264" t="s">
        <v>262</v>
      </c>
      <c r="G4169" s="262"/>
      <c r="H4169" s="265">
        <v>983.51999999999862</v>
      </c>
      <c r="I4169" s="266"/>
      <c r="J4169" s="262"/>
      <c r="K4169" s="262"/>
      <c r="L4169" s="267"/>
      <c r="M4169" s="268"/>
      <c r="N4169" s="269"/>
      <c r="O4169" s="269"/>
      <c r="P4169" s="269"/>
      <c r="Q4169" s="269"/>
      <c r="R4169" s="269"/>
      <c r="S4169" s="269"/>
      <c r="T4169" s="270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T4169" s="271" t="s">
        <v>260</v>
      </c>
      <c r="AU4169" s="271" t="s">
        <v>93</v>
      </c>
      <c r="AV4169" s="14" t="s">
        <v>257</v>
      </c>
      <c r="AW4169" s="14" t="s">
        <v>40</v>
      </c>
      <c r="AX4169" s="14" t="s">
        <v>91</v>
      </c>
      <c r="AY4169" s="271" t="s">
        <v>251</v>
      </c>
    </row>
    <row r="4170" s="2" customFormat="1" ht="16.5" customHeight="1">
      <c r="A4170" s="41"/>
      <c r="B4170" s="42"/>
      <c r="C4170" s="230" t="s">
        <v>3736</v>
      </c>
      <c r="D4170" s="230" t="s">
        <v>253</v>
      </c>
      <c r="E4170" s="231" t="s">
        <v>3737</v>
      </c>
      <c r="F4170" s="232" t="s">
        <v>3738</v>
      </c>
      <c r="G4170" s="233" t="s">
        <v>389</v>
      </c>
      <c r="H4170" s="234">
        <v>64.524000000000001</v>
      </c>
      <c r="I4170" s="235"/>
      <c r="J4170" s="236">
        <f>ROUND(I4170*H4170,2)</f>
        <v>0</v>
      </c>
      <c r="K4170" s="237"/>
      <c r="L4170" s="47"/>
      <c r="M4170" s="238" t="s">
        <v>1</v>
      </c>
      <c r="N4170" s="239" t="s">
        <v>49</v>
      </c>
      <c r="O4170" s="94"/>
      <c r="P4170" s="240">
        <f>O4170*H4170</f>
        <v>0</v>
      </c>
      <c r="Q4170" s="240">
        <v>0</v>
      </c>
      <c r="R4170" s="240">
        <f>Q4170*H4170</f>
        <v>0</v>
      </c>
      <c r="S4170" s="240">
        <v>0</v>
      </c>
      <c r="T4170" s="241">
        <f>S4170*H4170</f>
        <v>0</v>
      </c>
      <c r="U4170" s="41"/>
      <c r="V4170" s="41"/>
      <c r="W4170" s="41"/>
      <c r="X4170" s="41"/>
      <c r="Y4170" s="41"/>
      <c r="Z4170" s="41"/>
      <c r="AA4170" s="41"/>
      <c r="AB4170" s="41"/>
      <c r="AC4170" s="41"/>
      <c r="AD4170" s="41"/>
      <c r="AE4170" s="41"/>
      <c r="AR4170" s="242" t="s">
        <v>304</v>
      </c>
      <c r="AT4170" s="242" t="s">
        <v>253</v>
      </c>
      <c r="AU4170" s="242" t="s">
        <v>93</v>
      </c>
      <c r="AY4170" s="19" t="s">
        <v>251</v>
      </c>
      <c r="BE4170" s="243">
        <f>IF(N4170="základní",J4170,0)</f>
        <v>0</v>
      </c>
      <c r="BF4170" s="243">
        <f>IF(N4170="snížená",J4170,0)</f>
        <v>0</v>
      </c>
      <c r="BG4170" s="243">
        <f>IF(N4170="zákl. přenesená",J4170,0)</f>
        <v>0</v>
      </c>
      <c r="BH4170" s="243">
        <f>IF(N4170="sníž. přenesená",J4170,0)</f>
        <v>0</v>
      </c>
      <c r="BI4170" s="243">
        <f>IF(N4170="nulová",J4170,0)</f>
        <v>0</v>
      </c>
      <c r="BJ4170" s="19" t="s">
        <v>91</v>
      </c>
      <c r="BK4170" s="243">
        <f>ROUND(I4170*H4170,2)</f>
        <v>0</v>
      </c>
      <c r="BL4170" s="19" t="s">
        <v>304</v>
      </c>
      <c r="BM4170" s="242" t="s">
        <v>3739</v>
      </c>
    </row>
    <row r="4171" s="15" customFormat="1">
      <c r="A4171" s="15"/>
      <c r="B4171" s="272"/>
      <c r="C4171" s="273"/>
      <c r="D4171" s="251" t="s">
        <v>260</v>
      </c>
      <c r="E4171" s="274" t="s">
        <v>1</v>
      </c>
      <c r="F4171" s="275" t="s">
        <v>3729</v>
      </c>
      <c r="G4171" s="273"/>
      <c r="H4171" s="274" t="s">
        <v>1</v>
      </c>
      <c r="I4171" s="276"/>
      <c r="J4171" s="273"/>
      <c r="K4171" s="273"/>
      <c r="L4171" s="277"/>
      <c r="M4171" s="278"/>
      <c r="N4171" s="279"/>
      <c r="O4171" s="279"/>
      <c r="P4171" s="279"/>
      <c r="Q4171" s="279"/>
      <c r="R4171" s="279"/>
      <c r="S4171" s="279"/>
      <c r="T4171" s="280"/>
      <c r="U4171" s="15"/>
      <c r="V4171" s="15"/>
      <c r="W4171" s="15"/>
      <c r="X4171" s="15"/>
      <c r="Y4171" s="15"/>
      <c r="Z4171" s="15"/>
      <c r="AA4171" s="15"/>
      <c r="AB4171" s="15"/>
      <c r="AC4171" s="15"/>
      <c r="AD4171" s="15"/>
      <c r="AE4171" s="15"/>
      <c r="AT4171" s="281" t="s">
        <v>260</v>
      </c>
      <c r="AU4171" s="281" t="s">
        <v>93</v>
      </c>
      <c r="AV4171" s="15" t="s">
        <v>91</v>
      </c>
      <c r="AW4171" s="15" t="s">
        <v>40</v>
      </c>
      <c r="AX4171" s="15" t="s">
        <v>84</v>
      </c>
      <c r="AY4171" s="281" t="s">
        <v>251</v>
      </c>
    </row>
    <row r="4172" s="13" customFormat="1">
      <c r="A4172" s="13"/>
      <c r="B4172" s="249"/>
      <c r="C4172" s="250"/>
      <c r="D4172" s="251" t="s">
        <v>260</v>
      </c>
      <c r="E4172" s="252" t="s">
        <v>1</v>
      </c>
      <c r="F4172" s="253" t="s">
        <v>3730</v>
      </c>
      <c r="G4172" s="250"/>
      <c r="H4172" s="254">
        <v>11.039999999999999</v>
      </c>
      <c r="I4172" s="255"/>
      <c r="J4172" s="250"/>
      <c r="K4172" s="250"/>
      <c r="L4172" s="256"/>
      <c r="M4172" s="257"/>
      <c r="N4172" s="258"/>
      <c r="O4172" s="258"/>
      <c r="P4172" s="258"/>
      <c r="Q4172" s="258"/>
      <c r="R4172" s="258"/>
      <c r="S4172" s="258"/>
      <c r="T4172" s="259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T4172" s="260" t="s">
        <v>260</v>
      </c>
      <c r="AU4172" s="260" t="s">
        <v>93</v>
      </c>
      <c r="AV4172" s="13" t="s">
        <v>93</v>
      </c>
      <c r="AW4172" s="13" t="s">
        <v>40</v>
      </c>
      <c r="AX4172" s="13" t="s">
        <v>84</v>
      </c>
      <c r="AY4172" s="260" t="s">
        <v>251</v>
      </c>
    </row>
    <row r="4173" s="13" customFormat="1">
      <c r="A4173" s="13"/>
      <c r="B4173" s="249"/>
      <c r="C4173" s="250"/>
      <c r="D4173" s="251" t="s">
        <v>260</v>
      </c>
      <c r="E4173" s="252" t="s">
        <v>1</v>
      </c>
      <c r="F4173" s="253" t="s">
        <v>3731</v>
      </c>
      <c r="G4173" s="250"/>
      <c r="H4173" s="254">
        <v>11.244</v>
      </c>
      <c r="I4173" s="255"/>
      <c r="J4173" s="250"/>
      <c r="K4173" s="250"/>
      <c r="L4173" s="256"/>
      <c r="M4173" s="257"/>
      <c r="N4173" s="258"/>
      <c r="O4173" s="258"/>
      <c r="P4173" s="258"/>
      <c r="Q4173" s="258"/>
      <c r="R4173" s="258"/>
      <c r="S4173" s="258"/>
      <c r="T4173" s="259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60" t="s">
        <v>260</v>
      </c>
      <c r="AU4173" s="260" t="s">
        <v>93</v>
      </c>
      <c r="AV4173" s="13" t="s">
        <v>93</v>
      </c>
      <c r="AW4173" s="13" t="s">
        <v>40</v>
      </c>
      <c r="AX4173" s="13" t="s">
        <v>84</v>
      </c>
      <c r="AY4173" s="260" t="s">
        <v>251</v>
      </c>
    </row>
    <row r="4174" s="13" customFormat="1">
      <c r="A4174" s="13"/>
      <c r="B4174" s="249"/>
      <c r="C4174" s="250"/>
      <c r="D4174" s="251" t="s">
        <v>260</v>
      </c>
      <c r="E4174" s="252" t="s">
        <v>1</v>
      </c>
      <c r="F4174" s="253" t="s">
        <v>3732</v>
      </c>
      <c r="G4174" s="250"/>
      <c r="H4174" s="254">
        <v>11.124000000000001</v>
      </c>
      <c r="I4174" s="255"/>
      <c r="J4174" s="250"/>
      <c r="K4174" s="250"/>
      <c r="L4174" s="256"/>
      <c r="M4174" s="257"/>
      <c r="N4174" s="258"/>
      <c r="O4174" s="258"/>
      <c r="P4174" s="258"/>
      <c r="Q4174" s="258"/>
      <c r="R4174" s="258"/>
      <c r="S4174" s="258"/>
      <c r="T4174" s="259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60" t="s">
        <v>260</v>
      </c>
      <c r="AU4174" s="260" t="s">
        <v>93</v>
      </c>
      <c r="AV4174" s="13" t="s">
        <v>93</v>
      </c>
      <c r="AW4174" s="13" t="s">
        <v>40</v>
      </c>
      <c r="AX4174" s="13" t="s">
        <v>84</v>
      </c>
      <c r="AY4174" s="260" t="s">
        <v>251</v>
      </c>
    </row>
    <row r="4175" s="13" customFormat="1">
      <c r="A4175" s="13"/>
      <c r="B4175" s="249"/>
      <c r="C4175" s="250"/>
      <c r="D4175" s="251" t="s">
        <v>260</v>
      </c>
      <c r="E4175" s="252" t="s">
        <v>1</v>
      </c>
      <c r="F4175" s="253" t="s">
        <v>3733</v>
      </c>
      <c r="G4175" s="250"/>
      <c r="H4175" s="254">
        <v>11.124000000000001</v>
      </c>
      <c r="I4175" s="255"/>
      <c r="J4175" s="250"/>
      <c r="K4175" s="250"/>
      <c r="L4175" s="256"/>
      <c r="M4175" s="257"/>
      <c r="N4175" s="258"/>
      <c r="O4175" s="258"/>
      <c r="P4175" s="258"/>
      <c r="Q4175" s="258"/>
      <c r="R4175" s="258"/>
      <c r="S4175" s="258"/>
      <c r="T4175" s="259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60" t="s">
        <v>260</v>
      </c>
      <c r="AU4175" s="260" t="s">
        <v>93</v>
      </c>
      <c r="AV4175" s="13" t="s">
        <v>93</v>
      </c>
      <c r="AW4175" s="13" t="s">
        <v>40</v>
      </c>
      <c r="AX4175" s="13" t="s">
        <v>84</v>
      </c>
      <c r="AY4175" s="260" t="s">
        <v>251</v>
      </c>
    </row>
    <row r="4176" s="13" customFormat="1">
      <c r="A4176" s="13"/>
      <c r="B4176" s="249"/>
      <c r="C4176" s="250"/>
      <c r="D4176" s="251" t="s">
        <v>260</v>
      </c>
      <c r="E4176" s="252" t="s">
        <v>1</v>
      </c>
      <c r="F4176" s="253" t="s">
        <v>3734</v>
      </c>
      <c r="G4176" s="250"/>
      <c r="H4176" s="254">
        <v>11.124000000000001</v>
      </c>
      <c r="I4176" s="255"/>
      <c r="J4176" s="250"/>
      <c r="K4176" s="250"/>
      <c r="L4176" s="256"/>
      <c r="M4176" s="257"/>
      <c r="N4176" s="258"/>
      <c r="O4176" s="258"/>
      <c r="P4176" s="258"/>
      <c r="Q4176" s="258"/>
      <c r="R4176" s="258"/>
      <c r="S4176" s="258"/>
      <c r="T4176" s="259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60" t="s">
        <v>260</v>
      </c>
      <c r="AU4176" s="260" t="s">
        <v>93</v>
      </c>
      <c r="AV4176" s="13" t="s">
        <v>93</v>
      </c>
      <c r="AW4176" s="13" t="s">
        <v>40</v>
      </c>
      <c r="AX4176" s="13" t="s">
        <v>84</v>
      </c>
      <c r="AY4176" s="260" t="s">
        <v>251</v>
      </c>
    </row>
    <row r="4177" s="13" customFormat="1">
      <c r="A4177" s="13"/>
      <c r="B4177" s="249"/>
      <c r="C4177" s="250"/>
      <c r="D4177" s="251" t="s">
        <v>260</v>
      </c>
      <c r="E4177" s="252" t="s">
        <v>1</v>
      </c>
      <c r="F4177" s="253" t="s">
        <v>3735</v>
      </c>
      <c r="G4177" s="250"/>
      <c r="H4177" s="254">
        <v>8.8680000000000003</v>
      </c>
      <c r="I4177" s="255"/>
      <c r="J4177" s="250"/>
      <c r="K4177" s="250"/>
      <c r="L4177" s="256"/>
      <c r="M4177" s="257"/>
      <c r="N4177" s="258"/>
      <c r="O4177" s="258"/>
      <c r="P4177" s="258"/>
      <c r="Q4177" s="258"/>
      <c r="R4177" s="258"/>
      <c r="S4177" s="258"/>
      <c r="T4177" s="259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60" t="s">
        <v>260</v>
      </c>
      <c r="AU4177" s="260" t="s">
        <v>93</v>
      </c>
      <c r="AV4177" s="13" t="s">
        <v>93</v>
      </c>
      <c r="AW4177" s="13" t="s">
        <v>40</v>
      </c>
      <c r="AX4177" s="13" t="s">
        <v>84</v>
      </c>
      <c r="AY4177" s="260" t="s">
        <v>251</v>
      </c>
    </row>
    <row r="4178" s="14" customFormat="1">
      <c r="A4178" s="14"/>
      <c r="B4178" s="261"/>
      <c r="C4178" s="262"/>
      <c r="D4178" s="251" t="s">
        <v>260</v>
      </c>
      <c r="E4178" s="263" t="s">
        <v>1</v>
      </c>
      <c r="F4178" s="264" t="s">
        <v>262</v>
      </c>
      <c r="G4178" s="262"/>
      <c r="H4178" s="265">
        <v>64.524000000000001</v>
      </c>
      <c r="I4178" s="266"/>
      <c r="J4178" s="262"/>
      <c r="K4178" s="262"/>
      <c r="L4178" s="267"/>
      <c r="M4178" s="268"/>
      <c r="N4178" s="269"/>
      <c r="O4178" s="269"/>
      <c r="P4178" s="269"/>
      <c r="Q4178" s="269"/>
      <c r="R4178" s="269"/>
      <c r="S4178" s="269"/>
      <c r="T4178" s="270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71" t="s">
        <v>260</v>
      </c>
      <c r="AU4178" s="271" t="s">
        <v>93</v>
      </c>
      <c r="AV4178" s="14" t="s">
        <v>257</v>
      </c>
      <c r="AW4178" s="14" t="s">
        <v>40</v>
      </c>
      <c r="AX4178" s="14" t="s">
        <v>91</v>
      </c>
      <c r="AY4178" s="271" t="s">
        <v>251</v>
      </c>
    </row>
    <row r="4179" s="2" customFormat="1" ht="16.5" customHeight="1">
      <c r="A4179" s="41"/>
      <c r="B4179" s="42"/>
      <c r="C4179" s="230" t="s">
        <v>3740</v>
      </c>
      <c r="D4179" s="230" t="s">
        <v>253</v>
      </c>
      <c r="E4179" s="231" t="s">
        <v>3741</v>
      </c>
      <c r="F4179" s="232" t="s">
        <v>3742</v>
      </c>
      <c r="G4179" s="233" t="s">
        <v>389</v>
      </c>
      <c r="H4179" s="234">
        <v>64.524000000000001</v>
      </c>
      <c r="I4179" s="235"/>
      <c r="J4179" s="236">
        <f>ROUND(I4179*H4179,2)</f>
        <v>0</v>
      </c>
      <c r="K4179" s="237"/>
      <c r="L4179" s="47"/>
      <c r="M4179" s="238" t="s">
        <v>1</v>
      </c>
      <c r="N4179" s="239" t="s">
        <v>49</v>
      </c>
      <c r="O4179" s="94"/>
      <c r="P4179" s="240">
        <f>O4179*H4179</f>
        <v>0</v>
      </c>
      <c r="Q4179" s="240">
        <v>0.0075820000000000002</v>
      </c>
      <c r="R4179" s="240">
        <f>Q4179*H4179</f>
        <v>0.48922096800000003</v>
      </c>
      <c r="S4179" s="240">
        <v>0</v>
      </c>
      <c r="T4179" s="241">
        <f>S4179*H4179</f>
        <v>0</v>
      </c>
      <c r="U4179" s="41"/>
      <c r="V4179" s="41"/>
      <c r="W4179" s="41"/>
      <c r="X4179" s="41"/>
      <c r="Y4179" s="41"/>
      <c r="Z4179" s="41"/>
      <c r="AA4179" s="41"/>
      <c r="AB4179" s="41"/>
      <c r="AC4179" s="41"/>
      <c r="AD4179" s="41"/>
      <c r="AE4179" s="41"/>
      <c r="AR4179" s="242" t="s">
        <v>304</v>
      </c>
      <c r="AT4179" s="242" t="s">
        <v>253</v>
      </c>
      <c r="AU4179" s="242" t="s">
        <v>93</v>
      </c>
      <c r="AY4179" s="19" t="s">
        <v>251</v>
      </c>
      <c r="BE4179" s="243">
        <f>IF(N4179="základní",J4179,0)</f>
        <v>0</v>
      </c>
      <c r="BF4179" s="243">
        <f>IF(N4179="snížená",J4179,0)</f>
        <v>0</v>
      </c>
      <c r="BG4179" s="243">
        <f>IF(N4179="zákl. přenesená",J4179,0)</f>
        <v>0</v>
      </c>
      <c r="BH4179" s="243">
        <f>IF(N4179="sníž. přenesená",J4179,0)</f>
        <v>0</v>
      </c>
      <c r="BI4179" s="243">
        <f>IF(N4179="nulová",J4179,0)</f>
        <v>0</v>
      </c>
      <c r="BJ4179" s="19" t="s">
        <v>91</v>
      </c>
      <c r="BK4179" s="243">
        <f>ROUND(I4179*H4179,2)</f>
        <v>0</v>
      </c>
      <c r="BL4179" s="19" t="s">
        <v>304</v>
      </c>
      <c r="BM4179" s="242" t="s">
        <v>3743</v>
      </c>
    </row>
    <row r="4180" s="15" customFormat="1">
      <c r="A4180" s="15"/>
      <c r="B4180" s="272"/>
      <c r="C4180" s="273"/>
      <c r="D4180" s="251" t="s">
        <v>260</v>
      </c>
      <c r="E4180" s="274" t="s">
        <v>1</v>
      </c>
      <c r="F4180" s="275" t="s">
        <v>3729</v>
      </c>
      <c r="G4180" s="273"/>
      <c r="H4180" s="274" t="s">
        <v>1</v>
      </c>
      <c r="I4180" s="276"/>
      <c r="J4180" s="273"/>
      <c r="K4180" s="273"/>
      <c r="L4180" s="277"/>
      <c r="M4180" s="278"/>
      <c r="N4180" s="279"/>
      <c r="O4180" s="279"/>
      <c r="P4180" s="279"/>
      <c r="Q4180" s="279"/>
      <c r="R4180" s="279"/>
      <c r="S4180" s="279"/>
      <c r="T4180" s="280"/>
      <c r="U4180" s="15"/>
      <c r="V4180" s="15"/>
      <c r="W4180" s="15"/>
      <c r="X4180" s="15"/>
      <c r="Y4180" s="15"/>
      <c r="Z4180" s="15"/>
      <c r="AA4180" s="15"/>
      <c r="AB4180" s="15"/>
      <c r="AC4180" s="15"/>
      <c r="AD4180" s="15"/>
      <c r="AE4180" s="15"/>
      <c r="AT4180" s="281" t="s">
        <v>260</v>
      </c>
      <c r="AU4180" s="281" t="s">
        <v>93</v>
      </c>
      <c r="AV4180" s="15" t="s">
        <v>91</v>
      </c>
      <c r="AW4180" s="15" t="s">
        <v>40</v>
      </c>
      <c r="AX4180" s="15" t="s">
        <v>84</v>
      </c>
      <c r="AY4180" s="281" t="s">
        <v>251</v>
      </c>
    </row>
    <row r="4181" s="13" customFormat="1">
      <c r="A4181" s="13"/>
      <c r="B4181" s="249"/>
      <c r="C4181" s="250"/>
      <c r="D4181" s="251" t="s">
        <v>260</v>
      </c>
      <c r="E4181" s="252" t="s">
        <v>1</v>
      </c>
      <c r="F4181" s="253" t="s">
        <v>3730</v>
      </c>
      <c r="G4181" s="250"/>
      <c r="H4181" s="254">
        <v>11.039999999999999</v>
      </c>
      <c r="I4181" s="255"/>
      <c r="J4181" s="250"/>
      <c r="K4181" s="250"/>
      <c r="L4181" s="256"/>
      <c r="M4181" s="257"/>
      <c r="N4181" s="258"/>
      <c r="O4181" s="258"/>
      <c r="P4181" s="258"/>
      <c r="Q4181" s="258"/>
      <c r="R4181" s="258"/>
      <c r="S4181" s="258"/>
      <c r="T4181" s="259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60" t="s">
        <v>260</v>
      </c>
      <c r="AU4181" s="260" t="s">
        <v>93</v>
      </c>
      <c r="AV4181" s="13" t="s">
        <v>93</v>
      </c>
      <c r="AW4181" s="13" t="s">
        <v>40</v>
      </c>
      <c r="AX4181" s="13" t="s">
        <v>84</v>
      </c>
      <c r="AY4181" s="260" t="s">
        <v>251</v>
      </c>
    </row>
    <row r="4182" s="13" customFormat="1">
      <c r="A4182" s="13"/>
      <c r="B4182" s="249"/>
      <c r="C4182" s="250"/>
      <c r="D4182" s="251" t="s">
        <v>260</v>
      </c>
      <c r="E4182" s="252" t="s">
        <v>1</v>
      </c>
      <c r="F4182" s="253" t="s">
        <v>3731</v>
      </c>
      <c r="G4182" s="250"/>
      <c r="H4182" s="254">
        <v>11.244</v>
      </c>
      <c r="I4182" s="255"/>
      <c r="J4182" s="250"/>
      <c r="K4182" s="250"/>
      <c r="L4182" s="256"/>
      <c r="M4182" s="257"/>
      <c r="N4182" s="258"/>
      <c r="O4182" s="258"/>
      <c r="P4182" s="258"/>
      <c r="Q4182" s="258"/>
      <c r="R4182" s="258"/>
      <c r="S4182" s="258"/>
      <c r="T4182" s="259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60" t="s">
        <v>260</v>
      </c>
      <c r="AU4182" s="260" t="s">
        <v>93</v>
      </c>
      <c r="AV4182" s="13" t="s">
        <v>93</v>
      </c>
      <c r="AW4182" s="13" t="s">
        <v>40</v>
      </c>
      <c r="AX4182" s="13" t="s">
        <v>84</v>
      </c>
      <c r="AY4182" s="260" t="s">
        <v>251</v>
      </c>
    </row>
    <row r="4183" s="13" customFormat="1">
      <c r="A4183" s="13"/>
      <c r="B4183" s="249"/>
      <c r="C4183" s="250"/>
      <c r="D4183" s="251" t="s">
        <v>260</v>
      </c>
      <c r="E4183" s="252" t="s">
        <v>1</v>
      </c>
      <c r="F4183" s="253" t="s">
        <v>3732</v>
      </c>
      <c r="G4183" s="250"/>
      <c r="H4183" s="254">
        <v>11.124000000000001</v>
      </c>
      <c r="I4183" s="255"/>
      <c r="J4183" s="250"/>
      <c r="K4183" s="250"/>
      <c r="L4183" s="256"/>
      <c r="M4183" s="257"/>
      <c r="N4183" s="258"/>
      <c r="O4183" s="258"/>
      <c r="P4183" s="258"/>
      <c r="Q4183" s="258"/>
      <c r="R4183" s="258"/>
      <c r="S4183" s="258"/>
      <c r="T4183" s="259"/>
      <c r="U4183" s="13"/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3"/>
      <c r="AT4183" s="260" t="s">
        <v>260</v>
      </c>
      <c r="AU4183" s="260" t="s">
        <v>93</v>
      </c>
      <c r="AV4183" s="13" t="s">
        <v>93</v>
      </c>
      <c r="AW4183" s="13" t="s">
        <v>40</v>
      </c>
      <c r="AX4183" s="13" t="s">
        <v>84</v>
      </c>
      <c r="AY4183" s="260" t="s">
        <v>251</v>
      </c>
    </row>
    <row r="4184" s="13" customFormat="1">
      <c r="A4184" s="13"/>
      <c r="B4184" s="249"/>
      <c r="C4184" s="250"/>
      <c r="D4184" s="251" t="s">
        <v>260</v>
      </c>
      <c r="E4184" s="252" t="s">
        <v>1</v>
      </c>
      <c r="F4184" s="253" t="s">
        <v>3733</v>
      </c>
      <c r="G4184" s="250"/>
      <c r="H4184" s="254">
        <v>11.124000000000001</v>
      </c>
      <c r="I4184" s="255"/>
      <c r="J4184" s="250"/>
      <c r="K4184" s="250"/>
      <c r="L4184" s="256"/>
      <c r="M4184" s="257"/>
      <c r="N4184" s="258"/>
      <c r="O4184" s="258"/>
      <c r="P4184" s="258"/>
      <c r="Q4184" s="258"/>
      <c r="R4184" s="258"/>
      <c r="S4184" s="258"/>
      <c r="T4184" s="259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60" t="s">
        <v>260</v>
      </c>
      <c r="AU4184" s="260" t="s">
        <v>93</v>
      </c>
      <c r="AV4184" s="13" t="s">
        <v>93</v>
      </c>
      <c r="AW4184" s="13" t="s">
        <v>40</v>
      </c>
      <c r="AX4184" s="13" t="s">
        <v>84</v>
      </c>
      <c r="AY4184" s="260" t="s">
        <v>251</v>
      </c>
    </row>
    <row r="4185" s="13" customFormat="1">
      <c r="A4185" s="13"/>
      <c r="B4185" s="249"/>
      <c r="C4185" s="250"/>
      <c r="D4185" s="251" t="s">
        <v>260</v>
      </c>
      <c r="E4185" s="252" t="s">
        <v>1</v>
      </c>
      <c r="F4185" s="253" t="s">
        <v>3734</v>
      </c>
      <c r="G4185" s="250"/>
      <c r="H4185" s="254">
        <v>11.124000000000001</v>
      </c>
      <c r="I4185" s="255"/>
      <c r="J4185" s="250"/>
      <c r="K4185" s="250"/>
      <c r="L4185" s="256"/>
      <c r="M4185" s="257"/>
      <c r="N4185" s="258"/>
      <c r="O4185" s="258"/>
      <c r="P4185" s="258"/>
      <c r="Q4185" s="258"/>
      <c r="R4185" s="258"/>
      <c r="S4185" s="258"/>
      <c r="T4185" s="259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T4185" s="260" t="s">
        <v>260</v>
      </c>
      <c r="AU4185" s="260" t="s">
        <v>93</v>
      </c>
      <c r="AV4185" s="13" t="s">
        <v>93</v>
      </c>
      <c r="AW4185" s="13" t="s">
        <v>40</v>
      </c>
      <c r="AX4185" s="13" t="s">
        <v>84</v>
      </c>
      <c r="AY4185" s="260" t="s">
        <v>251</v>
      </c>
    </row>
    <row r="4186" s="13" customFormat="1">
      <c r="A4186" s="13"/>
      <c r="B4186" s="249"/>
      <c r="C4186" s="250"/>
      <c r="D4186" s="251" t="s">
        <v>260</v>
      </c>
      <c r="E4186" s="252" t="s">
        <v>1</v>
      </c>
      <c r="F4186" s="253" t="s">
        <v>3735</v>
      </c>
      <c r="G4186" s="250"/>
      <c r="H4186" s="254">
        <v>8.8680000000000003</v>
      </c>
      <c r="I4186" s="255"/>
      <c r="J4186" s="250"/>
      <c r="K4186" s="250"/>
      <c r="L4186" s="256"/>
      <c r="M4186" s="257"/>
      <c r="N4186" s="258"/>
      <c r="O4186" s="258"/>
      <c r="P4186" s="258"/>
      <c r="Q4186" s="258"/>
      <c r="R4186" s="258"/>
      <c r="S4186" s="258"/>
      <c r="T4186" s="259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60" t="s">
        <v>260</v>
      </c>
      <c r="AU4186" s="260" t="s">
        <v>93</v>
      </c>
      <c r="AV4186" s="13" t="s">
        <v>93</v>
      </c>
      <c r="AW4186" s="13" t="s">
        <v>40</v>
      </c>
      <c r="AX4186" s="13" t="s">
        <v>84</v>
      </c>
      <c r="AY4186" s="260" t="s">
        <v>251</v>
      </c>
    </row>
    <row r="4187" s="14" customFormat="1">
      <c r="A4187" s="14"/>
      <c r="B4187" s="261"/>
      <c r="C4187" s="262"/>
      <c r="D4187" s="251" t="s">
        <v>260</v>
      </c>
      <c r="E4187" s="263" t="s">
        <v>1</v>
      </c>
      <c r="F4187" s="264" t="s">
        <v>262</v>
      </c>
      <c r="G4187" s="262"/>
      <c r="H4187" s="265">
        <v>64.524000000000001</v>
      </c>
      <c r="I4187" s="266"/>
      <c r="J4187" s="262"/>
      <c r="K4187" s="262"/>
      <c r="L4187" s="267"/>
      <c r="M4187" s="268"/>
      <c r="N4187" s="269"/>
      <c r="O4187" s="269"/>
      <c r="P4187" s="269"/>
      <c r="Q4187" s="269"/>
      <c r="R4187" s="269"/>
      <c r="S4187" s="269"/>
      <c r="T4187" s="270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71" t="s">
        <v>260</v>
      </c>
      <c r="AU4187" s="271" t="s">
        <v>93</v>
      </c>
      <c r="AV4187" s="14" t="s">
        <v>257</v>
      </c>
      <c r="AW4187" s="14" t="s">
        <v>40</v>
      </c>
      <c r="AX4187" s="14" t="s">
        <v>91</v>
      </c>
      <c r="AY4187" s="271" t="s">
        <v>251</v>
      </c>
    </row>
    <row r="4188" s="2" customFormat="1" ht="37.8" customHeight="1">
      <c r="A4188" s="41"/>
      <c r="B4188" s="42"/>
      <c r="C4188" s="230" t="s">
        <v>3744</v>
      </c>
      <c r="D4188" s="230" t="s">
        <v>253</v>
      </c>
      <c r="E4188" s="231" t="s">
        <v>3745</v>
      </c>
      <c r="F4188" s="232" t="s">
        <v>3746</v>
      </c>
      <c r="G4188" s="233" t="s">
        <v>321</v>
      </c>
      <c r="H4188" s="234">
        <v>20.399999999999999</v>
      </c>
      <c r="I4188" s="235"/>
      <c r="J4188" s="236">
        <f>ROUND(I4188*H4188,2)</f>
        <v>0</v>
      </c>
      <c r="K4188" s="237"/>
      <c r="L4188" s="47"/>
      <c r="M4188" s="238" t="s">
        <v>1</v>
      </c>
      <c r="N4188" s="239" t="s">
        <v>49</v>
      </c>
      <c r="O4188" s="94"/>
      <c r="P4188" s="240">
        <f>O4188*H4188</f>
        <v>0</v>
      </c>
      <c r="Q4188" s="240">
        <v>0.0015299999999999999</v>
      </c>
      <c r="R4188" s="240">
        <f>Q4188*H4188</f>
        <v>0.031211999999999997</v>
      </c>
      <c r="S4188" s="240">
        <v>0</v>
      </c>
      <c r="T4188" s="241">
        <f>S4188*H4188</f>
        <v>0</v>
      </c>
      <c r="U4188" s="41"/>
      <c r="V4188" s="41"/>
      <c r="W4188" s="41"/>
      <c r="X4188" s="41"/>
      <c r="Y4188" s="41"/>
      <c r="Z4188" s="41"/>
      <c r="AA4188" s="41"/>
      <c r="AB4188" s="41"/>
      <c r="AC4188" s="41"/>
      <c r="AD4188" s="41"/>
      <c r="AE4188" s="41"/>
      <c r="AR4188" s="242" t="s">
        <v>304</v>
      </c>
      <c r="AT4188" s="242" t="s">
        <v>253</v>
      </c>
      <c r="AU4188" s="242" t="s">
        <v>93</v>
      </c>
      <c r="AY4188" s="19" t="s">
        <v>251</v>
      </c>
      <c r="BE4188" s="243">
        <f>IF(N4188="základní",J4188,0)</f>
        <v>0</v>
      </c>
      <c r="BF4188" s="243">
        <f>IF(N4188="snížená",J4188,0)</f>
        <v>0</v>
      </c>
      <c r="BG4188" s="243">
        <f>IF(N4188="zákl. přenesená",J4188,0)</f>
        <v>0</v>
      </c>
      <c r="BH4188" s="243">
        <f>IF(N4188="sníž. přenesená",J4188,0)</f>
        <v>0</v>
      </c>
      <c r="BI4188" s="243">
        <f>IF(N4188="nulová",J4188,0)</f>
        <v>0</v>
      </c>
      <c r="BJ4188" s="19" t="s">
        <v>91</v>
      </c>
      <c r="BK4188" s="243">
        <f>ROUND(I4188*H4188,2)</f>
        <v>0</v>
      </c>
      <c r="BL4188" s="19" t="s">
        <v>304</v>
      </c>
      <c r="BM4188" s="242" t="s">
        <v>3747</v>
      </c>
    </row>
    <row r="4189" s="2" customFormat="1">
      <c r="A4189" s="41"/>
      <c r="B4189" s="42"/>
      <c r="C4189" s="43"/>
      <c r="D4189" s="244" t="s">
        <v>258</v>
      </c>
      <c r="E4189" s="43"/>
      <c r="F4189" s="245" t="s">
        <v>3748</v>
      </c>
      <c r="G4189" s="43"/>
      <c r="H4189" s="43"/>
      <c r="I4189" s="246"/>
      <c r="J4189" s="43"/>
      <c r="K4189" s="43"/>
      <c r="L4189" s="47"/>
      <c r="M4189" s="247"/>
      <c r="N4189" s="248"/>
      <c r="O4189" s="94"/>
      <c r="P4189" s="94"/>
      <c r="Q4189" s="94"/>
      <c r="R4189" s="94"/>
      <c r="S4189" s="94"/>
      <c r="T4189" s="95"/>
      <c r="U4189" s="41"/>
      <c r="V4189" s="41"/>
      <c r="W4189" s="41"/>
      <c r="X4189" s="41"/>
      <c r="Y4189" s="41"/>
      <c r="Z4189" s="41"/>
      <c r="AA4189" s="41"/>
      <c r="AB4189" s="41"/>
      <c r="AC4189" s="41"/>
      <c r="AD4189" s="41"/>
      <c r="AE4189" s="41"/>
      <c r="AT4189" s="19" t="s">
        <v>258</v>
      </c>
      <c r="AU4189" s="19" t="s">
        <v>93</v>
      </c>
    </row>
    <row r="4190" s="15" customFormat="1">
      <c r="A4190" s="15"/>
      <c r="B4190" s="272"/>
      <c r="C4190" s="273"/>
      <c r="D4190" s="251" t="s">
        <v>260</v>
      </c>
      <c r="E4190" s="274" t="s">
        <v>1</v>
      </c>
      <c r="F4190" s="275" t="s">
        <v>3717</v>
      </c>
      <c r="G4190" s="273"/>
      <c r="H4190" s="274" t="s">
        <v>1</v>
      </c>
      <c r="I4190" s="276"/>
      <c r="J4190" s="273"/>
      <c r="K4190" s="273"/>
      <c r="L4190" s="277"/>
      <c r="M4190" s="278"/>
      <c r="N4190" s="279"/>
      <c r="O4190" s="279"/>
      <c r="P4190" s="279"/>
      <c r="Q4190" s="279"/>
      <c r="R4190" s="279"/>
      <c r="S4190" s="279"/>
      <c r="T4190" s="280"/>
      <c r="U4190" s="15"/>
      <c r="V4190" s="15"/>
      <c r="W4190" s="15"/>
      <c r="X4190" s="15"/>
      <c r="Y4190" s="15"/>
      <c r="Z4190" s="15"/>
      <c r="AA4190" s="15"/>
      <c r="AB4190" s="15"/>
      <c r="AC4190" s="15"/>
      <c r="AD4190" s="15"/>
      <c r="AE4190" s="15"/>
      <c r="AT4190" s="281" t="s">
        <v>260</v>
      </c>
      <c r="AU4190" s="281" t="s">
        <v>93</v>
      </c>
      <c r="AV4190" s="15" t="s">
        <v>91</v>
      </c>
      <c r="AW4190" s="15" t="s">
        <v>40</v>
      </c>
      <c r="AX4190" s="15" t="s">
        <v>84</v>
      </c>
      <c r="AY4190" s="281" t="s">
        <v>251</v>
      </c>
    </row>
    <row r="4191" s="13" customFormat="1">
      <c r="A4191" s="13"/>
      <c r="B4191" s="249"/>
      <c r="C4191" s="250"/>
      <c r="D4191" s="251" t="s">
        <v>260</v>
      </c>
      <c r="E4191" s="252" t="s">
        <v>1</v>
      </c>
      <c r="F4191" s="253" t="s">
        <v>3723</v>
      </c>
      <c r="G4191" s="250"/>
      <c r="H4191" s="254">
        <v>20.399999999999999</v>
      </c>
      <c r="I4191" s="255"/>
      <c r="J4191" s="250"/>
      <c r="K4191" s="250"/>
      <c r="L4191" s="256"/>
      <c r="M4191" s="257"/>
      <c r="N4191" s="258"/>
      <c r="O4191" s="258"/>
      <c r="P4191" s="258"/>
      <c r="Q4191" s="258"/>
      <c r="R4191" s="258"/>
      <c r="S4191" s="258"/>
      <c r="T4191" s="259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60" t="s">
        <v>260</v>
      </c>
      <c r="AU4191" s="260" t="s">
        <v>93</v>
      </c>
      <c r="AV4191" s="13" t="s">
        <v>93</v>
      </c>
      <c r="AW4191" s="13" t="s">
        <v>40</v>
      </c>
      <c r="AX4191" s="13" t="s">
        <v>91</v>
      </c>
      <c r="AY4191" s="260" t="s">
        <v>251</v>
      </c>
    </row>
    <row r="4192" s="2" customFormat="1" ht="37.8" customHeight="1">
      <c r="A4192" s="41"/>
      <c r="B4192" s="42"/>
      <c r="C4192" s="230" t="s">
        <v>3749</v>
      </c>
      <c r="D4192" s="230" t="s">
        <v>253</v>
      </c>
      <c r="E4192" s="231" t="s">
        <v>3750</v>
      </c>
      <c r="F4192" s="232" t="s">
        <v>3751</v>
      </c>
      <c r="G4192" s="233" t="s">
        <v>321</v>
      </c>
      <c r="H4192" s="234">
        <v>120</v>
      </c>
      <c r="I4192" s="235"/>
      <c r="J4192" s="236">
        <f>ROUND(I4192*H4192,2)</f>
        <v>0</v>
      </c>
      <c r="K4192" s="237"/>
      <c r="L4192" s="47"/>
      <c r="M4192" s="238" t="s">
        <v>1</v>
      </c>
      <c r="N4192" s="239" t="s">
        <v>49</v>
      </c>
      <c r="O4192" s="94"/>
      <c r="P4192" s="240">
        <f>O4192*H4192</f>
        <v>0</v>
      </c>
      <c r="Q4192" s="240">
        <v>0.0017700000000000001</v>
      </c>
      <c r="R4192" s="240">
        <f>Q4192*H4192</f>
        <v>0.21240000000000001</v>
      </c>
      <c r="S4192" s="240">
        <v>0</v>
      </c>
      <c r="T4192" s="241">
        <f>S4192*H4192</f>
        <v>0</v>
      </c>
      <c r="U4192" s="41"/>
      <c r="V4192" s="41"/>
      <c r="W4192" s="41"/>
      <c r="X4192" s="41"/>
      <c r="Y4192" s="41"/>
      <c r="Z4192" s="41"/>
      <c r="AA4192" s="41"/>
      <c r="AB4192" s="41"/>
      <c r="AC4192" s="41"/>
      <c r="AD4192" s="41"/>
      <c r="AE4192" s="41"/>
      <c r="AR4192" s="242" t="s">
        <v>304</v>
      </c>
      <c r="AT4192" s="242" t="s">
        <v>253</v>
      </c>
      <c r="AU4192" s="242" t="s">
        <v>93</v>
      </c>
      <c r="AY4192" s="19" t="s">
        <v>251</v>
      </c>
      <c r="BE4192" s="243">
        <f>IF(N4192="základní",J4192,0)</f>
        <v>0</v>
      </c>
      <c r="BF4192" s="243">
        <f>IF(N4192="snížená",J4192,0)</f>
        <v>0</v>
      </c>
      <c r="BG4192" s="243">
        <f>IF(N4192="zákl. přenesená",J4192,0)</f>
        <v>0</v>
      </c>
      <c r="BH4192" s="243">
        <f>IF(N4192="sníž. přenesená",J4192,0)</f>
        <v>0</v>
      </c>
      <c r="BI4192" s="243">
        <f>IF(N4192="nulová",J4192,0)</f>
        <v>0</v>
      </c>
      <c r="BJ4192" s="19" t="s">
        <v>91</v>
      </c>
      <c r="BK4192" s="243">
        <f>ROUND(I4192*H4192,2)</f>
        <v>0</v>
      </c>
      <c r="BL4192" s="19" t="s">
        <v>304</v>
      </c>
      <c r="BM4192" s="242" t="s">
        <v>3752</v>
      </c>
    </row>
    <row r="4193" s="2" customFormat="1">
      <c r="A4193" s="41"/>
      <c r="B4193" s="42"/>
      <c r="C4193" s="43"/>
      <c r="D4193" s="244" t="s">
        <v>258</v>
      </c>
      <c r="E4193" s="43"/>
      <c r="F4193" s="245" t="s">
        <v>3753</v>
      </c>
      <c r="G4193" s="43"/>
      <c r="H4193" s="43"/>
      <c r="I4193" s="246"/>
      <c r="J4193" s="43"/>
      <c r="K4193" s="43"/>
      <c r="L4193" s="47"/>
      <c r="M4193" s="247"/>
      <c r="N4193" s="248"/>
      <c r="O4193" s="94"/>
      <c r="P4193" s="94"/>
      <c r="Q4193" s="94"/>
      <c r="R4193" s="94"/>
      <c r="S4193" s="94"/>
      <c r="T4193" s="95"/>
      <c r="U4193" s="41"/>
      <c r="V4193" s="41"/>
      <c r="W4193" s="41"/>
      <c r="X4193" s="41"/>
      <c r="Y4193" s="41"/>
      <c r="Z4193" s="41"/>
      <c r="AA4193" s="41"/>
      <c r="AB4193" s="41"/>
      <c r="AC4193" s="41"/>
      <c r="AD4193" s="41"/>
      <c r="AE4193" s="41"/>
      <c r="AT4193" s="19" t="s">
        <v>258</v>
      </c>
      <c r="AU4193" s="19" t="s">
        <v>93</v>
      </c>
    </row>
    <row r="4194" s="15" customFormat="1">
      <c r="A4194" s="15"/>
      <c r="B4194" s="272"/>
      <c r="C4194" s="273"/>
      <c r="D4194" s="251" t="s">
        <v>260</v>
      </c>
      <c r="E4194" s="274" t="s">
        <v>1</v>
      </c>
      <c r="F4194" s="275" t="s">
        <v>3717</v>
      </c>
      <c r="G4194" s="273"/>
      <c r="H4194" s="274" t="s">
        <v>1</v>
      </c>
      <c r="I4194" s="276"/>
      <c r="J4194" s="273"/>
      <c r="K4194" s="273"/>
      <c r="L4194" s="277"/>
      <c r="M4194" s="278"/>
      <c r="N4194" s="279"/>
      <c r="O4194" s="279"/>
      <c r="P4194" s="279"/>
      <c r="Q4194" s="279"/>
      <c r="R4194" s="279"/>
      <c r="S4194" s="279"/>
      <c r="T4194" s="280"/>
      <c r="U4194" s="15"/>
      <c r="V4194" s="15"/>
      <c r="W4194" s="15"/>
      <c r="X4194" s="15"/>
      <c r="Y4194" s="15"/>
      <c r="Z4194" s="15"/>
      <c r="AA4194" s="15"/>
      <c r="AB4194" s="15"/>
      <c r="AC4194" s="15"/>
      <c r="AD4194" s="15"/>
      <c r="AE4194" s="15"/>
      <c r="AT4194" s="281" t="s">
        <v>260</v>
      </c>
      <c r="AU4194" s="281" t="s">
        <v>93</v>
      </c>
      <c r="AV4194" s="15" t="s">
        <v>91</v>
      </c>
      <c r="AW4194" s="15" t="s">
        <v>40</v>
      </c>
      <c r="AX4194" s="15" t="s">
        <v>84</v>
      </c>
      <c r="AY4194" s="281" t="s">
        <v>251</v>
      </c>
    </row>
    <row r="4195" s="13" customFormat="1">
      <c r="A4195" s="13"/>
      <c r="B4195" s="249"/>
      <c r="C4195" s="250"/>
      <c r="D4195" s="251" t="s">
        <v>260</v>
      </c>
      <c r="E4195" s="252" t="s">
        <v>1</v>
      </c>
      <c r="F4195" s="253" t="s">
        <v>3718</v>
      </c>
      <c r="G4195" s="250"/>
      <c r="H4195" s="254">
        <v>24</v>
      </c>
      <c r="I4195" s="255"/>
      <c r="J4195" s="250"/>
      <c r="K4195" s="250"/>
      <c r="L4195" s="256"/>
      <c r="M4195" s="257"/>
      <c r="N4195" s="258"/>
      <c r="O4195" s="258"/>
      <c r="P4195" s="258"/>
      <c r="Q4195" s="258"/>
      <c r="R4195" s="258"/>
      <c r="S4195" s="258"/>
      <c r="T4195" s="259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60" t="s">
        <v>260</v>
      </c>
      <c r="AU4195" s="260" t="s">
        <v>93</v>
      </c>
      <c r="AV4195" s="13" t="s">
        <v>93</v>
      </c>
      <c r="AW4195" s="13" t="s">
        <v>40</v>
      </c>
      <c r="AX4195" s="13" t="s">
        <v>84</v>
      </c>
      <c r="AY4195" s="260" t="s">
        <v>251</v>
      </c>
    </row>
    <row r="4196" s="13" customFormat="1">
      <c r="A4196" s="13"/>
      <c r="B4196" s="249"/>
      <c r="C4196" s="250"/>
      <c r="D4196" s="251" t="s">
        <v>260</v>
      </c>
      <c r="E4196" s="252" t="s">
        <v>1</v>
      </c>
      <c r="F4196" s="253" t="s">
        <v>3719</v>
      </c>
      <c r="G4196" s="250"/>
      <c r="H4196" s="254">
        <v>24</v>
      </c>
      <c r="I4196" s="255"/>
      <c r="J4196" s="250"/>
      <c r="K4196" s="250"/>
      <c r="L4196" s="256"/>
      <c r="M4196" s="257"/>
      <c r="N4196" s="258"/>
      <c r="O4196" s="258"/>
      <c r="P4196" s="258"/>
      <c r="Q4196" s="258"/>
      <c r="R4196" s="258"/>
      <c r="S4196" s="258"/>
      <c r="T4196" s="259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60" t="s">
        <v>260</v>
      </c>
      <c r="AU4196" s="260" t="s">
        <v>93</v>
      </c>
      <c r="AV4196" s="13" t="s">
        <v>93</v>
      </c>
      <c r="AW4196" s="13" t="s">
        <v>40</v>
      </c>
      <c r="AX4196" s="13" t="s">
        <v>84</v>
      </c>
      <c r="AY4196" s="260" t="s">
        <v>251</v>
      </c>
    </row>
    <row r="4197" s="13" customFormat="1">
      <c r="A4197" s="13"/>
      <c r="B4197" s="249"/>
      <c r="C4197" s="250"/>
      <c r="D4197" s="251" t="s">
        <v>260</v>
      </c>
      <c r="E4197" s="252" t="s">
        <v>1</v>
      </c>
      <c r="F4197" s="253" t="s">
        <v>3720</v>
      </c>
      <c r="G4197" s="250"/>
      <c r="H4197" s="254">
        <v>24</v>
      </c>
      <c r="I4197" s="255"/>
      <c r="J4197" s="250"/>
      <c r="K4197" s="250"/>
      <c r="L4197" s="256"/>
      <c r="M4197" s="257"/>
      <c r="N4197" s="258"/>
      <c r="O4197" s="258"/>
      <c r="P4197" s="258"/>
      <c r="Q4197" s="258"/>
      <c r="R4197" s="258"/>
      <c r="S4197" s="258"/>
      <c r="T4197" s="259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60" t="s">
        <v>260</v>
      </c>
      <c r="AU4197" s="260" t="s">
        <v>93</v>
      </c>
      <c r="AV4197" s="13" t="s">
        <v>93</v>
      </c>
      <c r="AW4197" s="13" t="s">
        <v>40</v>
      </c>
      <c r="AX4197" s="13" t="s">
        <v>84</v>
      </c>
      <c r="AY4197" s="260" t="s">
        <v>251</v>
      </c>
    </row>
    <row r="4198" s="13" customFormat="1">
      <c r="A4198" s="13"/>
      <c r="B4198" s="249"/>
      <c r="C4198" s="250"/>
      <c r="D4198" s="251" t="s">
        <v>260</v>
      </c>
      <c r="E4198" s="252" t="s">
        <v>1</v>
      </c>
      <c r="F4198" s="253" t="s">
        <v>3721</v>
      </c>
      <c r="G4198" s="250"/>
      <c r="H4198" s="254">
        <v>24</v>
      </c>
      <c r="I4198" s="255"/>
      <c r="J4198" s="250"/>
      <c r="K4198" s="250"/>
      <c r="L4198" s="256"/>
      <c r="M4198" s="257"/>
      <c r="N4198" s="258"/>
      <c r="O4198" s="258"/>
      <c r="P4198" s="258"/>
      <c r="Q4198" s="258"/>
      <c r="R4198" s="258"/>
      <c r="S4198" s="258"/>
      <c r="T4198" s="259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60" t="s">
        <v>260</v>
      </c>
      <c r="AU4198" s="260" t="s">
        <v>93</v>
      </c>
      <c r="AV4198" s="13" t="s">
        <v>93</v>
      </c>
      <c r="AW4198" s="13" t="s">
        <v>40</v>
      </c>
      <c r="AX4198" s="13" t="s">
        <v>84</v>
      </c>
      <c r="AY4198" s="260" t="s">
        <v>251</v>
      </c>
    </row>
    <row r="4199" s="13" customFormat="1">
      <c r="A4199" s="13"/>
      <c r="B4199" s="249"/>
      <c r="C4199" s="250"/>
      <c r="D4199" s="251" t="s">
        <v>260</v>
      </c>
      <c r="E4199" s="252" t="s">
        <v>1</v>
      </c>
      <c r="F4199" s="253" t="s">
        <v>3722</v>
      </c>
      <c r="G4199" s="250"/>
      <c r="H4199" s="254">
        <v>24</v>
      </c>
      <c r="I4199" s="255"/>
      <c r="J4199" s="250"/>
      <c r="K4199" s="250"/>
      <c r="L4199" s="256"/>
      <c r="M4199" s="257"/>
      <c r="N4199" s="258"/>
      <c r="O4199" s="258"/>
      <c r="P4199" s="258"/>
      <c r="Q4199" s="258"/>
      <c r="R4199" s="258"/>
      <c r="S4199" s="258"/>
      <c r="T4199" s="259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60" t="s">
        <v>260</v>
      </c>
      <c r="AU4199" s="260" t="s">
        <v>93</v>
      </c>
      <c r="AV4199" s="13" t="s">
        <v>93</v>
      </c>
      <c r="AW4199" s="13" t="s">
        <v>40</v>
      </c>
      <c r="AX4199" s="13" t="s">
        <v>84</v>
      </c>
      <c r="AY4199" s="260" t="s">
        <v>251</v>
      </c>
    </row>
    <row r="4200" s="14" customFormat="1">
      <c r="A4200" s="14"/>
      <c r="B4200" s="261"/>
      <c r="C4200" s="262"/>
      <c r="D4200" s="251" t="s">
        <v>260</v>
      </c>
      <c r="E4200" s="263" t="s">
        <v>1</v>
      </c>
      <c r="F4200" s="264" t="s">
        <v>262</v>
      </c>
      <c r="G4200" s="262"/>
      <c r="H4200" s="265">
        <v>120</v>
      </c>
      <c r="I4200" s="266"/>
      <c r="J4200" s="262"/>
      <c r="K4200" s="262"/>
      <c r="L4200" s="267"/>
      <c r="M4200" s="268"/>
      <c r="N4200" s="269"/>
      <c r="O4200" s="269"/>
      <c r="P4200" s="269"/>
      <c r="Q4200" s="269"/>
      <c r="R4200" s="269"/>
      <c r="S4200" s="269"/>
      <c r="T4200" s="270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71" t="s">
        <v>260</v>
      </c>
      <c r="AU4200" s="271" t="s">
        <v>93</v>
      </c>
      <c r="AV4200" s="14" t="s">
        <v>257</v>
      </c>
      <c r="AW4200" s="14" t="s">
        <v>40</v>
      </c>
      <c r="AX4200" s="14" t="s">
        <v>91</v>
      </c>
      <c r="AY4200" s="271" t="s">
        <v>251</v>
      </c>
    </row>
    <row r="4201" s="2" customFormat="1" ht="37.8" customHeight="1">
      <c r="A4201" s="41"/>
      <c r="B4201" s="42"/>
      <c r="C4201" s="230" t="s">
        <v>3754</v>
      </c>
      <c r="D4201" s="230" t="s">
        <v>253</v>
      </c>
      <c r="E4201" s="231" t="s">
        <v>3755</v>
      </c>
      <c r="F4201" s="232" t="s">
        <v>3756</v>
      </c>
      <c r="G4201" s="233" t="s">
        <v>321</v>
      </c>
      <c r="H4201" s="234">
        <v>96</v>
      </c>
      <c r="I4201" s="235"/>
      <c r="J4201" s="236">
        <f>ROUND(I4201*H4201,2)</f>
        <v>0</v>
      </c>
      <c r="K4201" s="237"/>
      <c r="L4201" s="47"/>
      <c r="M4201" s="238" t="s">
        <v>1</v>
      </c>
      <c r="N4201" s="239" t="s">
        <v>49</v>
      </c>
      <c r="O4201" s="94"/>
      <c r="P4201" s="240">
        <f>O4201*H4201</f>
        <v>0</v>
      </c>
      <c r="Q4201" s="240">
        <v>0.00075000000000000002</v>
      </c>
      <c r="R4201" s="240">
        <f>Q4201*H4201</f>
        <v>0.072000000000000008</v>
      </c>
      <c r="S4201" s="240">
        <v>0</v>
      </c>
      <c r="T4201" s="241">
        <f>S4201*H4201</f>
        <v>0</v>
      </c>
      <c r="U4201" s="41"/>
      <c r="V4201" s="41"/>
      <c r="W4201" s="41"/>
      <c r="X4201" s="41"/>
      <c r="Y4201" s="41"/>
      <c r="Z4201" s="41"/>
      <c r="AA4201" s="41"/>
      <c r="AB4201" s="41"/>
      <c r="AC4201" s="41"/>
      <c r="AD4201" s="41"/>
      <c r="AE4201" s="41"/>
      <c r="AR4201" s="242" t="s">
        <v>304</v>
      </c>
      <c r="AT4201" s="242" t="s">
        <v>253</v>
      </c>
      <c r="AU4201" s="242" t="s">
        <v>93</v>
      </c>
      <c r="AY4201" s="19" t="s">
        <v>251</v>
      </c>
      <c r="BE4201" s="243">
        <f>IF(N4201="základní",J4201,0)</f>
        <v>0</v>
      </c>
      <c r="BF4201" s="243">
        <f>IF(N4201="snížená",J4201,0)</f>
        <v>0</v>
      </c>
      <c r="BG4201" s="243">
        <f>IF(N4201="zákl. přenesená",J4201,0)</f>
        <v>0</v>
      </c>
      <c r="BH4201" s="243">
        <f>IF(N4201="sníž. přenesená",J4201,0)</f>
        <v>0</v>
      </c>
      <c r="BI4201" s="243">
        <f>IF(N4201="nulová",J4201,0)</f>
        <v>0</v>
      </c>
      <c r="BJ4201" s="19" t="s">
        <v>91</v>
      </c>
      <c r="BK4201" s="243">
        <f>ROUND(I4201*H4201,2)</f>
        <v>0</v>
      </c>
      <c r="BL4201" s="19" t="s">
        <v>304</v>
      </c>
      <c r="BM4201" s="242" t="s">
        <v>3757</v>
      </c>
    </row>
    <row r="4202" s="2" customFormat="1">
      <c r="A4202" s="41"/>
      <c r="B4202" s="42"/>
      <c r="C4202" s="43"/>
      <c r="D4202" s="244" t="s">
        <v>258</v>
      </c>
      <c r="E4202" s="43"/>
      <c r="F4202" s="245" t="s">
        <v>3758</v>
      </c>
      <c r="G4202" s="43"/>
      <c r="H4202" s="43"/>
      <c r="I4202" s="246"/>
      <c r="J4202" s="43"/>
      <c r="K4202" s="43"/>
      <c r="L4202" s="47"/>
      <c r="M4202" s="247"/>
      <c r="N4202" s="248"/>
      <c r="O4202" s="94"/>
      <c r="P4202" s="94"/>
      <c r="Q4202" s="94"/>
      <c r="R4202" s="94"/>
      <c r="S4202" s="94"/>
      <c r="T4202" s="95"/>
      <c r="U4202" s="41"/>
      <c r="V4202" s="41"/>
      <c r="W4202" s="41"/>
      <c r="X4202" s="41"/>
      <c r="Y4202" s="41"/>
      <c r="Z4202" s="41"/>
      <c r="AA4202" s="41"/>
      <c r="AB4202" s="41"/>
      <c r="AC4202" s="41"/>
      <c r="AD4202" s="41"/>
      <c r="AE4202" s="41"/>
      <c r="AT4202" s="19" t="s">
        <v>258</v>
      </c>
      <c r="AU4202" s="19" t="s">
        <v>93</v>
      </c>
    </row>
    <row r="4203" s="15" customFormat="1">
      <c r="A4203" s="15"/>
      <c r="B4203" s="272"/>
      <c r="C4203" s="273"/>
      <c r="D4203" s="251" t="s">
        <v>260</v>
      </c>
      <c r="E4203" s="274" t="s">
        <v>1</v>
      </c>
      <c r="F4203" s="275" t="s">
        <v>3717</v>
      </c>
      <c r="G4203" s="273"/>
      <c r="H4203" s="274" t="s">
        <v>1</v>
      </c>
      <c r="I4203" s="276"/>
      <c r="J4203" s="273"/>
      <c r="K4203" s="273"/>
      <c r="L4203" s="277"/>
      <c r="M4203" s="278"/>
      <c r="N4203" s="279"/>
      <c r="O4203" s="279"/>
      <c r="P4203" s="279"/>
      <c r="Q4203" s="279"/>
      <c r="R4203" s="279"/>
      <c r="S4203" s="279"/>
      <c r="T4203" s="280"/>
      <c r="U4203" s="15"/>
      <c r="V4203" s="15"/>
      <c r="W4203" s="15"/>
      <c r="X4203" s="15"/>
      <c r="Y4203" s="15"/>
      <c r="Z4203" s="15"/>
      <c r="AA4203" s="15"/>
      <c r="AB4203" s="15"/>
      <c r="AC4203" s="15"/>
      <c r="AD4203" s="15"/>
      <c r="AE4203" s="15"/>
      <c r="AT4203" s="281" t="s">
        <v>260</v>
      </c>
      <c r="AU4203" s="281" t="s">
        <v>93</v>
      </c>
      <c r="AV4203" s="15" t="s">
        <v>91</v>
      </c>
      <c r="AW4203" s="15" t="s">
        <v>40</v>
      </c>
      <c r="AX4203" s="15" t="s">
        <v>84</v>
      </c>
      <c r="AY4203" s="281" t="s">
        <v>251</v>
      </c>
    </row>
    <row r="4204" s="13" customFormat="1">
      <c r="A4204" s="13"/>
      <c r="B4204" s="249"/>
      <c r="C4204" s="250"/>
      <c r="D4204" s="251" t="s">
        <v>260</v>
      </c>
      <c r="E4204" s="252" t="s">
        <v>1</v>
      </c>
      <c r="F4204" s="253" t="s">
        <v>3718</v>
      </c>
      <c r="G4204" s="250"/>
      <c r="H4204" s="254">
        <v>24</v>
      </c>
      <c r="I4204" s="255"/>
      <c r="J4204" s="250"/>
      <c r="K4204" s="250"/>
      <c r="L4204" s="256"/>
      <c r="M4204" s="257"/>
      <c r="N4204" s="258"/>
      <c r="O4204" s="258"/>
      <c r="P4204" s="258"/>
      <c r="Q4204" s="258"/>
      <c r="R4204" s="258"/>
      <c r="S4204" s="258"/>
      <c r="T4204" s="259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60" t="s">
        <v>260</v>
      </c>
      <c r="AU4204" s="260" t="s">
        <v>93</v>
      </c>
      <c r="AV4204" s="13" t="s">
        <v>93</v>
      </c>
      <c r="AW4204" s="13" t="s">
        <v>40</v>
      </c>
      <c r="AX4204" s="13" t="s">
        <v>84</v>
      </c>
      <c r="AY4204" s="260" t="s">
        <v>251</v>
      </c>
    </row>
    <row r="4205" s="13" customFormat="1">
      <c r="A4205" s="13"/>
      <c r="B4205" s="249"/>
      <c r="C4205" s="250"/>
      <c r="D4205" s="251" t="s">
        <v>260</v>
      </c>
      <c r="E4205" s="252" t="s">
        <v>1</v>
      </c>
      <c r="F4205" s="253" t="s">
        <v>3720</v>
      </c>
      <c r="G4205" s="250"/>
      <c r="H4205" s="254">
        <v>24</v>
      </c>
      <c r="I4205" s="255"/>
      <c r="J4205" s="250"/>
      <c r="K4205" s="250"/>
      <c r="L4205" s="256"/>
      <c r="M4205" s="257"/>
      <c r="N4205" s="258"/>
      <c r="O4205" s="258"/>
      <c r="P4205" s="258"/>
      <c r="Q4205" s="258"/>
      <c r="R4205" s="258"/>
      <c r="S4205" s="258"/>
      <c r="T4205" s="259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60" t="s">
        <v>260</v>
      </c>
      <c r="AU4205" s="260" t="s">
        <v>93</v>
      </c>
      <c r="AV4205" s="13" t="s">
        <v>93</v>
      </c>
      <c r="AW4205" s="13" t="s">
        <v>40</v>
      </c>
      <c r="AX4205" s="13" t="s">
        <v>84</v>
      </c>
      <c r="AY4205" s="260" t="s">
        <v>251</v>
      </c>
    </row>
    <row r="4206" s="13" customFormat="1">
      <c r="A4206" s="13"/>
      <c r="B4206" s="249"/>
      <c r="C4206" s="250"/>
      <c r="D4206" s="251" t="s">
        <v>260</v>
      </c>
      <c r="E4206" s="252" t="s">
        <v>1</v>
      </c>
      <c r="F4206" s="253" t="s">
        <v>3721</v>
      </c>
      <c r="G4206" s="250"/>
      <c r="H4206" s="254">
        <v>24</v>
      </c>
      <c r="I4206" s="255"/>
      <c r="J4206" s="250"/>
      <c r="K4206" s="250"/>
      <c r="L4206" s="256"/>
      <c r="M4206" s="257"/>
      <c r="N4206" s="258"/>
      <c r="O4206" s="258"/>
      <c r="P4206" s="258"/>
      <c r="Q4206" s="258"/>
      <c r="R4206" s="258"/>
      <c r="S4206" s="258"/>
      <c r="T4206" s="259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60" t="s">
        <v>260</v>
      </c>
      <c r="AU4206" s="260" t="s">
        <v>93</v>
      </c>
      <c r="AV4206" s="13" t="s">
        <v>93</v>
      </c>
      <c r="AW4206" s="13" t="s">
        <v>40</v>
      </c>
      <c r="AX4206" s="13" t="s">
        <v>84</v>
      </c>
      <c r="AY4206" s="260" t="s">
        <v>251</v>
      </c>
    </row>
    <row r="4207" s="13" customFormat="1">
      <c r="A4207" s="13"/>
      <c r="B4207" s="249"/>
      <c r="C4207" s="250"/>
      <c r="D4207" s="251" t="s">
        <v>260</v>
      </c>
      <c r="E4207" s="252" t="s">
        <v>1</v>
      </c>
      <c r="F4207" s="253" t="s">
        <v>3722</v>
      </c>
      <c r="G4207" s="250"/>
      <c r="H4207" s="254">
        <v>24</v>
      </c>
      <c r="I4207" s="255"/>
      <c r="J4207" s="250"/>
      <c r="K4207" s="250"/>
      <c r="L4207" s="256"/>
      <c r="M4207" s="257"/>
      <c r="N4207" s="258"/>
      <c r="O4207" s="258"/>
      <c r="P4207" s="258"/>
      <c r="Q4207" s="258"/>
      <c r="R4207" s="258"/>
      <c r="S4207" s="258"/>
      <c r="T4207" s="259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T4207" s="260" t="s">
        <v>260</v>
      </c>
      <c r="AU4207" s="260" t="s">
        <v>93</v>
      </c>
      <c r="AV4207" s="13" t="s">
        <v>93</v>
      </c>
      <c r="AW4207" s="13" t="s">
        <v>40</v>
      </c>
      <c r="AX4207" s="13" t="s">
        <v>84</v>
      </c>
      <c r="AY4207" s="260" t="s">
        <v>251</v>
      </c>
    </row>
    <row r="4208" s="14" customFormat="1">
      <c r="A4208" s="14"/>
      <c r="B4208" s="261"/>
      <c r="C4208" s="262"/>
      <c r="D4208" s="251" t="s">
        <v>260</v>
      </c>
      <c r="E4208" s="263" t="s">
        <v>1</v>
      </c>
      <c r="F4208" s="264" t="s">
        <v>262</v>
      </c>
      <c r="G4208" s="262"/>
      <c r="H4208" s="265">
        <v>96</v>
      </c>
      <c r="I4208" s="266"/>
      <c r="J4208" s="262"/>
      <c r="K4208" s="262"/>
      <c r="L4208" s="267"/>
      <c r="M4208" s="268"/>
      <c r="N4208" s="269"/>
      <c r="O4208" s="269"/>
      <c r="P4208" s="269"/>
      <c r="Q4208" s="269"/>
      <c r="R4208" s="269"/>
      <c r="S4208" s="269"/>
      <c r="T4208" s="270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71" t="s">
        <v>260</v>
      </c>
      <c r="AU4208" s="271" t="s">
        <v>93</v>
      </c>
      <c r="AV4208" s="14" t="s">
        <v>257</v>
      </c>
      <c r="AW4208" s="14" t="s">
        <v>40</v>
      </c>
      <c r="AX4208" s="14" t="s">
        <v>91</v>
      </c>
      <c r="AY4208" s="271" t="s">
        <v>251</v>
      </c>
    </row>
    <row r="4209" s="2" customFormat="1" ht="37.8" customHeight="1">
      <c r="A4209" s="41"/>
      <c r="B4209" s="42"/>
      <c r="C4209" s="230" t="s">
        <v>3759</v>
      </c>
      <c r="D4209" s="230" t="s">
        <v>253</v>
      </c>
      <c r="E4209" s="231" t="s">
        <v>3760</v>
      </c>
      <c r="F4209" s="232" t="s">
        <v>3761</v>
      </c>
      <c r="G4209" s="233" t="s">
        <v>321</v>
      </c>
      <c r="H4209" s="234">
        <v>44.399999999999999</v>
      </c>
      <c r="I4209" s="235"/>
      <c r="J4209" s="236">
        <f>ROUND(I4209*H4209,2)</f>
        <v>0</v>
      </c>
      <c r="K4209" s="237"/>
      <c r="L4209" s="47"/>
      <c r="M4209" s="238" t="s">
        <v>1</v>
      </c>
      <c r="N4209" s="239" t="s">
        <v>49</v>
      </c>
      <c r="O4209" s="94"/>
      <c r="P4209" s="240">
        <f>O4209*H4209</f>
        <v>0</v>
      </c>
      <c r="Q4209" s="240">
        <v>0.0010200000000000001</v>
      </c>
      <c r="R4209" s="240">
        <f>Q4209*H4209</f>
        <v>0.045288000000000002</v>
      </c>
      <c r="S4209" s="240">
        <v>0</v>
      </c>
      <c r="T4209" s="241">
        <f>S4209*H4209</f>
        <v>0</v>
      </c>
      <c r="U4209" s="41"/>
      <c r="V4209" s="41"/>
      <c r="W4209" s="41"/>
      <c r="X4209" s="41"/>
      <c r="Y4209" s="41"/>
      <c r="Z4209" s="41"/>
      <c r="AA4209" s="41"/>
      <c r="AB4209" s="41"/>
      <c r="AC4209" s="41"/>
      <c r="AD4209" s="41"/>
      <c r="AE4209" s="41"/>
      <c r="AR4209" s="242" t="s">
        <v>304</v>
      </c>
      <c r="AT4209" s="242" t="s">
        <v>253</v>
      </c>
      <c r="AU4209" s="242" t="s">
        <v>93</v>
      </c>
      <c r="AY4209" s="19" t="s">
        <v>251</v>
      </c>
      <c r="BE4209" s="243">
        <f>IF(N4209="základní",J4209,0)</f>
        <v>0</v>
      </c>
      <c r="BF4209" s="243">
        <f>IF(N4209="snížená",J4209,0)</f>
        <v>0</v>
      </c>
      <c r="BG4209" s="243">
        <f>IF(N4209="zákl. přenesená",J4209,0)</f>
        <v>0</v>
      </c>
      <c r="BH4209" s="243">
        <f>IF(N4209="sníž. přenesená",J4209,0)</f>
        <v>0</v>
      </c>
      <c r="BI4209" s="243">
        <f>IF(N4209="nulová",J4209,0)</f>
        <v>0</v>
      </c>
      <c r="BJ4209" s="19" t="s">
        <v>91</v>
      </c>
      <c r="BK4209" s="243">
        <f>ROUND(I4209*H4209,2)</f>
        <v>0</v>
      </c>
      <c r="BL4209" s="19" t="s">
        <v>304</v>
      </c>
      <c r="BM4209" s="242" t="s">
        <v>3762</v>
      </c>
    </row>
    <row r="4210" s="2" customFormat="1">
      <c r="A4210" s="41"/>
      <c r="B4210" s="42"/>
      <c r="C4210" s="43"/>
      <c r="D4210" s="244" t="s">
        <v>258</v>
      </c>
      <c r="E4210" s="43"/>
      <c r="F4210" s="245" t="s">
        <v>3763</v>
      </c>
      <c r="G4210" s="43"/>
      <c r="H4210" s="43"/>
      <c r="I4210" s="246"/>
      <c r="J4210" s="43"/>
      <c r="K4210" s="43"/>
      <c r="L4210" s="47"/>
      <c r="M4210" s="247"/>
      <c r="N4210" s="248"/>
      <c r="O4210" s="94"/>
      <c r="P4210" s="94"/>
      <c r="Q4210" s="94"/>
      <c r="R4210" s="94"/>
      <c r="S4210" s="94"/>
      <c r="T4210" s="95"/>
      <c r="U4210" s="41"/>
      <c r="V4210" s="41"/>
      <c r="W4210" s="41"/>
      <c r="X4210" s="41"/>
      <c r="Y4210" s="41"/>
      <c r="Z4210" s="41"/>
      <c r="AA4210" s="41"/>
      <c r="AB4210" s="41"/>
      <c r="AC4210" s="41"/>
      <c r="AD4210" s="41"/>
      <c r="AE4210" s="41"/>
      <c r="AT4210" s="19" t="s">
        <v>258</v>
      </c>
      <c r="AU4210" s="19" t="s">
        <v>93</v>
      </c>
    </row>
    <row r="4211" s="15" customFormat="1">
      <c r="A4211" s="15"/>
      <c r="B4211" s="272"/>
      <c r="C4211" s="273"/>
      <c r="D4211" s="251" t="s">
        <v>260</v>
      </c>
      <c r="E4211" s="274" t="s">
        <v>1</v>
      </c>
      <c r="F4211" s="275" t="s">
        <v>3717</v>
      </c>
      <c r="G4211" s="273"/>
      <c r="H4211" s="274" t="s">
        <v>1</v>
      </c>
      <c r="I4211" s="276"/>
      <c r="J4211" s="273"/>
      <c r="K4211" s="273"/>
      <c r="L4211" s="277"/>
      <c r="M4211" s="278"/>
      <c r="N4211" s="279"/>
      <c r="O4211" s="279"/>
      <c r="P4211" s="279"/>
      <c r="Q4211" s="279"/>
      <c r="R4211" s="279"/>
      <c r="S4211" s="279"/>
      <c r="T4211" s="280"/>
      <c r="U4211" s="15"/>
      <c r="V4211" s="15"/>
      <c r="W4211" s="15"/>
      <c r="X4211" s="15"/>
      <c r="Y4211" s="15"/>
      <c r="Z4211" s="15"/>
      <c r="AA4211" s="15"/>
      <c r="AB4211" s="15"/>
      <c r="AC4211" s="15"/>
      <c r="AD4211" s="15"/>
      <c r="AE4211" s="15"/>
      <c r="AT4211" s="281" t="s">
        <v>260</v>
      </c>
      <c r="AU4211" s="281" t="s">
        <v>93</v>
      </c>
      <c r="AV4211" s="15" t="s">
        <v>91</v>
      </c>
      <c r="AW4211" s="15" t="s">
        <v>40</v>
      </c>
      <c r="AX4211" s="15" t="s">
        <v>84</v>
      </c>
      <c r="AY4211" s="281" t="s">
        <v>251</v>
      </c>
    </row>
    <row r="4212" s="13" customFormat="1">
      <c r="A4212" s="13"/>
      <c r="B4212" s="249"/>
      <c r="C4212" s="250"/>
      <c r="D4212" s="251" t="s">
        <v>260</v>
      </c>
      <c r="E4212" s="252" t="s">
        <v>1</v>
      </c>
      <c r="F4212" s="253" t="s">
        <v>3719</v>
      </c>
      <c r="G4212" s="250"/>
      <c r="H4212" s="254">
        <v>24</v>
      </c>
      <c r="I4212" s="255"/>
      <c r="J4212" s="250"/>
      <c r="K4212" s="250"/>
      <c r="L4212" s="256"/>
      <c r="M4212" s="257"/>
      <c r="N4212" s="258"/>
      <c r="O4212" s="258"/>
      <c r="P4212" s="258"/>
      <c r="Q4212" s="258"/>
      <c r="R4212" s="258"/>
      <c r="S4212" s="258"/>
      <c r="T4212" s="259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60" t="s">
        <v>260</v>
      </c>
      <c r="AU4212" s="260" t="s">
        <v>93</v>
      </c>
      <c r="AV4212" s="13" t="s">
        <v>93</v>
      </c>
      <c r="AW4212" s="13" t="s">
        <v>40</v>
      </c>
      <c r="AX4212" s="13" t="s">
        <v>84</v>
      </c>
      <c r="AY4212" s="260" t="s">
        <v>251</v>
      </c>
    </row>
    <row r="4213" s="13" customFormat="1">
      <c r="A4213" s="13"/>
      <c r="B4213" s="249"/>
      <c r="C4213" s="250"/>
      <c r="D4213" s="251" t="s">
        <v>260</v>
      </c>
      <c r="E4213" s="252" t="s">
        <v>1</v>
      </c>
      <c r="F4213" s="253" t="s">
        <v>3723</v>
      </c>
      <c r="G4213" s="250"/>
      <c r="H4213" s="254">
        <v>20.399999999999999</v>
      </c>
      <c r="I4213" s="255"/>
      <c r="J4213" s="250"/>
      <c r="K4213" s="250"/>
      <c r="L4213" s="256"/>
      <c r="M4213" s="257"/>
      <c r="N4213" s="258"/>
      <c r="O4213" s="258"/>
      <c r="P4213" s="258"/>
      <c r="Q4213" s="258"/>
      <c r="R4213" s="258"/>
      <c r="S4213" s="258"/>
      <c r="T4213" s="259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60" t="s">
        <v>260</v>
      </c>
      <c r="AU4213" s="260" t="s">
        <v>93</v>
      </c>
      <c r="AV4213" s="13" t="s">
        <v>93</v>
      </c>
      <c r="AW4213" s="13" t="s">
        <v>40</v>
      </c>
      <c r="AX4213" s="13" t="s">
        <v>84</v>
      </c>
      <c r="AY4213" s="260" t="s">
        <v>251</v>
      </c>
    </row>
    <row r="4214" s="14" customFormat="1">
      <c r="A4214" s="14"/>
      <c r="B4214" s="261"/>
      <c r="C4214" s="262"/>
      <c r="D4214" s="251" t="s">
        <v>260</v>
      </c>
      <c r="E4214" s="263" t="s">
        <v>1</v>
      </c>
      <c r="F4214" s="264" t="s">
        <v>262</v>
      </c>
      <c r="G4214" s="262"/>
      <c r="H4214" s="265">
        <v>44.399999999999999</v>
      </c>
      <c r="I4214" s="266"/>
      <c r="J4214" s="262"/>
      <c r="K4214" s="262"/>
      <c r="L4214" s="267"/>
      <c r="M4214" s="268"/>
      <c r="N4214" s="269"/>
      <c r="O4214" s="269"/>
      <c r="P4214" s="269"/>
      <c r="Q4214" s="269"/>
      <c r="R4214" s="269"/>
      <c r="S4214" s="269"/>
      <c r="T4214" s="270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71" t="s">
        <v>260</v>
      </c>
      <c r="AU4214" s="271" t="s">
        <v>93</v>
      </c>
      <c r="AV4214" s="14" t="s">
        <v>257</v>
      </c>
      <c r="AW4214" s="14" t="s">
        <v>40</v>
      </c>
      <c r="AX4214" s="14" t="s">
        <v>91</v>
      </c>
      <c r="AY4214" s="271" t="s">
        <v>251</v>
      </c>
    </row>
    <row r="4215" s="2" customFormat="1" ht="33" customHeight="1">
      <c r="A4215" s="41"/>
      <c r="B4215" s="42"/>
      <c r="C4215" s="230" t="s">
        <v>3764</v>
      </c>
      <c r="D4215" s="230" t="s">
        <v>253</v>
      </c>
      <c r="E4215" s="231" t="s">
        <v>3765</v>
      </c>
      <c r="F4215" s="232" t="s">
        <v>3766</v>
      </c>
      <c r="G4215" s="233" t="s">
        <v>321</v>
      </c>
      <c r="H4215" s="234">
        <v>185.05799999999999</v>
      </c>
      <c r="I4215" s="235"/>
      <c r="J4215" s="236">
        <f>ROUND(I4215*H4215,2)</f>
        <v>0</v>
      </c>
      <c r="K4215" s="237"/>
      <c r="L4215" s="47"/>
      <c r="M4215" s="238" t="s">
        <v>1</v>
      </c>
      <c r="N4215" s="239" t="s">
        <v>49</v>
      </c>
      <c r="O4215" s="94"/>
      <c r="P4215" s="240">
        <f>O4215*H4215</f>
        <v>0</v>
      </c>
      <c r="Q4215" s="240">
        <v>0.00042999999999999999</v>
      </c>
      <c r="R4215" s="240">
        <f>Q4215*H4215</f>
        <v>0.079574939999999997</v>
      </c>
      <c r="S4215" s="240">
        <v>0</v>
      </c>
      <c r="T4215" s="241">
        <f>S4215*H4215</f>
        <v>0</v>
      </c>
      <c r="U4215" s="41"/>
      <c r="V4215" s="41"/>
      <c r="W4215" s="41"/>
      <c r="X4215" s="41"/>
      <c r="Y4215" s="41"/>
      <c r="Z4215" s="41"/>
      <c r="AA4215" s="41"/>
      <c r="AB4215" s="41"/>
      <c r="AC4215" s="41"/>
      <c r="AD4215" s="41"/>
      <c r="AE4215" s="41"/>
      <c r="AR4215" s="242" t="s">
        <v>304</v>
      </c>
      <c r="AT4215" s="242" t="s">
        <v>253</v>
      </c>
      <c r="AU4215" s="242" t="s">
        <v>93</v>
      </c>
      <c r="AY4215" s="19" t="s">
        <v>251</v>
      </c>
      <c r="BE4215" s="243">
        <f>IF(N4215="základní",J4215,0)</f>
        <v>0</v>
      </c>
      <c r="BF4215" s="243">
        <f>IF(N4215="snížená",J4215,0)</f>
        <v>0</v>
      </c>
      <c r="BG4215" s="243">
        <f>IF(N4215="zákl. přenesená",J4215,0)</f>
        <v>0</v>
      </c>
      <c r="BH4215" s="243">
        <f>IF(N4215="sníž. přenesená",J4215,0)</f>
        <v>0</v>
      </c>
      <c r="BI4215" s="243">
        <f>IF(N4215="nulová",J4215,0)</f>
        <v>0</v>
      </c>
      <c r="BJ4215" s="19" t="s">
        <v>91</v>
      </c>
      <c r="BK4215" s="243">
        <f>ROUND(I4215*H4215,2)</f>
        <v>0</v>
      </c>
      <c r="BL4215" s="19" t="s">
        <v>304</v>
      </c>
      <c r="BM4215" s="242" t="s">
        <v>3767</v>
      </c>
    </row>
    <row r="4216" s="2" customFormat="1">
      <c r="A4216" s="41"/>
      <c r="B4216" s="42"/>
      <c r="C4216" s="43"/>
      <c r="D4216" s="244" t="s">
        <v>258</v>
      </c>
      <c r="E4216" s="43"/>
      <c r="F4216" s="245" t="s">
        <v>3768</v>
      </c>
      <c r="G4216" s="43"/>
      <c r="H4216" s="43"/>
      <c r="I4216" s="246"/>
      <c r="J4216" s="43"/>
      <c r="K4216" s="43"/>
      <c r="L4216" s="47"/>
      <c r="M4216" s="247"/>
      <c r="N4216" s="248"/>
      <c r="O4216" s="94"/>
      <c r="P4216" s="94"/>
      <c r="Q4216" s="94"/>
      <c r="R4216" s="94"/>
      <c r="S4216" s="94"/>
      <c r="T4216" s="95"/>
      <c r="U4216" s="41"/>
      <c r="V4216" s="41"/>
      <c r="W4216" s="41"/>
      <c r="X4216" s="41"/>
      <c r="Y4216" s="41"/>
      <c r="Z4216" s="41"/>
      <c r="AA4216" s="41"/>
      <c r="AB4216" s="41"/>
      <c r="AC4216" s="41"/>
      <c r="AD4216" s="41"/>
      <c r="AE4216" s="41"/>
      <c r="AT4216" s="19" t="s">
        <v>258</v>
      </c>
      <c r="AU4216" s="19" t="s">
        <v>93</v>
      </c>
    </row>
    <row r="4217" s="15" customFormat="1">
      <c r="A4217" s="15"/>
      <c r="B4217" s="272"/>
      <c r="C4217" s="273"/>
      <c r="D4217" s="251" t="s">
        <v>260</v>
      </c>
      <c r="E4217" s="274" t="s">
        <v>1</v>
      </c>
      <c r="F4217" s="275" t="s">
        <v>3578</v>
      </c>
      <c r="G4217" s="273"/>
      <c r="H4217" s="274" t="s">
        <v>1</v>
      </c>
      <c r="I4217" s="276"/>
      <c r="J4217" s="273"/>
      <c r="K4217" s="273"/>
      <c r="L4217" s="277"/>
      <c r="M4217" s="278"/>
      <c r="N4217" s="279"/>
      <c r="O4217" s="279"/>
      <c r="P4217" s="279"/>
      <c r="Q4217" s="279"/>
      <c r="R4217" s="279"/>
      <c r="S4217" s="279"/>
      <c r="T4217" s="280"/>
      <c r="U4217" s="15"/>
      <c r="V4217" s="15"/>
      <c r="W4217" s="15"/>
      <c r="X4217" s="15"/>
      <c r="Y4217" s="15"/>
      <c r="Z4217" s="15"/>
      <c r="AA4217" s="15"/>
      <c r="AB4217" s="15"/>
      <c r="AC4217" s="15"/>
      <c r="AD4217" s="15"/>
      <c r="AE4217" s="15"/>
      <c r="AT4217" s="281" t="s">
        <v>260</v>
      </c>
      <c r="AU4217" s="281" t="s">
        <v>93</v>
      </c>
      <c r="AV4217" s="15" t="s">
        <v>91</v>
      </c>
      <c r="AW4217" s="15" t="s">
        <v>40</v>
      </c>
      <c r="AX4217" s="15" t="s">
        <v>84</v>
      </c>
      <c r="AY4217" s="281" t="s">
        <v>251</v>
      </c>
    </row>
    <row r="4218" s="15" customFormat="1">
      <c r="A4218" s="15"/>
      <c r="B4218" s="272"/>
      <c r="C4218" s="273"/>
      <c r="D4218" s="251" t="s">
        <v>260</v>
      </c>
      <c r="E4218" s="274" t="s">
        <v>1</v>
      </c>
      <c r="F4218" s="275" t="s">
        <v>330</v>
      </c>
      <c r="G4218" s="273"/>
      <c r="H4218" s="274" t="s">
        <v>1</v>
      </c>
      <c r="I4218" s="276"/>
      <c r="J4218" s="273"/>
      <c r="K4218" s="273"/>
      <c r="L4218" s="277"/>
      <c r="M4218" s="278"/>
      <c r="N4218" s="279"/>
      <c r="O4218" s="279"/>
      <c r="P4218" s="279"/>
      <c r="Q4218" s="279"/>
      <c r="R4218" s="279"/>
      <c r="S4218" s="279"/>
      <c r="T4218" s="280"/>
      <c r="U4218" s="15"/>
      <c r="V4218" s="15"/>
      <c r="W4218" s="15"/>
      <c r="X4218" s="15"/>
      <c r="Y4218" s="15"/>
      <c r="Z4218" s="15"/>
      <c r="AA4218" s="15"/>
      <c r="AB4218" s="15"/>
      <c r="AC4218" s="15"/>
      <c r="AD4218" s="15"/>
      <c r="AE4218" s="15"/>
      <c r="AT4218" s="281" t="s">
        <v>260</v>
      </c>
      <c r="AU4218" s="281" t="s">
        <v>93</v>
      </c>
      <c r="AV4218" s="15" t="s">
        <v>91</v>
      </c>
      <c r="AW4218" s="15" t="s">
        <v>40</v>
      </c>
      <c r="AX4218" s="15" t="s">
        <v>84</v>
      </c>
      <c r="AY4218" s="281" t="s">
        <v>251</v>
      </c>
    </row>
    <row r="4219" s="13" customFormat="1">
      <c r="A4219" s="13"/>
      <c r="B4219" s="249"/>
      <c r="C4219" s="250"/>
      <c r="D4219" s="251" t="s">
        <v>260</v>
      </c>
      <c r="E4219" s="252" t="s">
        <v>1</v>
      </c>
      <c r="F4219" s="253" t="s">
        <v>3769</v>
      </c>
      <c r="G4219" s="250"/>
      <c r="H4219" s="254">
        <v>15.066000000000001</v>
      </c>
      <c r="I4219" s="255"/>
      <c r="J4219" s="250"/>
      <c r="K4219" s="250"/>
      <c r="L4219" s="256"/>
      <c r="M4219" s="257"/>
      <c r="N4219" s="258"/>
      <c r="O4219" s="258"/>
      <c r="P4219" s="258"/>
      <c r="Q4219" s="258"/>
      <c r="R4219" s="258"/>
      <c r="S4219" s="258"/>
      <c r="T4219" s="259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60" t="s">
        <v>260</v>
      </c>
      <c r="AU4219" s="260" t="s">
        <v>93</v>
      </c>
      <c r="AV4219" s="13" t="s">
        <v>93</v>
      </c>
      <c r="AW4219" s="13" t="s">
        <v>40</v>
      </c>
      <c r="AX4219" s="13" t="s">
        <v>84</v>
      </c>
      <c r="AY4219" s="260" t="s">
        <v>251</v>
      </c>
    </row>
    <row r="4220" s="13" customFormat="1">
      <c r="A4220" s="13"/>
      <c r="B4220" s="249"/>
      <c r="C4220" s="250"/>
      <c r="D4220" s="251" t="s">
        <v>260</v>
      </c>
      <c r="E4220" s="252" t="s">
        <v>1</v>
      </c>
      <c r="F4220" s="253" t="s">
        <v>3770</v>
      </c>
      <c r="G4220" s="250"/>
      <c r="H4220" s="254">
        <v>6.4109999999999996</v>
      </c>
      <c r="I4220" s="255"/>
      <c r="J4220" s="250"/>
      <c r="K4220" s="250"/>
      <c r="L4220" s="256"/>
      <c r="M4220" s="257"/>
      <c r="N4220" s="258"/>
      <c r="O4220" s="258"/>
      <c r="P4220" s="258"/>
      <c r="Q4220" s="258"/>
      <c r="R4220" s="258"/>
      <c r="S4220" s="258"/>
      <c r="T4220" s="259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60" t="s">
        <v>260</v>
      </c>
      <c r="AU4220" s="260" t="s">
        <v>93</v>
      </c>
      <c r="AV4220" s="13" t="s">
        <v>93</v>
      </c>
      <c r="AW4220" s="13" t="s">
        <v>40</v>
      </c>
      <c r="AX4220" s="13" t="s">
        <v>84</v>
      </c>
      <c r="AY4220" s="260" t="s">
        <v>251</v>
      </c>
    </row>
    <row r="4221" s="13" customFormat="1">
      <c r="A4221" s="13"/>
      <c r="B4221" s="249"/>
      <c r="C4221" s="250"/>
      <c r="D4221" s="251" t="s">
        <v>260</v>
      </c>
      <c r="E4221" s="252" t="s">
        <v>1</v>
      </c>
      <c r="F4221" s="253" t="s">
        <v>3771</v>
      </c>
      <c r="G4221" s="250"/>
      <c r="H4221" s="254">
        <v>5.5149999999999997</v>
      </c>
      <c r="I4221" s="255"/>
      <c r="J4221" s="250"/>
      <c r="K4221" s="250"/>
      <c r="L4221" s="256"/>
      <c r="M4221" s="257"/>
      <c r="N4221" s="258"/>
      <c r="O4221" s="258"/>
      <c r="P4221" s="258"/>
      <c r="Q4221" s="258"/>
      <c r="R4221" s="258"/>
      <c r="S4221" s="258"/>
      <c r="T4221" s="259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60" t="s">
        <v>260</v>
      </c>
      <c r="AU4221" s="260" t="s">
        <v>93</v>
      </c>
      <c r="AV4221" s="13" t="s">
        <v>93</v>
      </c>
      <c r="AW4221" s="13" t="s">
        <v>40</v>
      </c>
      <c r="AX4221" s="13" t="s">
        <v>84</v>
      </c>
      <c r="AY4221" s="260" t="s">
        <v>251</v>
      </c>
    </row>
    <row r="4222" s="13" customFormat="1">
      <c r="A4222" s="13"/>
      <c r="B4222" s="249"/>
      <c r="C4222" s="250"/>
      <c r="D4222" s="251" t="s">
        <v>260</v>
      </c>
      <c r="E4222" s="252" t="s">
        <v>1</v>
      </c>
      <c r="F4222" s="253" t="s">
        <v>3772</v>
      </c>
      <c r="G4222" s="250"/>
      <c r="H4222" s="254">
        <v>5.056</v>
      </c>
      <c r="I4222" s="255"/>
      <c r="J4222" s="250"/>
      <c r="K4222" s="250"/>
      <c r="L4222" s="256"/>
      <c r="M4222" s="257"/>
      <c r="N4222" s="258"/>
      <c r="O4222" s="258"/>
      <c r="P4222" s="258"/>
      <c r="Q4222" s="258"/>
      <c r="R4222" s="258"/>
      <c r="S4222" s="258"/>
      <c r="T4222" s="259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60" t="s">
        <v>260</v>
      </c>
      <c r="AU4222" s="260" t="s">
        <v>93</v>
      </c>
      <c r="AV4222" s="13" t="s">
        <v>93</v>
      </c>
      <c r="AW4222" s="13" t="s">
        <v>40</v>
      </c>
      <c r="AX4222" s="13" t="s">
        <v>84</v>
      </c>
      <c r="AY4222" s="260" t="s">
        <v>251</v>
      </c>
    </row>
    <row r="4223" s="16" customFormat="1">
      <c r="A4223" s="16"/>
      <c r="B4223" s="283"/>
      <c r="C4223" s="284"/>
      <c r="D4223" s="251" t="s">
        <v>260</v>
      </c>
      <c r="E4223" s="285" t="s">
        <v>1</v>
      </c>
      <c r="F4223" s="286" t="s">
        <v>329</v>
      </c>
      <c r="G4223" s="284"/>
      <c r="H4223" s="287">
        <v>32.048000000000002</v>
      </c>
      <c r="I4223" s="288"/>
      <c r="J4223" s="284"/>
      <c r="K4223" s="284"/>
      <c r="L4223" s="289"/>
      <c r="M4223" s="290"/>
      <c r="N4223" s="291"/>
      <c r="O4223" s="291"/>
      <c r="P4223" s="291"/>
      <c r="Q4223" s="291"/>
      <c r="R4223" s="291"/>
      <c r="S4223" s="291"/>
      <c r="T4223" s="292"/>
      <c r="U4223" s="16"/>
      <c r="V4223" s="16"/>
      <c r="W4223" s="16"/>
      <c r="X4223" s="16"/>
      <c r="Y4223" s="16"/>
      <c r="Z4223" s="16"/>
      <c r="AA4223" s="16"/>
      <c r="AB4223" s="16"/>
      <c r="AC4223" s="16"/>
      <c r="AD4223" s="16"/>
      <c r="AE4223" s="16"/>
      <c r="AT4223" s="293" t="s">
        <v>260</v>
      </c>
      <c r="AU4223" s="293" t="s">
        <v>93</v>
      </c>
      <c r="AV4223" s="16" t="s">
        <v>273</v>
      </c>
      <c r="AW4223" s="16" t="s">
        <v>40</v>
      </c>
      <c r="AX4223" s="16" t="s">
        <v>84</v>
      </c>
      <c r="AY4223" s="293" t="s">
        <v>251</v>
      </c>
    </row>
    <row r="4224" s="15" customFormat="1">
      <c r="A4224" s="15"/>
      <c r="B4224" s="272"/>
      <c r="C4224" s="273"/>
      <c r="D4224" s="251" t="s">
        <v>260</v>
      </c>
      <c r="E4224" s="274" t="s">
        <v>1</v>
      </c>
      <c r="F4224" s="275" t="s">
        <v>628</v>
      </c>
      <c r="G4224" s="273"/>
      <c r="H4224" s="274" t="s">
        <v>1</v>
      </c>
      <c r="I4224" s="276"/>
      <c r="J4224" s="273"/>
      <c r="K4224" s="273"/>
      <c r="L4224" s="277"/>
      <c r="M4224" s="278"/>
      <c r="N4224" s="279"/>
      <c r="O4224" s="279"/>
      <c r="P4224" s="279"/>
      <c r="Q4224" s="279"/>
      <c r="R4224" s="279"/>
      <c r="S4224" s="279"/>
      <c r="T4224" s="280"/>
      <c r="U4224" s="15"/>
      <c r="V4224" s="15"/>
      <c r="W4224" s="15"/>
      <c r="X4224" s="15"/>
      <c r="Y4224" s="15"/>
      <c r="Z4224" s="15"/>
      <c r="AA4224" s="15"/>
      <c r="AB4224" s="15"/>
      <c r="AC4224" s="15"/>
      <c r="AD4224" s="15"/>
      <c r="AE4224" s="15"/>
      <c r="AT4224" s="281" t="s">
        <v>260</v>
      </c>
      <c r="AU4224" s="281" t="s">
        <v>93</v>
      </c>
      <c r="AV4224" s="15" t="s">
        <v>91</v>
      </c>
      <c r="AW4224" s="15" t="s">
        <v>40</v>
      </c>
      <c r="AX4224" s="15" t="s">
        <v>84</v>
      </c>
      <c r="AY4224" s="281" t="s">
        <v>251</v>
      </c>
    </row>
    <row r="4225" s="13" customFormat="1">
      <c r="A4225" s="13"/>
      <c r="B4225" s="249"/>
      <c r="C4225" s="250"/>
      <c r="D4225" s="251" t="s">
        <v>260</v>
      </c>
      <c r="E4225" s="252" t="s">
        <v>1</v>
      </c>
      <c r="F4225" s="253" t="s">
        <v>3773</v>
      </c>
      <c r="G4225" s="250"/>
      <c r="H4225" s="254">
        <v>5.056</v>
      </c>
      <c r="I4225" s="255"/>
      <c r="J4225" s="250"/>
      <c r="K4225" s="250"/>
      <c r="L4225" s="256"/>
      <c r="M4225" s="257"/>
      <c r="N4225" s="258"/>
      <c r="O4225" s="258"/>
      <c r="P4225" s="258"/>
      <c r="Q4225" s="258"/>
      <c r="R4225" s="258"/>
      <c r="S4225" s="258"/>
      <c r="T4225" s="259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60" t="s">
        <v>260</v>
      </c>
      <c r="AU4225" s="260" t="s">
        <v>93</v>
      </c>
      <c r="AV4225" s="13" t="s">
        <v>93</v>
      </c>
      <c r="AW4225" s="13" t="s">
        <v>40</v>
      </c>
      <c r="AX4225" s="13" t="s">
        <v>84</v>
      </c>
      <c r="AY4225" s="260" t="s">
        <v>251</v>
      </c>
    </row>
    <row r="4226" s="13" customFormat="1">
      <c r="A4226" s="13"/>
      <c r="B4226" s="249"/>
      <c r="C4226" s="250"/>
      <c r="D4226" s="251" t="s">
        <v>260</v>
      </c>
      <c r="E4226" s="252" t="s">
        <v>1</v>
      </c>
      <c r="F4226" s="253" t="s">
        <v>3774</v>
      </c>
      <c r="G4226" s="250"/>
      <c r="H4226" s="254">
        <v>3.4279999999999999</v>
      </c>
      <c r="I4226" s="255"/>
      <c r="J4226" s="250"/>
      <c r="K4226" s="250"/>
      <c r="L4226" s="256"/>
      <c r="M4226" s="257"/>
      <c r="N4226" s="258"/>
      <c r="O4226" s="258"/>
      <c r="P4226" s="258"/>
      <c r="Q4226" s="258"/>
      <c r="R4226" s="258"/>
      <c r="S4226" s="258"/>
      <c r="T4226" s="259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60" t="s">
        <v>260</v>
      </c>
      <c r="AU4226" s="260" t="s">
        <v>93</v>
      </c>
      <c r="AV4226" s="13" t="s">
        <v>93</v>
      </c>
      <c r="AW4226" s="13" t="s">
        <v>40</v>
      </c>
      <c r="AX4226" s="13" t="s">
        <v>84</v>
      </c>
      <c r="AY4226" s="260" t="s">
        <v>251</v>
      </c>
    </row>
    <row r="4227" s="13" customFormat="1">
      <c r="A4227" s="13"/>
      <c r="B4227" s="249"/>
      <c r="C4227" s="250"/>
      <c r="D4227" s="251" t="s">
        <v>260</v>
      </c>
      <c r="E4227" s="252" t="s">
        <v>1</v>
      </c>
      <c r="F4227" s="253" t="s">
        <v>3775</v>
      </c>
      <c r="G4227" s="250"/>
      <c r="H4227" s="254">
        <v>6.5970000000000004</v>
      </c>
      <c r="I4227" s="255"/>
      <c r="J4227" s="250"/>
      <c r="K4227" s="250"/>
      <c r="L4227" s="256"/>
      <c r="M4227" s="257"/>
      <c r="N4227" s="258"/>
      <c r="O4227" s="258"/>
      <c r="P4227" s="258"/>
      <c r="Q4227" s="258"/>
      <c r="R4227" s="258"/>
      <c r="S4227" s="258"/>
      <c r="T4227" s="259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60" t="s">
        <v>260</v>
      </c>
      <c r="AU4227" s="260" t="s">
        <v>93</v>
      </c>
      <c r="AV4227" s="13" t="s">
        <v>93</v>
      </c>
      <c r="AW4227" s="13" t="s">
        <v>40</v>
      </c>
      <c r="AX4227" s="13" t="s">
        <v>84</v>
      </c>
      <c r="AY4227" s="260" t="s">
        <v>251</v>
      </c>
    </row>
    <row r="4228" s="16" customFormat="1">
      <c r="A4228" s="16"/>
      <c r="B4228" s="283"/>
      <c r="C4228" s="284"/>
      <c r="D4228" s="251" t="s">
        <v>260</v>
      </c>
      <c r="E4228" s="285" t="s">
        <v>1</v>
      </c>
      <c r="F4228" s="286" t="s">
        <v>329</v>
      </c>
      <c r="G4228" s="284"/>
      <c r="H4228" s="287">
        <v>15.081</v>
      </c>
      <c r="I4228" s="288"/>
      <c r="J4228" s="284"/>
      <c r="K4228" s="284"/>
      <c r="L4228" s="289"/>
      <c r="M4228" s="290"/>
      <c r="N4228" s="291"/>
      <c r="O4228" s="291"/>
      <c r="P4228" s="291"/>
      <c r="Q4228" s="291"/>
      <c r="R4228" s="291"/>
      <c r="S4228" s="291"/>
      <c r="T4228" s="292"/>
      <c r="U4228" s="16"/>
      <c r="V4228" s="16"/>
      <c r="W4228" s="16"/>
      <c r="X4228" s="16"/>
      <c r="Y4228" s="16"/>
      <c r="Z4228" s="16"/>
      <c r="AA4228" s="16"/>
      <c r="AB4228" s="16"/>
      <c r="AC4228" s="16"/>
      <c r="AD4228" s="16"/>
      <c r="AE4228" s="16"/>
      <c r="AT4228" s="293" t="s">
        <v>260</v>
      </c>
      <c r="AU4228" s="293" t="s">
        <v>93</v>
      </c>
      <c r="AV4228" s="16" t="s">
        <v>273</v>
      </c>
      <c r="AW4228" s="16" t="s">
        <v>40</v>
      </c>
      <c r="AX4228" s="16" t="s">
        <v>84</v>
      </c>
      <c r="AY4228" s="293" t="s">
        <v>251</v>
      </c>
    </row>
    <row r="4229" s="15" customFormat="1">
      <c r="A4229" s="15"/>
      <c r="B4229" s="272"/>
      <c r="C4229" s="273"/>
      <c r="D4229" s="251" t="s">
        <v>260</v>
      </c>
      <c r="E4229" s="274" t="s">
        <v>1</v>
      </c>
      <c r="F4229" s="275" t="s">
        <v>630</v>
      </c>
      <c r="G4229" s="273"/>
      <c r="H4229" s="274" t="s">
        <v>1</v>
      </c>
      <c r="I4229" s="276"/>
      <c r="J4229" s="273"/>
      <c r="K4229" s="273"/>
      <c r="L4229" s="277"/>
      <c r="M4229" s="278"/>
      <c r="N4229" s="279"/>
      <c r="O4229" s="279"/>
      <c r="P4229" s="279"/>
      <c r="Q4229" s="279"/>
      <c r="R4229" s="279"/>
      <c r="S4229" s="279"/>
      <c r="T4229" s="280"/>
      <c r="U4229" s="15"/>
      <c r="V4229" s="15"/>
      <c r="W4229" s="15"/>
      <c r="X4229" s="15"/>
      <c r="Y4229" s="15"/>
      <c r="Z4229" s="15"/>
      <c r="AA4229" s="15"/>
      <c r="AB4229" s="15"/>
      <c r="AC4229" s="15"/>
      <c r="AD4229" s="15"/>
      <c r="AE4229" s="15"/>
      <c r="AT4229" s="281" t="s">
        <v>260</v>
      </c>
      <c r="AU4229" s="281" t="s">
        <v>93</v>
      </c>
      <c r="AV4229" s="15" t="s">
        <v>91</v>
      </c>
      <c r="AW4229" s="15" t="s">
        <v>40</v>
      </c>
      <c r="AX4229" s="15" t="s">
        <v>84</v>
      </c>
      <c r="AY4229" s="281" t="s">
        <v>251</v>
      </c>
    </row>
    <row r="4230" s="13" customFormat="1">
      <c r="A4230" s="13"/>
      <c r="B4230" s="249"/>
      <c r="C4230" s="250"/>
      <c r="D4230" s="251" t="s">
        <v>260</v>
      </c>
      <c r="E4230" s="252" t="s">
        <v>1</v>
      </c>
      <c r="F4230" s="253" t="s">
        <v>3776</v>
      </c>
      <c r="G4230" s="250"/>
      <c r="H4230" s="254">
        <v>3.4279999999999999</v>
      </c>
      <c r="I4230" s="255"/>
      <c r="J4230" s="250"/>
      <c r="K4230" s="250"/>
      <c r="L4230" s="256"/>
      <c r="M4230" s="257"/>
      <c r="N4230" s="258"/>
      <c r="O4230" s="258"/>
      <c r="P4230" s="258"/>
      <c r="Q4230" s="258"/>
      <c r="R4230" s="258"/>
      <c r="S4230" s="258"/>
      <c r="T4230" s="259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60" t="s">
        <v>260</v>
      </c>
      <c r="AU4230" s="260" t="s">
        <v>93</v>
      </c>
      <c r="AV4230" s="13" t="s">
        <v>93</v>
      </c>
      <c r="AW4230" s="13" t="s">
        <v>40</v>
      </c>
      <c r="AX4230" s="13" t="s">
        <v>84</v>
      </c>
      <c r="AY4230" s="260" t="s">
        <v>251</v>
      </c>
    </row>
    <row r="4231" s="13" customFormat="1">
      <c r="A4231" s="13"/>
      <c r="B4231" s="249"/>
      <c r="C4231" s="250"/>
      <c r="D4231" s="251" t="s">
        <v>260</v>
      </c>
      <c r="E4231" s="252" t="s">
        <v>1</v>
      </c>
      <c r="F4231" s="253" t="s">
        <v>3777</v>
      </c>
      <c r="G4231" s="250"/>
      <c r="H4231" s="254">
        <v>4.3170000000000002</v>
      </c>
      <c r="I4231" s="255"/>
      <c r="J4231" s="250"/>
      <c r="K4231" s="250"/>
      <c r="L4231" s="256"/>
      <c r="M4231" s="257"/>
      <c r="N4231" s="258"/>
      <c r="O4231" s="258"/>
      <c r="P4231" s="258"/>
      <c r="Q4231" s="258"/>
      <c r="R4231" s="258"/>
      <c r="S4231" s="258"/>
      <c r="T4231" s="259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60" t="s">
        <v>260</v>
      </c>
      <c r="AU4231" s="260" t="s">
        <v>93</v>
      </c>
      <c r="AV4231" s="13" t="s">
        <v>93</v>
      </c>
      <c r="AW4231" s="13" t="s">
        <v>40</v>
      </c>
      <c r="AX4231" s="13" t="s">
        <v>84</v>
      </c>
      <c r="AY4231" s="260" t="s">
        <v>251</v>
      </c>
    </row>
    <row r="4232" s="13" customFormat="1">
      <c r="A4232" s="13"/>
      <c r="B4232" s="249"/>
      <c r="C4232" s="250"/>
      <c r="D4232" s="251" t="s">
        <v>260</v>
      </c>
      <c r="E4232" s="252" t="s">
        <v>1</v>
      </c>
      <c r="F4232" s="253" t="s">
        <v>3778</v>
      </c>
      <c r="G4232" s="250"/>
      <c r="H4232" s="254">
        <v>5.8150000000000004</v>
      </c>
      <c r="I4232" s="255"/>
      <c r="J4232" s="250"/>
      <c r="K4232" s="250"/>
      <c r="L4232" s="256"/>
      <c r="M4232" s="257"/>
      <c r="N4232" s="258"/>
      <c r="O4232" s="258"/>
      <c r="P4232" s="258"/>
      <c r="Q4232" s="258"/>
      <c r="R4232" s="258"/>
      <c r="S4232" s="258"/>
      <c r="T4232" s="259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60" t="s">
        <v>260</v>
      </c>
      <c r="AU4232" s="260" t="s">
        <v>93</v>
      </c>
      <c r="AV4232" s="13" t="s">
        <v>93</v>
      </c>
      <c r="AW4232" s="13" t="s">
        <v>40</v>
      </c>
      <c r="AX4232" s="13" t="s">
        <v>84</v>
      </c>
      <c r="AY4232" s="260" t="s">
        <v>251</v>
      </c>
    </row>
    <row r="4233" s="16" customFormat="1">
      <c r="A4233" s="16"/>
      <c r="B4233" s="283"/>
      <c r="C4233" s="284"/>
      <c r="D4233" s="251" t="s">
        <v>260</v>
      </c>
      <c r="E4233" s="285" t="s">
        <v>1</v>
      </c>
      <c r="F4233" s="286" t="s">
        <v>329</v>
      </c>
      <c r="G4233" s="284"/>
      <c r="H4233" s="287">
        <v>13.560000000000001</v>
      </c>
      <c r="I4233" s="288"/>
      <c r="J4233" s="284"/>
      <c r="K4233" s="284"/>
      <c r="L4233" s="289"/>
      <c r="M4233" s="290"/>
      <c r="N4233" s="291"/>
      <c r="O4233" s="291"/>
      <c r="P4233" s="291"/>
      <c r="Q4233" s="291"/>
      <c r="R4233" s="291"/>
      <c r="S4233" s="291"/>
      <c r="T4233" s="292"/>
      <c r="U4233" s="16"/>
      <c r="V4233" s="16"/>
      <c r="W4233" s="16"/>
      <c r="X4233" s="16"/>
      <c r="Y4233" s="16"/>
      <c r="Z4233" s="16"/>
      <c r="AA4233" s="16"/>
      <c r="AB4233" s="16"/>
      <c r="AC4233" s="16"/>
      <c r="AD4233" s="16"/>
      <c r="AE4233" s="16"/>
      <c r="AT4233" s="293" t="s">
        <v>260</v>
      </c>
      <c r="AU4233" s="293" t="s">
        <v>93</v>
      </c>
      <c r="AV4233" s="16" t="s">
        <v>273</v>
      </c>
      <c r="AW4233" s="16" t="s">
        <v>40</v>
      </c>
      <c r="AX4233" s="16" t="s">
        <v>84</v>
      </c>
      <c r="AY4233" s="293" t="s">
        <v>251</v>
      </c>
    </row>
    <row r="4234" s="15" customFormat="1">
      <c r="A4234" s="15"/>
      <c r="B4234" s="272"/>
      <c r="C4234" s="273"/>
      <c r="D4234" s="251" t="s">
        <v>260</v>
      </c>
      <c r="E4234" s="274" t="s">
        <v>1</v>
      </c>
      <c r="F4234" s="275" t="s">
        <v>631</v>
      </c>
      <c r="G4234" s="273"/>
      <c r="H4234" s="274" t="s">
        <v>1</v>
      </c>
      <c r="I4234" s="276"/>
      <c r="J4234" s="273"/>
      <c r="K4234" s="273"/>
      <c r="L4234" s="277"/>
      <c r="M4234" s="278"/>
      <c r="N4234" s="279"/>
      <c r="O4234" s="279"/>
      <c r="P4234" s="279"/>
      <c r="Q4234" s="279"/>
      <c r="R4234" s="279"/>
      <c r="S4234" s="279"/>
      <c r="T4234" s="280"/>
      <c r="U4234" s="15"/>
      <c r="V4234" s="15"/>
      <c r="W4234" s="15"/>
      <c r="X4234" s="15"/>
      <c r="Y4234" s="15"/>
      <c r="Z4234" s="15"/>
      <c r="AA4234" s="15"/>
      <c r="AB4234" s="15"/>
      <c r="AC4234" s="15"/>
      <c r="AD4234" s="15"/>
      <c r="AE4234" s="15"/>
      <c r="AT4234" s="281" t="s">
        <v>260</v>
      </c>
      <c r="AU4234" s="281" t="s">
        <v>93</v>
      </c>
      <c r="AV4234" s="15" t="s">
        <v>91</v>
      </c>
      <c r="AW4234" s="15" t="s">
        <v>40</v>
      </c>
      <c r="AX4234" s="15" t="s">
        <v>84</v>
      </c>
      <c r="AY4234" s="281" t="s">
        <v>251</v>
      </c>
    </row>
    <row r="4235" s="13" customFormat="1">
      <c r="A4235" s="13"/>
      <c r="B4235" s="249"/>
      <c r="C4235" s="250"/>
      <c r="D4235" s="251" t="s">
        <v>260</v>
      </c>
      <c r="E4235" s="252" t="s">
        <v>1</v>
      </c>
      <c r="F4235" s="253" t="s">
        <v>3779</v>
      </c>
      <c r="G4235" s="250"/>
      <c r="H4235" s="254">
        <v>3.4279999999999999</v>
      </c>
      <c r="I4235" s="255"/>
      <c r="J4235" s="250"/>
      <c r="K4235" s="250"/>
      <c r="L4235" s="256"/>
      <c r="M4235" s="257"/>
      <c r="N4235" s="258"/>
      <c r="O4235" s="258"/>
      <c r="P4235" s="258"/>
      <c r="Q4235" s="258"/>
      <c r="R4235" s="258"/>
      <c r="S4235" s="258"/>
      <c r="T4235" s="259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T4235" s="260" t="s">
        <v>260</v>
      </c>
      <c r="AU4235" s="260" t="s">
        <v>93</v>
      </c>
      <c r="AV4235" s="13" t="s">
        <v>93</v>
      </c>
      <c r="AW4235" s="13" t="s">
        <v>40</v>
      </c>
      <c r="AX4235" s="13" t="s">
        <v>84</v>
      </c>
      <c r="AY4235" s="260" t="s">
        <v>251</v>
      </c>
    </row>
    <row r="4236" s="13" customFormat="1">
      <c r="A4236" s="13"/>
      <c r="B4236" s="249"/>
      <c r="C4236" s="250"/>
      <c r="D4236" s="251" t="s">
        <v>260</v>
      </c>
      <c r="E4236" s="252" t="s">
        <v>1</v>
      </c>
      <c r="F4236" s="253" t="s">
        <v>3780</v>
      </c>
      <c r="G4236" s="250"/>
      <c r="H4236" s="254">
        <v>4.3170000000000002</v>
      </c>
      <c r="I4236" s="255"/>
      <c r="J4236" s="250"/>
      <c r="K4236" s="250"/>
      <c r="L4236" s="256"/>
      <c r="M4236" s="257"/>
      <c r="N4236" s="258"/>
      <c r="O4236" s="258"/>
      <c r="P4236" s="258"/>
      <c r="Q4236" s="258"/>
      <c r="R4236" s="258"/>
      <c r="S4236" s="258"/>
      <c r="T4236" s="259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60" t="s">
        <v>260</v>
      </c>
      <c r="AU4236" s="260" t="s">
        <v>93</v>
      </c>
      <c r="AV4236" s="13" t="s">
        <v>93</v>
      </c>
      <c r="AW4236" s="13" t="s">
        <v>40</v>
      </c>
      <c r="AX4236" s="13" t="s">
        <v>84</v>
      </c>
      <c r="AY4236" s="260" t="s">
        <v>251</v>
      </c>
    </row>
    <row r="4237" s="13" customFormat="1">
      <c r="A4237" s="13"/>
      <c r="B4237" s="249"/>
      <c r="C4237" s="250"/>
      <c r="D4237" s="251" t="s">
        <v>260</v>
      </c>
      <c r="E4237" s="252" t="s">
        <v>1</v>
      </c>
      <c r="F4237" s="253" t="s">
        <v>3781</v>
      </c>
      <c r="G4237" s="250"/>
      <c r="H4237" s="254">
        <v>5.8150000000000004</v>
      </c>
      <c r="I4237" s="255"/>
      <c r="J4237" s="250"/>
      <c r="K4237" s="250"/>
      <c r="L4237" s="256"/>
      <c r="M4237" s="257"/>
      <c r="N4237" s="258"/>
      <c r="O4237" s="258"/>
      <c r="P4237" s="258"/>
      <c r="Q4237" s="258"/>
      <c r="R4237" s="258"/>
      <c r="S4237" s="258"/>
      <c r="T4237" s="259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60" t="s">
        <v>260</v>
      </c>
      <c r="AU4237" s="260" t="s">
        <v>93</v>
      </c>
      <c r="AV4237" s="13" t="s">
        <v>93</v>
      </c>
      <c r="AW4237" s="13" t="s">
        <v>40</v>
      </c>
      <c r="AX4237" s="13" t="s">
        <v>84</v>
      </c>
      <c r="AY4237" s="260" t="s">
        <v>251</v>
      </c>
    </row>
    <row r="4238" s="16" customFormat="1">
      <c r="A4238" s="16"/>
      <c r="B4238" s="283"/>
      <c r="C4238" s="284"/>
      <c r="D4238" s="251" t="s">
        <v>260</v>
      </c>
      <c r="E4238" s="285" t="s">
        <v>1</v>
      </c>
      <c r="F4238" s="286" t="s">
        <v>329</v>
      </c>
      <c r="G4238" s="284"/>
      <c r="H4238" s="287">
        <v>13.560000000000001</v>
      </c>
      <c r="I4238" s="288"/>
      <c r="J4238" s="284"/>
      <c r="K4238" s="284"/>
      <c r="L4238" s="289"/>
      <c r="M4238" s="290"/>
      <c r="N4238" s="291"/>
      <c r="O4238" s="291"/>
      <c r="P4238" s="291"/>
      <c r="Q4238" s="291"/>
      <c r="R4238" s="291"/>
      <c r="S4238" s="291"/>
      <c r="T4238" s="292"/>
      <c r="U4238" s="16"/>
      <c r="V4238" s="16"/>
      <c r="W4238" s="16"/>
      <c r="X4238" s="16"/>
      <c r="Y4238" s="16"/>
      <c r="Z4238" s="16"/>
      <c r="AA4238" s="16"/>
      <c r="AB4238" s="16"/>
      <c r="AC4238" s="16"/>
      <c r="AD4238" s="16"/>
      <c r="AE4238" s="16"/>
      <c r="AT4238" s="293" t="s">
        <v>260</v>
      </c>
      <c r="AU4238" s="293" t="s">
        <v>93</v>
      </c>
      <c r="AV4238" s="16" t="s">
        <v>273</v>
      </c>
      <c r="AW4238" s="16" t="s">
        <v>40</v>
      </c>
      <c r="AX4238" s="16" t="s">
        <v>84</v>
      </c>
      <c r="AY4238" s="293" t="s">
        <v>251</v>
      </c>
    </row>
    <row r="4239" s="15" customFormat="1">
      <c r="A4239" s="15"/>
      <c r="B4239" s="272"/>
      <c r="C4239" s="273"/>
      <c r="D4239" s="251" t="s">
        <v>260</v>
      </c>
      <c r="E4239" s="274" t="s">
        <v>1</v>
      </c>
      <c r="F4239" s="275" t="s">
        <v>632</v>
      </c>
      <c r="G4239" s="273"/>
      <c r="H4239" s="274" t="s">
        <v>1</v>
      </c>
      <c r="I4239" s="276"/>
      <c r="J4239" s="273"/>
      <c r="K4239" s="273"/>
      <c r="L4239" s="277"/>
      <c r="M4239" s="278"/>
      <c r="N4239" s="279"/>
      <c r="O4239" s="279"/>
      <c r="P4239" s="279"/>
      <c r="Q4239" s="279"/>
      <c r="R4239" s="279"/>
      <c r="S4239" s="279"/>
      <c r="T4239" s="280"/>
      <c r="U4239" s="15"/>
      <c r="V4239" s="15"/>
      <c r="W4239" s="15"/>
      <c r="X4239" s="15"/>
      <c r="Y4239" s="15"/>
      <c r="Z4239" s="15"/>
      <c r="AA4239" s="15"/>
      <c r="AB4239" s="15"/>
      <c r="AC4239" s="15"/>
      <c r="AD4239" s="15"/>
      <c r="AE4239" s="15"/>
      <c r="AT4239" s="281" t="s">
        <v>260</v>
      </c>
      <c r="AU4239" s="281" t="s">
        <v>93</v>
      </c>
      <c r="AV4239" s="15" t="s">
        <v>91</v>
      </c>
      <c r="AW4239" s="15" t="s">
        <v>40</v>
      </c>
      <c r="AX4239" s="15" t="s">
        <v>84</v>
      </c>
      <c r="AY4239" s="281" t="s">
        <v>251</v>
      </c>
    </row>
    <row r="4240" s="13" customFormat="1">
      <c r="A4240" s="13"/>
      <c r="B4240" s="249"/>
      <c r="C4240" s="250"/>
      <c r="D4240" s="251" t="s">
        <v>260</v>
      </c>
      <c r="E4240" s="252" t="s">
        <v>1</v>
      </c>
      <c r="F4240" s="253" t="s">
        <v>3782</v>
      </c>
      <c r="G4240" s="250"/>
      <c r="H4240" s="254">
        <v>3.4279999999999999</v>
      </c>
      <c r="I4240" s="255"/>
      <c r="J4240" s="250"/>
      <c r="K4240" s="250"/>
      <c r="L4240" s="256"/>
      <c r="M4240" s="257"/>
      <c r="N4240" s="258"/>
      <c r="O4240" s="258"/>
      <c r="P4240" s="258"/>
      <c r="Q4240" s="258"/>
      <c r="R4240" s="258"/>
      <c r="S4240" s="258"/>
      <c r="T4240" s="259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60" t="s">
        <v>260</v>
      </c>
      <c r="AU4240" s="260" t="s">
        <v>93</v>
      </c>
      <c r="AV4240" s="13" t="s">
        <v>93</v>
      </c>
      <c r="AW4240" s="13" t="s">
        <v>40</v>
      </c>
      <c r="AX4240" s="13" t="s">
        <v>84</v>
      </c>
      <c r="AY4240" s="260" t="s">
        <v>251</v>
      </c>
    </row>
    <row r="4241" s="13" customFormat="1">
      <c r="A4241" s="13"/>
      <c r="B4241" s="249"/>
      <c r="C4241" s="250"/>
      <c r="D4241" s="251" t="s">
        <v>260</v>
      </c>
      <c r="E4241" s="252" t="s">
        <v>1</v>
      </c>
      <c r="F4241" s="253" t="s">
        <v>3783</v>
      </c>
      <c r="G4241" s="250"/>
      <c r="H4241" s="254">
        <v>4.3170000000000002</v>
      </c>
      <c r="I4241" s="255"/>
      <c r="J4241" s="250"/>
      <c r="K4241" s="250"/>
      <c r="L4241" s="256"/>
      <c r="M4241" s="257"/>
      <c r="N4241" s="258"/>
      <c r="O4241" s="258"/>
      <c r="P4241" s="258"/>
      <c r="Q4241" s="258"/>
      <c r="R4241" s="258"/>
      <c r="S4241" s="258"/>
      <c r="T4241" s="259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60" t="s">
        <v>260</v>
      </c>
      <c r="AU4241" s="260" t="s">
        <v>93</v>
      </c>
      <c r="AV4241" s="13" t="s">
        <v>93</v>
      </c>
      <c r="AW4241" s="13" t="s">
        <v>40</v>
      </c>
      <c r="AX4241" s="13" t="s">
        <v>84</v>
      </c>
      <c r="AY4241" s="260" t="s">
        <v>251</v>
      </c>
    </row>
    <row r="4242" s="13" customFormat="1">
      <c r="A4242" s="13"/>
      <c r="B4242" s="249"/>
      <c r="C4242" s="250"/>
      <c r="D4242" s="251" t="s">
        <v>260</v>
      </c>
      <c r="E4242" s="252" t="s">
        <v>1</v>
      </c>
      <c r="F4242" s="253" t="s">
        <v>3784</v>
      </c>
      <c r="G4242" s="250"/>
      <c r="H4242" s="254">
        <v>5.8150000000000004</v>
      </c>
      <c r="I4242" s="255"/>
      <c r="J4242" s="250"/>
      <c r="K4242" s="250"/>
      <c r="L4242" s="256"/>
      <c r="M4242" s="257"/>
      <c r="N4242" s="258"/>
      <c r="O4242" s="258"/>
      <c r="P4242" s="258"/>
      <c r="Q4242" s="258"/>
      <c r="R4242" s="258"/>
      <c r="S4242" s="258"/>
      <c r="T4242" s="259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60" t="s">
        <v>260</v>
      </c>
      <c r="AU4242" s="260" t="s">
        <v>93</v>
      </c>
      <c r="AV4242" s="13" t="s">
        <v>93</v>
      </c>
      <c r="AW4242" s="13" t="s">
        <v>40</v>
      </c>
      <c r="AX4242" s="13" t="s">
        <v>84</v>
      </c>
      <c r="AY4242" s="260" t="s">
        <v>251</v>
      </c>
    </row>
    <row r="4243" s="16" customFormat="1">
      <c r="A4243" s="16"/>
      <c r="B4243" s="283"/>
      <c r="C4243" s="284"/>
      <c r="D4243" s="251" t="s">
        <v>260</v>
      </c>
      <c r="E4243" s="285" t="s">
        <v>1</v>
      </c>
      <c r="F4243" s="286" t="s">
        <v>329</v>
      </c>
      <c r="G4243" s="284"/>
      <c r="H4243" s="287">
        <v>13.560000000000001</v>
      </c>
      <c r="I4243" s="288"/>
      <c r="J4243" s="284"/>
      <c r="K4243" s="284"/>
      <c r="L4243" s="289"/>
      <c r="M4243" s="290"/>
      <c r="N4243" s="291"/>
      <c r="O4243" s="291"/>
      <c r="P4243" s="291"/>
      <c r="Q4243" s="291"/>
      <c r="R4243" s="291"/>
      <c r="S4243" s="291"/>
      <c r="T4243" s="292"/>
      <c r="U4243" s="16"/>
      <c r="V4243" s="16"/>
      <c r="W4243" s="16"/>
      <c r="X4243" s="16"/>
      <c r="Y4243" s="16"/>
      <c r="Z4243" s="16"/>
      <c r="AA4243" s="16"/>
      <c r="AB4243" s="16"/>
      <c r="AC4243" s="16"/>
      <c r="AD4243" s="16"/>
      <c r="AE4243" s="16"/>
      <c r="AT4243" s="293" t="s">
        <v>260</v>
      </c>
      <c r="AU4243" s="293" t="s">
        <v>93</v>
      </c>
      <c r="AV4243" s="16" t="s">
        <v>273</v>
      </c>
      <c r="AW4243" s="16" t="s">
        <v>40</v>
      </c>
      <c r="AX4243" s="16" t="s">
        <v>84</v>
      </c>
      <c r="AY4243" s="293" t="s">
        <v>251</v>
      </c>
    </row>
    <row r="4244" s="15" customFormat="1">
      <c r="A4244" s="15"/>
      <c r="B4244" s="272"/>
      <c r="C4244" s="273"/>
      <c r="D4244" s="251" t="s">
        <v>260</v>
      </c>
      <c r="E4244" s="274" t="s">
        <v>1</v>
      </c>
      <c r="F4244" s="275" t="s">
        <v>621</v>
      </c>
      <c r="G4244" s="273"/>
      <c r="H4244" s="274" t="s">
        <v>1</v>
      </c>
      <c r="I4244" s="276"/>
      <c r="J4244" s="273"/>
      <c r="K4244" s="273"/>
      <c r="L4244" s="277"/>
      <c r="M4244" s="278"/>
      <c r="N4244" s="279"/>
      <c r="O4244" s="279"/>
      <c r="P4244" s="279"/>
      <c r="Q4244" s="279"/>
      <c r="R4244" s="279"/>
      <c r="S4244" s="279"/>
      <c r="T4244" s="280"/>
      <c r="U4244" s="15"/>
      <c r="V4244" s="15"/>
      <c r="W4244" s="15"/>
      <c r="X4244" s="15"/>
      <c r="Y4244" s="15"/>
      <c r="Z4244" s="15"/>
      <c r="AA4244" s="15"/>
      <c r="AB4244" s="15"/>
      <c r="AC4244" s="15"/>
      <c r="AD4244" s="15"/>
      <c r="AE4244" s="15"/>
      <c r="AT4244" s="281" t="s">
        <v>260</v>
      </c>
      <c r="AU4244" s="281" t="s">
        <v>93</v>
      </c>
      <c r="AV4244" s="15" t="s">
        <v>91</v>
      </c>
      <c r="AW4244" s="15" t="s">
        <v>40</v>
      </c>
      <c r="AX4244" s="15" t="s">
        <v>84</v>
      </c>
      <c r="AY4244" s="281" t="s">
        <v>251</v>
      </c>
    </row>
    <row r="4245" s="13" customFormat="1">
      <c r="A4245" s="13"/>
      <c r="B4245" s="249"/>
      <c r="C4245" s="250"/>
      <c r="D4245" s="251" t="s">
        <v>260</v>
      </c>
      <c r="E4245" s="252" t="s">
        <v>1</v>
      </c>
      <c r="F4245" s="253" t="s">
        <v>3785</v>
      </c>
      <c r="G4245" s="250"/>
      <c r="H4245" s="254">
        <v>7.1970000000000001</v>
      </c>
      <c r="I4245" s="255"/>
      <c r="J4245" s="250"/>
      <c r="K4245" s="250"/>
      <c r="L4245" s="256"/>
      <c r="M4245" s="257"/>
      <c r="N4245" s="258"/>
      <c r="O4245" s="258"/>
      <c r="P4245" s="258"/>
      <c r="Q4245" s="258"/>
      <c r="R4245" s="258"/>
      <c r="S4245" s="258"/>
      <c r="T4245" s="259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60" t="s">
        <v>260</v>
      </c>
      <c r="AU4245" s="260" t="s">
        <v>93</v>
      </c>
      <c r="AV4245" s="13" t="s">
        <v>93</v>
      </c>
      <c r="AW4245" s="13" t="s">
        <v>40</v>
      </c>
      <c r="AX4245" s="13" t="s">
        <v>84</v>
      </c>
      <c r="AY4245" s="260" t="s">
        <v>251</v>
      </c>
    </row>
    <row r="4246" s="16" customFormat="1">
      <c r="A4246" s="16"/>
      <c r="B4246" s="283"/>
      <c r="C4246" s="284"/>
      <c r="D4246" s="251" t="s">
        <v>260</v>
      </c>
      <c r="E4246" s="285" t="s">
        <v>1</v>
      </c>
      <c r="F4246" s="286" t="s">
        <v>329</v>
      </c>
      <c r="G4246" s="284"/>
      <c r="H4246" s="287">
        <v>7.1970000000000001</v>
      </c>
      <c r="I4246" s="288"/>
      <c r="J4246" s="284"/>
      <c r="K4246" s="284"/>
      <c r="L4246" s="289"/>
      <c r="M4246" s="290"/>
      <c r="N4246" s="291"/>
      <c r="O4246" s="291"/>
      <c r="P4246" s="291"/>
      <c r="Q4246" s="291"/>
      <c r="R4246" s="291"/>
      <c r="S4246" s="291"/>
      <c r="T4246" s="292"/>
      <c r="U4246" s="16"/>
      <c r="V4246" s="16"/>
      <c r="W4246" s="16"/>
      <c r="X4246" s="16"/>
      <c r="Y4246" s="16"/>
      <c r="Z4246" s="16"/>
      <c r="AA4246" s="16"/>
      <c r="AB4246" s="16"/>
      <c r="AC4246" s="16"/>
      <c r="AD4246" s="16"/>
      <c r="AE4246" s="16"/>
      <c r="AT4246" s="293" t="s">
        <v>260</v>
      </c>
      <c r="AU4246" s="293" t="s">
        <v>93</v>
      </c>
      <c r="AV4246" s="16" t="s">
        <v>273</v>
      </c>
      <c r="AW4246" s="16" t="s">
        <v>40</v>
      </c>
      <c r="AX4246" s="16" t="s">
        <v>84</v>
      </c>
      <c r="AY4246" s="293" t="s">
        <v>251</v>
      </c>
    </row>
    <row r="4247" s="15" customFormat="1">
      <c r="A4247" s="15"/>
      <c r="B4247" s="272"/>
      <c r="C4247" s="273"/>
      <c r="D4247" s="251" t="s">
        <v>260</v>
      </c>
      <c r="E4247" s="274" t="s">
        <v>1</v>
      </c>
      <c r="F4247" s="275" t="s">
        <v>1951</v>
      </c>
      <c r="G4247" s="273"/>
      <c r="H4247" s="274" t="s">
        <v>1</v>
      </c>
      <c r="I4247" s="276"/>
      <c r="J4247" s="273"/>
      <c r="K4247" s="273"/>
      <c r="L4247" s="277"/>
      <c r="M4247" s="278"/>
      <c r="N4247" s="279"/>
      <c r="O4247" s="279"/>
      <c r="P4247" s="279"/>
      <c r="Q4247" s="279"/>
      <c r="R4247" s="279"/>
      <c r="S4247" s="279"/>
      <c r="T4247" s="280"/>
      <c r="U4247" s="15"/>
      <c r="V4247" s="15"/>
      <c r="W4247" s="15"/>
      <c r="X4247" s="15"/>
      <c r="Y4247" s="15"/>
      <c r="Z4247" s="15"/>
      <c r="AA4247" s="15"/>
      <c r="AB4247" s="15"/>
      <c r="AC4247" s="15"/>
      <c r="AD4247" s="15"/>
      <c r="AE4247" s="15"/>
      <c r="AT4247" s="281" t="s">
        <v>260</v>
      </c>
      <c r="AU4247" s="281" t="s">
        <v>93</v>
      </c>
      <c r="AV4247" s="15" t="s">
        <v>91</v>
      </c>
      <c r="AW4247" s="15" t="s">
        <v>40</v>
      </c>
      <c r="AX4247" s="15" t="s">
        <v>84</v>
      </c>
      <c r="AY4247" s="281" t="s">
        <v>251</v>
      </c>
    </row>
    <row r="4248" s="13" customFormat="1">
      <c r="A4248" s="13"/>
      <c r="B4248" s="249"/>
      <c r="C4248" s="250"/>
      <c r="D4248" s="251" t="s">
        <v>260</v>
      </c>
      <c r="E4248" s="252" t="s">
        <v>1</v>
      </c>
      <c r="F4248" s="253" t="s">
        <v>3786</v>
      </c>
      <c r="G4248" s="250"/>
      <c r="H4248" s="254">
        <v>4.8369999999999997</v>
      </c>
      <c r="I4248" s="255"/>
      <c r="J4248" s="250"/>
      <c r="K4248" s="250"/>
      <c r="L4248" s="256"/>
      <c r="M4248" s="257"/>
      <c r="N4248" s="258"/>
      <c r="O4248" s="258"/>
      <c r="P4248" s="258"/>
      <c r="Q4248" s="258"/>
      <c r="R4248" s="258"/>
      <c r="S4248" s="258"/>
      <c r="T4248" s="259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60" t="s">
        <v>260</v>
      </c>
      <c r="AU4248" s="260" t="s">
        <v>93</v>
      </c>
      <c r="AV4248" s="13" t="s">
        <v>93</v>
      </c>
      <c r="AW4248" s="13" t="s">
        <v>40</v>
      </c>
      <c r="AX4248" s="13" t="s">
        <v>84</v>
      </c>
      <c r="AY4248" s="260" t="s">
        <v>251</v>
      </c>
    </row>
    <row r="4249" s="13" customFormat="1">
      <c r="A4249" s="13"/>
      <c r="B4249" s="249"/>
      <c r="C4249" s="250"/>
      <c r="D4249" s="251" t="s">
        <v>260</v>
      </c>
      <c r="E4249" s="252" t="s">
        <v>1</v>
      </c>
      <c r="F4249" s="253" t="s">
        <v>3787</v>
      </c>
      <c r="G4249" s="250"/>
      <c r="H4249" s="254">
        <v>4.1050000000000004</v>
      </c>
      <c r="I4249" s="255"/>
      <c r="J4249" s="250"/>
      <c r="K4249" s="250"/>
      <c r="L4249" s="256"/>
      <c r="M4249" s="257"/>
      <c r="N4249" s="258"/>
      <c r="O4249" s="258"/>
      <c r="P4249" s="258"/>
      <c r="Q4249" s="258"/>
      <c r="R4249" s="258"/>
      <c r="S4249" s="258"/>
      <c r="T4249" s="259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60" t="s">
        <v>260</v>
      </c>
      <c r="AU4249" s="260" t="s">
        <v>93</v>
      </c>
      <c r="AV4249" s="13" t="s">
        <v>93</v>
      </c>
      <c r="AW4249" s="13" t="s">
        <v>40</v>
      </c>
      <c r="AX4249" s="13" t="s">
        <v>84</v>
      </c>
      <c r="AY4249" s="260" t="s">
        <v>251</v>
      </c>
    </row>
    <row r="4250" s="13" customFormat="1">
      <c r="A4250" s="13"/>
      <c r="B4250" s="249"/>
      <c r="C4250" s="250"/>
      <c r="D4250" s="251" t="s">
        <v>260</v>
      </c>
      <c r="E4250" s="252" t="s">
        <v>1</v>
      </c>
      <c r="F4250" s="253" t="s">
        <v>3788</v>
      </c>
      <c r="G4250" s="250"/>
      <c r="H4250" s="254">
        <v>1.4650000000000001</v>
      </c>
      <c r="I4250" s="255"/>
      <c r="J4250" s="250"/>
      <c r="K4250" s="250"/>
      <c r="L4250" s="256"/>
      <c r="M4250" s="257"/>
      <c r="N4250" s="258"/>
      <c r="O4250" s="258"/>
      <c r="P4250" s="258"/>
      <c r="Q4250" s="258"/>
      <c r="R4250" s="258"/>
      <c r="S4250" s="258"/>
      <c r="T4250" s="259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60" t="s">
        <v>260</v>
      </c>
      <c r="AU4250" s="260" t="s">
        <v>93</v>
      </c>
      <c r="AV4250" s="13" t="s">
        <v>93</v>
      </c>
      <c r="AW4250" s="13" t="s">
        <v>40</v>
      </c>
      <c r="AX4250" s="13" t="s">
        <v>84</v>
      </c>
      <c r="AY4250" s="260" t="s">
        <v>251</v>
      </c>
    </row>
    <row r="4251" s="13" customFormat="1">
      <c r="A4251" s="13"/>
      <c r="B4251" s="249"/>
      <c r="C4251" s="250"/>
      <c r="D4251" s="251" t="s">
        <v>260</v>
      </c>
      <c r="E4251" s="252" t="s">
        <v>1</v>
      </c>
      <c r="F4251" s="253" t="s">
        <v>3789</v>
      </c>
      <c r="G4251" s="250"/>
      <c r="H4251" s="254">
        <v>1.8799999999999999</v>
      </c>
      <c r="I4251" s="255"/>
      <c r="J4251" s="250"/>
      <c r="K4251" s="250"/>
      <c r="L4251" s="256"/>
      <c r="M4251" s="257"/>
      <c r="N4251" s="258"/>
      <c r="O4251" s="258"/>
      <c r="P4251" s="258"/>
      <c r="Q4251" s="258"/>
      <c r="R4251" s="258"/>
      <c r="S4251" s="258"/>
      <c r="T4251" s="259"/>
      <c r="U4251" s="13"/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3"/>
      <c r="AT4251" s="260" t="s">
        <v>260</v>
      </c>
      <c r="AU4251" s="260" t="s">
        <v>93</v>
      </c>
      <c r="AV4251" s="13" t="s">
        <v>93</v>
      </c>
      <c r="AW4251" s="13" t="s">
        <v>40</v>
      </c>
      <c r="AX4251" s="13" t="s">
        <v>84</v>
      </c>
      <c r="AY4251" s="260" t="s">
        <v>251</v>
      </c>
    </row>
    <row r="4252" s="13" customFormat="1">
      <c r="A4252" s="13"/>
      <c r="B4252" s="249"/>
      <c r="C4252" s="250"/>
      <c r="D4252" s="251" t="s">
        <v>260</v>
      </c>
      <c r="E4252" s="252" t="s">
        <v>1</v>
      </c>
      <c r="F4252" s="253" t="s">
        <v>3790</v>
      </c>
      <c r="G4252" s="250"/>
      <c r="H4252" s="254">
        <v>1.8799999999999999</v>
      </c>
      <c r="I4252" s="255"/>
      <c r="J4252" s="250"/>
      <c r="K4252" s="250"/>
      <c r="L4252" s="256"/>
      <c r="M4252" s="257"/>
      <c r="N4252" s="258"/>
      <c r="O4252" s="258"/>
      <c r="P4252" s="258"/>
      <c r="Q4252" s="258"/>
      <c r="R4252" s="258"/>
      <c r="S4252" s="258"/>
      <c r="T4252" s="259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60" t="s">
        <v>260</v>
      </c>
      <c r="AU4252" s="260" t="s">
        <v>93</v>
      </c>
      <c r="AV4252" s="13" t="s">
        <v>93</v>
      </c>
      <c r="AW4252" s="13" t="s">
        <v>40</v>
      </c>
      <c r="AX4252" s="13" t="s">
        <v>84</v>
      </c>
      <c r="AY4252" s="260" t="s">
        <v>251</v>
      </c>
    </row>
    <row r="4253" s="13" customFormat="1">
      <c r="A4253" s="13"/>
      <c r="B4253" s="249"/>
      <c r="C4253" s="250"/>
      <c r="D4253" s="251" t="s">
        <v>260</v>
      </c>
      <c r="E4253" s="252" t="s">
        <v>1</v>
      </c>
      <c r="F4253" s="253" t="s">
        <v>3791</v>
      </c>
      <c r="G4253" s="250"/>
      <c r="H4253" s="254">
        <v>1.5049999999999999</v>
      </c>
      <c r="I4253" s="255"/>
      <c r="J4253" s="250"/>
      <c r="K4253" s="250"/>
      <c r="L4253" s="256"/>
      <c r="M4253" s="257"/>
      <c r="N4253" s="258"/>
      <c r="O4253" s="258"/>
      <c r="P4253" s="258"/>
      <c r="Q4253" s="258"/>
      <c r="R4253" s="258"/>
      <c r="S4253" s="258"/>
      <c r="T4253" s="259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60" t="s">
        <v>260</v>
      </c>
      <c r="AU4253" s="260" t="s">
        <v>93</v>
      </c>
      <c r="AV4253" s="13" t="s">
        <v>93</v>
      </c>
      <c r="AW4253" s="13" t="s">
        <v>40</v>
      </c>
      <c r="AX4253" s="13" t="s">
        <v>84</v>
      </c>
      <c r="AY4253" s="260" t="s">
        <v>251</v>
      </c>
    </row>
    <row r="4254" s="16" customFormat="1">
      <c r="A4254" s="16"/>
      <c r="B4254" s="283"/>
      <c r="C4254" s="284"/>
      <c r="D4254" s="251" t="s">
        <v>260</v>
      </c>
      <c r="E4254" s="285" t="s">
        <v>1</v>
      </c>
      <c r="F4254" s="286" t="s">
        <v>329</v>
      </c>
      <c r="G4254" s="284"/>
      <c r="H4254" s="287">
        <v>15.672000000000001</v>
      </c>
      <c r="I4254" s="288"/>
      <c r="J4254" s="284"/>
      <c r="K4254" s="284"/>
      <c r="L4254" s="289"/>
      <c r="M4254" s="290"/>
      <c r="N4254" s="291"/>
      <c r="O4254" s="291"/>
      <c r="P4254" s="291"/>
      <c r="Q4254" s="291"/>
      <c r="R4254" s="291"/>
      <c r="S4254" s="291"/>
      <c r="T4254" s="292"/>
      <c r="U4254" s="16"/>
      <c r="V4254" s="16"/>
      <c r="W4254" s="16"/>
      <c r="X4254" s="16"/>
      <c r="Y4254" s="16"/>
      <c r="Z4254" s="16"/>
      <c r="AA4254" s="16"/>
      <c r="AB4254" s="16"/>
      <c r="AC4254" s="16"/>
      <c r="AD4254" s="16"/>
      <c r="AE4254" s="16"/>
      <c r="AT4254" s="293" t="s">
        <v>260</v>
      </c>
      <c r="AU4254" s="293" t="s">
        <v>93</v>
      </c>
      <c r="AV4254" s="16" t="s">
        <v>273</v>
      </c>
      <c r="AW4254" s="16" t="s">
        <v>40</v>
      </c>
      <c r="AX4254" s="16" t="s">
        <v>84</v>
      </c>
      <c r="AY4254" s="293" t="s">
        <v>251</v>
      </c>
    </row>
    <row r="4255" s="15" customFormat="1">
      <c r="A4255" s="15"/>
      <c r="B4255" s="272"/>
      <c r="C4255" s="273"/>
      <c r="D4255" s="251" t="s">
        <v>260</v>
      </c>
      <c r="E4255" s="274" t="s">
        <v>1</v>
      </c>
      <c r="F4255" s="275" t="s">
        <v>3702</v>
      </c>
      <c r="G4255" s="273"/>
      <c r="H4255" s="274" t="s">
        <v>1</v>
      </c>
      <c r="I4255" s="276"/>
      <c r="J4255" s="273"/>
      <c r="K4255" s="273"/>
      <c r="L4255" s="277"/>
      <c r="M4255" s="278"/>
      <c r="N4255" s="279"/>
      <c r="O4255" s="279"/>
      <c r="P4255" s="279"/>
      <c r="Q4255" s="279"/>
      <c r="R4255" s="279"/>
      <c r="S4255" s="279"/>
      <c r="T4255" s="280"/>
      <c r="U4255" s="15"/>
      <c r="V4255" s="15"/>
      <c r="W4255" s="15"/>
      <c r="X4255" s="15"/>
      <c r="Y4255" s="15"/>
      <c r="Z4255" s="15"/>
      <c r="AA4255" s="15"/>
      <c r="AB4255" s="15"/>
      <c r="AC4255" s="15"/>
      <c r="AD4255" s="15"/>
      <c r="AE4255" s="15"/>
      <c r="AT4255" s="281" t="s">
        <v>260</v>
      </c>
      <c r="AU4255" s="281" t="s">
        <v>93</v>
      </c>
      <c r="AV4255" s="15" t="s">
        <v>91</v>
      </c>
      <c r="AW4255" s="15" t="s">
        <v>40</v>
      </c>
      <c r="AX4255" s="15" t="s">
        <v>84</v>
      </c>
      <c r="AY4255" s="281" t="s">
        <v>251</v>
      </c>
    </row>
    <row r="4256" s="15" customFormat="1">
      <c r="A4256" s="15"/>
      <c r="B4256" s="272"/>
      <c r="C4256" s="273"/>
      <c r="D4256" s="251" t="s">
        <v>260</v>
      </c>
      <c r="E4256" s="274" t="s">
        <v>1</v>
      </c>
      <c r="F4256" s="275" t="s">
        <v>325</v>
      </c>
      <c r="G4256" s="273"/>
      <c r="H4256" s="274" t="s">
        <v>1</v>
      </c>
      <c r="I4256" s="276"/>
      <c r="J4256" s="273"/>
      <c r="K4256" s="273"/>
      <c r="L4256" s="277"/>
      <c r="M4256" s="278"/>
      <c r="N4256" s="279"/>
      <c r="O4256" s="279"/>
      <c r="P4256" s="279"/>
      <c r="Q4256" s="279"/>
      <c r="R4256" s="279"/>
      <c r="S4256" s="279"/>
      <c r="T4256" s="280"/>
      <c r="U4256" s="15"/>
      <c r="V4256" s="15"/>
      <c r="W4256" s="15"/>
      <c r="X4256" s="15"/>
      <c r="Y4256" s="15"/>
      <c r="Z4256" s="15"/>
      <c r="AA4256" s="15"/>
      <c r="AB4256" s="15"/>
      <c r="AC4256" s="15"/>
      <c r="AD4256" s="15"/>
      <c r="AE4256" s="15"/>
      <c r="AT4256" s="281" t="s">
        <v>260</v>
      </c>
      <c r="AU4256" s="281" t="s">
        <v>93</v>
      </c>
      <c r="AV4256" s="15" t="s">
        <v>91</v>
      </c>
      <c r="AW4256" s="15" t="s">
        <v>40</v>
      </c>
      <c r="AX4256" s="15" t="s">
        <v>84</v>
      </c>
      <c r="AY4256" s="281" t="s">
        <v>251</v>
      </c>
    </row>
    <row r="4257" s="13" customFormat="1">
      <c r="A4257" s="13"/>
      <c r="B4257" s="249"/>
      <c r="C4257" s="250"/>
      <c r="D4257" s="251" t="s">
        <v>260</v>
      </c>
      <c r="E4257" s="252" t="s">
        <v>1</v>
      </c>
      <c r="F4257" s="253" t="s">
        <v>3792</v>
      </c>
      <c r="G4257" s="250"/>
      <c r="H4257" s="254">
        <v>28.420000000000002</v>
      </c>
      <c r="I4257" s="255"/>
      <c r="J4257" s="250"/>
      <c r="K4257" s="250"/>
      <c r="L4257" s="256"/>
      <c r="M4257" s="257"/>
      <c r="N4257" s="258"/>
      <c r="O4257" s="258"/>
      <c r="P4257" s="258"/>
      <c r="Q4257" s="258"/>
      <c r="R4257" s="258"/>
      <c r="S4257" s="258"/>
      <c r="T4257" s="259"/>
      <c r="U4257" s="13"/>
      <c r="V4257" s="13"/>
      <c r="W4257" s="13"/>
      <c r="X4257" s="13"/>
      <c r="Y4257" s="13"/>
      <c r="Z4257" s="13"/>
      <c r="AA4257" s="13"/>
      <c r="AB4257" s="13"/>
      <c r="AC4257" s="13"/>
      <c r="AD4257" s="13"/>
      <c r="AE4257" s="13"/>
      <c r="AT4257" s="260" t="s">
        <v>260</v>
      </c>
      <c r="AU4257" s="260" t="s">
        <v>93</v>
      </c>
      <c r="AV4257" s="13" t="s">
        <v>93</v>
      </c>
      <c r="AW4257" s="13" t="s">
        <v>40</v>
      </c>
      <c r="AX4257" s="13" t="s">
        <v>84</v>
      </c>
      <c r="AY4257" s="260" t="s">
        <v>251</v>
      </c>
    </row>
    <row r="4258" s="13" customFormat="1">
      <c r="A4258" s="13"/>
      <c r="B4258" s="249"/>
      <c r="C4258" s="250"/>
      <c r="D4258" s="251" t="s">
        <v>260</v>
      </c>
      <c r="E4258" s="252" t="s">
        <v>1</v>
      </c>
      <c r="F4258" s="253" t="s">
        <v>3793</v>
      </c>
      <c r="G4258" s="250"/>
      <c r="H4258" s="254">
        <v>17.059999999999999</v>
      </c>
      <c r="I4258" s="255"/>
      <c r="J4258" s="250"/>
      <c r="K4258" s="250"/>
      <c r="L4258" s="256"/>
      <c r="M4258" s="257"/>
      <c r="N4258" s="258"/>
      <c r="O4258" s="258"/>
      <c r="P4258" s="258"/>
      <c r="Q4258" s="258"/>
      <c r="R4258" s="258"/>
      <c r="S4258" s="258"/>
      <c r="T4258" s="259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60" t="s">
        <v>260</v>
      </c>
      <c r="AU4258" s="260" t="s">
        <v>93</v>
      </c>
      <c r="AV4258" s="13" t="s">
        <v>93</v>
      </c>
      <c r="AW4258" s="13" t="s">
        <v>40</v>
      </c>
      <c r="AX4258" s="13" t="s">
        <v>84</v>
      </c>
      <c r="AY4258" s="260" t="s">
        <v>251</v>
      </c>
    </row>
    <row r="4259" s="13" customFormat="1">
      <c r="A4259" s="13"/>
      <c r="B4259" s="249"/>
      <c r="C4259" s="250"/>
      <c r="D4259" s="251" t="s">
        <v>260</v>
      </c>
      <c r="E4259" s="252" t="s">
        <v>1</v>
      </c>
      <c r="F4259" s="253" t="s">
        <v>3794</v>
      </c>
      <c r="G4259" s="250"/>
      <c r="H4259" s="254">
        <v>15.83</v>
      </c>
      <c r="I4259" s="255"/>
      <c r="J4259" s="250"/>
      <c r="K4259" s="250"/>
      <c r="L4259" s="256"/>
      <c r="M4259" s="257"/>
      <c r="N4259" s="258"/>
      <c r="O4259" s="258"/>
      <c r="P4259" s="258"/>
      <c r="Q4259" s="258"/>
      <c r="R4259" s="258"/>
      <c r="S4259" s="258"/>
      <c r="T4259" s="259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60" t="s">
        <v>260</v>
      </c>
      <c r="AU4259" s="260" t="s">
        <v>93</v>
      </c>
      <c r="AV4259" s="13" t="s">
        <v>93</v>
      </c>
      <c r="AW4259" s="13" t="s">
        <v>40</v>
      </c>
      <c r="AX4259" s="13" t="s">
        <v>84</v>
      </c>
      <c r="AY4259" s="260" t="s">
        <v>251</v>
      </c>
    </row>
    <row r="4260" s="13" customFormat="1">
      <c r="A4260" s="13"/>
      <c r="B4260" s="249"/>
      <c r="C4260" s="250"/>
      <c r="D4260" s="251" t="s">
        <v>260</v>
      </c>
      <c r="E4260" s="252" t="s">
        <v>1</v>
      </c>
      <c r="F4260" s="253" t="s">
        <v>3795</v>
      </c>
      <c r="G4260" s="250"/>
      <c r="H4260" s="254">
        <v>13.07</v>
      </c>
      <c r="I4260" s="255"/>
      <c r="J4260" s="250"/>
      <c r="K4260" s="250"/>
      <c r="L4260" s="256"/>
      <c r="M4260" s="257"/>
      <c r="N4260" s="258"/>
      <c r="O4260" s="258"/>
      <c r="P4260" s="258"/>
      <c r="Q4260" s="258"/>
      <c r="R4260" s="258"/>
      <c r="S4260" s="258"/>
      <c r="T4260" s="259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60" t="s">
        <v>260</v>
      </c>
      <c r="AU4260" s="260" t="s">
        <v>93</v>
      </c>
      <c r="AV4260" s="13" t="s">
        <v>93</v>
      </c>
      <c r="AW4260" s="13" t="s">
        <v>40</v>
      </c>
      <c r="AX4260" s="13" t="s">
        <v>84</v>
      </c>
      <c r="AY4260" s="260" t="s">
        <v>251</v>
      </c>
    </row>
    <row r="4261" s="16" customFormat="1">
      <c r="A4261" s="16"/>
      <c r="B4261" s="283"/>
      <c r="C4261" s="284"/>
      <c r="D4261" s="251" t="s">
        <v>260</v>
      </c>
      <c r="E4261" s="285" t="s">
        <v>1</v>
      </c>
      <c r="F4261" s="286" t="s">
        <v>329</v>
      </c>
      <c r="G4261" s="284"/>
      <c r="H4261" s="287">
        <v>74.379999999999995</v>
      </c>
      <c r="I4261" s="288"/>
      <c r="J4261" s="284"/>
      <c r="K4261" s="284"/>
      <c r="L4261" s="289"/>
      <c r="M4261" s="290"/>
      <c r="N4261" s="291"/>
      <c r="O4261" s="291"/>
      <c r="P4261" s="291"/>
      <c r="Q4261" s="291"/>
      <c r="R4261" s="291"/>
      <c r="S4261" s="291"/>
      <c r="T4261" s="292"/>
      <c r="U4261" s="16"/>
      <c r="V4261" s="16"/>
      <c r="W4261" s="16"/>
      <c r="X4261" s="16"/>
      <c r="Y4261" s="16"/>
      <c r="Z4261" s="16"/>
      <c r="AA4261" s="16"/>
      <c r="AB4261" s="16"/>
      <c r="AC4261" s="16"/>
      <c r="AD4261" s="16"/>
      <c r="AE4261" s="16"/>
      <c r="AT4261" s="293" t="s">
        <v>260</v>
      </c>
      <c r="AU4261" s="293" t="s">
        <v>93</v>
      </c>
      <c r="AV4261" s="16" t="s">
        <v>273</v>
      </c>
      <c r="AW4261" s="16" t="s">
        <v>40</v>
      </c>
      <c r="AX4261" s="16" t="s">
        <v>84</v>
      </c>
      <c r="AY4261" s="293" t="s">
        <v>251</v>
      </c>
    </row>
    <row r="4262" s="14" customFormat="1">
      <c r="A4262" s="14"/>
      <c r="B4262" s="261"/>
      <c r="C4262" s="262"/>
      <c r="D4262" s="251" t="s">
        <v>260</v>
      </c>
      <c r="E4262" s="263" t="s">
        <v>1</v>
      </c>
      <c r="F4262" s="264" t="s">
        <v>262</v>
      </c>
      <c r="G4262" s="262"/>
      <c r="H4262" s="265">
        <v>185.05799999999999</v>
      </c>
      <c r="I4262" s="266"/>
      <c r="J4262" s="262"/>
      <c r="K4262" s="262"/>
      <c r="L4262" s="267"/>
      <c r="M4262" s="268"/>
      <c r="N4262" s="269"/>
      <c r="O4262" s="269"/>
      <c r="P4262" s="269"/>
      <c r="Q4262" s="269"/>
      <c r="R4262" s="269"/>
      <c r="S4262" s="269"/>
      <c r="T4262" s="270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71" t="s">
        <v>260</v>
      </c>
      <c r="AU4262" s="271" t="s">
        <v>93</v>
      </c>
      <c r="AV4262" s="14" t="s">
        <v>257</v>
      </c>
      <c r="AW4262" s="14" t="s">
        <v>40</v>
      </c>
      <c r="AX4262" s="14" t="s">
        <v>91</v>
      </c>
      <c r="AY4262" s="271" t="s">
        <v>251</v>
      </c>
    </row>
    <row r="4263" s="2" customFormat="1" ht="37.8" customHeight="1">
      <c r="A4263" s="41"/>
      <c r="B4263" s="42"/>
      <c r="C4263" s="230" t="s">
        <v>3796</v>
      </c>
      <c r="D4263" s="230" t="s">
        <v>253</v>
      </c>
      <c r="E4263" s="231" t="s">
        <v>3797</v>
      </c>
      <c r="F4263" s="232" t="s">
        <v>3798</v>
      </c>
      <c r="G4263" s="233" t="s">
        <v>321</v>
      </c>
      <c r="H4263" s="234">
        <v>53.770000000000003</v>
      </c>
      <c r="I4263" s="235"/>
      <c r="J4263" s="236">
        <f>ROUND(I4263*H4263,2)</f>
        <v>0</v>
      </c>
      <c r="K4263" s="237"/>
      <c r="L4263" s="47"/>
      <c r="M4263" s="238" t="s">
        <v>1</v>
      </c>
      <c r="N4263" s="239" t="s">
        <v>49</v>
      </c>
      <c r="O4263" s="94"/>
      <c r="P4263" s="240">
        <f>O4263*H4263</f>
        <v>0</v>
      </c>
      <c r="Q4263" s="240">
        <v>0.00042999999999999999</v>
      </c>
      <c r="R4263" s="240">
        <f>Q4263*H4263</f>
        <v>0.023121100000000002</v>
      </c>
      <c r="S4263" s="240">
        <v>0</v>
      </c>
      <c r="T4263" s="241">
        <f>S4263*H4263</f>
        <v>0</v>
      </c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R4263" s="242" t="s">
        <v>304</v>
      </c>
      <c r="AT4263" s="242" t="s">
        <v>253</v>
      </c>
      <c r="AU4263" s="242" t="s">
        <v>93</v>
      </c>
      <c r="AY4263" s="19" t="s">
        <v>251</v>
      </c>
      <c r="BE4263" s="243">
        <f>IF(N4263="základní",J4263,0)</f>
        <v>0</v>
      </c>
      <c r="BF4263" s="243">
        <f>IF(N4263="snížená",J4263,0)</f>
        <v>0</v>
      </c>
      <c r="BG4263" s="243">
        <f>IF(N4263="zákl. přenesená",J4263,0)</f>
        <v>0</v>
      </c>
      <c r="BH4263" s="243">
        <f>IF(N4263="sníž. přenesená",J4263,0)</f>
        <v>0</v>
      </c>
      <c r="BI4263" s="243">
        <f>IF(N4263="nulová",J4263,0)</f>
        <v>0</v>
      </c>
      <c r="BJ4263" s="19" t="s">
        <v>91</v>
      </c>
      <c r="BK4263" s="243">
        <f>ROUND(I4263*H4263,2)</f>
        <v>0</v>
      </c>
      <c r="BL4263" s="19" t="s">
        <v>304</v>
      </c>
      <c r="BM4263" s="242" t="s">
        <v>3799</v>
      </c>
    </row>
    <row r="4264" s="2" customFormat="1">
      <c r="A4264" s="41"/>
      <c r="B4264" s="42"/>
      <c r="C4264" s="43"/>
      <c r="D4264" s="244" t="s">
        <v>258</v>
      </c>
      <c r="E4264" s="43"/>
      <c r="F4264" s="245" t="s">
        <v>3800</v>
      </c>
      <c r="G4264" s="43"/>
      <c r="H4264" s="43"/>
      <c r="I4264" s="246"/>
      <c r="J4264" s="43"/>
      <c r="K4264" s="43"/>
      <c r="L4264" s="47"/>
      <c r="M4264" s="247"/>
      <c r="N4264" s="248"/>
      <c r="O4264" s="94"/>
      <c r="P4264" s="94"/>
      <c r="Q4264" s="94"/>
      <c r="R4264" s="94"/>
      <c r="S4264" s="94"/>
      <c r="T4264" s="95"/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41"/>
      <c r="AE4264" s="41"/>
      <c r="AT4264" s="19" t="s">
        <v>258</v>
      </c>
      <c r="AU4264" s="19" t="s">
        <v>93</v>
      </c>
    </row>
    <row r="4265" s="15" customFormat="1">
      <c r="A4265" s="15"/>
      <c r="B4265" s="272"/>
      <c r="C4265" s="273"/>
      <c r="D4265" s="251" t="s">
        <v>260</v>
      </c>
      <c r="E4265" s="274" t="s">
        <v>1</v>
      </c>
      <c r="F4265" s="275" t="s">
        <v>3717</v>
      </c>
      <c r="G4265" s="273"/>
      <c r="H4265" s="274" t="s">
        <v>1</v>
      </c>
      <c r="I4265" s="276"/>
      <c r="J4265" s="273"/>
      <c r="K4265" s="273"/>
      <c r="L4265" s="277"/>
      <c r="M4265" s="278"/>
      <c r="N4265" s="279"/>
      <c r="O4265" s="279"/>
      <c r="P4265" s="279"/>
      <c r="Q4265" s="279"/>
      <c r="R4265" s="279"/>
      <c r="S4265" s="279"/>
      <c r="T4265" s="280"/>
      <c r="U4265" s="15"/>
      <c r="V4265" s="15"/>
      <c r="W4265" s="15"/>
      <c r="X4265" s="15"/>
      <c r="Y4265" s="15"/>
      <c r="Z4265" s="15"/>
      <c r="AA4265" s="15"/>
      <c r="AB4265" s="15"/>
      <c r="AC4265" s="15"/>
      <c r="AD4265" s="15"/>
      <c r="AE4265" s="15"/>
      <c r="AT4265" s="281" t="s">
        <v>260</v>
      </c>
      <c r="AU4265" s="281" t="s">
        <v>93</v>
      </c>
      <c r="AV4265" s="15" t="s">
        <v>91</v>
      </c>
      <c r="AW4265" s="15" t="s">
        <v>40</v>
      </c>
      <c r="AX4265" s="15" t="s">
        <v>84</v>
      </c>
      <c r="AY4265" s="281" t="s">
        <v>251</v>
      </c>
    </row>
    <row r="4266" s="13" customFormat="1">
      <c r="A4266" s="13"/>
      <c r="B4266" s="249"/>
      <c r="C4266" s="250"/>
      <c r="D4266" s="251" t="s">
        <v>260</v>
      </c>
      <c r="E4266" s="252" t="s">
        <v>1</v>
      </c>
      <c r="F4266" s="253" t="s">
        <v>3801</v>
      </c>
      <c r="G4266" s="250"/>
      <c r="H4266" s="254">
        <v>9.1999999999999993</v>
      </c>
      <c r="I4266" s="255"/>
      <c r="J4266" s="250"/>
      <c r="K4266" s="250"/>
      <c r="L4266" s="256"/>
      <c r="M4266" s="257"/>
      <c r="N4266" s="258"/>
      <c r="O4266" s="258"/>
      <c r="P4266" s="258"/>
      <c r="Q4266" s="258"/>
      <c r="R4266" s="258"/>
      <c r="S4266" s="258"/>
      <c r="T4266" s="259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60" t="s">
        <v>260</v>
      </c>
      <c r="AU4266" s="260" t="s">
        <v>93</v>
      </c>
      <c r="AV4266" s="13" t="s">
        <v>93</v>
      </c>
      <c r="AW4266" s="13" t="s">
        <v>40</v>
      </c>
      <c r="AX4266" s="13" t="s">
        <v>84</v>
      </c>
      <c r="AY4266" s="260" t="s">
        <v>251</v>
      </c>
    </row>
    <row r="4267" s="13" customFormat="1">
      <c r="A4267" s="13"/>
      <c r="B4267" s="249"/>
      <c r="C4267" s="250"/>
      <c r="D4267" s="251" t="s">
        <v>260</v>
      </c>
      <c r="E4267" s="252" t="s">
        <v>1</v>
      </c>
      <c r="F4267" s="253" t="s">
        <v>3802</v>
      </c>
      <c r="G4267" s="250"/>
      <c r="H4267" s="254">
        <v>9.3699999999999992</v>
      </c>
      <c r="I4267" s="255"/>
      <c r="J4267" s="250"/>
      <c r="K4267" s="250"/>
      <c r="L4267" s="256"/>
      <c r="M4267" s="257"/>
      <c r="N4267" s="258"/>
      <c r="O4267" s="258"/>
      <c r="P4267" s="258"/>
      <c r="Q4267" s="258"/>
      <c r="R4267" s="258"/>
      <c r="S4267" s="258"/>
      <c r="T4267" s="259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60" t="s">
        <v>260</v>
      </c>
      <c r="AU4267" s="260" t="s">
        <v>93</v>
      </c>
      <c r="AV4267" s="13" t="s">
        <v>93</v>
      </c>
      <c r="AW4267" s="13" t="s">
        <v>40</v>
      </c>
      <c r="AX4267" s="13" t="s">
        <v>84</v>
      </c>
      <c r="AY4267" s="260" t="s">
        <v>251</v>
      </c>
    </row>
    <row r="4268" s="13" customFormat="1">
      <c r="A4268" s="13"/>
      <c r="B4268" s="249"/>
      <c r="C4268" s="250"/>
      <c r="D4268" s="251" t="s">
        <v>260</v>
      </c>
      <c r="E4268" s="252" t="s">
        <v>1</v>
      </c>
      <c r="F4268" s="253" t="s">
        <v>3803</v>
      </c>
      <c r="G4268" s="250"/>
      <c r="H4268" s="254">
        <v>9.2699999999999996</v>
      </c>
      <c r="I4268" s="255"/>
      <c r="J4268" s="250"/>
      <c r="K4268" s="250"/>
      <c r="L4268" s="256"/>
      <c r="M4268" s="257"/>
      <c r="N4268" s="258"/>
      <c r="O4268" s="258"/>
      <c r="P4268" s="258"/>
      <c r="Q4268" s="258"/>
      <c r="R4268" s="258"/>
      <c r="S4268" s="258"/>
      <c r="T4268" s="259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T4268" s="260" t="s">
        <v>260</v>
      </c>
      <c r="AU4268" s="260" t="s">
        <v>93</v>
      </c>
      <c r="AV4268" s="13" t="s">
        <v>93</v>
      </c>
      <c r="AW4268" s="13" t="s">
        <v>40</v>
      </c>
      <c r="AX4268" s="13" t="s">
        <v>84</v>
      </c>
      <c r="AY4268" s="260" t="s">
        <v>251</v>
      </c>
    </row>
    <row r="4269" s="13" customFormat="1">
      <c r="A4269" s="13"/>
      <c r="B4269" s="249"/>
      <c r="C4269" s="250"/>
      <c r="D4269" s="251" t="s">
        <v>260</v>
      </c>
      <c r="E4269" s="252" t="s">
        <v>1</v>
      </c>
      <c r="F4269" s="253" t="s">
        <v>3804</v>
      </c>
      <c r="G4269" s="250"/>
      <c r="H4269" s="254">
        <v>9.2699999999999996</v>
      </c>
      <c r="I4269" s="255"/>
      <c r="J4269" s="250"/>
      <c r="K4269" s="250"/>
      <c r="L4269" s="256"/>
      <c r="M4269" s="257"/>
      <c r="N4269" s="258"/>
      <c r="O4269" s="258"/>
      <c r="P4269" s="258"/>
      <c r="Q4269" s="258"/>
      <c r="R4269" s="258"/>
      <c r="S4269" s="258"/>
      <c r="T4269" s="259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60" t="s">
        <v>260</v>
      </c>
      <c r="AU4269" s="260" t="s">
        <v>93</v>
      </c>
      <c r="AV4269" s="13" t="s">
        <v>93</v>
      </c>
      <c r="AW4269" s="13" t="s">
        <v>40</v>
      </c>
      <c r="AX4269" s="13" t="s">
        <v>84</v>
      </c>
      <c r="AY4269" s="260" t="s">
        <v>251</v>
      </c>
    </row>
    <row r="4270" s="13" customFormat="1">
      <c r="A4270" s="13"/>
      <c r="B4270" s="249"/>
      <c r="C4270" s="250"/>
      <c r="D4270" s="251" t="s">
        <v>260</v>
      </c>
      <c r="E4270" s="252" t="s">
        <v>1</v>
      </c>
      <c r="F4270" s="253" t="s">
        <v>3805</v>
      </c>
      <c r="G4270" s="250"/>
      <c r="H4270" s="254">
        <v>9.2699999999999996</v>
      </c>
      <c r="I4270" s="255"/>
      <c r="J4270" s="250"/>
      <c r="K4270" s="250"/>
      <c r="L4270" s="256"/>
      <c r="M4270" s="257"/>
      <c r="N4270" s="258"/>
      <c r="O4270" s="258"/>
      <c r="P4270" s="258"/>
      <c r="Q4270" s="258"/>
      <c r="R4270" s="258"/>
      <c r="S4270" s="258"/>
      <c r="T4270" s="259"/>
      <c r="U4270" s="13"/>
      <c r="V4270" s="13"/>
      <c r="W4270" s="13"/>
      <c r="X4270" s="13"/>
      <c r="Y4270" s="13"/>
      <c r="Z4270" s="13"/>
      <c r="AA4270" s="13"/>
      <c r="AB4270" s="13"/>
      <c r="AC4270" s="13"/>
      <c r="AD4270" s="13"/>
      <c r="AE4270" s="13"/>
      <c r="AT4270" s="260" t="s">
        <v>260</v>
      </c>
      <c r="AU4270" s="260" t="s">
        <v>93</v>
      </c>
      <c r="AV4270" s="13" t="s">
        <v>93</v>
      </c>
      <c r="AW4270" s="13" t="s">
        <v>40</v>
      </c>
      <c r="AX4270" s="13" t="s">
        <v>84</v>
      </c>
      <c r="AY4270" s="260" t="s">
        <v>251</v>
      </c>
    </row>
    <row r="4271" s="13" customFormat="1">
      <c r="A4271" s="13"/>
      <c r="B4271" s="249"/>
      <c r="C4271" s="250"/>
      <c r="D4271" s="251" t="s">
        <v>260</v>
      </c>
      <c r="E4271" s="252" t="s">
        <v>1</v>
      </c>
      <c r="F4271" s="253" t="s">
        <v>3806</v>
      </c>
      <c r="G4271" s="250"/>
      <c r="H4271" s="254">
        <v>7.3899999999999997</v>
      </c>
      <c r="I4271" s="255"/>
      <c r="J4271" s="250"/>
      <c r="K4271" s="250"/>
      <c r="L4271" s="256"/>
      <c r="M4271" s="257"/>
      <c r="N4271" s="258"/>
      <c r="O4271" s="258"/>
      <c r="P4271" s="258"/>
      <c r="Q4271" s="258"/>
      <c r="R4271" s="258"/>
      <c r="S4271" s="258"/>
      <c r="T4271" s="259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60" t="s">
        <v>260</v>
      </c>
      <c r="AU4271" s="260" t="s">
        <v>93</v>
      </c>
      <c r="AV4271" s="13" t="s">
        <v>93</v>
      </c>
      <c r="AW4271" s="13" t="s">
        <v>40</v>
      </c>
      <c r="AX4271" s="13" t="s">
        <v>84</v>
      </c>
      <c r="AY4271" s="260" t="s">
        <v>251</v>
      </c>
    </row>
    <row r="4272" s="14" customFormat="1">
      <c r="A4272" s="14"/>
      <c r="B4272" s="261"/>
      <c r="C4272" s="262"/>
      <c r="D4272" s="251" t="s">
        <v>260</v>
      </c>
      <c r="E4272" s="263" t="s">
        <v>1</v>
      </c>
      <c r="F4272" s="264" t="s">
        <v>262</v>
      </c>
      <c r="G4272" s="262"/>
      <c r="H4272" s="265">
        <v>53.770000000000003</v>
      </c>
      <c r="I4272" s="266"/>
      <c r="J4272" s="262"/>
      <c r="K4272" s="262"/>
      <c r="L4272" s="267"/>
      <c r="M4272" s="268"/>
      <c r="N4272" s="269"/>
      <c r="O4272" s="269"/>
      <c r="P4272" s="269"/>
      <c r="Q4272" s="269"/>
      <c r="R4272" s="269"/>
      <c r="S4272" s="269"/>
      <c r="T4272" s="270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71" t="s">
        <v>260</v>
      </c>
      <c r="AU4272" s="271" t="s">
        <v>93</v>
      </c>
      <c r="AV4272" s="14" t="s">
        <v>257</v>
      </c>
      <c r="AW4272" s="14" t="s">
        <v>40</v>
      </c>
      <c r="AX4272" s="14" t="s">
        <v>91</v>
      </c>
      <c r="AY4272" s="271" t="s">
        <v>251</v>
      </c>
    </row>
    <row r="4273" s="2" customFormat="1" ht="37.8" customHeight="1">
      <c r="A4273" s="41"/>
      <c r="B4273" s="42"/>
      <c r="C4273" s="294" t="s">
        <v>3807</v>
      </c>
      <c r="D4273" s="294" t="s">
        <v>338</v>
      </c>
      <c r="E4273" s="295" t="s">
        <v>3808</v>
      </c>
      <c r="F4273" s="296" t="s">
        <v>3809</v>
      </c>
      <c r="G4273" s="297" t="s">
        <v>321</v>
      </c>
      <c r="H4273" s="298">
        <v>262.71100000000001</v>
      </c>
      <c r="I4273" s="299"/>
      <c r="J4273" s="300">
        <f>ROUND(I4273*H4273,2)</f>
        <v>0</v>
      </c>
      <c r="K4273" s="301"/>
      <c r="L4273" s="302"/>
      <c r="M4273" s="303" t="s">
        <v>1</v>
      </c>
      <c r="N4273" s="304" t="s">
        <v>49</v>
      </c>
      <c r="O4273" s="94"/>
      <c r="P4273" s="240">
        <f>O4273*H4273</f>
        <v>0</v>
      </c>
      <c r="Q4273" s="240">
        <v>0.00198</v>
      </c>
      <c r="R4273" s="240">
        <f>Q4273*H4273</f>
        <v>0.52016777999999997</v>
      </c>
      <c r="S4273" s="240">
        <v>0</v>
      </c>
      <c r="T4273" s="241">
        <f>S4273*H4273</f>
        <v>0</v>
      </c>
      <c r="U4273" s="41"/>
      <c r="V4273" s="41"/>
      <c r="W4273" s="41"/>
      <c r="X4273" s="41"/>
      <c r="Y4273" s="41"/>
      <c r="Z4273" s="41"/>
      <c r="AA4273" s="41"/>
      <c r="AB4273" s="41"/>
      <c r="AC4273" s="41"/>
      <c r="AD4273" s="41"/>
      <c r="AE4273" s="41"/>
      <c r="AR4273" s="242" t="s">
        <v>364</v>
      </c>
      <c r="AT4273" s="242" t="s">
        <v>338</v>
      </c>
      <c r="AU4273" s="242" t="s">
        <v>93</v>
      </c>
      <c r="AY4273" s="19" t="s">
        <v>251</v>
      </c>
      <c r="BE4273" s="243">
        <f>IF(N4273="základní",J4273,0)</f>
        <v>0</v>
      </c>
      <c r="BF4273" s="243">
        <f>IF(N4273="snížená",J4273,0)</f>
        <v>0</v>
      </c>
      <c r="BG4273" s="243">
        <f>IF(N4273="zákl. přenesená",J4273,0)</f>
        <v>0</v>
      </c>
      <c r="BH4273" s="243">
        <f>IF(N4273="sníž. přenesená",J4273,0)</f>
        <v>0</v>
      </c>
      <c r="BI4273" s="243">
        <f>IF(N4273="nulová",J4273,0)</f>
        <v>0</v>
      </c>
      <c r="BJ4273" s="19" t="s">
        <v>91</v>
      </c>
      <c r="BK4273" s="243">
        <f>ROUND(I4273*H4273,2)</f>
        <v>0</v>
      </c>
      <c r="BL4273" s="19" t="s">
        <v>304</v>
      </c>
      <c r="BM4273" s="242" t="s">
        <v>3810</v>
      </c>
    </row>
    <row r="4274" s="2" customFormat="1">
      <c r="A4274" s="41"/>
      <c r="B4274" s="42"/>
      <c r="C4274" s="43"/>
      <c r="D4274" s="251" t="s">
        <v>289</v>
      </c>
      <c r="E4274" s="43"/>
      <c r="F4274" s="282" t="s">
        <v>3144</v>
      </c>
      <c r="G4274" s="43"/>
      <c r="H4274" s="43"/>
      <c r="I4274" s="246"/>
      <c r="J4274" s="43"/>
      <c r="K4274" s="43"/>
      <c r="L4274" s="47"/>
      <c r="M4274" s="247"/>
      <c r="N4274" s="248"/>
      <c r="O4274" s="94"/>
      <c r="P4274" s="94"/>
      <c r="Q4274" s="94"/>
      <c r="R4274" s="94"/>
      <c r="S4274" s="94"/>
      <c r="T4274" s="95"/>
      <c r="U4274" s="41"/>
      <c r="V4274" s="41"/>
      <c r="W4274" s="41"/>
      <c r="X4274" s="41"/>
      <c r="Y4274" s="41"/>
      <c r="Z4274" s="41"/>
      <c r="AA4274" s="41"/>
      <c r="AB4274" s="41"/>
      <c r="AC4274" s="41"/>
      <c r="AD4274" s="41"/>
      <c r="AE4274" s="41"/>
      <c r="AT4274" s="19" t="s">
        <v>289</v>
      </c>
      <c r="AU4274" s="19" t="s">
        <v>93</v>
      </c>
    </row>
    <row r="4275" s="15" customFormat="1">
      <c r="A4275" s="15"/>
      <c r="B4275" s="272"/>
      <c r="C4275" s="273"/>
      <c r="D4275" s="251" t="s">
        <v>260</v>
      </c>
      <c r="E4275" s="274" t="s">
        <v>1</v>
      </c>
      <c r="F4275" s="275" t="s">
        <v>3578</v>
      </c>
      <c r="G4275" s="273"/>
      <c r="H4275" s="274" t="s">
        <v>1</v>
      </c>
      <c r="I4275" s="276"/>
      <c r="J4275" s="273"/>
      <c r="K4275" s="273"/>
      <c r="L4275" s="277"/>
      <c r="M4275" s="278"/>
      <c r="N4275" s="279"/>
      <c r="O4275" s="279"/>
      <c r="P4275" s="279"/>
      <c r="Q4275" s="279"/>
      <c r="R4275" s="279"/>
      <c r="S4275" s="279"/>
      <c r="T4275" s="280"/>
      <c r="U4275" s="15"/>
      <c r="V4275" s="15"/>
      <c r="W4275" s="15"/>
      <c r="X4275" s="15"/>
      <c r="Y4275" s="15"/>
      <c r="Z4275" s="15"/>
      <c r="AA4275" s="15"/>
      <c r="AB4275" s="15"/>
      <c r="AC4275" s="15"/>
      <c r="AD4275" s="15"/>
      <c r="AE4275" s="15"/>
      <c r="AT4275" s="281" t="s">
        <v>260</v>
      </c>
      <c r="AU4275" s="281" t="s">
        <v>93</v>
      </c>
      <c r="AV4275" s="15" t="s">
        <v>91</v>
      </c>
      <c r="AW4275" s="15" t="s">
        <v>40</v>
      </c>
      <c r="AX4275" s="15" t="s">
        <v>84</v>
      </c>
      <c r="AY4275" s="281" t="s">
        <v>251</v>
      </c>
    </row>
    <row r="4276" s="15" customFormat="1">
      <c r="A4276" s="15"/>
      <c r="B4276" s="272"/>
      <c r="C4276" s="273"/>
      <c r="D4276" s="251" t="s">
        <v>260</v>
      </c>
      <c r="E4276" s="274" t="s">
        <v>1</v>
      </c>
      <c r="F4276" s="275" t="s">
        <v>330</v>
      </c>
      <c r="G4276" s="273"/>
      <c r="H4276" s="274" t="s">
        <v>1</v>
      </c>
      <c r="I4276" s="276"/>
      <c r="J4276" s="273"/>
      <c r="K4276" s="273"/>
      <c r="L4276" s="277"/>
      <c r="M4276" s="278"/>
      <c r="N4276" s="279"/>
      <c r="O4276" s="279"/>
      <c r="P4276" s="279"/>
      <c r="Q4276" s="279"/>
      <c r="R4276" s="279"/>
      <c r="S4276" s="279"/>
      <c r="T4276" s="280"/>
      <c r="U4276" s="15"/>
      <c r="V4276" s="15"/>
      <c r="W4276" s="15"/>
      <c r="X4276" s="15"/>
      <c r="Y4276" s="15"/>
      <c r="Z4276" s="15"/>
      <c r="AA4276" s="15"/>
      <c r="AB4276" s="15"/>
      <c r="AC4276" s="15"/>
      <c r="AD4276" s="15"/>
      <c r="AE4276" s="15"/>
      <c r="AT4276" s="281" t="s">
        <v>260</v>
      </c>
      <c r="AU4276" s="281" t="s">
        <v>93</v>
      </c>
      <c r="AV4276" s="15" t="s">
        <v>91</v>
      </c>
      <c r="AW4276" s="15" t="s">
        <v>40</v>
      </c>
      <c r="AX4276" s="15" t="s">
        <v>84</v>
      </c>
      <c r="AY4276" s="281" t="s">
        <v>251</v>
      </c>
    </row>
    <row r="4277" s="13" customFormat="1">
      <c r="A4277" s="13"/>
      <c r="B4277" s="249"/>
      <c r="C4277" s="250"/>
      <c r="D4277" s="251" t="s">
        <v>260</v>
      </c>
      <c r="E4277" s="252" t="s">
        <v>1</v>
      </c>
      <c r="F4277" s="253" t="s">
        <v>3769</v>
      </c>
      <c r="G4277" s="250"/>
      <c r="H4277" s="254">
        <v>15.066000000000001</v>
      </c>
      <c r="I4277" s="255"/>
      <c r="J4277" s="250"/>
      <c r="K4277" s="250"/>
      <c r="L4277" s="256"/>
      <c r="M4277" s="257"/>
      <c r="N4277" s="258"/>
      <c r="O4277" s="258"/>
      <c r="P4277" s="258"/>
      <c r="Q4277" s="258"/>
      <c r="R4277" s="258"/>
      <c r="S4277" s="258"/>
      <c r="T4277" s="259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60" t="s">
        <v>260</v>
      </c>
      <c r="AU4277" s="260" t="s">
        <v>93</v>
      </c>
      <c r="AV4277" s="13" t="s">
        <v>93</v>
      </c>
      <c r="AW4277" s="13" t="s">
        <v>40</v>
      </c>
      <c r="AX4277" s="13" t="s">
        <v>84</v>
      </c>
      <c r="AY4277" s="260" t="s">
        <v>251</v>
      </c>
    </row>
    <row r="4278" s="13" customFormat="1">
      <c r="A4278" s="13"/>
      <c r="B4278" s="249"/>
      <c r="C4278" s="250"/>
      <c r="D4278" s="251" t="s">
        <v>260</v>
      </c>
      <c r="E4278" s="252" t="s">
        <v>1</v>
      </c>
      <c r="F4278" s="253" t="s">
        <v>3770</v>
      </c>
      <c r="G4278" s="250"/>
      <c r="H4278" s="254">
        <v>6.4109999999999996</v>
      </c>
      <c r="I4278" s="255"/>
      <c r="J4278" s="250"/>
      <c r="K4278" s="250"/>
      <c r="L4278" s="256"/>
      <c r="M4278" s="257"/>
      <c r="N4278" s="258"/>
      <c r="O4278" s="258"/>
      <c r="P4278" s="258"/>
      <c r="Q4278" s="258"/>
      <c r="R4278" s="258"/>
      <c r="S4278" s="258"/>
      <c r="T4278" s="259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60" t="s">
        <v>260</v>
      </c>
      <c r="AU4278" s="260" t="s">
        <v>93</v>
      </c>
      <c r="AV4278" s="13" t="s">
        <v>93</v>
      </c>
      <c r="AW4278" s="13" t="s">
        <v>40</v>
      </c>
      <c r="AX4278" s="13" t="s">
        <v>84</v>
      </c>
      <c r="AY4278" s="260" t="s">
        <v>251</v>
      </c>
    </row>
    <row r="4279" s="13" customFormat="1">
      <c r="A4279" s="13"/>
      <c r="B4279" s="249"/>
      <c r="C4279" s="250"/>
      <c r="D4279" s="251" t="s">
        <v>260</v>
      </c>
      <c r="E4279" s="252" t="s">
        <v>1</v>
      </c>
      <c r="F4279" s="253" t="s">
        <v>3771</v>
      </c>
      <c r="G4279" s="250"/>
      <c r="H4279" s="254">
        <v>5.5149999999999997</v>
      </c>
      <c r="I4279" s="255"/>
      <c r="J4279" s="250"/>
      <c r="K4279" s="250"/>
      <c r="L4279" s="256"/>
      <c r="M4279" s="257"/>
      <c r="N4279" s="258"/>
      <c r="O4279" s="258"/>
      <c r="P4279" s="258"/>
      <c r="Q4279" s="258"/>
      <c r="R4279" s="258"/>
      <c r="S4279" s="258"/>
      <c r="T4279" s="259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60" t="s">
        <v>260</v>
      </c>
      <c r="AU4279" s="260" t="s">
        <v>93</v>
      </c>
      <c r="AV4279" s="13" t="s">
        <v>93</v>
      </c>
      <c r="AW4279" s="13" t="s">
        <v>40</v>
      </c>
      <c r="AX4279" s="13" t="s">
        <v>84</v>
      </c>
      <c r="AY4279" s="260" t="s">
        <v>251</v>
      </c>
    </row>
    <row r="4280" s="13" customFormat="1">
      <c r="A4280" s="13"/>
      <c r="B4280" s="249"/>
      <c r="C4280" s="250"/>
      <c r="D4280" s="251" t="s">
        <v>260</v>
      </c>
      <c r="E4280" s="252" t="s">
        <v>1</v>
      </c>
      <c r="F4280" s="253" t="s">
        <v>3772</v>
      </c>
      <c r="G4280" s="250"/>
      <c r="H4280" s="254">
        <v>5.056</v>
      </c>
      <c r="I4280" s="255"/>
      <c r="J4280" s="250"/>
      <c r="K4280" s="250"/>
      <c r="L4280" s="256"/>
      <c r="M4280" s="257"/>
      <c r="N4280" s="258"/>
      <c r="O4280" s="258"/>
      <c r="P4280" s="258"/>
      <c r="Q4280" s="258"/>
      <c r="R4280" s="258"/>
      <c r="S4280" s="258"/>
      <c r="T4280" s="259"/>
      <c r="U4280" s="13"/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3"/>
      <c r="AT4280" s="260" t="s">
        <v>260</v>
      </c>
      <c r="AU4280" s="260" t="s">
        <v>93</v>
      </c>
      <c r="AV4280" s="13" t="s">
        <v>93</v>
      </c>
      <c r="AW4280" s="13" t="s">
        <v>40</v>
      </c>
      <c r="AX4280" s="13" t="s">
        <v>84</v>
      </c>
      <c r="AY4280" s="260" t="s">
        <v>251</v>
      </c>
    </row>
    <row r="4281" s="16" customFormat="1">
      <c r="A4281" s="16"/>
      <c r="B4281" s="283"/>
      <c r="C4281" s="284"/>
      <c r="D4281" s="251" t="s">
        <v>260</v>
      </c>
      <c r="E4281" s="285" t="s">
        <v>1</v>
      </c>
      <c r="F4281" s="286" t="s">
        <v>329</v>
      </c>
      <c r="G4281" s="284"/>
      <c r="H4281" s="287">
        <v>32.048000000000002</v>
      </c>
      <c r="I4281" s="288"/>
      <c r="J4281" s="284"/>
      <c r="K4281" s="284"/>
      <c r="L4281" s="289"/>
      <c r="M4281" s="290"/>
      <c r="N4281" s="291"/>
      <c r="O4281" s="291"/>
      <c r="P4281" s="291"/>
      <c r="Q4281" s="291"/>
      <c r="R4281" s="291"/>
      <c r="S4281" s="291"/>
      <c r="T4281" s="292"/>
      <c r="U4281" s="16"/>
      <c r="V4281" s="16"/>
      <c r="W4281" s="16"/>
      <c r="X4281" s="16"/>
      <c r="Y4281" s="16"/>
      <c r="Z4281" s="16"/>
      <c r="AA4281" s="16"/>
      <c r="AB4281" s="16"/>
      <c r="AC4281" s="16"/>
      <c r="AD4281" s="16"/>
      <c r="AE4281" s="16"/>
      <c r="AT4281" s="293" t="s">
        <v>260</v>
      </c>
      <c r="AU4281" s="293" t="s">
        <v>93</v>
      </c>
      <c r="AV4281" s="16" t="s">
        <v>273</v>
      </c>
      <c r="AW4281" s="16" t="s">
        <v>40</v>
      </c>
      <c r="AX4281" s="16" t="s">
        <v>84</v>
      </c>
      <c r="AY4281" s="293" t="s">
        <v>251</v>
      </c>
    </row>
    <row r="4282" s="15" customFormat="1">
      <c r="A4282" s="15"/>
      <c r="B4282" s="272"/>
      <c r="C4282" s="273"/>
      <c r="D4282" s="251" t="s">
        <v>260</v>
      </c>
      <c r="E4282" s="274" t="s">
        <v>1</v>
      </c>
      <c r="F4282" s="275" t="s">
        <v>628</v>
      </c>
      <c r="G4282" s="273"/>
      <c r="H4282" s="274" t="s">
        <v>1</v>
      </c>
      <c r="I4282" s="276"/>
      <c r="J4282" s="273"/>
      <c r="K4282" s="273"/>
      <c r="L4282" s="277"/>
      <c r="M4282" s="278"/>
      <c r="N4282" s="279"/>
      <c r="O4282" s="279"/>
      <c r="P4282" s="279"/>
      <c r="Q4282" s="279"/>
      <c r="R4282" s="279"/>
      <c r="S4282" s="279"/>
      <c r="T4282" s="280"/>
      <c r="U4282" s="15"/>
      <c r="V4282" s="15"/>
      <c r="W4282" s="15"/>
      <c r="X4282" s="15"/>
      <c r="Y4282" s="15"/>
      <c r="Z4282" s="15"/>
      <c r="AA4282" s="15"/>
      <c r="AB4282" s="15"/>
      <c r="AC4282" s="15"/>
      <c r="AD4282" s="15"/>
      <c r="AE4282" s="15"/>
      <c r="AT4282" s="281" t="s">
        <v>260</v>
      </c>
      <c r="AU4282" s="281" t="s">
        <v>93</v>
      </c>
      <c r="AV4282" s="15" t="s">
        <v>91</v>
      </c>
      <c r="AW4282" s="15" t="s">
        <v>40</v>
      </c>
      <c r="AX4282" s="15" t="s">
        <v>84</v>
      </c>
      <c r="AY4282" s="281" t="s">
        <v>251</v>
      </c>
    </row>
    <row r="4283" s="13" customFormat="1">
      <c r="A4283" s="13"/>
      <c r="B4283" s="249"/>
      <c r="C4283" s="250"/>
      <c r="D4283" s="251" t="s">
        <v>260</v>
      </c>
      <c r="E4283" s="252" t="s">
        <v>1</v>
      </c>
      <c r="F4283" s="253" t="s">
        <v>3773</v>
      </c>
      <c r="G4283" s="250"/>
      <c r="H4283" s="254">
        <v>5.056</v>
      </c>
      <c r="I4283" s="255"/>
      <c r="J4283" s="250"/>
      <c r="K4283" s="250"/>
      <c r="L4283" s="256"/>
      <c r="M4283" s="257"/>
      <c r="N4283" s="258"/>
      <c r="O4283" s="258"/>
      <c r="P4283" s="258"/>
      <c r="Q4283" s="258"/>
      <c r="R4283" s="258"/>
      <c r="S4283" s="258"/>
      <c r="T4283" s="259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60" t="s">
        <v>260</v>
      </c>
      <c r="AU4283" s="260" t="s">
        <v>93</v>
      </c>
      <c r="AV4283" s="13" t="s">
        <v>93</v>
      </c>
      <c r="AW4283" s="13" t="s">
        <v>40</v>
      </c>
      <c r="AX4283" s="13" t="s">
        <v>84</v>
      </c>
      <c r="AY4283" s="260" t="s">
        <v>251</v>
      </c>
    </row>
    <row r="4284" s="13" customFormat="1">
      <c r="A4284" s="13"/>
      <c r="B4284" s="249"/>
      <c r="C4284" s="250"/>
      <c r="D4284" s="251" t="s">
        <v>260</v>
      </c>
      <c r="E4284" s="252" t="s">
        <v>1</v>
      </c>
      <c r="F4284" s="253" t="s">
        <v>3774</v>
      </c>
      <c r="G4284" s="250"/>
      <c r="H4284" s="254">
        <v>3.4279999999999999</v>
      </c>
      <c r="I4284" s="255"/>
      <c r="J4284" s="250"/>
      <c r="K4284" s="250"/>
      <c r="L4284" s="256"/>
      <c r="M4284" s="257"/>
      <c r="N4284" s="258"/>
      <c r="O4284" s="258"/>
      <c r="P4284" s="258"/>
      <c r="Q4284" s="258"/>
      <c r="R4284" s="258"/>
      <c r="S4284" s="258"/>
      <c r="T4284" s="259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60" t="s">
        <v>260</v>
      </c>
      <c r="AU4284" s="260" t="s">
        <v>93</v>
      </c>
      <c r="AV4284" s="13" t="s">
        <v>93</v>
      </c>
      <c r="AW4284" s="13" t="s">
        <v>40</v>
      </c>
      <c r="AX4284" s="13" t="s">
        <v>84</v>
      </c>
      <c r="AY4284" s="260" t="s">
        <v>251</v>
      </c>
    </row>
    <row r="4285" s="13" customFormat="1">
      <c r="A4285" s="13"/>
      <c r="B4285" s="249"/>
      <c r="C4285" s="250"/>
      <c r="D4285" s="251" t="s">
        <v>260</v>
      </c>
      <c r="E4285" s="252" t="s">
        <v>1</v>
      </c>
      <c r="F4285" s="253" t="s">
        <v>3775</v>
      </c>
      <c r="G4285" s="250"/>
      <c r="H4285" s="254">
        <v>6.5970000000000004</v>
      </c>
      <c r="I4285" s="255"/>
      <c r="J4285" s="250"/>
      <c r="K4285" s="250"/>
      <c r="L4285" s="256"/>
      <c r="M4285" s="257"/>
      <c r="N4285" s="258"/>
      <c r="O4285" s="258"/>
      <c r="P4285" s="258"/>
      <c r="Q4285" s="258"/>
      <c r="R4285" s="258"/>
      <c r="S4285" s="258"/>
      <c r="T4285" s="259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60" t="s">
        <v>260</v>
      </c>
      <c r="AU4285" s="260" t="s">
        <v>93</v>
      </c>
      <c r="AV4285" s="13" t="s">
        <v>93</v>
      </c>
      <c r="AW4285" s="13" t="s">
        <v>40</v>
      </c>
      <c r="AX4285" s="13" t="s">
        <v>84</v>
      </c>
      <c r="AY4285" s="260" t="s">
        <v>251</v>
      </c>
    </row>
    <row r="4286" s="16" customFormat="1">
      <c r="A4286" s="16"/>
      <c r="B4286" s="283"/>
      <c r="C4286" s="284"/>
      <c r="D4286" s="251" t="s">
        <v>260</v>
      </c>
      <c r="E4286" s="285" t="s">
        <v>1</v>
      </c>
      <c r="F4286" s="286" t="s">
        <v>329</v>
      </c>
      <c r="G4286" s="284"/>
      <c r="H4286" s="287">
        <v>15.081</v>
      </c>
      <c r="I4286" s="288"/>
      <c r="J4286" s="284"/>
      <c r="K4286" s="284"/>
      <c r="L4286" s="289"/>
      <c r="M4286" s="290"/>
      <c r="N4286" s="291"/>
      <c r="O4286" s="291"/>
      <c r="P4286" s="291"/>
      <c r="Q4286" s="291"/>
      <c r="R4286" s="291"/>
      <c r="S4286" s="291"/>
      <c r="T4286" s="292"/>
      <c r="U4286" s="16"/>
      <c r="V4286" s="16"/>
      <c r="W4286" s="16"/>
      <c r="X4286" s="16"/>
      <c r="Y4286" s="16"/>
      <c r="Z4286" s="16"/>
      <c r="AA4286" s="16"/>
      <c r="AB4286" s="16"/>
      <c r="AC4286" s="16"/>
      <c r="AD4286" s="16"/>
      <c r="AE4286" s="16"/>
      <c r="AT4286" s="293" t="s">
        <v>260</v>
      </c>
      <c r="AU4286" s="293" t="s">
        <v>93</v>
      </c>
      <c r="AV4286" s="16" t="s">
        <v>273</v>
      </c>
      <c r="AW4286" s="16" t="s">
        <v>40</v>
      </c>
      <c r="AX4286" s="16" t="s">
        <v>84</v>
      </c>
      <c r="AY4286" s="293" t="s">
        <v>251</v>
      </c>
    </row>
    <row r="4287" s="15" customFormat="1">
      <c r="A4287" s="15"/>
      <c r="B4287" s="272"/>
      <c r="C4287" s="273"/>
      <c r="D4287" s="251" t="s">
        <v>260</v>
      </c>
      <c r="E4287" s="274" t="s">
        <v>1</v>
      </c>
      <c r="F4287" s="275" t="s">
        <v>630</v>
      </c>
      <c r="G4287" s="273"/>
      <c r="H4287" s="274" t="s">
        <v>1</v>
      </c>
      <c r="I4287" s="276"/>
      <c r="J4287" s="273"/>
      <c r="K4287" s="273"/>
      <c r="L4287" s="277"/>
      <c r="M4287" s="278"/>
      <c r="N4287" s="279"/>
      <c r="O4287" s="279"/>
      <c r="P4287" s="279"/>
      <c r="Q4287" s="279"/>
      <c r="R4287" s="279"/>
      <c r="S4287" s="279"/>
      <c r="T4287" s="280"/>
      <c r="U4287" s="15"/>
      <c r="V4287" s="15"/>
      <c r="W4287" s="15"/>
      <c r="X4287" s="15"/>
      <c r="Y4287" s="15"/>
      <c r="Z4287" s="15"/>
      <c r="AA4287" s="15"/>
      <c r="AB4287" s="15"/>
      <c r="AC4287" s="15"/>
      <c r="AD4287" s="15"/>
      <c r="AE4287" s="15"/>
      <c r="AT4287" s="281" t="s">
        <v>260</v>
      </c>
      <c r="AU4287" s="281" t="s">
        <v>93</v>
      </c>
      <c r="AV4287" s="15" t="s">
        <v>91</v>
      </c>
      <c r="AW4287" s="15" t="s">
        <v>40</v>
      </c>
      <c r="AX4287" s="15" t="s">
        <v>84</v>
      </c>
      <c r="AY4287" s="281" t="s">
        <v>251</v>
      </c>
    </row>
    <row r="4288" s="13" customFormat="1">
      <c r="A4288" s="13"/>
      <c r="B4288" s="249"/>
      <c r="C4288" s="250"/>
      <c r="D4288" s="251" t="s">
        <v>260</v>
      </c>
      <c r="E4288" s="252" t="s">
        <v>1</v>
      </c>
      <c r="F4288" s="253" t="s">
        <v>3776</v>
      </c>
      <c r="G4288" s="250"/>
      <c r="H4288" s="254">
        <v>3.4279999999999999</v>
      </c>
      <c r="I4288" s="255"/>
      <c r="J4288" s="250"/>
      <c r="K4288" s="250"/>
      <c r="L4288" s="256"/>
      <c r="M4288" s="257"/>
      <c r="N4288" s="258"/>
      <c r="O4288" s="258"/>
      <c r="P4288" s="258"/>
      <c r="Q4288" s="258"/>
      <c r="R4288" s="258"/>
      <c r="S4288" s="258"/>
      <c r="T4288" s="259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60" t="s">
        <v>260</v>
      </c>
      <c r="AU4288" s="260" t="s">
        <v>93</v>
      </c>
      <c r="AV4288" s="13" t="s">
        <v>93</v>
      </c>
      <c r="AW4288" s="13" t="s">
        <v>40</v>
      </c>
      <c r="AX4288" s="13" t="s">
        <v>84</v>
      </c>
      <c r="AY4288" s="260" t="s">
        <v>251</v>
      </c>
    </row>
    <row r="4289" s="13" customFormat="1">
      <c r="A4289" s="13"/>
      <c r="B4289" s="249"/>
      <c r="C4289" s="250"/>
      <c r="D4289" s="251" t="s">
        <v>260</v>
      </c>
      <c r="E4289" s="252" t="s">
        <v>1</v>
      </c>
      <c r="F4289" s="253" t="s">
        <v>3777</v>
      </c>
      <c r="G4289" s="250"/>
      <c r="H4289" s="254">
        <v>4.3170000000000002</v>
      </c>
      <c r="I4289" s="255"/>
      <c r="J4289" s="250"/>
      <c r="K4289" s="250"/>
      <c r="L4289" s="256"/>
      <c r="M4289" s="257"/>
      <c r="N4289" s="258"/>
      <c r="O4289" s="258"/>
      <c r="P4289" s="258"/>
      <c r="Q4289" s="258"/>
      <c r="R4289" s="258"/>
      <c r="S4289" s="258"/>
      <c r="T4289" s="259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60" t="s">
        <v>260</v>
      </c>
      <c r="AU4289" s="260" t="s">
        <v>93</v>
      </c>
      <c r="AV4289" s="13" t="s">
        <v>93</v>
      </c>
      <c r="AW4289" s="13" t="s">
        <v>40</v>
      </c>
      <c r="AX4289" s="13" t="s">
        <v>84</v>
      </c>
      <c r="AY4289" s="260" t="s">
        <v>251</v>
      </c>
    </row>
    <row r="4290" s="13" customFormat="1">
      <c r="A4290" s="13"/>
      <c r="B4290" s="249"/>
      <c r="C4290" s="250"/>
      <c r="D4290" s="251" t="s">
        <v>260</v>
      </c>
      <c r="E4290" s="252" t="s">
        <v>1</v>
      </c>
      <c r="F4290" s="253" t="s">
        <v>3778</v>
      </c>
      <c r="G4290" s="250"/>
      <c r="H4290" s="254">
        <v>5.8150000000000004</v>
      </c>
      <c r="I4290" s="255"/>
      <c r="J4290" s="250"/>
      <c r="K4290" s="250"/>
      <c r="L4290" s="256"/>
      <c r="M4290" s="257"/>
      <c r="N4290" s="258"/>
      <c r="O4290" s="258"/>
      <c r="P4290" s="258"/>
      <c r="Q4290" s="258"/>
      <c r="R4290" s="258"/>
      <c r="S4290" s="258"/>
      <c r="T4290" s="259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60" t="s">
        <v>260</v>
      </c>
      <c r="AU4290" s="260" t="s">
        <v>93</v>
      </c>
      <c r="AV4290" s="13" t="s">
        <v>93</v>
      </c>
      <c r="AW4290" s="13" t="s">
        <v>40</v>
      </c>
      <c r="AX4290" s="13" t="s">
        <v>84</v>
      </c>
      <c r="AY4290" s="260" t="s">
        <v>251</v>
      </c>
    </row>
    <row r="4291" s="16" customFormat="1">
      <c r="A4291" s="16"/>
      <c r="B4291" s="283"/>
      <c r="C4291" s="284"/>
      <c r="D4291" s="251" t="s">
        <v>260</v>
      </c>
      <c r="E4291" s="285" t="s">
        <v>1</v>
      </c>
      <c r="F4291" s="286" t="s">
        <v>329</v>
      </c>
      <c r="G4291" s="284"/>
      <c r="H4291" s="287">
        <v>13.560000000000001</v>
      </c>
      <c r="I4291" s="288"/>
      <c r="J4291" s="284"/>
      <c r="K4291" s="284"/>
      <c r="L4291" s="289"/>
      <c r="M4291" s="290"/>
      <c r="N4291" s="291"/>
      <c r="O4291" s="291"/>
      <c r="P4291" s="291"/>
      <c r="Q4291" s="291"/>
      <c r="R4291" s="291"/>
      <c r="S4291" s="291"/>
      <c r="T4291" s="292"/>
      <c r="U4291" s="16"/>
      <c r="V4291" s="16"/>
      <c r="W4291" s="16"/>
      <c r="X4291" s="16"/>
      <c r="Y4291" s="16"/>
      <c r="Z4291" s="16"/>
      <c r="AA4291" s="16"/>
      <c r="AB4291" s="16"/>
      <c r="AC4291" s="16"/>
      <c r="AD4291" s="16"/>
      <c r="AE4291" s="16"/>
      <c r="AT4291" s="293" t="s">
        <v>260</v>
      </c>
      <c r="AU4291" s="293" t="s">
        <v>93</v>
      </c>
      <c r="AV4291" s="16" t="s">
        <v>273</v>
      </c>
      <c r="AW4291" s="16" t="s">
        <v>40</v>
      </c>
      <c r="AX4291" s="16" t="s">
        <v>84</v>
      </c>
      <c r="AY4291" s="293" t="s">
        <v>251</v>
      </c>
    </row>
    <row r="4292" s="15" customFormat="1">
      <c r="A4292" s="15"/>
      <c r="B4292" s="272"/>
      <c r="C4292" s="273"/>
      <c r="D4292" s="251" t="s">
        <v>260</v>
      </c>
      <c r="E4292" s="274" t="s">
        <v>1</v>
      </c>
      <c r="F4292" s="275" t="s">
        <v>631</v>
      </c>
      <c r="G4292" s="273"/>
      <c r="H4292" s="274" t="s">
        <v>1</v>
      </c>
      <c r="I4292" s="276"/>
      <c r="J4292" s="273"/>
      <c r="K4292" s="273"/>
      <c r="L4292" s="277"/>
      <c r="M4292" s="278"/>
      <c r="N4292" s="279"/>
      <c r="O4292" s="279"/>
      <c r="P4292" s="279"/>
      <c r="Q4292" s="279"/>
      <c r="R4292" s="279"/>
      <c r="S4292" s="279"/>
      <c r="T4292" s="280"/>
      <c r="U4292" s="15"/>
      <c r="V4292" s="15"/>
      <c r="W4292" s="15"/>
      <c r="X4292" s="15"/>
      <c r="Y4292" s="15"/>
      <c r="Z4292" s="15"/>
      <c r="AA4292" s="15"/>
      <c r="AB4292" s="15"/>
      <c r="AC4292" s="15"/>
      <c r="AD4292" s="15"/>
      <c r="AE4292" s="15"/>
      <c r="AT4292" s="281" t="s">
        <v>260</v>
      </c>
      <c r="AU4292" s="281" t="s">
        <v>93</v>
      </c>
      <c r="AV4292" s="15" t="s">
        <v>91</v>
      </c>
      <c r="AW4292" s="15" t="s">
        <v>40</v>
      </c>
      <c r="AX4292" s="15" t="s">
        <v>84</v>
      </c>
      <c r="AY4292" s="281" t="s">
        <v>251</v>
      </c>
    </row>
    <row r="4293" s="13" customFormat="1">
      <c r="A4293" s="13"/>
      <c r="B4293" s="249"/>
      <c r="C4293" s="250"/>
      <c r="D4293" s="251" t="s">
        <v>260</v>
      </c>
      <c r="E4293" s="252" t="s">
        <v>1</v>
      </c>
      <c r="F4293" s="253" t="s">
        <v>3779</v>
      </c>
      <c r="G4293" s="250"/>
      <c r="H4293" s="254">
        <v>3.4279999999999999</v>
      </c>
      <c r="I4293" s="255"/>
      <c r="J4293" s="250"/>
      <c r="K4293" s="250"/>
      <c r="L4293" s="256"/>
      <c r="M4293" s="257"/>
      <c r="N4293" s="258"/>
      <c r="O4293" s="258"/>
      <c r="P4293" s="258"/>
      <c r="Q4293" s="258"/>
      <c r="R4293" s="258"/>
      <c r="S4293" s="258"/>
      <c r="T4293" s="259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60" t="s">
        <v>260</v>
      </c>
      <c r="AU4293" s="260" t="s">
        <v>93</v>
      </c>
      <c r="AV4293" s="13" t="s">
        <v>93</v>
      </c>
      <c r="AW4293" s="13" t="s">
        <v>40</v>
      </c>
      <c r="AX4293" s="13" t="s">
        <v>84</v>
      </c>
      <c r="AY4293" s="260" t="s">
        <v>251</v>
      </c>
    </row>
    <row r="4294" s="13" customFormat="1">
      <c r="A4294" s="13"/>
      <c r="B4294" s="249"/>
      <c r="C4294" s="250"/>
      <c r="D4294" s="251" t="s">
        <v>260</v>
      </c>
      <c r="E4294" s="252" t="s">
        <v>1</v>
      </c>
      <c r="F4294" s="253" t="s">
        <v>3780</v>
      </c>
      <c r="G4294" s="250"/>
      <c r="H4294" s="254">
        <v>4.3170000000000002</v>
      </c>
      <c r="I4294" s="255"/>
      <c r="J4294" s="250"/>
      <c r="K4294" s="250"/>
      <c r="L4294" s="256"/>
      <c r="M4294" s="257"/>
      <c r="N4294" s="258"/>
      <c r="O4294" s="258"/>
      <c r="P4294" s="258"/>
      <c r="Q4294" s="258"/>
      <c r="R4294" s="258"/>
      <c r="S4294" s="258"/>
      <c r="T4294" s="259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60" t="s">
        <v>260</v>
      </c>
      <c r="AU4294" s="260" t="s">
        <v>93</v>
      </c>
      <c r="AV4294" s="13" t="s">
        <v>93</v>
      </c>
      <c r="AW4294" s="13" t="s">
        <v>40</v>
      </c>
      <c r="AX4294" s="13" t="s">
        <v>84</v>
      </c>
      <c r="AY4294" s="260" t="s">
        <v>251</v>
      </c>
    </row>
    <row r="4295" s="13" customFormat="1">
      <c r="A4295" s="13"/>
      <c r="B4295" s="249"/>
      <c r="C4295" s="250"/>
      <c r="D4295" s="251" t="s">
        <v>260</v>
      </c>
      <c r="E4295" s="252" t="s">
        <v>1</v>
      </c>
      <c r="F4295" s="253" t="s">
        <v>3781</v>
      </c>
      <c r="G4295" s="250"/>
      <c r="H4295" s="254">
        <v>5.8150000000000004</v>
      </c>
      <c r="I4295" s="255"/>
      <c r="J4295" s="250"/>
      <c r="K4295" s="250"/>
      <c r="L4295" s="256"/>
      <c r="M4295" s="257"/>
      <c r="N4295" s="258"/>
      <c r="O4295" s="258"/>
      <c r="P4295" s="258"/>
      <c r="Q4295" s="258"/>
      <c r="R4295" s="258"/>
      <c r="S4295" s="258"/>
      <c r="T4295" s="259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60" t="s">
        <v>260</v>
      </c>
      <c r="AU4295" s="260" t="s">
        <v>93</v>
      </c>
      <c r="AV4295" s="13" t="s">
        <v>93</v>
      </c>
      <c r="AW4295" s="13" t="s">
        <v>40</v>
      </c>
      <c r="AX4295" s="13" t="s">
        <v>84</v>
      </c>
      <c r="AY4295" s="260" t="s">
        <v>251</v>
      </c>
    </row>
    <row r="4296" s="16" customFormat="1">
      <c r="A4296" s="16"/>
      <c r="B4296" s="283"/>
      <c r="C4296" s="284"/>
      <c r="D4296" s="251" t="s">
        <v>260</v>
      </c>
      <c r="E4296" s="285" t="s">
        <v>1</v>
      </c>
      <c r="F4296" s="286" t="s">
        <v>329</v>
      </c>
      <c r="G4296" s="284"/>
      <c r="H4296" s="287">
        <v>13.560000000000001</v>
      </c>
      <c r="I4296" s="288"/>
      <c r="J4296" s="284"/>
      <c r="K4296" s="284"/>
      <c r="L4296" s="289"/>
      <c r="M4296" s="290"/>
      <c r="N4296" s="291"/>
      <c r="O4296" s="291"/>
      <c r="P4296" s="291"/>
      <c r="Q4296" s="291"/>
      <c r="R4296" s="291"/>
      <c r="S4296" s="291"/>
      <c r="T4296" s="292"/>
      <c r="U4296" s="16"/>
      <c r="V4296" s="16"/>
      <c r="W4296" s="16"/>
      <c r="X4296" s="16"/>
      <c r="Y4296" s="16"/>
      <c r="Z4296" s="16"/>
      <c r="AA4296" s="16"/>
      <c r="AB4296" s="16"/>
      <c r="AC4296" s="16"/>
      <c r="AD4296" s="16"/>
      <c r="AE4296" s="16"/>
      <c r="AT4296" s="293" t="s">
        <v>260</v>
      </c>
      <c r="AU4296" s="293" t="s">
        <v>93</v>
      </c>
      <c r="AV4296" s="16" t="s">
        <v>273</v>
      </c>
      <c r="AW4296" s="16" t="s">
        <v>40</v>
      </c>
      <c r="AX4296" s="16" t="s">
        <v>84</v>
      </c>
      <c r="AY4296" s="293" t="s">
        <v>251</v>
      </c>
    </row>
    <row r="4297" s="15" customFormat="1">
      <c r="A4297" s="15"/>
      <c r="B4297" s="272"/>
      <c r="C4297" s="273"/>
      <c r="D4297" s="251" t="s">
        <v>260</v>
      </c>
      <c r="E4297" s="274" t="s">
        <v>1</v>
      </c>
      <c r="F4297" s="275" t="s">
        <v>632</v>
      </c>
      <c r="G4297" s="273"/>
      <c r="H4297" s="274" t="s">
        <v>1</v>
      </c>
      <c r="I4297" s="276"/>
      <c r="J4297" s="273"/>
      <c r="K4297" s="273"/>
      <c r="L4297" s="277"/>
      <c r="M4297" s="278"/>
      <c r="N4297" s="279"/>
      <c r="O4297" s="279"/>
      <c r="P4297" s="279"/>
      <c r="Q4297" s="279"/>
      <c r="R4297" s="279"/>
      <c r="S4297" s="279"/>
      <c r="T4297" s="280"/>
      <c r="U4297" s="15"/>
      <c r="V4297" s="15"/>
      <c r="W4297" s="15"/>
      <c r="X4297" s="15"/>
      <c r="Y4297" s="15"/>
      <c r="Z4297" s="15"/>
      <c r="AA4297" s="15"/>
      <c r="AB4297" s="15"/>
      <c r="AC4297" s="15"/>
      <c r="AD4297" s="15"/>
      <c r="AE4297" s="15"/>
      <c r="AT4297" s="281" t="s">
        <v>260</v>
      </c>
      <c r="AU4297" s="281" t="s">
        <v>93</v>
      </c>
      <c r="AV4297" s="15" t="s">
        <v>91</v>
      </c>
      <c r="AW4297" s="15" t="s">
        <v>40</v>
      </c>
      <c r="AX4297" s="15" t="s">
        <v>84</v>
      </c>
      <c r="AY4297" s="281" t="s">
        <v>251</v>
      </c>
    </row>
    <row r="4298" s="13" customFormat="1">
      <c r="A4298" s="13"/>
      <c r="B4298" s="249"/>
      <c r="C4298" s="250"/>
      <c r="D4298" s="251" t="s">
        <v>260</v>
      </c>
      <c r="E4298" s="252" t="s">
        <v>1</v>
      </c>
      <c r="F4298" s="253" t="s">
        <v>3782</v>
      </c>
      <c r="G4298" s="250"/>
      <c r="H4298" s="254">
        <v>3.4279999999999999</v>
      </c>
      <c r="I4298" s="255"/>
      <c r="J4298" s="250"/>
      <c r="K4298" s="250"/>
      <c r="L4298" s="256"/>
      <c r="M4298" s="257"/>
      <c r="N4298" s="258"/>
      <c r="O4298" s="258"/>
      <c r="P4298" s="258"/>
      <c r="Q4298" s="258"/>
      <c r="R4298" s="258"/>
      <c r="S4298" s="258"/>
      <c r="T4298" s="259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60" t="s">
        <v>260</v>
      </c>
      <c r="AU4298" s="260" t="s">
        <v>93</v>
      </c>
      <c r="AV4298" s="13" t="s">
        <v>93</v>
      </c>
      <c r="AW4298" s="13" t="s">
        <v>40</v>
      </c>
      <c r="AX4298" s="13" t="s">
        <v>84</v>
      </c>
      <c r="AY4298" s="260" t="s">
        <v>251</v>
      </c>
    </row>
    <row r="4299" s="13" customFormat="1">
      <c r="A4299" s="13"/>
      <c r="B4299" s="249"/>
      <c r="C4299" s="250"/>
      <c r="D4299" s="251" t="s">
        <v>260</v>
      </c>
      <c r="E4299" s="252" t="s">
        <v>1</v>
      </c>
      <c r="F4299" s="253" t="s">
        <v>3783</v>
      </c>
      <c r="G4299" s="250"/>
      <c r="H4299" s="254">
        <v>4.3170000000000002</v>
      </c>
      <c r="I4299" s="255"/>
      <c r="J4299" s="250"/>
      <c r="K4299" s="250"/>
      <c r="L4299" s="256"/>
      <c r="M4299" s="257"/>
      <c r="N4299" s="258"/>
      <c r="O4299" s="258"/>
      <c r="P4299" s="258"/>
      <c r="Q4299" s="258"/>
      <c r="R4299" s="258"/>
      <c r="S4299" s="258"/>
      <c r="T4299" s="259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60" t="s">
        <v>260</v>
      </c>
      <c r="AU4299" s="260" t="s">
        <v>93</v>
      </c>
      <c r="AV4299" s="13" t="s">
        <v>93</v>
      </c>
      <c r="AW4299" s="13" t="s">
        <v>40</v>
      </c>
      <c r="AX4299" s="13" t="s">
        <v>84</v>
      </c>
      <c r="AY4299" s="260" t="s">
        <v>251</v>
      </c>
    </row>
    <row r="4300" s="13" customFormat="1">
      <c r="A4300" s="13"/>
      <c r="B4300" s="249"/>
      <c r="C4300" s="250"/>
      <c r="D4300" s="251" t="s">
        <v>260</v>
      </c>
      <c r="E4300" s="252" t="s">
        <v>1</v>
      </c>
      <c r="F4300" s="253" t="s">
        <v>3784</v>
      </c>
      <c r="G4300" s="250"/>
      <c r="H4300" s="254">
        <v>5.8150000000000004</v>
      </c>
      <c r="I4300" s="255"/>
      <c r="J4300" s="250"/>
      <c r="K4300" s="250"/>
      <c r="L4300" s="256"/>
      <c r="M4300" s="257"/>
      <c r="N4300" s="258"/>
      <c r="O4300" s="258"/>
      <c r="P4300" s="258"/>
      <c r="Q4300" s="258"/>
      <c r="R4300" s="258"/>
      <c r="S4300" s="258"/>
      <c r="T4300" s="259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60" t="s">
        <v>260</v>
      </c>
      <c r="AU4300" s="260" t="s">
        <v>93</v>
      </c>
      <c r="AV4300" s="13" t="s">
        <v>93</v>
      </c>
      <c r="AW4300" s="13" t="s">
        <v>40</v>
      </c>
      <c r="AX4300" s="13" t="s">
        <v>84</v>
      </c>
      <c r="AY4300" s="260" t="s">
        <v>251</v>
      </c>
    </row>
    <row r="4301" s="16" customFormat="1">
      <c r="A4301" s="16"/>
      <c r="B4301" s="283"/>
      <c r="C4301" s="284"/>
      <c r="D4301" s="251" t="s">
        <v>260</v>
      </c>
      <c r="E4301" s="285" t="s">
        <v>1</v>
      </c>
      <c r="F4301" s="286" t="s">
        <v>329</v>
      </c>
      <c r="G4301" s="284"/>
      <c r="H4301" s="287">
        <v>13.560000000000001</v>
      </c>
      <c r="I4301" s="288"/>
      <c r="J4301" s="284"/>
      <c r="K4301" s="284"/>
      <c r="L4301" s="289"/>
      <c r="M4301" s="290"/>
      <c r="N4301" s="291"/>
      <c r="O4301" s="291"/>
      <c r="P4301" s="291"/>
      <c r="Q4301" s="291"/>
      <c r="R4301" s="291"/>
      <c r="S4301" s="291"/>
      <c r="T4301" s="292"/>
      <c r="U4301" s="16"/>
      <c r="V4301" s="16"/>
      <c r="W4301" s="16"/>
      <c r="X4301" s="16"/>
      <c r="Y4301" s="16"/>
      <c r="Z4301" s="16"/>
      <c r="AA4301" s="16"/>
      <c r="AB4301" s="16"/>
      <c r="AC4301" s="16"/>
      <c r="AD4301" s="16"/>
      <c r="AE4301" s="16"/>
      <c r="AT4301" s="293" t="s">
        <v>260</v>
      </c>
      <c r="AU4301" s="293" t="s">
        <v>93</v>
      </c>
      <c r="AV4301" s="16" t="s">
        <v>273</v>
      </c>
      <c r="AW4301" s="16" t="s">
        <v>40</v>
      </c>
      <c r="AX4301" s="16" t="s">
        <v>84</v>
      </c>
      <c r="AY4301" s="293" t="s">
        <v>251</v>
      </c>
    </row>
    <row r="4302" s="15" customFormat="1">
      <c r="A4302" s="15"/>
      <c r="B4302" s="272"/>
      <c r="C4302" s="273"/>
      <c r="D4302" s="251" t="s">
        <v>260</v>
      </c>
      <c r="E4302" s="274" t="s">
        <v>1</v>
      </c>
      <c r="F4302" s="275" t="s">
        <v>621</v>
      </c>
      <c r="G4302" s="273"/>
      <c r="H4302" s="274" t="s">
        <v>1</v>
      </c>
      <c r="I4302" s="276"/>
      <c r="J4302" s="273"/>
      <c r="K4302" s="273"/>
      <c r="L4302" s="277"/>
      <c r="M4302" s="278"/>
      <c r="N4302" s="279"/>
      <c r="O4302" s="279"/>
      <c r="P4302" s="279"/>
      <c r="Q4302" s="279"/>
      <c r="R4302" s="279"/>
      <c r="S4302" s="279"/>
      <c r="T4302" s="280"/>
      <c r="U4302" s="15"/>
      <c r="V4302" s="15"/>
      <c r="W4302" s="15"/>
      <c r="X4302" s="15"/>
      <c r="Y4302" s="15"/>
      <c r="Z4302" s="15"/>
      <c r="AA4302" s="15"/>
      <c r="AB4302" s="15"/>
      <c r="AC4302" s="15"/>
      <c r="AD4302" s="15"/>
      <c r="AE4302" s="15"/>
      <c r="AT4302" s="281" t="s">
        <v>260</v>
      </c>
      <c r="AU4302" s="281" t="s">
        <v>93</v>
      </c>
      <c r="AV4302" s="15" t="s">
        <v>91</v>
      </c>
      <c r="AW4302" s="15" t="s">
        <v>40</v>
      </c>
      <c r="AX4302" s="15" t="s">
        <v>84</v>
      </c>
      <c r="AY4302" s="281" t="s">
        <v>251</v>
      </c>
    </row>
    <row r="4303" s="13" customFormat="1">
      <c r="A4303" s="13"/>
      <c r="B4303" s="249"/>
      <c r="C4303" s="250"/>
      <c r="D4303" s="251" t="s">
        <v>260</v>
      </c>
      <c r="E4303" s="252" t="s">
        <v>1</v>
      </c>
      <c r="F4303" s="253" t="s">
        <v>3785</v>
      </c>
      <c r="G4303" s="250"/>
      <c r="H4303" s="254">
        <v>7.1970000000000001</v>
      </c>
      <c r="I4303" s="255"/>
      <c r="J4303" s="250"/>
      <c r="K4303" s="250"/>
      <c r="L4303" s="256"/>
      <c r="M4303" s="257"/>
      <c r="N4303" s="258"/>
      <c r="O4303" s="258"/>
      <c r="P4303" s="258"/>
      <c r="Q4303" s="258"/>
      <c r="R4303" s="258"/>
      <c r="S4303" s="258"/>
      <c r="T4303" s="259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60" t="s">
        <v>260</v>
      </c>
      <c r="AU4303" s="260" t="s">
        <v>93</v>
      </c>
      <c r="AV4303" s="13" t="s">
        <v>93</v>
      </c>
      <c r="AW4303" s="13" t="s">
        <v>40</v>
      </c>
      <c r="AX4303" s="13" t="s">
        <v>84</v>
      </c>
      <c r="AY4303" s="260" t="s">
        <v>251</v>
      </c>
    </row>
    <row r="4304" s="16" customFormat="1">
      <c r="A4304" s="16"/>
      <c r="B4304" s="283"/>
      <c r="C4304" s="284"/>
      <c r="D4304" s="251" t="s">
        <v>260</v>
      </c>
      <c r="E4304" s="285" t="s">
        <v>1</v>
      </c>
      <c r="F4304" s="286" t="s">
        <v>329</v>
      </c>
      <c r="G4304" s="284"/>
      <c r="H4304" s="287">
        <v>7.1970000000000001</v>
      </c>
      <c r="I4304" s="288"/>
      <c r="J4304" s="284"/>
      <c r="K4304" s="284"/>
      <c r="L4304" s="289"/>
      <c r="M4304" s="290"/>
      <c r="N4304" s="291"/>
      <c r="O4304" s="291"/>
      <c r="P4304" s="291"/>
      <c r="Q4304" s="291"/>
      <c r="R4304" s="291"/>
      <c r="S4304" s="291"/>
      <c r="T4304" s="292"/>
      <c r="U4304" s="16"/>
      <c r="V4304" s="16"/>
      <c r="W4304" s="16"/>
      <c r="X4304" s="16"/>
      <c r="Y4304" s="16"/>
      <c r="Z4304" s="16"/>
      <c r="AA4304" s="16"/>
      <c r="AB4304" s="16"/>
      <c r="AC4304" s="16"/>
      <c r="AD4304" s="16"/>
      <c r="AE4304" s="16"/>
      <c r="AT4304" s="293" t="s">
        <v>260</v>
      </c>
      <c r="AU4304" s="293" t="s">
        <v>93</v>
      </c>
      <c r="AV4304" s="16" t="s">
        <v>273</v>
      </c>
      <c r="AW4304" s="16" t="s">
        <v>40</v>
      </c>
      <c r="AX4304" s="16" t="s">
        <v>84</v>
      </c>
      <c r="AY4304" s="293" t="s">
        <v>251</v>
      </c>
    </row>
    <row r="4305" s="15" customFormat="1">
      <c r="A4305" s="15"/>
      <c r="B4305" s="272"/>
      <c r="C4305" s="273"/>
      <c r="D4305" s="251" t="s">
        <v>260</v>
      </c>
      <c r="E4305" s="274" t="s">
        <v>1</v>
      </c>
      <c r="F4305" s="275" t="s">
        <v>3717</v>
      </c>
      <c r="G4305" s="273"/>
      <c r="H4305" s="274" t="s">
        <v>1</v>
      </c>
      <c r="I4305" s="276"/>
      <c r="J4305" s="273"/>
      <c r="K4305" s="273"/>
      <c r="L4305" s="277"/>
      <c r="M4305" s="278"/>
      <c r="N4305" s="279"/>
      <c r="O4305" s="279"/>
      <c r="P4305" s="279"/>
      <c r="Q4305" s="279"/>
      <c r="R4305" s="279"/>
      <c r="S4305" s="279"/>
      <c r="T4305" s="280"/>
      <c r="U4305" s="15"/>
      <c r="V4305" s="15"/>
      <c r="W4305" s="15"/>
      <c r="X4305" s="15"/>
      <c r="Y4305" s="15"/>
      <c r="Z4305" s="15"/>
      <c r="AA4305" s="15"/>
      <c r="AB4305" s="15"/>
      <c r="AC4305" s="15"/>
      <c r="AD4305" s="15"/>
      <c r="AE4305" s="15"/>
      <c r="AT4305" s="281" t="s">
        <v>260</v>
      </c>
      <c r="AU4305" s="281" t="s">
        <v>93</v>
      </c>
      <c r="AV4305" s="15" t="s">
        <v>91</v>
      </c>
      <c r="AW4305" s="15" t="s">
        <v>40</v>
      </c>
      <c r="AX4305" s="15" t="s">
        <v>84</v>
      </c>
      <c r="AY4305" s="281" t="s">
        <v>251</v>
      </c>
    </row>
    <row r="4306" s="13" customFormat="1">
      <c r="A4306" s="13"/>
      <c r="B4306" s="249"/>
      <c r="C4306" s="250"/>
      <c r="D4306" s="251" t="s">
        <v>260</v>
      </c>
      <c r="E4306" s="252" t="s">
        <v>1</v>
      </c>
      <c r="F4306" s="253" t="s">
        <v>3801</v>
      </c>
      <c r="G4306" s="250"/>
      <c r="H4306" s="254">
        <v>9.1999999999999993</v>
      </c>
      <c r="I4306" s="255"/>
      <c r="J4306" s="250"/>
      <c r="K4306" s="250"/>
      <c r="L4306" s="256"/>
      <c r="M4306" s="257"/>
      <c r="N4306" s="258"/>
      <c r="O4306" s="258"/>
      <c r="P4306" s="258"/>
      <c r="Q4306" s="258"/>
      <c r="R4306" s="258"/>
      <c r="S4306" s="258"/>
      <c r="T4306" s="259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60" t="s">
        <v>260</v>
      </c>
      <c r="AU4306" s="260" t="s">
        <v>93</v>
      </c>
      <c r="AV4306" s="13" t="s">
        <v>93</v>
      </c>
      <c r="AW4306" s="13" t="s">
        <v>40</v>
      </c>
      <c r="AX4306" s="13" t="s">
        <v>84</v>
      </c>
      <c r="AY4306" s="260" t="s">
        <v>251</v>
      </c>
    </row>
    <row r="4307" s="13" customFormat="1">
      <c r="A4307" s="13"/>
      <c r="B4307" s="249"/>
      <c r="C4307" s="250"/>
      <c r="D4307" s="251" t="s">
        <v>260</v>
      </c>
      <c r="E4307" s="252" t="s">
        <v>1</v>
      </c>
      <c r="F4307" s="253" t="s">
        <v>3802</v>
      </c>
      <c r="G4307" s="250"/>
      <c r="H4307" s="254">
        <v>9.3699999999999992</v>
      </c>
      <c r="I4307" s="255"/>
      <c r="J4307" s="250"/>
      <c r="K4307" s="250"/>
      <c r="L4307" s="256"/>
      <c r="M4307" s="257"/>
      <c r="N4307" s="258"/>
      <c r="O4307" s="258"/>
      <c r="P4307" s="258"/>
      <c r="Q4307" s="258"/>
      <c r="R4307" s="258"/>
      <c r="S4307" s="258"/>
      <c r="T4307" s="259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60" t="s">
        <v>260</v>
      </c>
      <c r="AU4307" s="260" t="s">
        <v>93</v>
      </c>
      <c r="AV4307" s="13" t="s">
        <v>93</v>
      </c>
      <c r="AW4307" s="13" t="s">
        <v>40</v>
      </c>
      <c r="AX4307" s="13" t="s">
        <v>84</v>
      </c>
      <c r="AY4307" s="260" t="s">
        <v>251</v>
      </c>
    </row>
    <row r="4308" s="13" customFormat="1">
      <c r="A4308" s="13"/>
      <c r="B4308" s="249"/>
      <c r="C4308" s="250"/>
      <c r="D4308" s="251" t="s">
        <v>260</v>
      </c>
      <c r="E4308" s="252" t="s">
        <v>1</v>
      </c>
      <c r="F4308" s="253" t="s">
        <v>3803</v>
      </c>
      <c r="G4308" s="250"/>
      <c r="H4308" s="254">
        <v>9.2699999999999996</v>
      </c>
      <c r="I4308" s="255"/>
      <c r="J4308" s="250"/>
      <c r="K4308" s="250"/>
      <c r="L4308" s="256"/>
      <c r="M4308" s="257"/>
      <c r="N4308" s="258"/>
      <c r="O4308" s="258"/>
      <c r="P4308" s="258"/>
      <c r="Q4308" s="258"/>
      <c r="R4308" s="258"/>
      <c r="S4308" s="258"/>
      <c r="T4308" s="259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60" t="s">
        <v>260</v>
      </c>
      <c r="AU4308" s="260" t="s">
        <v>93</v>
      </c>
      <c r="AV4308" s="13" t="s">
        <v>93</v>
      </c>
      <c r="AW4308" s="13" t="s">
        <v>40</v>
      </c>
      <c r="AX4308" s="13" t="s">
        <v>84</v>
      </c>
      <c r="AY4308" s="260" t="s">
        <v>251</v>
      </c>
    </row>
    <row r="4309" s="13" customFormat="1">
      <c r="A4309" s="13"/>
      <c r="B4309" s="249"/>
      <c r="C4309" s="250"/>
      <c r="D4309" s="251" t="s">
        <v>260</v>
      </c>
      <c r="E4309" s="252" t="s">
        <v>1</v>
      </c>
      <c r="F4309" s="253" t="s">
        <v>3804</v>
      </c>
      <c r="G4309" s="250"/>
      <c r="H4309" s="254">
        <v>9.2699999999999996</v>
      </c>
      <c r="I4309" s="255"/>
      <c r="J4309" s="250"/>
      <c r="K4309" s="250"/>
      <c r="L4309" s="256"/>
      <c r="M4309" s="257"/>
      <c r="N4309" s="258"/>
      <c r="O4309" s="258"/>
      <c r="P4309" s="258"/>
      <c r="Q4309" s="258"/>
      <c r="R4309" s="258"/>
      <c r="S4309" s="258"/>
      <c r="T4309" s="259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60" t="s">
        <v>260</v>
      </c>
      <c r="AU4309" s="260" t="s">
        <v>93</v>
      </c>
      <c r="AV4309" s="13" t="s">
        <v>93</v>
      </c>
      <c r="AW4309" s="13" t="s">
        <v>40</v>
      </c>
      <c r="AX4309" s="13" t="s">
        <v>84</v>
      </c>
      <c r="AY4309" s="260" t="s">
        <v>251</v>
      </c>
    </row>
    <row r="4310" s="13" customFormat="1">
      <c r="A4310" s="13"/>
      <c r="B4310" s="249"/>
      <c r="C4310" s="250"/>
      <c r="D4310" s="251" t="s">
        <v>260</v>
      </c>
      <c r="E4310" s="252" t="s">
        <v>1</v>
      </c>
      <c r="F4310" s="253" t="s">
        <v>3805</v>
      </c>
      <c r="G4310" s="250"/>
      <c r="H4310" s="254">
        <v>9.2699999999999996</v>
      </c>
      <c r="I4310" s="255"/>
      <c r="J4310" s="250"/>
      <c r="K4310" s="250"/>
      <c r="L4310" s="256"/>
      <c r="M4310" s="257"/>
      <c r="N4310" s="258"/>
      <c r="O4310" s="258"/>
      <c r="P4310" s="258"/>
      <c r="Q4310" s="258"/>
      <c r="R4310" s="258"/>
      <c r="S4310" s="258"/>
      <c r="T4310" s="259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60" t="s">
        <v>260</v>
      </c>
      <c r="AU4310" s="260" t="s">
        <v>93</v>
      </c>
      <c r="AV4310" s="13" t="s">
        <v>93</v>
      </c>
      <c r="AW4310" s="13" t="s">
        <v>40</v>
      </c>
      <c r="AX4310" s="13" t="s">
        <v>84</v>
      </c>
      <c r="AY4310" s="260" t="s">
        <v>251</v>
      </c>
    </row>
    <row r="4311" s="13" customFormat="1">
      <c r="A4311" s="13"/>
      <c r="B4311" s="249"/>
      <c r="C4311" s="250"/>
      <c r="D4311" s="251" t="s">
        <v>260</v>
      </c>
      <c r="E4311" s="252" t="s">
        <v>1</v>
      </c>
      <c r="F4311" s="253" t="s">
        <v>3806</v>
      </c>
      <c r="G4311" s="250"/>
      <c r="H4311" s="254">
        <v>7.3899999999999997</v>
      </c>
      <c r="I4311" s="255"/>
      <c r="J4311" s="250"/>
      <c r="K4311" s="250"/>
      <c r="L4311" s="256"/>
      <c r="M4311" s="257"/>
      <c r="N4311" s="258"/>
      <c r="O4311" s="258"/>
      <c r="P4311" s="258"/>
      <c r="Q4311" s="258"/>
      <c r="R4311" s="258"/>
      <c r="S4311" s="258"/>
      <c r="T4311" s="259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60" t="s">
        <v>260</v>
      </c>
      <c r="AU4311" s="260" t="s">
        <v>93</v>
      </c>
      <c r="AV4311" s="13" t="s">
        <v>93</v>
      </c>
      <c r="AW4311" s="13" t="s">
        <v>40</v>
      </c>
      <c r="AX4311" s="13" t="s">
        <v>84</v>
      </c>
      <c r="AY4311" s="260" t="s">
        <v>251</v>
      </c>
    </row>
    <row r="4312" s="16" customFormat="1">
      <c r="A4312" s="16"/>
      <c r="B4312" s="283"/>
      <c r="C4312" s="284"/>
      <c r="D4312" s="251" t="s">
        <v>260</v>
      </c>
      <c r="E4312" s="285" t="s">
        <v>1</v>
      </c>
      <c r="F4312" s="286" t="s">
        <v>329</v>
      </c>
      <c r="G4312" s="284"/>
      <c r="H4312" s="287">
        <v>53.770000000000003</v>
      </c>
      <c r="I4312" s="288"/>
      <c r="J4312" s="284"/>
      <c r="K4312" s="284"/>
      <c r="L4312" s="289"/>
      <c r="M4312" s="290"/>
      <c r="N4312" s="291"/>
      <c r="O4312" s="291"/>
      <c r="P4312" s="291"/>
      <c r="Q4312" s="291"/>
      <c r="R4312" s="291"/>
      <c r="S4312" s="291"/>
      <c r="T4312" s="292"/>
      <c r="U4312" s="16"/>
      <c r="V4312" s="16"/>
      <c r="W4312" s="16"/>
      <c r="X4312" s="16"/>
      <c r="Y4312" s="16"/>
      <c r="Z4312" s="16"/>
      <c r="AA4312" s="16"/>
      <c r="AB4312" s="16"/>
      <c r="AC4312" s="16"/>
      <c r="AD4312" s="16"/>
      <c r="AE4312" s="16"/>
      <c r="AT4312" s="293" t="s">
        <v>260</v>
      </c>
      <c r="AU4312" s="293" t="s">
        <v>93</v>
      </c>
      <c r="AV4312" s="16" t="s">
        <v>273</v>
      </c>
      <c r="AW4312" s="16" t="s">
        <v>40</v>
      </c>
      <c r="AX4312" s="16" t="s">
        <v>84</v>
      </c>
      <c r="AY4312" s="293" t="s">
        <v>251</v>
      </c>
    </row>
    <row r="4313" s="15" customFormat="1">
      <c r="A4313" s="15"/>
      <c r="B4313" s="272"/>
      <c r="C4313" s="273"/>
      <c r="D4313" s="251" t="s">
        <v>260</v>
      </c>
      <c r="E4313" s="274" t="s">
        <v>1</v>
      </c>
      <c r="F4313" s="275" t="s">
        <v>1951</v>
      </c>
      <c r="G4313" s="273"/>
      <c r="H4313" s="274" t="s">
        <v>1</v>
      </c>
      <c r="I4313" s="276"/>
      <c r="J4313" s="273"/>
      <c r="K4313" s="273"/>
      <c r="L4313" s="277"/>
      <c r="M4313" s="278"/>
      <c r="N4313" s="279"/>
      <c r="O4313" s="279"/>
      <c r="P4313" s="279"/>
      <c r="Q4313" s="279"/>
      <c r="R4313" s="279"/>
      <c r="S4313" s="279"/>
      <c r="T4313" s="280"/>
      <c r="U4313" s="15"/>
      <c r="V4313" s="15"/>
      <c r="W4313" s="15"/>
      <c r="X4313" s="15"/>
      <c r="Y4313" s="15"/>
      <c r="Z4313" s="15"/>
      <c r="AA4313" s="15"/>
      <c r="AB4313" s="15"/>
      <c r="AC4313" s="15"/>
      <c r="AD4313" s="15"/>
      <c r="AE4313" s="15"/>
      <c r="AT4313" s="281" t="s">
        <v>260</v>
      </c>
      <c r="AU4313" s="281" t="s">
        <v>93</v>
      </c>
      <c r="AV4313" s="15" t="s">
        <v>91</v>
      </c>
      <c r="AW4313" s="15" t="s">
        <v>40</v>
      </c>
      <c r="AX4313" s="15" t="s">
        <v>84</v>
      </c>
      <c r="AY4313" s="281" t="s">
        <v>251</v>
      </c>
    </row>
    <row r="4314" s="13" customFormat="1">
      <c r="A4314" s="13"/>
      <c r="B4314" s="249"/>
      <c r="C4314" s="250"/>
      <c r="D4314" s="251" t="s">
        <v>260</v>
      </c>
      <c r="E4314" s="252" t="s">
        <v>1</v>
      </c>
      <c r="F4314" s="253" t="s">
        <v>3786</v>
      </c>
      <c r="G4314" s="250"/>
      <c r="H4314" s="254">
        <v>4.8369999999999997</v>
      </c>
      <c r="I4314" s="255"/>
      <c r="J4314" s="250"/>
      <c r="K4314" s="250"/>
      <c r="L4314" s="256"/>
      <c r="M4314" s="257"/>
      <c r="N4314" s="258"/>
      <c r="O4314" s="258"/>
      <c r="P4314" s="258"/>
      <c r="Q4314" s="258"/>
      <c r="R4314" s="258"/>
      <c r="S4314" s="258"/>
      <c r="T4314" s="259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60" t="s">
        <v>260</v>
      </c>
      <c r="AU4314" s="260" t="s">
        <v>93</v>
      </c>
      <c r="AV4314" s="13" t="s">
        <v>93</v>
      </c>
      <c r="AW4314" s="13" t="s">
        <v>40</v>
      </c>
      <c r="AX4314" s="13" t="s">
        <v>84</v>
      </c>
      <c r="AY4314" s="260" t="s">
        <v>251</v>
      </c>
    </row>
    <row r="4315" s="13" customFormat="1">
      <c r="A4315" s="13"/>
      <c r="B4315" s="249"/>
      <c r="C4315" s="250"/>
      <c r="D4315" s="251" t="s">
        <v>260</v>
      </c>
      <c r="E4315" s="252" t="s">
        <v>1</v>
      </c>
      <c r="F4315" s="253" t="s">
        <v>3787</v>
      </c>
      <c r="G4315" s="250"/>
      <c r="H4315" s="254">
        <v>4.1050000000000004</v>
      </c>
      <c r="I4315" s="255"/>
      <c r="J4315" s="250"/>
      <c r="K4315" s="250"/>
      <c r="L4315" s="256"/>
      <c r="M4315" s="257"/>
      <c r="N4315" s="258"/>
      <c r="O4315" s="258"/>
      <c r="P4315" s="258"/>
      <c r="Q4315" s="258"/>
      <c r="R4315" s="258"/>
      <c r="S4315" s="258"/>
      <c r="T4315" s="259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60" t="s">
        <v>260</v>
      </c>
      <c r="AU4315" s="260" t="s">
        <v>93</v>
      </c>
      <c r="AV4315" s="13" t="s">
        <v>93</v>
      </c>
      <c r="AW4315" s="13" t="s">
        <v>40</v>
      </c>
      <c r="AX4315" s="13" t="s">
        <v>84</v>
      </c>
      <c r="AY4315" s="260" t="s">
        <v>251</v>
      </c>
    </row>
    <row r="4316" s="13" customFormat="1">
      <c r="A4316" s="13"/>
      <c r="B4316" s="249"/>
      <c r="C4316" s="250"/>
      <c r="D4316" s="251" t="s">
        <v>260</v>
      </c>
      <c r="E4316" s="252" t="s">
        <v>1</v>
      </c>
      <c r="F4316" s="253" t="s">
        <v>3788</v>
      </c>
      <c r="G4316" s="250"/>
      <c r="H4316" s="254">
        <v>1.4650000000000001</v>
      </c>
      <c r="I4316" s="255"/>
      <c r="J4316" s="250"/>
      <c r="K4316" s="250"/>
      <c r="L4316" s="256"/>
      <c r="M4316" s="257"/>
      <c r="N4316" s="258"/>
      <c r="O4316" s="258"/>
      <c r="P4316" s="258"/>
      <c r="Q4316" s="258"/>
      <c r="R4316" s="258"/>
      <c r="S4316" s="258"/>
      <c r="T4316" s="259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T4316" s="260" t="s">
        <v>260</v>
      </c>
      <c r="AU4316" s="260" t="s">
        <v>93</v>
      </c>
      <c r="AV4316" s="13" t="s">
        <v>93</v>
      </c>
      <c r="AW4316" s="13" t="s">
        <v>40</v>
      </c>
      <c r="AX4316" s="13" t="s">
        <v>84</v>
      </c>
      <c r="AY4316" s="260" t="s">
        <v>251</v>
      </c>
    </row>
    <row r="4317" s="13" customFormat="1">
      <c r="A4317" s="13"/>
      <c r="B4317" s="249"/>
      <c r="C4317" s="250"/>
      <c r="D4317" s="251" t="s">
        <v>260</v>
      </c>
      <c r="E4317" s="252" t="s">
        <v>1</v>
      </c>
      <c r="F4317" s="253" t="s">
        <v>3789</v>
      </c>
      <c r="G4317" s="250"/>
      <c r="H4317" s="254">
        <v>1.8799999999999999</v>
      </c>
      <c r="I4317" s="255"/>
      <c r="J4317" s="250"/>
      <c r="K4317" s="250"/>
      <c r="L4317" s="256"/>
      <c r="M4317" s="257"/>
      <c r="N4317" s="258"/>
      <c r="O4317" s="258"/>
      <c r="P4317" s="258"/>
      <c r="Q4317" s="258"/>
      <c r="R4317" s="258"/>
      <c r="S4317" s="258"/>
      <c r="T4317" s="259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60" t="s">
        <v>260</v>
      </c>
      <c r="AU4317" s="260" t="s">
        <v>93</v>
      </c>
      <c r="AV4317" s="13" t="s">
        <v>93</v>
      </c>
      <c r="AW4317" s="13" t="s">
        <v>40</v>
      </c>
      <c r="AX4317" s="13" t="s">
        <v>84</v>
      </c>
      <c r="AY4317" s="260" t="s">
        <v>251</v>
      </c>
    </row>
    <row r="4318" s="13" customFormat="1">
      <c r="A4318" s="13"/>
      <c r="B4318" s="249"/>
      <c r="C4318" s="250"/>
      <c r="D4318" s="251" t="s">
        <v>260</v>
      </c>
      <c r="E4318" s="252" t="s">
        <v>1</v>
      </c>
      <c r="F4318" s="253" t="s">
        <v>3790</v>
      </c>
      <c r="G4318" s="250"/>
      <c r="H4318" s="254">
        <v>1.8799999999999999</v>
      </c>
      <c r="I4318" s="255"/>
      <c r="J4318" s="250"/>
      <c r="K4318" s="250"/>
      <c r="L4318" s="256"/>
      <c r="M4318" s="257"/>
      <c r="N4318" s="258"/>
      <c r="O4318" s="258"/>
      <c r="P4318" s="258"/>
      <c r="Q4318" s="258"/>
      <c r="R4318" s="258"/>
      <c r="S4318" s="258"/>
      <c r="T4318" s="259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60" t="s">
        <v>260</v>
      </c>
      <c r="AU4318" s="260" t="s">
        <v>93</v>
      </c>
      <c r="AV4318" s="13" t="s">
        <v>93</v>
      </c>
      <c r="AW4318" s="13" t="s">
        <v>40</v>
      </c>
      <c r="AX4318" s="13" t="s">
        <v>84</v>
      </c>
      <c r="AY4318" s="260" t="s">
        <v>251</v>
      </c>
    </row>
    <row r="4319" s="13" customFormat="1">
      <c r="A4319" s="13"/>
      <c r="B4319" s="249"/>
      <c r="C4319" s="250"/>
      <c r="D4319" s="251" t="s">
        <v>260</v>
      </c>
      <c r="E4319" s="252" t="s">
        <v>1</v>
      </c>
      <c r="F4319" s="253" t="s">
        <v>3791</v>
      </c>
      <c r="G4319" s="250"/>
      <c r="H4319" s="254">
        <v>1.5049999999999999</v>
      </c>
      <c r="I4319" s="255"/>
      <c r="J4319" s="250"/>
      <c r="K4319" s="250"/>
      <c r="L4319" s="256"/>
      <c r="M4319" s="257"/>
      <c r="N4319" s="258"/>
      <c r="O4319" s="258"/>
      <c r="P4319" s="258"/>
      <c r="Q4319" s="258"/>
      <c r="R4319" s="258"/>
      <c r="S4319" s="258"/>
      <c r="T4319" s="259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60" t="s">
        <v>260</v>
      </c>
      <c r="AU4319" s="260" t="s">
        <v>93</v>
      </c>
      <c r="AV4319" s="13" t="s">
        <v>93</v>
      </c>
      <c r="AW4319" s="13" t="s">
        <v>40</v>
      </c>
      <c r="AX4319" s="13" t="s">
        <v>84</v>
      </c>
      <c r="AY4319" s="260" t="s">
        <v>251</v>
      </c>
    </row>
    <row r="4320" s="16" customFormat="1">
      <c r="A4320" s="16"/>
      <c r="B4320" s="283"/>
      <c r="C4320" s="284"/>
      <c r="D4320" s="251" t="s">
        <v>260</v>
      </c>
      <c r="E4320" s="285" t="s">
        <v>1</v>
      </c>
      <c r="F4320" s="286" t="s">
        <v>329</v>
      </c>
      <c r="G4320" s="284"/>
      <c r="H4320" s="287">
        <v>15.672000000000001</v>
      </c>
      <c r="I4320" s="288"/>
      <c r="J4320" s="284"/>
      <c r="K4320" s="284"/>
      <c r="L4320" s="289"/>
      <c r="M4320" s="290"/>
      <c r="N4320" s="291"/>
      <c r="O4320" s="291"/>
      <c r="P4320" s="291"/>
      <c r="Q4320" s="291"/>
      <c r="R4320" s="291"/>
      <c r="S4320" s="291"/>
      <c r="T4320" s="292"/>
      <c r="U4320" s="16"/>
      <c r="V4320" s="16"/>
      <c r="W4320" s="16"/>
      <c r="X4320" s="16"/>
      <c r="Y4320" s="16"/>
      <c r="Z4320" s="16"/>
      <c r="AA4320" s="16"/>
      <c r="AB4320" s="16"/>
      <c r="AC4320" s="16"/>
      <c r="AD4320" s="16"/>
      <c r="AE4320" s="16"/>
      <c r="AT4320" s="293" t="s">
        <v>260</v>
      </c>
      <c r="AU4320" s="293" t="s">
        <v>93</v>
      </c>
      <c r="AV4320" s="16" t="s">
        <v>273</v>
      </c>
      <c r="AW4320" s="16" t="s">
        <v>40</v>
      </c>
      <c r="AX4320" s="16" t="s">
        <v>84</v>
      </c>
      <c r="AY4320" s="293" t="s">
        <v>251</v>
      </c>
    </row>
    <row r="4321" s="15" customFormat="1">
      <c r="A4321" s="15"/>
      <c r="B4321" s="272"/>
      <c r="C4321" s="273"/>
      <c r="D4321" s="251" t="s">
        <v>260</v>
      </c>
      <c r="E4321" s="274" t="s">
        <v>1</v>
      </c>
      <c r="F4321" s="275" t="s">
        <v>3702</v>
      </c>
      <c r="G4321" s="273"/>
      <c r="H4321" s="274" t="s">
        <v>1</v>
      </c>
      <c r="I4321" s="276"/>
      <c r="J4321" s="273"/>
      <c r="K4321" s="273"/>
      <c r="L4321" s="277"/>
      <c r="M4321" s="278"/>
      <c r="N4321" s="279"/>
      <c r="O4321" s="279"/>
      <c r="P4321" s="279"/>
      <c r="Q4321" s="279"/>
      <c r="R4321" s="279"/>
      <c r="S4321" s="279"/>
      <c r="T4321" s="280"/>
      <c r="U4321" s="15"/>
      <c r="V4321" s="15"/>
      <c r="W4321" s="15"/>
      <c r="X4321" s="15"/>
      <c r="Y4321" s="15"/>
      <c r="Z4321" s="15"/>
      <c r="AA4321" s="15"/>
      <c r="AB4321" s="15"/>
      <c r="AC4321" s="15"/>
      <c r="AD4321" s="15"/>
      <c r="AE4321" s="15"/>
      <c r="AT4321" s="281" t="s">
        <v>260</v>
      </c>
      <c r="AU4321" s="281" t="s">
        <v>93</v>
      </c>
      <c r="AV4321" s="15" t="s">
        <v>91</v>
      </c>
      <c r="AW4321" s="15" t="s">
        <v>40</v>
      </c>
      <c r="AX4321" s="15" t="s">
        <v>84</v>
      </c>
      <c r="AY4321" s="281" t="s">
        <v>251</v>
      </c>
    </row>
    <row r="4322" s="15" customFormat="1">
      <c r="A4322" s="15"/>
      <c r="B4322" s="272"/>
      <c r="C4322" s="273"/>
      <c r="D4322" s="251" t="s">
        <v>260</v>
      </c>
      <c r="E4322" s="274" t="s">
        <v>1</v>
      </c>
      <c r="F4322" s="275" t="s">
        <v>325</v>
      </c>
      <c r="G4322" s="273"/>
      <c r="H4322" s="274" t="s">
        <v>1</v>
      </c>
      <c r="I4322" s="276"/>
      <c r="J4322" s="273"/>
      <c r="K4322" s="273"/>
      <c r="L4322" s="277"/>
      <c r="M4322" s="278"/>
      <c r="N4322" s="279"/>
      <c r="O4322" s="279"/>
      <c r="P4322" s="279"/>
      <c r="Q4322" s="279"/>
      <c r="R4322" s="279"/>
      <c r="S4322" s="279"/>
      <c r="T4322" s="280"/>
      <c r="U4322" s="15"/>
      <c r="V4322" s="15"/>
      <c r="W4322" s="15"/>
      <c r="X4322" s="15"/>
      <c r="Y4322" s="15"/>
      <c r="Z4322" s="15"/>
      <c r="AA4322" s="15"/>
      <c r="AB4322" s="15"/>
      <c r="AC4322" s="15"/>
      <c r="AD4322" s="15"/>
      <c r="AE4322" s="15"/>
      <c r="AT4322" s="281" t="s">
        <v>260</v>
      </c>
      <c r="AU4322" s="281" t="s">
        <v>93</v>
      </c>
      <c r="AV4322" s="15" t="s">
        <v>91</v>
      </c>
      <c r="AW4322" s="15" t="s">
        <v>40</v>
      </c>
      <c r="AX4322" s="15" t="s">
        <v>84</v>
      </c>
      <c r="AY4322" s="281" t="s">
        <v>251</v>
      </c>
    </row>
    <row r="4323" s="13" customFormat="1">
      <c r="A4323" s="13"/>
      <c r="B4323" s="249"/>
      <c r="C4323" s="250"/>
      <c r="D4323" s="251" t="s">
        <v>260</v>
      </c>
      <c r="E4323" s="252" t="s">
        <v>1</v>
      </c>
      <c r="F4323" s="253" t="s">
        <v>3792</v>
      </c>
      <c r="G4323" s="250"/>
      <c r="H4323" s="254">
        <v>28.420000000000002</v>
      </c>
      <c r="I4323" s="255"/>
      <c r="J4323" s="250"/>
      <c r="K4323" s="250"/>
      <c r="L4323" s="256"/>
      <c r="M4323" s="257"/>
      <c r="N4323" s="258"/>
      <c r="O4323" s="258"/>
      <c r="P4323" s="258"/>
      <c r="Q4323" s="258"/>
      <c r="R4323" s="258"/>
      <c r="S4323" s="258"/>
      <c r="T4323" s="259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60" t="s">
        <v>260</v>
      </c>
      <c r="AU4323" s="260" t="s">
        <v>93</v>
      </c>
      <c r="AV4323" s="13" t="s">
        <v>93</v>
      </c>
      <c r="AW4323" s="13" t="s">
        <v>40</v>
      </c>
      <c r="AX4323" s="13" t="s">
        <v>84</v>
      </c>
      <c r="AY4323" s="260" t="s">
        <v>251</v>
      </c>
    </row>
    <row r="4324" s="13" customFormat="1">
      <c r="A4324" s="13"/>
      <c r="B4324" s="249"/>
      <c r="C4324" s="250"/>
      <c r="D4324" s="251" t="s">
        <v>260</v>
      </c>
      <c r="E4324" s="252" t="s">
        <v>1</v>
      </c>
      <c r="F4324" s="253" t="s">
        <v>3793</v>
      </c>
      <c r="G4324" s="250"/>
      <c r="H4324" s="254">
        <v>17.059999999999999</v>
      </c>
      <c r="I4324" s="255"/>
      <c r="J4324" s="250"/>
      <c r="K4324" s="250"/>
      <c r="L4324" s="256"/>
      <c r="M4324" s="257"/>
      <c r="N4324" s="258"/>
      <c r="O4324" s="258"/>
      <c r="P4324" s="258"/>
      <c r="Q4324" s="258"/>
      <c r="R4324" s="258"/>
      <c r="S4324" s="258"/>
      <c r="T4324" s="259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60" t="s">
        <v>260</v>
      </c>
      <c r="AU4324" s="260" t="s">
        <v>93</v>
      </c>
      <c r="AV4324" s="13" t="s">
        <v>93</v>
      </c>
      <c r="AW4324" s="13" t="s">
        <v>40</v>
      </c>
      <c r="AX4324" s="13" t="s">
        <v>84</v>
      </c>
      <c r="AY4324" s="260" t="s">
        <v>251</v>
      </c>
    </row>
    <row r="4325" s="13" customFormat="1">
      <c r="A4325" s="13"/>
      <c r="B4325" s="249"/>
      <c r="C4325" s="250"/>
      <c r="D4325" s="251" t="s">
        <v>260</v>
      </c>
      <c r="E4325" s="252" t="s">
        <v>1</v>
      </c>
      <c r="F4325" s="253" t="s">
        <v>3794</v>
      </c>
      <c r="G4325" s="250"/>
      <c r="H4325" s="254">
        <v>15.83</v>
      </c>
      <c r="I4325" s="255"/>
      <c r="J4325" s="250"/>
      <c r="K4325" s="250"/>
      <c r="L4325" s="256"/>
      <c r="M4325" s="257"/>
      <c r="N4325" s="258"/>
      <c r="O4325" s="258"/>
      <c r="P4325" s="258"/>
      <c r="Q4325" s="258"/>
      <c r="R4325" s="258"/>
      <c r="S4325" s="258"/>
      <c r="T4325" s="259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60" t="s">
        <v>260</v>
      </c>
      <c r="AU4325" s="260" t="s">
        <v>93</v>
      </c>
      <c r="AV4325" s="13" t="s">
        <v>93</v>
      </c>
      <c r="AW4325" s="13" t="s">
        <v>40</v>
      </c>
      <c r="AX4325" s="13" t="s">
        <v>84</v>
      </c>
      <c r="AY4325" s="260" t="s">
        <v>251</v>
      </c>
    </row>
    <row r="4326" s="13" customFormat="1">
      <c r="A4326" s="13"/>
      <c r="B4326" s="249"/>
      <c r="C4326" s="250"/>
      <c r="D4326" s="251" t="s">
        <v>260</v>
      </c>
      <c r="E4326" s="252" t="s">
        <v>1</v>
      </c>
      <c r="F4326" s="253" t="s">
        <v>3795</v>
      </c>
      <c r="G4326" s="250"/>
      <c r="H4326" s="254">
        <v>13.07</v>
      </c>
      <c r="I4326" s="255"/>
      <c r="J4326" s="250"/>
      <c r="K4326" s="250"/>
      <c r="L4326" s="256"/>
      <c r="M4326" s="257"/>
      <c r="N4326" s="258"/>
      <c r="O4326" s="258"/>
      <c r="P4326" s="258"/>
      <c r="Q4326" s="258"/>
      <c r="R4326" s="258"/>
      <c r="S4326" s="258"/>
      <c r="T4326" s="259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60" t="s">
        <v>260</v>
      </c>
      <c r="AU4326" s="260" t="s">
        <v>93</v>
      </c>
      <c r="AV4326" s="13" t="s">
        <v>93</v>
      </c>
      <c r="AW4326" s="13" t="s">
        <v>40</v>
      </c>
      <c r="AX4326" s="13" t="s">
        <v>84</v>
      </c>
      <c r="AY4326" s="260" t="s">
        <v>251</v>
      </c>
    </row>
    <row r="4327" s="16" customFormat="1">
      <c r="A4327" s="16"/>
      <c r="B4327" s="283"/>
      <c r="C4327" s="284"/>
      <c r="D4327" s="251" t="s">
        <v>260</v>
      </c>
      <c r="E4327" s="285" t="s">
        <v>1</v>
      </c>
      <c r="F4327" s="286" t="s">
        <v>329</v>
      </c>
      <c r="G4327" s="284"/>
      <c r="H4327" s="287">
        <v>74.379999999999995</v>
      </c>
      <c r="I4327" s="288"/>
      <c r="J4327" s="284"/>
      <c r="K4327" s="284"/>
      <c r="L4327" s="289"/>
      <c r="M4327" s="290"/>
      <c r="N4327" s="291"/>
      <c r="O4327" s="291"/>
      <c r="P4327" s="291"/>
      <c r="Q4327" s="291"/>
      <c r="R4327" s="291"/>
      <c r="S4327" s="291"/>
      <c r="T4327" s="292"/>
      <c r="U4327" s="16"/>
      <c r="V4327" s="16"/>
      <c r="W4327" s="16"/>
      <c r="X4327" s="16"/>
      <c r="Y4327" s="16"/>
      <c r="Z4327" s="16"/>
      <c r="AA4327" s="16"/>
      <c r="AB4327" s="16"/>
      <c r="AC4327" s="16"/>
      <c r="AD4327" s="16"/>
      <c r="AE4327" s="16"/>
      <c r="AT4327" s="293" t="s">
        <v>260</v>
      </c>
      <c r="AU4327" s="293" t="s">
        <v>93</v>
      </c>
      <c r="AV4327" s="16" t="s">
        <v>273</v>
      </c>
      <c r="AW4327" s="16" t="s">
        <v>40</v>
      </c>
      <c r="AX4327" s="16" t="s">
        <v>84</v>
      </c>
      <c r="AY4327" s="293" t="s">
        <v>251</v>
      </c>
    </row>
    <row r="4328" s="14" customFormat="1">
      <c r="A4328" s="14"/>
      <c r="B4328" s="261"/>
      <c r="C4328" s="262"/>
      <c r="D4328" s="251" t="s">
        <v>260</v>
      </c>
      <c r="E4328" s="263" t="s">
        <v>1</v>
      </c>
      <c r="F4328" s="264" t="s">
        <v>262</v>
      </c>
      <c r="G4328" s="262"/>
      <c r="H4328" s="265">
        <v>238.828</v>
      </c>
      <c r="I4328" s="266"/>
      <c r="J4328" s="262"/>
      <c r="K4328" s="262"/>
      <c r="L4328" s="267"/>
      <c r="M4328" s="268"/>
      <c r="N4328" s="269"/>
      <c r="O4328" s="269"/>
      <c r="P4328" s="269"/>
      <c r="Q4328" s="269"/>
      <c r="R4328" s="269"/>
      <c r="S4328" s="269"/>
      <c r="T4328" s="270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T4328" s="271" t="s">
        <v>260</v>
      </c>
      <c r="AU4328" s="271" t="s">
        <v>93</v>
      </c>
      <c r="AV4328" s="14" t="s">
        <v>257</v>
      </c>
      <c r="AW4328" s="14" t="s">
        <v>40</v>
      </c>
      <c r="AX4328" s="14" t="s">
        <v>91</v>
      </c>
      <c r="AY4328" s="271" t="s">
        <v>251</v>
      </c>
    </row>
    <row r="4329" s="13" customFormat="1">
      <c r="A4329" s="13"/>
      <c r="B4329" s="249"/>
      <c r="C4329" s="250"/>
      <c r="D4329" s="251" t="s">
        <v>260</v>
      </c>
      <c r="E4329" s="250"/>
      <c r="F4329" s="253" t="s">
        <v>3811</v>
      </c>
      <c r="G4329" s="250"/>
      <c r="H4329" s="254">
        <v>262.71100000000001</v>
      </c>
      <c r="I4329" s="255"/>
      <c r="J4329" s="250"/>
      <c r="K4329" s="250"/>
      <c r="L4329" s="256"/>
      <c r="M4329" s="257"/>
      <c r="N4329" s="258"/>
      <c r="O4329" s="258"/>
      <c r="P4329" s="258"/>
      <c r="Q4329" s="258"/>
      <c r="R4329" s="258"/>
      <c r="S4329" s="258"/>
      <c r="T4329" s="259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60" t="s">
        <v>260</v>
      </c>
      <c r="AU4329" s="260" t="s">
        <v>93</v>
      </c>
      <c r="AV4329" s="13" t="s">
        <v>93</v>
      </c>
      <c r="AW4329" s="13" t="s">
        <v>4</v>
      </c>
      <c r="AX4329" s="13" t="s">
        <v>91</v>
      </c>
      <c r="AY4329" s="260" t="s">
        <v>251</v>
      </c>
    </row>
    <row r="4330" s="2" customFormat="1" ht="33" customHeight="1">
      <c r="A4330" s="41"/>
      <c r="B4330" s="42"/>
      <c r="C4330" s="230" t="s">
        <v>3812</v>
      </c>
      <c r="D4330" s="230" t="s">
        <v>253</v>
      </c>
      <c r="E4330" s="231" t="s">
        <v>3813</v>
      </c>
      <c r="F4330" s="232" t="s">
        <v>3814</v>
      </c>
      <c r="G4330" s="233" t="s">
        <v>389</v>
      </c>
      <c r="H4330" s="234">
        <v>541.24599999999998</v>
      </c>
      <c r="I4330" s="235"/>
      <c r="J4330" s="236">
        <f>ROUND(I4330*H4330,2)</f>
        <v>0</v>
      </c>
      <c r="K4330" s="237"/>
      <c r="L4330" s="47"/>
      <c r="M4330" s="238" t="s">
        <v>1</v>
      </c>
      <c r="N4330" s="239" t="s">
        <v>49</v>
      </c>
      <c r="O4330" s="94"/>
      <c r="P4330" s="240">
        <f>O4330*H4330</f>
        <v>0</v>
      </c>
      <c r="Q4330" s="240">
        <v>0.0090299999999999998</v>
      </c>
      <c r="R4330" s="240">
        <f>Q4330*H4330</f>
        <v>4.8874513799999999</v>
      </c>
      <c r="S4330" s="240">
        <v>0</v>
      </c>
      <c r="T4330" s="241">
        <f>S4330*H4330</f>
        <v>0</v>
      </c>
      <c r="U4330" s="41"/>
      <c r="V4330" s="41"/>
      <c r="W4330" s="41"/>
      <c r="X4330" s="41"/>
      <c r="Y4330" s="41"/>
      <c r="Z4330" s="41"/>
      <c r="AA4330" s="41"/>
      <c r="AB4330" s="41"/>
      <c r="AC4330" s="41"/>
      <c r="AD4330" s="41"/>
      <c r="AE4330" s="41"/>
      <c r="AR4330" s="242" t="s">
        <v>304</v>
      </c>
      <c r="AT4330" s="242" t="s">
        <v>253</v>
      </c>
      <c r="AU4330" s="242" t="s">
        <v>93</v>
      </c>
      <c r="AY4330" s="19" t="s">
        <v>251</v>
      </c>
      <c r="BE4330" s="243">
        <f>IF(N4330="základní",J4330,0)</f>
        <v>0</v>
      </c>
      <c r="BF4330" s="243">
        <f>IF(N4330="snížená",J4330,0)</f>
        <v>0</v>
      </c>
      <c r="BG4330" s="243">
        <f>IF(N4330="zákl. přenesená",J4330,0)</f>
        <v>0</v>
      </c>
      <c r="BH4330" s="243">
        <f>IF(N4330="sníž. přenesená",J4330,0)</f>
        <v>0</v>
      </c>
      <c r="BI4330" s="243">
        <f>IF(N4330="nulová",J4330,0)</f>
        <v>0</v>
      </c>
      <c r="BJ4330" s="19" t="s">
        <v>91</v>
      </c>
      <c r="BK4330" s="243">
        <f>ROUND(I4330*H4330,2)</f>
        <v>0</v>
      </c>
      <c r="BL4330" s="19" t="s">
        <v>304</v>
      </c>
      <c r="BM4330" s="242" t="s">
        <v>3815</v>
      </c>
    </row>
    <row r="4331" s="2" customFormat="1">
      <c r="A4331" s="41"/>
      <c r="B4331" s="42"/>
      <c r="C4331" s="43"/>
      <c r="D4331" s="244" t="s">
        <v>258</v>
      </c>
      <c r="E4331" s="43"/>
      <c r="F4331" s="245" t="s">
        <v>3816</v>
      </c>
      <c r="G4331" s="43"/>
      <c r="H4331" s="43"/>
      <c r="I4331" s="246"/>
      <c r="J4331" s="43"/>
      <c r="K4331" s="43"/>
      <c r="L4331" s="47"/>
      <c r="M4331" s="247"/>
      <c r="N4331" s="248"/>
      <c r="O4331" s="94"/>
      <c r="P4331" s="94"/>
      <c r="Q4331" s="94"/>
      <c r="R4331" s="94"/>
      <c r="S4331" s="94"/>
      <c r="T4331" s="95"/>
      <c r="U4331" s="41"/>
      <c r="V4331" s="41"/>
      <c r="W4331" s="41"/>
      <c r="X4331" s="41"/>
      <c r="Y4331" s="41"/>
      <c r="Z4331" s="41"/>
      <c r="AA4331" s="41"/>
      <c r="AB4331" s="41"/>
      <c r="AC4331" s="41"/>
      <c r="AD4331" s="41"/>
      <c r="AE4331" s="41"/>
      <c r="AT4331" s="19" t="s">
        <v>258</v>
      </c>
      <c r="AU4331" s="19" t="s">
        <v>93</v>
      </c>
    </row>
    <row r="4332" s="15" customFormat="1">
      <c r="A4332" s="15"/>
      <c r="B4332" s="272"/>
      <c r="C4332" s="273"/>
      <c r="D4332" s="251" t="s">
        <v>260</v>
      </c>
      <c r="E4332" s="274" t="s">
        <v>1</v>
      </c>
      <c r="F4332" s="275" t="s">
        <v>3578</v>
      </c>
      <c r="G4332" s="273"/>
      <c r="H4332" s="274" t="s">
        <v>1</v>
      </c>
      <c r="I4332" s="276"/>
      <c r="J4332" s="273"/>
      <c r="K4332" s="273"/>
      <c r="L4332" s="277"/>
      <c r="M4332" s="278"/>
      <c r="N4332" s="279"/>
      <c r="O4332" s="279"/>
      <c r="P4332" s="279"/>
      <c r="Q4332" s="279"/>
      <c r="R4332" s="279"/>
      <c r="S4332" s="279"/>
      <c r="T4332" s="280"/>
      <c r="U4332" s="15"/>
      <c r="V4332" s="15"/>
      <c r="W4332" s="15"/>
      <c r="X4332" s="15"/>
      <c r="Y4332" s="15"/>
      <c r="Z4332" s="15"/>
      <c r="AA4332" s="15"/>
      <c r="AB4332" s="15"/>
      <c r="AC4332" s="15"/>
      <c r="AD4332" s="15"/>
      <c r="AE4332" s="15"/>
      <c r="AT4332" s="281" t="s">
        <v>260</v>
      </c>
      <c r="AU4332" s="281" t="s">
        <v>93</v>
      </c>
      <c r="AV4332" s="15" t="s">
        <v>91</v>
      </c>
      <c r="AW4332" s="15" t="s">
        <v>40</v>
      </c>
      <c r="AX4332" s="15" t="s">
        <v>84</v>
      </c>
      <c r="AY4332" s="281" t="s">
        <v>251</v>
      </c>
    </row>
    <row r="4333" s="15" customFormat="1">
      <c r="A4333" s="15"/>
      <c r="B4333" s="272"/>
      <c r="C4333" s="273"/>
      <c r="D4333" s="251" t="s">
        <v>260</v>
      </c>
      <c r="E4333" s="274" t="s">
        <v>1</v>
      </c>
      <c r="F4333" s="275" t="s">
        <v>330</v>
      </c>
      <c r="G4333" s="273"/>
      <c r="H4333" s="274" t="s">
        <v>1</v>
      </c>
      <c r="I4333" s="276"/>
      <c r="J4333" s="273"/>
      <c r="K4333" s="273"/>
      <c r="L4333" s="277"/>
      <c r="M4333" s="278"/>
      <c r="N4333" s="279"/>
      <c r="O4333" s="279"/>
      <c r="P4333" s="279"/>
      <c r="Q4333" s="279"/>
      <c r="R4333" s="279"/>
      <c r="S4333" s="279"/>
      <c r="T4333" s="280"/>
      <c r="U4333" s="15"/>
      <c r="V4333" s="15"/>
      <c r="W4333" s="15"/>
      <c r="X4333" s="15"/>
      <c r="Y4333" s="15"/>
      <c r="Z4333" s="15"/>
      <c r="AA4333" s="15"/>
      <c r="AB4333" s="15"/>
      <c r="AC4333" s="15"/>
      <c r="AD4333" s="15"/>
      <c r="AE4333" s="15"/>
      <c r="AT4333" s="281" t="s">
        <v>260</v>
      </c>
      <c r="AU4333" s="281" t="s">
        <v>93</v>
      </c>
      <c r="AV4333" s="15" t="s">
        <v>91</v>
      </c>
      <c r="AW4333" s="15" t="s">
        <v>40</v>
      </c>
      <c r="AX4333" s="15" t="s">
        <v>84</v>
      </c>
      <c r="AY4333" s="281" t="s">
        <v>251</v>
      </c>
    </row>
    <row r="4334" s="13" customFormat="1">
      <c r="A4334" s="13"/>
      <c r="B4334" s="249"/>
      <c r="C4334" s="250"/>
      <c r="D4334" s="251" t="s">
        <v>260</v>
      </c>
      <c r="E4334" s="252" t="s">
        <v>1</v>
      </c>
      <c r="F4334" s="253" t="s">
        <v>3579</v>
      </c>
      <c r="G4334" s="250"/>
      <c r="H4334" s="254">
        <v>67.349999999999994</v>
      </c>
      <c r="I4334" s="255"/>
      <c r="J4334" s="250"/>
      <c r="K4334" s="250"/>
      <c r="L4334" s="256"/>
      <c r="M4334" s="257"/>
      <c r="N4334" s="258"/>
      <c r="O4334" s="258"/>
      <c r="P4334" s="258"/>
      <c r="Q4334" s="258"/>
      <c r="R4334" s="258"/>
      <c r="S4334" s="258"/>
      <c r="T4334" s="259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T4334" s="260" t="s">
        <v>260</v>
      </c>
      <c r="AU4334" s="260" t="s">
        <v>93</v>
      </c>
      <c r="AV4334" s="13" t="s">
        <v>93</v>
      </c>
      <c r="AW4334" s="13" t="s">
        <v>40</v>
      </c>
      <c r="AX4334" s="13" t="s">
        <v>84</v>
      </c>
      <c r="AY4334" s="260" t="s">
        <v>251</v>
      </c>
    </row>
    <row r="4335" s="13" customFormat="1">
      <c r="A4335" s="13"/>
      <c r="B4335" s="249"/>
      <c r="C4335" s="250"/>
      <c r="D4335" s="251" t="s">
        <v>260</v>
      </c>
      <c r="E4335" s="252" t="s">
        <v>1</v>
      </c>
      <c r="F4335" s="253" t="s">
        <v>3580</v>
      </c>
      <c r="G4335" s="250"/>
      <c r="H4335" s="254">
        <v>10.08</v>
      </c>
      <c r="I4335" s="255"/>
      <c r="J4335" s="250"/>
      <c r="K4335" s="250"/>
      <c r="L4335" s="256"/>
      <c r="M4335" s="257"/>
      <c r="N4335" s="258"/>
      <c r="O4335" s="258"/>
      <c r="P4335" s="258"/>
      <c r="Q4335" s="258"/>
      <c r="R4335" s="258"/>
      <c r="S4335" s="258"/>
      <c r="T4335" s="259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60" t="s">
        <v>260</v>
      </c>
      <c r="AU4335" s="260" t="s">
        <v>93</v>
      </c>
      <c r="AV4335" s="13" t="s">
        <v>93</v>
      </c>
      <c r="AW4335" s="13" t="s">
        <v>40</v>
      </c>
      <c r="AX4335" s="13" t="s">
        <v>84</v>
      </c>
      <c r="AY4335" s="260" t="s">
        <v>251</v>
      </c>
    </row>
    <row r="4336" s="13" customFormat="1">
      <c r="A4336" s="13"/>
      <c r="B4336" s="249"/>
      <c r="C4336" s="250"/>
      <c r="D4336" s="251" t="s">
        <v>260</v>
      </c>
      <c r="E4336" s="252" t="s">
        <v>1</v>
      </c>
      <c r="F4336" s="253" t="s">
        <v>3581</v>
      </c>
      <c r="G4336" s="250"/>
      <c r="H4336" s="254">
        <v>4.3499999999999996</v>
      </c>
      <c r="I4336" s="255"/>
      <c r="J4336" s="250"/>
      <c r="K4336" s="250"/>
      <c r="L4336" s="256"/>
      <c r="M4336" s="257"/>
      <c r="N4336" s="258"/>
      <c r="O4336" s="258"/>
      <c r="P4336" s="258"/>
      <c r="Q4336" s="258"/>
      <c r="R4336" s="258"/>
      <c r="S4336" s="258"/>
      <c r="T4336" s="259"/>
      <c r="U4336" s="13"/>
      <c r="V4336" s="13"/>
      <c r="W4336" s="13"/>
      <c r="X4336" s="13"/>
      <c r="Y4336" s="13"/>
      <c r="Z4336" s="13"/>
      <c r="AA4336" s="13"/>
      <c r="AB4336" s="13"/>
      <c r="AC4336" s="13"/>
      <c r="AD4336" s="13"/>
      <c r="AE4336" s="13"/>
      <c r="AT4336" s="260" t="s">
        <v>260</v>
      </c>
      <c r="AU4336" s="260" t="s">
        <v>93</v>
      </c>
      <c r="AV4336" s="13" t="s">
        <v>93</v>
      </c>
      <c r="AW4336" s="13" t="s">
        <v>40</v>
      </c>
      <c r="AX4336" s="13" t="s">
        <v>84</v>
      </c>
      <c r="AY4336" s="260" t="s">
        <v>251</v>
      </c>
    </row>
    <row r="4337" s="13" customFormat="1">
      <c r="A4337" s="13"/>
      <c r="B4337" s="249"/>
      <c r="C4337" s="250"/>
      <c r="D4337" s="251" t="s">
        <v>260</v>
      </c>
      <c r="E4337" s="252" t="s">
        <v>1</v>
      </c>
      <c r="F4337" s="253" t="s">
        <v>3582</v>
      </c>
      <c r="G4337" s="250"/>
      <c r="H4337" s="254">
        <v>7.3099999999999996</v>
      </c>
      <c r="I4337" s="255"/>
      <c r="J4337" s="250"/>
      <c r="K4337" s="250"/>
      <c r="L4337" s="256"/>
      <c r="M4337" s="257"/>
      <c r="N4337" s="258"/>
      <c r="O4337" s="258"/>
      <c r="P4337" s="258"/>
      <c r="Q4337" s="258"/>
      <c r="R4337" s="258"/>
      <c r="S4337" s="258"/>
      <c r="T4337" s="259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60" t="s">
        <v>260</v>
      </c>
      <c r="AU4337" s="260" t="s">
        <v>93</v>
      </c>
      <c r="AV4337" s="13" t="s">
        <v>93</v>
      </c>
      <c r="AW4337" s="13" t="s">
        <v>40</v>
      </c>
      <c r="AX4337" s="13" t="s">
        <v>84</v>
      </c>
      <c r="AY4337" s="260" t="s">
        <v>251</v>
      </c>
    </row>
    <row r="4338" s="13" customFormat="1">
      <c r="A4338" s="13"/>
      <c r="B4338" s="249"/>
      <c r="C4338" s="250"/>
      <c r="D4338" s="251" t="s">
        <v>260</v>
      </c>
      <c r="E4338" s="252" t="s">
        <v>1</v>
      </c>
      <c r="F4338" s="253" t="s">
        <v>3583</v>
      </c>
      <c r="G4338" s="250"/>
      <c r="H4338" s="254">
        <v>18.359999999999999</v>
      </c>
      <c r="I4338" s="255"/>
      <c r="J4338" s="250"/>
      <c r="K4338" s="250"/>
      <c r="L4338" s="256"/>
      <c r="M4338" s="257"/>
      <c r="N4338" s="258"/>
      <c r="O4338" s="258"/>
      <c r="P4338" s="258"/>
      <c r="Q4338" s="258"/>
      <c r="R4338" s="258"/>
      <c r="S4338" s="258"/>
      <c r="T4338" s="259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60" t="s">
        <v>260</v>
      </c>
      <c r="AU4338" s="260" t="s">
        <v>93</v>
      </c>
      <c r="AV4338" s="13" t="s">
        <v>93</v>
      </c>
      <c r="AW4338" s="13" t="s">
        <v>40</v>
      </c>
      <c r="AX4338" s="13" t="s">
        <v>84</v>
      </c>
      <c r="AY4338" s="260" t="s">
        <v>251</v>
      </c>
    </row>
    <row r="4339" s="16" customFormat="1">
      <c r="A4339" s="16"/>
      <c r="B4339" s="283"/>
      <c r="C4339" s="284"/>
      <c r="D4339" s="251" t="s">
        <v>260</v>
      </c>
      <c r="E4339" s="285" t="s">
        <v>1</v>
      </c>
      <c r="F4339" s="286" t="s">
        <v>329</v>
      </c>
      <c r="G4339" s="284"/>
      <c r="H4339" s="287">
        <v>107.45</v>
      </c>
      <c r="I4339" s="288"/>
      <c r="J4339" s="284"/>
      <c r="K4339" s="284"/>
      <c r="L4339" s="289"/>
      <c r="M4339" s="290"/>
      <c r="N4339" s="291"/>
      <c r="O4339" s="291"/>
      <c r="P4339" s="291"/>
      <c r="Q4339" s="291"/>
      <c r="R4339" s="291"/>
      <c r="S4339" s="291"/>
      <c r="T4339" s="292"/>
      <c r="U4339" s="16"/>
      <c r="V4339" s="16"/>
      <c r="W4339" s="16"/>
      <c r="X4339" s="16"/>
      <c r="Y4339" s="16"/>
      <c r="Z4339" s="16"/>
      <c r="AA4339" s="16"/>
      <c r="AB4339" s="16"/>
      <c r="AC4339" s="16"/>
      <c r="AD4339" s="16"/>
      <c r="AE4339" s="16"/>
      <c r="AT4339" s="293" t="s">
        <v>260</v>
      </c>
      <c r="AU4339" s="293" t="s">
        <v>93</v>
      </c>
      <c r="AV4339" s="16" t="s">
        <v>273</v>
      </c>
      <c r="AW4339" s="16" t="s">
        <v>40</v>
      </c>
      <c r="AX4339" s="16" t="s">
        <v>84</v>
      </c>
      <c r="AY4339" s="293" t="s">
        <v>251</v>
      </c>
    </row>
    <row r="4340" s="15" customFormat="1">
      <c r="A4340" s="15"/>
      <c r="B4340" s="272"/>
      <c r="C4340" s="273"/>
      <c r="D4340" s="251" t="s">
        <v>260</v>
      </c>
      <c r="E4340" s="274" t="s">
        <v>1</v>
      </c>
      <c r="F4340" s="275" t="s">
        <v>628</v>
      </c>
      <c r="G4340" s="273"/>
      <c r="H4340" s="274" t="s">
        <v>1</v>
      </c>
      <c r="I4340" s="276"/>
      <c r="J4340" s="273"/>
      <c r="K4340" s="273"/>
      <c r="L4340" s="277"/>
      <c r="M4340" s="278"/>
      <c r="N4340" s="279"/>
      <c r="O4340" s="279"/>
      <c r="P4340" s="279"/>
      <c r="Q4340" s="279"/>
      <c r="R4340" s="279"/>
      <c r="S4340" s="279"/>
      <c r="T4340" s="280"/>
      <c r="U4340" s="15"/>
      <c r="V4340" s="15"/>
      <c r="W4340" s="15"/>
      <c r="X4340" s="15"/>
      <c r="Y4340" s="15"/>
      <c r="Z4340" s="15"/>
      <c r="AA4340" s="15"/>
      <c r="AB4340" s="15"/>
      <c r="AC4340" s="15"/>
      <c r="AD4340" s="15"/>
      <c r="AE4340" s="15"/>
      <c r="AT4340" s="281" t="s">
        <v>260</v>
      </c>
      <c r="AU4340" s="281" t="s">
        <v>93</v>
      </c>
      <c r="AV4340" s="15" t="s">
        <v>91</v>
      </c>
      <c r="AW4340" s="15" t="s">
        <v>40</v>
      </c>
      <c r="AX4340" s="15" t="s">
        <v>84</v>
      </c>
      <c r="AY4340" s="281" t="s">
        <v>251</v>
      </c>
    </row>
    <row r="4341" s="13" customFormat="1">
      <c r="A4341" s="13"/>
      <c r="B4341" s="249"/>
      <c r="C4341" s="250"/>
      <c r="D4341" s="251" t="s">
        <v>260</v>
      </c>
      <c r="E4341" s="252" t="s">
        <v>1</v>
      </c>
      <c r="F4341" s="253" t="s">
        <v>3584</v>
      </c>
      <c r="G4341" s="250"/>
      <c r="H4341" s="254">
        <v>25.309999999999999</v>
      </c>
      <c r="I4341" s="255"/>
      <c r="J4341" s="250"/>
      <c r="K4341" s="250"/>
      <c r="L4341" s="256"/>
      <c r="M4341" s="257"/>
      <c r="N4341" s="258"/>
      <c r="O4341" s="258"/>
      <c r="P4341" s="258"/>
      <c r="Q4341" s="258"/>
      <c r="R4341" s="258"/>
      <c r="S4341" s="258"/>
      <c r="T4341" s="259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60" t="s">
        <v>260</v>
      </c>
      <c r="AU4341" s="260" t="s">
        <v>93</v>
      </c>
      <c r="AV4341" s="13" t="s">
        <v>93</v>
      </c>
      <c r="AW4341" s="13" t="s">
        <v>40</v>
      </c>
      <c r="AX4341" s="13" t="s">
        <v>84</v>
      </c>
      <c r="AY4341" s="260" t="s">
        <v>251</v>
      </c>
    </row>
    <row r="4342" s="13" customFormat="1">
      <c r="A4342" s="13"/>
      <c r="B4342" s="249"/>
      <c r="C4342" s="250"/>
      <c r="D4342" s="251" t="s">
        <v>260</v>
      </c>
      <c r="E4342" s="252" t="s">
        <v>1</v>
      </c>
      <c r="F4342" s="253" t="s">
        <v>3585</v>
      </c>
      <c r="G4342" s="250"/>
      <c r="H4342" s="254">
        <v>2.1800000000000002</v>
      </c>
      <c r="I4342" s="255"/>
      <c r="J4342" s="250"/>
      <c r="K4342" s="250"/>
      <c r="L4342" s="256"/>
      <c r="M4342" s="257"/>
      <c r="N4342" s="258"/>
      <c r="O4342" s="258"/>
      <c r="P4342" s="258"/>
      <c r="Q4342" s="258"/>
      <c r="R4342" s="258"/>
      <c r="S4342" s="258"/>
      <c r="T4342" s="259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60" t="s">
        <v>260</v>
      </c>
      <c r="AU4342" s="260" t="s">
        <v>93</v>
      </c>
      <c r="AV4342" s="13" t="s">
        <v>93</v>
      </c>
      <c r="AW4342" s="13" t="s">
        <v>40</v>
      </c>
      <c r="AX4342" s="13" t="s">
        <v>84</v>
      </c>
      <c r="AY4342" s="260" t="s">
        <v>251</v>
      </c>
    </row>
    <row r="4343" s="13" customFormat="1">
      <c r="A4343" s="13"/>
      <c r="B4343" s="249"/>
      <c r="C4343" s="250"/>
      <c r="D4343" s="251" t="s">
        <v>260</v>
      </c>
      <c r="E4343" s="252" t="s">
        <v>1</v>
      </c>
      <c r="F4343" s="253" t="s">
        <v>3586</v>
      </c>
      <c r="G4343" s="250"/>
      <c r="H4343" s="254">
        <v>19</v>
      </c>
      <c r="I4343" s="255"/>
      <c r="J4343" s="250"/>
      <c r="K4343" s="250"/>
      <c r="L4343" s="256"/>
      <c r="M4343" s="257"/>
      <c r="N4343" s="258"/>
      <c r="O4343" s="258"/>
      <c r="P4343" s="258"/>
      <c r="Q4343" s="258"/>
      <c r="R4343" s="258"/>
      <c r="S4343" s="258"/>
      <c r="T4343" s="259"/>
      <c r="U4343" s="13"/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3"/>
      <c r="AT4343" s="260" t="s">
        <v>260</v>
      </c>
      <c r="AU4343" s="260" t="s">
        <v>93</v>
      </c>
      <c r="AV4343" s="13" t="s">
        <v>93</v>
      </c>
      <c r="AW4343" s="13" t="s">
        <v>40</v>
      </c>
      <c r="AX4343" s="13" t="s">
        <v>84</v>
      </c>
      <c r="AY4343" s="260" t="s">
        <v>251</v>
      </c>
    </row>
    <row r="4344" s="13" customFormat="1">
      <c r="A4344" s="13"/>
      <c r="B4344" s="249"/>
      <c r="C4344" s="250"/>
      <c r="D4344" s="251" t="s">
        <v>260</v>
      </c>
      <c r="E4344" s="252" t="s">
        <v>1</v>
      </c>
      <c r="F4344" s="253" t="s">
        <v>3587</v>
      </c>
      <c r="G4344" s="250"/>
      <c r="H4344" s="254">
        <v>32.140000000000001</v>
      </c>
      <c r="I4344" s="255"/>
      <c r="J4344" s="250"/>
      <c r="K4344" s="250"/>
      <c r="L4344" s="256"/>
      <c r="M4344" s="257"/>
      <c r="N4344" s="258"/>
      <c r="O4344" s="258"/>
      <c r="P4344" s="258"/>
      <c r="Q4344" s="258"/>
      <c r="R4344" s="258"/>
      <c r="S4344" s="258"/>
      <c r="T4344" s="259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T4344" s="260" t="s">
        <v>260</v>
      </c>
      <c r="AU4344" s="260" t="s">
        <v>93</v>
      </c>
      <c r="AV4344" s="13" t="s">
        <v>93</v>
      </c>
      <c r="AW4344" s="13" t="s">
        <v>40</v>
      </c>
      <c r="AX4344" s="13" t="s">
        <v>84</v>
      </c>
      <c r="AY4344" s="260" t="s">
        <v>251</v>
      </c>
    </row>
    <row r="4345" s="16" customFormat="1">
      <c r="A4345" s="16"/>
      <c r="B4345" s="283"/>
      <c r="C4345" s="284"/>
      <c r="D4345" s="251" t="s">
        <v>260</v>
      </c>
      <c r="E4345" s="285" t="s">
        <v>1</v>
      </c>
      <c r="F4345" s="286" t="s">
        <v>329</v>
      </c>
      <c r="G4345" s="284"/>
      <c r="H4345" s="287">
        <v>78.629999999999995</v>
      </c>
      <c r="I4345" s="288"/>
      <c r="J4345" s="284"/>
      <c r="K4345" s="284"/>
      <c r="L4345" s="289"/>
      <c r="M4345" s="290"/>
      <c r="N4345" s="291"/>
      <c r="O4345" s="291"/>
      <c r="P4345" s="291"/>
      <c r="Q4345" s="291"/>
      <c r="R4345" s="291"/>
      <c r="S4345" s="291"/>
      <c r="T4345" s="292"/>
      <c r="U4345" s="16"/>
      <c r="V4345" s="16"/>
      <c r="W4345" s="16"/>
      <c r="X4345" s="16"/>
      <c r="Y4345" s="16"/>
      <c r="Z4345" s="16"/>
      <c r="AA4345" s="16"/>
      <c r="AB4345" s="16"/>
      <c r="AC4345" s="16"/>
      <c r="AD4345" s="16"/>
      <c r="AE4345" s="16"/>
      <c r="AT4345" s="293" t="s">
        <v>260</v>
      </c>
      <c r="AU4345" s="293" t="s">
        <v>93</v>
      </c>
      <c r="AV4345" s="16" t="s">
        <v>273</v>
      </c>
      <c r="AW4345" s="16" t="s">
        <v>40</v>
      </c>
      <c r="AX4345" s="16" t="s">
        <v>84</v>
      </c>
      <c r="AY4345" s="293" t="s">
        <v>251</v>
      </c>
    </row>
    <row r="4346" s="15" customFormat="1">
      <c r="A4346" s="15"/>
      <c r="B4346" s="272"/>
      <c r="C4346" s="273"/>
      <c r="D4346" s="251" t="s">
        <v>260</v>
      </c>
      <c r="E4346" s="274" t="s">
        <v>1</v>
      </c>
      <c r="F4346" s="275" t="s">
        <v>630</v>
      </c>
      <c r="G4346" s="273"/>
      <c r="H4346" s="274" t="s">
        <v>1</v>
      </c>
      <c r="I4346" s="276"/>
      <c r="J4346" s="273"/>
      <c r="K4346" s="273"/>
      <c r="L4346" s="277"/>
      <c r="M4346" s="278"/>
      <c r="N4346" s="279"/>
      <c r="O4346" s="279"/>
      <c r="P4346" s="279"/>
      <c r="Q4346" s="279"/>
      <c r="R4346" s="279"/>
      <c r="S4346" s="279"/>
      <c r="T4346" s="280"/>
      <c r="U4346" s="15"/>
      <c r="V4346" s="15"/>
      <c r="W4346" s="15"/>
      <c r="X4346" s="15"/>
      <c r="Y4346" s="15"/>
      <c r="Z4346" s="15"/>
      <c r="AA4346" s="15"/>
      <c r="AB4346" s="15"/>
      <c r="AC4346" s="15"/>
      <c r="AD4346" s="15"/>
      <c r="AE4346" s="15"/>
      <c r="AT4346" s="281" t="s">
        <v>260</v>
      </c>
      <c r="AU4346" s="281" t="s">
        <v>93</v>
      </c>
      <c r="AV4346" s="15" t="s">
        <v>91</v>
      </c>
      <c r="AW4346" s="15" t="s">
        <v>40</v>
      </c>
      <c r="AX4346" s="15" t="s">
        <v>84</v>
      </c>
      <c r="AY4346" s="281" t="s">
        <v>251</v>
      </c>
    </row>
    <row r="4347" s="13" customFormat="1">
      <c r="A4347" s="13"/>
      <c r="B4347" s="249"/>
      <c r="C4347" s="250"/>
      <c r="D4347" s="251" t="s">
        <v>260</v>
      </c>
      <c r="E4347" s="252" t="s">
        <v>1</v>
      </c>
      <c r="F4347" s="253" t="s">
        <v>3588</v>
      </c>
      <c r="G4347" s="250"/>
      <c r="H4347" s="254">
        <v>2.1800000000000002</v>
      </c>
      <c r="I4347" s="255"/>
      <c r="J4347" s="250"/>
      <c r="K4347" s="250"/>
      <c r="L4347" s="256"/>
      <c r="M4347" s="257"/>
      <c r="N4347" s="258"/>
      <c r="O4347" s="258"/>
      <c r="P4347" s="258"/>
      <c r="Q4347" s="258"/>
      <c r="R4347" s="258"/>
      <c r="S4347" s="258"/>
      <c r="T4347" s="259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60" t="s">
        <v>260</v>
      </c>
      <c r="AU4347" s="260" t="s">
        <v>93</v>
      </c>
      <c r="AV4347" s="13" t="s">
        <v>93</v>
      </c>
      <c r="AW4347" s="13" t="s">
        <v>40</v>
      </c>
      <c r="AX4347" s="13" t="s">
        <v>84</v>
      </c>
      <c r="AY4347" s="260" t="s">
        <v>251</v>
      </c>
    </row>
    <row r="4348" s="13" customFormat="1">
      <c r="A4348" s="13"/>
      <c r="B4348" s="249"/>
      <c r="C4348" s="250"/>
      <c r="D4348" s="251" t="s">
        <v>260</v>
      </c>
      <c r="E4348" s="252" t="s">
        <v>1</v>
      </c>
      <c r="F4348" s="253" t="s">
        <v>3589</v>
      </c>
      <c r="G4348" s="250"/>
      <c r="H4348" s="254">
        <v>25.600000000000001</v>
      </c>
      <c r="I4348" s="255"/>
      <c r="J4348" s="250"/>
      <c r="K4348" s="250"/>
      <c r="L4348" s="256"/>
      <c r="M4348" s="257"/>
      <c r="N4348" s="258"/>
      <c r="O4348" s="258"/>
      <c r="P4348" s="258"/>
      <c r="Q4348" s="258"/>
      <c r="R4348" s="258"/>
      <c r="S4348" s="258"/>
      <c r="T4348" s="259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60" t="s">
        <v>260</v>
      </c>
      <c r="AU4348" s="260" t="s">
        <v>93</v>
      </c>
      <c r="AV4348" s="13" t="s">
        <v>93</v>
      </c>
      <c r="AW4348" s="13" t="s">
        <v>40</v>
      </c>
      <c r="AX4348" s="13" t="s">
        <v>84</v>
      </c>
      <c r="AY4348" s="260" t="s">
        <v>251</v>
      </c>
    </row>
    <row r="4349" s="13" customFormat="1">
      <c r="A4349" s="13"/>
      <c r="B4349" s="249"/>
      <c r="C4349" s="250"/>
      <c r="D4349" s="251" t="s">
        <v>260</v>
      </c>
      <c r="E4349" s="252" t="s">
        <v>1</v>
      </c>
      <c r="F4349" s="253" t="s">
        <v>3590</v>
      </c>
      <c r="G4349" s="250"/>
      <c r="H4349" s="254">
        <v>21.09</v>
      </c>
      <c r="I4349" s="255"/>
      <c r="J4349" s="250"/>
      <c r="K4349" s="250"/>
      <c r="L4349" s="256"/>
      <c r="M4349" s="257"/>
      <c r="N4349" s="258"/>
      <c r="O4349" s="258"/>
      <c r="P4349" s="258"/>
      <c r="Q4349" s="258"/>
      <c r="R4349" s="258"/>
      <c r="S4349" s="258"/>
      <c r="T4349" s="259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60" t="s">
        <v>260</v>
      </c>
      <c r="AU4349" s="260" t="s">
        <v>93</v>
      </c>
      <c r="AV4349" s="13" t="s">
        <v>93</v>
      </c>
      <c r="AW4349" s="13" t="s">
        <v>40</v>
      </c>
      <c r="AX4349" s="13" t="s">
        <v>84</v>
      </c>
      <c r="AY4349" s="260" t="s">
        <v>251</v>
      </c>
    </row>
    <row r="4350" s="13" customFormat="1">
      <c r="A4350" s="13"/>
      <c r="B4350" s="249"/>
      <c r="C4350" s="250"/>
      <c r="D4350" s="251" t="s">
        <v>260</v>
      </c>
      <c r="E4350" s="252" t="s">
        <v>1</v>
      </c>
      <c r="F4350" s="253" t="s">
        <v>3591</v>
      </c>
      <c r="G4350" s="250"/>
      <c r="H4350" s="254">
        <v>26.030000000000001</v>
      </c>
      <c r="I4350" s="255"/>
      <c r="J4350" s="250"/>
      <c r="K4350" s="250"/>
      <c r="L4350" s="256"/>
      <c r="M4350" s="257"/>
      <c r="N4350" s="258"/>
      <c r="O4350" s="258"/>
      <c r="P4350" s="258"/>
      <c r="Q4350" s="258"/>
      <c r="R4350" s="258"/>
      <c r="S4350" s="258"/>
      <c r="T4350" s="259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60" t="s">
        <v>260</v>
      </c>
      <c r="AU4350" s="260" t="s">
        <v>93</v>
      </c>
      <c r="AV4350" s="13" t="s">
        <v>93</v>
      </c>
      <c r="AW4350" s="13" t="s">
        <v>40</v>
      </c>
      <c r="AX4350" s="13" t="s">
        <v>84</v>
      </c>
      <c r="AY4350" s="260" t="s">
        <v>251</v>
      </c>
    </row>
    <row r="4351" s="16" customFormat="1">
      <c r="A4351" s="16"/>
      <c r="B4351" s="283"/>
      <c r="C4351" s="284"/>
      <c r="D4351" s="251" t="s">
        <v>260</v>
      </c>
      <c r="E4351" s="285" t="s">
        <v>1</v>
      </c>
      <c r="F4351" s="286" t="s">
        <v>329</v>
      </c>
      <c r="G4351" s="284"/>
      <c r="H4351" s="287">
        <v>74.900000000000006</v>
      </c>
      <c r="I4351" s="288"/>
      <c r="J4351" s="284"/>
      <c r="K4351" s="284"/>
      <c r="L4351" s="289"/>
      <c r="M4351" s="290"/>
      <c r="N4351" s="291"/>
      <c r="O4351" s="291"/>
      <c r="P4351" s="291"/>
      <c r="Q4351" s="291"/>
      <c r="R4351" s="291"/>
      <c r="S4351" s="291"/>
      <c r="T4351" s="292"/>
      <c r="U4351" s="16"/>
      <c r="V4351" s="16"/>
      <c r="W4351" s="16"/>
      <c r="X4351" s="16"/>
      <c r="Y4351" s="16"/>
      <c r="Z4351" s="16"/>
      <c r="AA4351" s="16"/>
      <c r="AB4351" s="16"/>
      <c r="AC4351" s="16"/>
      <c r="AD4351" s="16"/>
      <c r="AE4351" s="16"/>
      <c r="AT4351" s="293" t="s">
        <v>260</v>
      </c>
      <c r="AU4351" s="293" t="s">
        <v>93</v>
      </c>
      <c r="AV4351" s="16" t="s">
        <v>273</v>
      </c>
      <c r="AW4351" s="16" t="s">
        <v>40</v>
      </c>
      <c r="AX4351" s="16" t="s">
        <v>84</v>
      </c>
      <c r="AY4351" s="293" t="s">
        <v>251</v>
      </c>
    </row>
    <row r="4352" s="15" customFormat="1">
      <c r="A4352" s="15"/>
      <c r="B4352" s="272"/>
      <c r="C4352" s="273"/>
      <c r="D4352" s="251" t="s">
        <v>260</v>
      </c>
      <c r="E4352" s="274" t="s">
        <v>1</v>
      </c>
      <c r="F4352" s="275" t="s">
        <v>631</v>
      </c>
      <c r="G4352" s="273"/>
      <c r="H4352" s="274" t="s">
        <v>1</v>
      </c>
      <c r="I4352" s="276"/>
      <c r="J4352" s="273"/>
      <c r="K4352" s="273"/>
      <c r="L4352" s="277"/>
      <c r="M4352" s="278"/>
      <c r="N4352" s="279"/>
      <c r="O4352" s="279"/>
      <c r="P4352" s="279"/>
      <c r="Q4352" s="279"/>
      <c r="R4352" s="279"/>
      <c r="S4352" s="279"/>
      <c r="T4352" s="280"/>
      <c r="U4352" s="15"/>
      <c r="V4352" s="15"/>
      <c r="W4352" s="15"/>
      <c r="X4352" s="15"/>
      <c r="Y4352" s="15"/>
      <c r="Z4352" s="15"/>
      <c r="AA4352" s="15"/>
      <c r="AB4352" s="15"/>
      <c r="AC4352" s="15"/>
      <c r="AD4352" s="15"/>
      <c r="AE4352" s="15"/>
      <c r="AT4352" s="281" t="s">
        <v>260</v>
      </c>
      <c r="AU4352" s="281" t="s">
        <v>93</v>
      </c>
      <c r="AV4352" s="15" t="s">
        <v>91</v>
      </c>
      <c r="AW4352" s="15" t="s">
        <v>40</v>
      </c>
      <c r="AX4352" s="15" t="s">
        <v>84</v>
      </c>
      <c r="AY4352" s="281" t="s">
        <v>251</v>
      </c>
    </row>
    <row r="4353" s="13" customFormat="1">
      <c r="A4353" s="13"/>
      <c r="B4353" s="249"/>
      <c r="C4353" s="250"/>
      <c r="D4353" s="251" t="s">
        <v>260</v>
      </c>
      <c r="E4353" s="252" t="s">
        <v>1</v>
      </c>
      <c r="F4353" s="253" t="s">
        <v>3592</v>
      </c>
      <c r="G4353" s="250"/>
      <c r="H4353" s="254">
        <v>2.4900000000000002</v>
      </c>
      <c r="I4353" s="255"/>
      <c r="J4353" s="250"/>
      <c r="K4353" s="250"/>
      <c r="L4353" s="256"/>
      <c r="M4353" s="257"/>
      <c r="N4353" s="258"/>
      <c r="O4353" s="258"/>
      <c r="P4353" s="258"/>
      <c r="Q4353" s="258"/>
      <c r="R4353" s="258"/>
      <c r="S4353" s="258"/>
      <c r="T4353" s="259"/>
      <c r="U4353" s="13"/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3"/>
      <c r="AT4353" s="260" t="s">
        <v>260</v>
      </c>
      <c r="AU4353" s="260" t="s">
        <v>93</v>
      </c>
      <c r="AV4353" s="13" t="s">
        <v>93</v>
      </c>
      <c r="AW4353" s="13" t="s">
        <v>40</v>
      </c>
      <c r="AX4353" s="13" t="s">
        <v>84</v>
      </c>
      <c r="AY4353" s="260" t="s">
        <v>251</v>
      </c>
    </row>
    <row r="4354" s="13" customFormat="1">
      <c r="A4354" s="13"/>
      <c r="B4354" s="249"/>
      <c r="C4354" s="250"/>
      <c r="D4354" s="251" t="s">
        <v>260</v>
      </c>
      <c r="E4354" s="252" t="s">
        <v>1</v>
      </c>
      <c r="F4354" s="253" t="s">
        <v>3593</v>
      </c>
      <c r="G4354" s="250"/>
      <c r="H4354" s="254">
        <v>25.34</v>
      </c>
      <c r="I4354" s="255"/>
      <c r="J4354" s="250"/>
      <c r="K4354" s="250"/>
      <c r="L4354" s="256"/>
      <c r="M4354" s="257"/>
      <c r="N4354" s="258"/>
      <c r="O4354" s="258"/>
      <c r="P4354" s="258"/>
      <c r="Q4354" s="258"/>
      <c r="R4354" s="258"/>
      <c r="S4354" s="258"/>
      <c r="T4354" s="259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T4354" s="260" t="s">
        <v>260</v>
      </c>
      <c r="AU4354" s="260" t="s">
        <v>93</v>
      </c>
      <c r="AV4354" s="13" t="s">
        <v>93</v>
      </c>
      <c r="AW4354" s="13" t="s">
        <v>40</v>
      </c>
      <c r="AX4354" s="13" t="s">
        <v>84</v>
      </c>
      <c r="AY4354" s="260" t="s">
        <v>251</v>
      </c>
    </row>
    <row r="4355" s="13" customFormat="1">
      <c r="A4355" s="13"/>
      <c r="B4355" s="249"/>
      <c r="C4355" s="250"/>
      <c r="D4355" s="251" t="s">
        <v>260</v>
      </c>
      <c r="E4355" s="252" t="s">
        <v>1</v>
      </c>
      <c r="F4355" s="253" t="s">
        <v>3594</v>
      </c>
      <c r="G4355" s="250"/>
      <c r="H4355" s="254">
        <v>20.940000000000001</v>
      </c>
      <c r="I4355" s="255"/>
      <c r="J4355" s="250"/>
      <c r="K4355" s="250"/>
      <c r="L4355" s="256"/>
      <c r="M4355" s="257"/>
      <c r="N4355" s="258"/>
      <c r="O4355" s="258"/>
      <c r="P4355" s="258"/>
      <c r="Q4355" s="258"/>
      <c r="R4355" s="258"/>
      <c r="S4355" s="258"/>
      <c r="T4355" s="259"/>
      <c r="U4355" s="13"/>
      <c r="V4355" s="13"/>
      <c r="W4355" s="13"/>
      <c r="X4355" s="13"/>
      <c r="Y4355" s="13"/>
      <c r="Z4355" s="13"/>
      <c r="AA4355" s="13"/>
      <c r="AB4355" s="13"/>
      <c r="AC4355" s="13"/>
      <c r="AD4355" s="13"/>
      <c r="AE4355" s="13"/>
      <c r="AT4355" s="260" t="s">
        <v>260</v>
      </c>
      <c r="AU4355" s="260" t="s">
        <v>93</v>
      </c>
      <c r="AV4355" s="13" t="s">
        <v>93</v>
      </c>
      <c r="AW4355" s="13" t="s">
        <v>40</v>
      </c>
      <c r="AX4355" s="13" t="s">
        <v>84</v>
      </c>
      <c r="AY4355" s="260" t="s">
        <v>251</v>
      </c>
    </row>
    <row r="4356" s="13" customFormat="1">
      <c r="A4356" s="13"/>
      <c r="B4356" s="249"/>
      <c r="C4356" s="250"/>
      <c r="D4356" s="251" t="s">
        <v>260</v>
      </c>
      <c r="E4356" s="252" t="s">
        <v>1</v>
      </c>
      <c r="F4356" s="253" t="s">
        <v>3595</v>
      </c>
      <c r="G4356" s="250"/>
      <c r="H4356" s="254">
        <v>25.780000000000001</v>
      </c>
      <c r="I4356" s="255"/>
      <c r="J4356" s="250"/>
      <c r="K4356" s="250"/>
      <c r="L4356" s="256"/>
      <c r="M4356" s="257"/>
      <c r="N4356" s="258"/>
      <c r="O4356" s="258"/>
      <c r="P4356" s="258"/>
      <c r="Q4356" s="258"/>
      <c r="R4356" s="258"/>
      <c r="S4356" s="258"/>
      <c r="T4356" s="259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60" t="s">
        <v>260</v>
      </c>
      <c r="AU4356" s="260" t="s">
        <v>93</v>
      </c>
      <c r="AV4356" s="13" t="s">
        <v>93</v>
      </c>
      <c r="AW4356" s="13" t="s">
        <v>40</v>
      </c>
      <c r="AX4356" s="13" t="s">
        <v>84</v>
      </c>
      <c r="AY4356" s="260" t="s">
        <v>251</v>
      </c>
    </row>
    <row r="4357" s="16" customFormat="1">
      <c r="A4357" s="16"/>
      <c r="B4357" s="283"/>
      <c r="C4357" s="284"/>
      <c r="D4357" s="251" t="s">
        <v>260</v>
      </c>
      <c r="E4357" s="285" t="s">
        <v>1</v>
      </c>
      <c r="F4357" s="286" t="s">
        <v>329</v>
      </c>
      <c r="G4357" s="284"/>
      <c r="H4357" s="287">
        <v>74.549999999999997</v>
      </c>
      <c r="I4357" s="288"/>
      <c r="J4357" s="284"/>
      <c r="K4357" s="284"/>
      <c r="L4357" s="289"/>
      <c r="M4357" s="290"/>
      <c r="N4357" s="291"/>
      <c r="O4357" s="291"/>
      <c r="P4357" s="291"/>
      <c r="Q4357" s="291"/>
      <c r="R4357" s="291"/>
      <c r="S4357" s="291"/>
      <c r="T4357" s="292"/>
      <c r="U4357" s="16"/>
      <c r="V4357" s="16"/>
      <c r="W4357" s="16"/>
      <c r="X4357" s="16"/>
      <c r="Y4357" s="16"/>
      <c r="Z4357" s="16"/>
      <c r="AA4357" s="16"/>
      <c r="AB4357" s="16"/>
      <c r="AC4357" s="16"/>
      <c r="AD4357" s="16"/>
      <c r="AE4357" s="16"/>
      <c r="AT4357" s="293" t="s">
        <v>260</v>
      </c>
      <c r="AU4357" s="293" t="s">
        <v>93</v>
      </c>
      <c r="AV4357" s="16" t="s">
        <v>273</v>
      </c>
      <c r="AW4357" s="16" t="s">
        <v>40</v>
      </c>
      <c r="AX4357" s="16" t="s">
        <v>84</v>
      </c>
      <c r="AY4357" s="293" t="s">
        <v>251</v>
      </c>
    </row>
    <row r="4358" s="15" customFormat="1">
      <c r="A4358" s="15"/>
      <c r="B4358" s="272"/>
      <c r="C4358" s="273"/>
      <c r="D4358" s="251" t="s">
        <v>260</v>
      </c>
      <c r="E4358" s="274" t="s">
        <v>1</v>
      </c>
      <c r="F4358" s="275" t="s">
        <v>632</v>
      </c>
      <c r="G4358" s="273"/>
      <c r="H4358" s="274" t="s">
        <v>1</v>
      </c>
      <c r="I4358" s="276"/>
      <c r="J4358" s="273"/>
      <c r="K4358" s="273"/>
      <c r="L4358" s="277"/>
      <c r="M4358" s="278"/>
      <c r="N4358" s="279"/>
      <c r="O4358" s="279"/>
      <c r="P4358" s="279"/>
      <c r="Q4358" s="279"/>
      <c r="R4358" s="279"/>
      <c r="S4358" s="279"/>
      <c r="T4358" s="280"/>
      <c r="U4358" s="15"/>
      <c r="V4358" s="15"/>
      <c r="W4358" s="15"/>
      <c r="X4358" s="15"/>
      <c r="Y4358" s="15"/>
      <c r="Z4358" s="15"/>
      <c r="AA4358" s="15"/>
      <c r="AB4358" s="15"/>
      <c r="AC4358" s="15"/>
      <c r="AD4358" s="15"/>
      <c r="AE4358" s="15"/>
      <c r="AT4358" s="281" t="s">
        <v>260</v>
      </c>
      <c r="AU4358" s="281" t="s">
        <v>93</v>
      </c>
      <c r="AV4358" s="15" t="s">
        <v>91</v>
      </c>
      <c r="AW4358" s="15" t="s">
        <v>40</v>
      </c>
      <c r="AX4358" s="15" t="s">
        <v>84</v>
      </c>
      <c r="AY4358" s="281" t="s">
        <v>251</v>
      </c>
    </row>
    <row r="4359" s="13" customFormat="1">
      <c r="A4359" s="13"/>
      <c r="B4359" s="249"/>
      <c r="C4359" s="250"/>
      <c r="D4359" s="251" t="s">
        <v>260</v>
      </c>
      <c r="E4359" s="252" t="s">
        <v>1</v>
      </c>
      <c r="F4359" s="253" t="s">
        <v>3596</v>
      </c>
      <c r="G4359" s="250"/>
      <c r="H4359" s="254">
        <v>2.1800000000000002</v>
      </c>
      <c r="I4359" s="255"/>
      <c r="J4359" s="250"/>
      <c r="K4359" s="250"/>
      <c r="L4359" s="256"/>
      <c r="M4359" s="257"/>
      <c r="N4359" s="258"/>
      <c r="O4359" s="258"/>
      <c r="P4359" s="258"/>
      <c r="Q4359" s="258"/>
      <c r="R4359" s="258"/>
      <c r="S4359" s="258"/>
      <c r="T4359" s="259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T4359" s="260" t="s">
        <v>260</v>
      </c>
      <c r="AU4359" s="260" t="s">
        <v>93</v>
      </c>
      <c r="AV4359" s="13" t="s">
        <v>93</v>
      </c>
      <c r="AW4359" s="13" t="s">
        <v>40</v>
      </c>
      <c r="AX4359" s="13" t="s">
        <v>84</v>
      </c>
      <c r="AY4359" s="260" t="s">
        <v>251</v>
      </c>
    </row>
    <row r="4360" s="13" customFormat="1">
      <c r="A4360" s="13"/>
      <c r="B4360" s="249"/>
      <c r="C4360" s="250"/>
      <c r="D4360" s="251" t="s">
        <v>260</v>
      </c>
      <c r="E4360" s="252" t="s">
        <v>1</v>
      </c>
      <c r="F4360" s="253" t="s">
        <v>3597</v>
      </c>
      <c r="G4360" s="250"/>
      <c r="H4360" s="254">
        <v>25.600000000000001</v>
      </c>
      <c r="I4360" s="255"/>
      <c r="J4360" s="250"/>
      <c r="K4360" s="250"/>
      <c r="L4360" s="256"/>
      <c r="M4360" s="257"/>
      <c r="N4360" s="258"/>
      <c r="O4360" s="258"/>
      <c r="P4360" s="258"/>
      <c r="Q4360" s="258"/>
      <c r="R4360" s="258"/>
      <c r="S4360" s="258"/>
      <c r="T4360" s="259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60" t="s">
        <v>260</v>
      </c>
      <c r="AU4360" s="260" t="s">
        <v>93</v>
      </c>
      <c r="AV4360" s="13" t="s">
        <v>93</v>
      </c>
      <c r="AW4360" s="13" t="s">
        <v>40</v>
      </c>
      <c r="AX4360" s="13" t="s">
        <v>84</v>
      </c>
      <c r="AY4360" s="260" t="s">
        <v>251</v>
      </c>
    </row>
    <row r="4361" s="13" customFormat="1">
      <c r="A4361" s="13"/>
      <c r="B4361" s="249"/>
      <c r="C4361" s="250"/>
      <c r="D4361" s="251" t="s">
        <v>260</v>
      </c>
      <c r="E4361" s="252" t="s">
        <v>1</v>
      </c>
      <c r="F4361" s="253" t="s">
        <v>3598</v>
      </c>
      <c r="G4361" s="250"/>
      <c r="H4361" s="254">
        <v>21.09</v>
      </c>
      <c r="I4361" s="255"/>
      <c r="J4361" s="250"/>
      <c r="K4361" s="250"/>
      <c r="L4361" s="256"/>
      <c r="M4361" s="257"/>
      <c r="N4361" s="258"/>
      <c r="O4361" s="258"/>
      <c r="P4361" s="258"/>
      <c r="Q4361" s="258"/>
      <c r="R4361" s="258"/>
      <c r="S4361" s="258"/>
      <c r="T4361" s="259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60" t="s">
        <v>260</v>
      </c>
      <c r="AU4361" s="260" t="s">
        <v>93</v>
      </c>
      <c r="AV4361" s="13" t="s">
        <v>93</v>
      </c>
      <c r="AW4361" s="13" t="s">
        <v>40</v>
      </c>
      <c r="AX4361" s="13" t="s">
        <v>84</v>
      </c>
      <c r="AY4361" s="260" t="s">
        <v>251</v>
      </c>
    </row>
    <row r="4362" s="13" customFormat="1">
      <c r="A4362" s="13"/>
      <c r="B4362" s="249"/>
      <c r="C4362" s="250"/>
      <c r="D4362" s="251" t="s">
        <v>260</v>
      </c>
      <c r="E4362" s="252" t="s">
        <v>1</v>
      </c>
      <c r="F4362" s="253" t="s">
        <v>3599</v>
      </c>
      <c r="G4362" s="250"/>
      <c r="H4362" s="254">
        <v>26.030000000000001</v>
      </c>
      <c r="I4362" s="255"/>
      <c r="J4362" s="250"/>
      <c r="K4362" s="250"/>
      <c r="L4362" s="256"/>
      <c r="M4362" s="257"/>
      <c r="N4362" s="258"/>
      <c r="O4362" s="258"/>
      <c r="P4362" s="258"/>
      <c r="Q4362" s="258"/>
      <c r="R4362" s="258"/>
      <c r="S4362" s="258"/>
      <c r="T4362" s="259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60" t="s">
        <v>260</v>
      </c>
      <c r="AU4362" s="260" t="s">
        <v>93</v>
      </c>
      <c r="AV4362" s="13" t="s">
        <v>93</v>
      </c>
      <c r="AW4362" s="13" t="s">
        <v>40</v>
      </c>
      <c r="AX4362" s="13" t="s">
        <v>84</v>
      </c>
      <c r="AY4362" s="260" t="s">
        <v>251</v>
      </c>
    </row>
    <row r="4363" s="16" customFormat="1">
      <c r="A4363" s="16"/>
      <c r="B4363" s="283"/>
      <c r="C4363" s="284"/>
      <c r="D4363" s="251" t="s">
        <v>260</v>
      </c>
      <c r="E4363" s="285" t="s">
        <v>1</v>
      </c>
      <c r="F4363" s="286" t="s">
        <v>329</v>
      </c>
      <c r="G4363" s="284"/>
      <c r="H4363" s="287">
        <v>74.900000000000006</v>
      </c>
      <c r="I4363" s="288"/>
      <c r="J4363" s="284"/>
      <c r="K4363" s="284"/>
      <c r="L4363" s="289"/>
      <c r="M4363" s="290"/>
      <c r="N4363" s="291"/>
      <c r="O4363" s="291"/>
      <c r="P4363" s="291"/>
      <c r="Q4363" s="291"/>
      <c r="R4363" s="291"/>
      <c r="S4363" s="291"/>
      <c r="T4363" s="292"/>
      <c r="U4363" s="16"/>
      <c r="V4363" s="16"/>
      <c r="W4363" s="16"/>
      <c r="X4363" s="16"/>
      <c r="Y4363" s="16"/>
      <c r="Z4363" s="16"/>
      <c r="AA4363" s="16"/>
      <c r="AB4363" s="16"/>
      <c r="AC4363" s="16"/>
      <c r="AD4363" s="16"/>
      <c r="AE4363" s="16"/>
      <c r="AT4363" s="293" t="s">
        <v>260</v>
      </c>
      <c r="AU4363" s="293" t="s">
        <v>93</v>
      </c>
      <c r="AV4363" s="16" t="s">
        <v>273</v>
      </c>
      <c r="AW4363" s="16" t="s">
        <v>40</v>
      </c>
      <c r="AX4363" s="16" t="s">
        <v>84</v>
      </c>
      <c r="AY4363" s="293" t="s">
        <v>251</v>
      </c>
    </row>
    <row r="4364" s="15" customFormat="1">
      <c r="A4364" s="15"/>
      <c r="B4364" s="272"/>
      <c r="C4364" s="273"/>
      <c r="D4364" s="251" t="s">
        <v>260</v>
      </c>
      <c r="E4364" s="274" t="s">
        <v>1</v>
      </c>
      <c r="F4364" s="275" t="s">
        <v>621</v>
      </c>
      <c r="G4364" s="273"/>
      <c r="H4364" s="274" t="s">
        <v>1</v>
      </c>
      <c r="I4364" s="276"/>
      <c r="J4364" s="273"/>
      <c r="K4364" s="273"/>
      <c r="L4364" s="277"/>
      <c r="M4364" s="278"/>
      <c r="N4364" s="279"/>
      <c r="O4364" s="279"/>
      <c r="P4364" s="279"/>
      <c r="Q4364" s="279"/>
      <c r="R4364" s="279"/>
      <c r="S4364" s="279"/>
      <c r="T4364" s="280"/>
      <c r="U4364" s="15"/>
      <c r="V4364" s="15"/>
      <c r="W4364" s="15"/>
      <c r="X4364" s="15"/>
      <c r="Y4364" s="15"/>
      <c r="Z4364" s="15"/>
      <c r="AA4364" s="15"/>
      <c r="AB4364" s="15"/>
      <c r="AC4364" s="15"/>
      <c r="AD4364" s="15"/>
      <c r="AE4364" s="15"/>
      <c r="AT4364" s="281" t="s">
        <v>260</v>
      </c>
      <c r="AU4364" s="281" t="s">
        <v>93</v>
      </c>
      <c r="AV4364" s="15" t="s">
        <v>91</v>
      </c>
      <c r="AW4364" s="15" t="s">
        <v>40</v>
      </c>
      <c r="AX4364" s="15" t="s">
        <v>84</v>
      </c>
      <c r="AY4364" s="281" t="s">
        <v>251</v>
      </c>
    </row>
    <row r="4365" s="13" customFormat="1">
      <c r="A4365" s="13"/>
      <c r="B4365" s="249"/>
      <c r="C4365" s="250"/>
      <c r="D4365" s="251" t="s">
        <v>260</v>
      </c>
      <c r="E4365" s="252" t="s">
        <v>1</v>
      </c>
      <c r="F4365" s="253" t="s">
        <v>3600</v>
      </c>
      <c r="G4365" s="250"/>
      <c r="H4365" s="254">
        <v>7.6200000000000001</v>
      </c>
      <c r="I4365" s="255"/>
      <c r="J4365" s="250"/>
      <c r="K4365" s="250"/>
      <c r="L4365" s="256"/>
      <c r="M4365" s="257"/>
      <c r="N4365" s="258"/>
      <c r="O4365" s="258"/>
      <c r="P4365" s="258"/>
      <c r="Q4365" s="258"/>
      <c r="R4365" s="258"/>
      <c r="S4365" s="258"/>
      <c r="T4365" s="259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60" t="s">
        <v>260</v>
      </c>
      <c r="AU4365" s="260" t="s">
        <v>93</v>
      </c>
      <c r="AV4365" s="13" t="s">
        <v>93</v>
      </c>
      <c r="AW4365" s="13" t="s">
        <v>40</v>
      </c>
      <c r="AX4365" s="13" t="s">
        <v>84</v>
      </c>
      <c r="AY4365" s="260" t="s">
        <v>251</v>
      </c>
    </row>
    <row r="4366" s="16" customFormat="1">
      <c r="A4366" s="16"/>
      <c r="B4366" s="283"/>
      <c r="C4366" s="284"/>
      <c r="D4366" s="251" t="s">
        <v>260</v>
      </c>
      <c r="E4366" s="285" t="s">
        <v>1</v>
      </c>
      <c r="F4366" s="286" t="s">
        <v>329</v>
      </c>
      <c r="G4366" s="284"/>
      <c r="H4366" s="287">
        <v>7.6200000000000001</v>
      </c>
      <c r="I4366" s="288"/>
      <c r="J4366" s="284"/>
      <c r="K4366" s="284"/>
      <c r="L4366" s="289"/>
      <c r="M4366" s="290"/>
      <c r="N4366" s="291"/>
      <c r="O4366" s="291"/>
      <c r="P4366" s="291"/>
      <c r="Q4366" s="291"/>
      <c r="R4366" s="291"/>
      <c r="S4366" s="291"/>
      <c r="T4366" s="292"/>
      <c r="U4366" s="16"/>
      <c r="V4366" s="16"/>
      <c r="W4366" s="16"/>
      <c r="X4366" s="16"/>
      <c r="Y4366" s="16"/>
      <c r="Z4366" s="16"/>
      <c r="AA4366" s="16"/>
      <c r="AB4366" s="16"/>
      <c r="AC4366" s="16"/>
      <c r="AD4366" s="16"/>
      <c r="AE4366" s="16"/>
      <c r="AT4366" s="293" t="s">
        <v>260</v>
      </c>
      <c r="AU4366" s="293" t="s">
        <v>93</v>
      </c>
      <c r="AV4366" s="16" t="s">
        <v>273</v>
      </c>
      <c r="AW4366" s="16" t="s">
        <v>40</v>
      </c>
      <c r="AX4366" s="16" t="s">
        <v>84</v>
      </c>
      <c r="AY4366" s="293" t="s">
        <v>251</v>
      </c>
    </row>
    <row r="4367" s="15" customFormat="1">
      <c r="A4367" s="15"/>
      <c r="B4367" s="272"/>
      <c r="C4367" s="273"/>
      <c r="D4367" s="251" t="s">
        <v>260</v>
      </c>
      <c r="E4367" s="274" t="s">
        <v>1</v>
      </c>
      <c r="F4367" s="275" t="s">
        <v>1951</v>
      </c>
      <c r="G4367" s="273"/>
      <c r="H4367" s="274" t="s">
        <v>1</v>
      </c>
      <c r="I4367" s="276"/>
      <c r="J4367" s="273"/>
      <c r="K4367" s="273"/>
      <c r="L4367" s="277"/>
      <c r="M4367" s="278"/>
      <c r="N4367" s="279"/>
      <c r="O4367" s="279"/>
      <c r="P4367" s="279"/>
      <c r="Q4367" s="279"/>
      <c r="R4367" s="279"/>
      <c r="S4367" s="279"/>
      <c r="T4367" s="280"/>
      <c r="U4367" s="15"/>
      <c r="V4367" s="15"/>
      <c r="W4367" s="15"/>
      <c r="X4367" s="15"/>
      <c r="Y4367" s="15"/>
      <c r="Z4367" s="15"/>
      <c r="AA4367" s="15"/>
      <c r="AB4367" s="15"/>
      <c r="AC4367" s="15"/>
      <c r="AD4367" s="15"/>
      <c r="AE4367" s="15"/>
      <c r="AT4367" s="281" t="s">
        <v>260</v>
      </c>
      <c r="AU4367" s="281" t="s">
        <v>93</v>
      </c>
      <c r="AV4367" s="15" t="s">
        <v>91</v>
      </c>
      <c r="AW4367" s="15" t="s">
        <v>40</v>
      </c>
      <c r="AX4367" s="15" t="s">
        <v>84</v>
      </c>
      <c r="AY4367" s="281" t="s">
        <v>251</v>
      </c>
    </row>
    <row r="4368" s="13" customFormat="1">
      <c r="A4368" s="13"/>
      <c r="B4368" s="249"/>
      <c r="C4368" s="250"/>
      <c r="D4368" s="251" t="s">
        <v>260</v>
      </c>
      <c r="E4368" s="252" t="s">
        <v>1</v>
      </c>
      <c r="F4368" s="253" t="s">
        <v>1952</v>
      </c>
      <c r="G4368" s="250"/>
      <c r="H4368" s="254">
        <v>2.9009999999999998</v>
      </c>
      <c r="I4368" s="255"/>
      <c r="J4368" s="250"/>
      <c r="K4368" s="250"/>
      <c r="L4368" s="256"/>
      <c r="M4368" s="257"/>
      <c r="N4368" s="258"/>
      <c r="O4368" s="258"/>
      <c r="P4368" s="258"/>
      <c r="Q4368" s="258"/>
      <c r="R4368" s="258"/>
      <c r="S4368" s="258"/>
      <c r="T4368" s="259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60" t="s">
        <v>260</v>
      </c>
      <c r="AU4368" s="260" t="s">
        <v>93</v>
      </c>
      <c r="AV4368" s="13" t="s">
        <v>93</v>
      </c>
      <c r="AW4368" s="13" t="s">
        <v>40</v>
      </c>
      <c r="AX4368" s="13" t="s">
        <v>84</v>
      </c>
      <c r="AY4368" s="260" t="s">
        <v>251</v>
      </c>
    </row>
    <row r="4369" s="13" customFormat="1">
      <c r="A4369" s="13"/>
      <c r="B4369" s="249"/>
      <c r="C4369" s="250"/>
      <c r="D4369" s="251" t="s">
        <v>260</v>
      </c>
      <c r="E4369" s="252" t="s">
        <v>1</v>
      </c>
      <c r="F4369" s="253" t="s">
        <v>1953</v>
      </c>
      <c r="G4369" s="250"/>
      <c r="H4369" s="254">
        <v>3.452</v>
      </c>
      <c r="I4369" s="255"/>
      <c r="J4369" s="250"/>
      <c r="K4369" s="250"/>
      <c r="L4369" s="256"/>
      <c r="M4369" s="257"/>
      <c r="N4369" s="258"/>
      <c r="O4369" s="258"/>
      <c r="P4369" s="258"/>
      <c r="Q4369" s="258"/>
      <c r="R4369" s="258"/>
      <c r="S4369" s="258"/>
      <c r="T4369" s="259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60" t="s">
        <v>260</v>
      </c>
      <c r="AU4369" s="260" t="s">
        <v>93</v>
      </c>
      <c r="AV4369" s="13" t="s">
        <v>93</v>
      </c>
      <c r="AW4369" s="13" t="s">
        <v>40</v>
      </c>
      <c r="AX4369" s="13" t="s">
        <v>84</v>
      </c>
      <c r="AY4369" s="260" t="s">
        <v>251</v>
      </c>
    </row>
    <row r="4370" s="13" customFormat="1">
      <c r="A4370" s="13"/>
      <c r="B4370" s="249"/>
      <c r="C4370" s="250"/>
      <c r="D4370" s="251" t="s">
        <v>260</v>
      </c>
      <c r="E4370" s="252" t="s">
        <v>1</v>
      </c>
      <c r="F4370" s="253" t="s">
        <v>1954</v>
      </c>
      <c r="G4370" s="250"/>
      <c r="H4370" s="254">
        <v>3.452</v>
      </c>
      <c r="I4370" s="255"/>
      <c r="J4370" s="250"/>
      <c r="K4370" s="250"/>
      <c r="L4370" s="256"/>
      <c r="M4370" s="257"/>
      <c r="N4370" s="258"/>
      <c r="O4370" s="258"/>
      <c r="P4370" s="258"/>
      <c r="Q4370" s="258"/>
      <c r="R4370" s="258"/>
      <c r="S4370" s="258"/>
      <c r="T4370" s="259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60" t="s">
        <v>260</v>
      </c>
      <c r="AU4370" s="260" t="s">
        <v>93</v>
      </c>
      <c r="AV4370" s="13" t="s">
        <v>93</v>
      </c>
      <c r="AW4370" s="13" t="s">
        <v>40</v>
      </c>
      <c r="AX4370" s="13" t="s">
        <v>84</v>
      </c>
      <c r="AY4370" s="260" t="s">
        <v>251</v>
      </c>
    </row>
    <row r="4371" s="13" customFormat="1">
      <c r="A4371" s="13"/>
      <c r="B4371" s="249"/>
      <c r="C4371" s="250"/>
      <c r="D4371" s="251" t="s">
        <v>260</v>
      </c>
      <c r="E4371" s="252" t="s">
        <v>1</v>
      </c>
      <c r="F4371" s="253" t="s">
        <v>1955</v>
      </c>
      <c r="G4371" s="250"/>
      <c r="H4371" s="254">
        <v>3.2269999999999999</v>
      </c>
      <c r="I4371" s="255"/>
      <c r="J4371" s="250"/>
      <c r="K4371" s="250"/>
      <c r="L4371" s="256"/>
      <c r="M4371" s="257"/>
      <c r="N4371" s="258"/>
      <c r="O4371" s="258"/>
      <c r="P4371" s="258"/>
      <c r="Q4371" s="258"/>
      <c r="R4371" s="258"/>
      <c r="S4371" s="258"/>
      <c r="T4371" s="259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60" t="s">
        <v>260</v>
      </c>
      <c r="AU4371" s="260" t="s">
        <v>93</v>
      </c>
      <c r="AV4371" s="13" t="s">
        <v>93</v>
      </c>
      <c r="AW4371" s="13" t="s">
        <v>40</v>
      </c>
      <c r="AX4371" s="13" t="s">
        <v>84</v>
      </c>
      <c r="AY4371" s="260" t="s">
        <v>251</v>
      </c>
    </row>
    <row r="4372" s="13" customFormat="1">
      <c r="A4372" s="13"/>
      <c r="B4372" s="249"/>
      <c r="C4372" s="250"/>
      <c r="D4372" s="251" t="s">
        <v>260</v>
      </c>
      <c r="E4372" s="252" t="s">
        <v>1</v>
      </c>
      <c r="F4372" s="253" t="s">
        <v>1956</v>
      </c>
      <c r="G4372" s="250"/>
      <c r="H4372" s="254">
        <v>3.2269999999999999</v>
      </c>
      <c r="I4372" s="255"/>
      <c r="J4372" s="250"/>
      <c r="K4372" s="250"/>
      <c r="L4372" s="256"/>
      <c r="M4372" s="257"/>
      <c r="N4372" s="258"/>
      <c r="O4372" s="258"/>
      <c r="P4372" s="258"/>
      <c r="Q4372" s="258"/>
      <c r="R4372" s="258"/>
      <c r="S4372" s="258"/>
      <c r="T4372" s="259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60" t="s">
        <v>260</v>
      </c>
      <c r="AU4372" s="260" t="s">
        <v>93</v>
      </c>
      <c r="AV4372" s="13" t="s">
        <v>93</v>
      </c>
      <c r="AW4372" s="13" t="s">
        <v>40</v>
      </c>
      <c r="AX4372" s="13" t="s">
        <v>84</v>
      </c>
      <c r="AY4372" s="260" t="s">
        <v>251</v>
      </c>
    </row>
    <row r="4373" s="13" customFormat="1">
      <c r="A4373" s="13"/>
      <c r="B4373" s="249"/>
      <c r="C4373" s="250"/>
      <c r="D4373" s="251" t="s">
        <v>260</v>
      </c>
      <c r="E4373" s="252" t="s">
        <v>1</v>
      </c>
      <c r="F4373" s="253" t="s">
        <v>1957</v>
      </c>
      <c r="G4373" s="250"/>
      <c r="H4373" s="254">
        <v>3.5569999999999999</v>
      </c>
      <c r="I4373" s="255"/>
      <c r="J4373" s="250"/>
      <c r="K4373" s="250"/>
      <c r="L4373" s="256"/>
      <c r="M4373" s="257"/>
      <c r="N4373" s="258"/>
      <c r="O4373" s="258"/>
      <c r="P4373" s="258"/>
      <c r="Q4373" s="258"/>
      <c r="R4373" s="258"/>
      <c r="S4373" s="258"/>
      <c r="T4373" s="259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60" t="s">
        <v>260</v>
      </c>
      <c r="AU4373" s="260" t="s">
        <v>93</v>
      </c>
      <c r="AV4373" s="13" t="s">
        <v>93</v>
      </c>
      <c r="AW4373" s="13" t="s">
        <v>40</v>
      </c>
      <c r="AX4373" s="13" t="s">
        <v>84</v>
      </c>
      <c r="AY4373" s="260" t="s">
        <v>251</v>
      </c>
    </row>
    <row r="4374" s="16" customFormat="1">
      <c r="A4374" s="16"/>
      <c r="B4374" s="283"/>
      <c r="C4374" s="284"/>
      <c r="D4374" s="251" t="s">
        <v>260</v>
      </c>
      <c r="E4374" s="285" t="s">
        <v>1</v>
      </c>
      <c r="F4374" s="286" t="s">
        <v>329</v>
      </c>
      <c r="G4374" s="284"/>
      <c r="H4374" s="287">
        <v>19.815999999999999</v>
      </c>
      <c r="I4374" s="288"/>
      <c r="J4374" s="284"/>
      <c r="K4374" s="284"/>
      <c r="L4374" s="289"/>
      <c r="M4374" s="290"/>
      <c r="N4374" s="291"/>
      <c r="O4374" s="291"/>
      <c r="P4374" s="291"/>
      <c r="Q4374" s="291"/>
      <c r="R4374" s="291"/>
      <c r="S4374" s="291"/>
      <c r="T4374" s="292"/>
      <c r="U4374" s="16"/>
      <c r="V4374" s="16"/>
      <c r="W4374" s="16"/>
      <c r="X4374" s="16"/>
      <c r="Y4374" s="16"/>
      <c r="Z4374" s="16"/>
      <c r="AA4374" s="16"/>
      <c r="AB4374" s="16"/>
      <c r="AC4374" s="16"/>
      <c r="AD4374" s="16"/>
      <c r="AE4374" s="16"/>
      <c r="AT4374" s="293" t="s">
        <v>260</v>
      </c>
      <c r="AU4374" s="293" t="s">
        <v>93</v>
      </c>
      <c r="AV4374" s="16" t="s">
        <v>273</v>
      </c>
      <c r="AW4374" s="16" t="s">
        <v>40</v>
      </c>
      <c r="AX4374" s="16" t="s">
        <v>84</v>
      </c>
      <c r="AY4374" s="293" t="s">
        <v>251</v>
      </c>
    </row>
    <row r="4375" s="15" customFormat="1">
      <c r="A4375" s="15"/>
      <c r="B4375" s="272"/>
      <c r="C4375" s="273"/>
      <c r="D4375" s="251" t="s">
        <v>260</v>
      </c>
      <c r="E4375" s="274" t="s">
        <v>1</v>
      </c>
      <c r="F4375" s="275" t="s">
        <v>3702</v>
      </c>
      <c r="G4375" s="273"/>
      <c r="H4375" s="274" t="s">
        <v>1</v>
      </c>
      <c r="I4375" s="276"/>
      <c r="J4375" s="273"/>
      <c r="K4375" s="273"/>
      <c r="L4375" s="277"/>
      <c r="M4375" s="278"/>
      <c r="N4375" s="279"/>
      <c r="O4375" s="279"/>
      <c r="P4375" s="279"/>
      <c r="Q4375" s="279"/>
      <c r="R4375" s="279"/>
      <c r="S4375" s="279"/>
      <c r="T4375" s="280"/>
      <c r="U4375" s="15"/>
      <c r="V4375" s="15"/>
      <c r="W4375" s="15"/>
      <c r="X4375" s="15"/>
      <c r="Y4375" s="15"/>
      <c r="Z4375" s="15"/>
      <c r="AA4375" s="15"/>
      <c r="AB4375" s="15"/>
      <c r="AC4375" s="15"/>
      <c r="AD4375" s="15"/>
      <c r="AE4375" s="15"/>
      <c r="AT4375" s="281" t="s">
        <v>260</v>
      </c>
      <c r="AU4375" s="281" t="s">
        <v>93</v>
      </c>
      <c r="AV4375" s="15" t="s">
        <v>91</v>
      </c>
      <c r="AW4375" s="15" t="s">
        <v>40</v>
      </c>
      <c r="AX4375" s="15" t="s">
        <v>84</v>
      </c>
      <c r="AY4375" s="281" t="s">
        <v>251</v>
      </c>
    </row>
    <row r="4376" s="15" customFormat="1">
      <c r="A4376" s="15"/>
      <c r="B4376" s="272"/>
      <c r="C4376" s="273"/>
      <c r="D4376" s="251" t="s">
        <v>260</v>
      </c>
      <c r="E4376" s="274" t="s">
        <v>1</v>
      </c>
      <c r="F4376" s="275" t="s">
        <v>325</v>
      </c>
      <c r="G4376" s="273"/>
      <c r="H4376" s="274" t="s">
        <v>1</v>
      </c>
      <c r="I4376" s="276"/>
      <c r="J4376" s="273"/>
      <c r="K4376" s="273"/>
      <c r="L4376" s="277"/>
      <c r="M4376" s="278"/>
      <c r="N4376" s="279"/>
      <c r="O4376" s="279"/>
      <c r="P4376" s="279"/>
      <c r="Q4376" s="279"/>
      <c r="R4376" s="279"/>
      <c r="S4376" s="279"/>
      <c r="T4376" s="280"/>
      <c r="U4376" s="15"/>
      <c r="V4376" s="15"/>
      <c r="W4376" s="15"/>
      <c r="X4376" s="15"/>
      <c r="Y4376" s="15"/>
      <c r="Z4376" s="15"/>
      <c r="AA4376" s="15"/>
      <c r="AB4376" s="15"/>
      <c r="AC4376" s="15"/>
      <c r="AD4376" s="15"/>
      <c r="AE4376" s="15"/>
      <c r="AT4376" s="281" t="s">
        <v>260</v>
      </c>
      <c r="AU4376" s="281" t="s">
        <v>93</v>
      </c>
      <c r="AV4376" s="15" t="s">
        <v>91</v>
      </c>
      <c r="AW4376" s="15" t="s">
        <v>40</v>
      </c>
      <c r="AX4376" s="15" t="s">
        <v>84</v>
      </c>
      <c r="AY4376" s="281" t="s">
        <v>251</v>
      </c>
    </row>
    <row r="4377" s="13" customFormat="1">
      <c r="A4377" s="13"/>
      <c r="B4377" s="249"/>
      <c r="C4377" s="250"/>
      <c r="D4377" s="251" t="s">
        <v>260</v>
      </c>
      <c r="E4377" s="252" t="s">
        <v>1</v>
      </c>
      <c r="F4377" s="253" t="s">
        <v>3703</v>
      </c>
      <c r="G4377" s="250"/>
      <c r="H4377" s="254">
        <v>35.549999999999997</v>
      </c>
      <c r="I4377" s="255"/>
      <c r="J4377" s="250"/>
      <c r="K4377" s="250"/>
      <c r="L4377" s="256"/>
      <c r="M4377" s="257"/>
      <c r="N4377" s="258"/>
      <c r="O4377" s="258"/>
      <c r="P4377" s="258"/>
      <c r="Q4377" s="258"/>
      <c r="R4377" s="258"/>
      <c r="S4377" s="258"/>
      <c r="T4377" s="259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T4377" s="260" t="s">
        <v>260</v>
      </c>
      <c r="AU4377" s="260" t="s">
        <v>93</v>
      </c>
      <c r="AV4377" s="13" t="s">
        <v>93</v>
      </c>
      <c r="AW4377" s="13" t="s">
        <v>40</v>
      </c>
      <c r="AX4377" s="13" t="s">
        <v>84</v>
      </c>
      <c r="AY4377" s="260" t="s">
        <v>251</v>
      </c>
    </row>
    <row r="4378" s="13" customFormat="1">
      <c r="A4378" s="13"/>
      <c r="B4378" s="249"/>
      <c r="C4378" s="250"/>
      <c r="D4378" s="251" t="s">
        <v>260</v>
      </c>
      <c r="E4378" s="252" t="s">
        <v>1</v>
      </c>
      <c r="F4378" s="253" t="s">
        <v>3704</v>
      </c>
      <c r="G4378" s="250"/>
      <c r="H4378" s="254">
        <v>20</v>
      </c>
      <c r="I4378" s="255"/>
      <c r="J4378" s="250"/>
      <c r="K4378" s="250"/>
      <c r="L4378" s="256"/>
      <c r="M4378" s="257"/>
      <c r="N4378" s="258"/>
      <c r="O4378" s="258"/>
      <c r="P4378" s="258"/>
      <c r="Q4378" s="258"/>
      <c r="R4378" s="258"/>
      <c r="S4378" s="258"/>
      <c r="T4378" s="259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60" t="s">
        <v>260</v>
      </c>
      <c r="AU4378" s="260" t="s">
        <v>93</v>
      </c>
      <c r="AV4378" s="13" t="s">
        <v>93</v>
      </c>
      <c r="AW4378" s="13" t="s">
        <v>40</v>
      </c>
      <c r="AX4378" s="13" t="s">
        <v>84</v>
      </c>
      <c r="AY4378" s="260" t="s">
        <v>251</v>
      </c>
    </row>
    <row r="4379" s="13" customFormat="1">
      <c r="A4379" s="13"/>
      <c r="B4379" s="249"/>
      <c r="C4379" s="250"/>
      <c r="D4379" s="251" t="s">
        <v>260</v>
      </c>
      <c r="E4379" s="252" t="s">
        <v>1</v>
      </c>
      <c r="F4379" s="253" t="s">
        <v>3705</v>
      </c>
      <c r="G4379" s="250"/>
      <c r="H4379" s="254">
        <v>16.640000000000001</v>
      </c>
      <c r="I4379" s="255"/>
      <c r="J4379" s="250"/>
      <c r="K4379" s="250"/>
      <c r="L4379" s="256"/>
      <c r="M4379" s="257"/>
      <c r="N4379" s="258"/>
      <c r="O4379" s="258"/>
      <c r="P4379" s="258"/>
      <c r="Q4379" s="258"/>
      <c r="R4379" s="258"/>
      <c r="S4379" s="258"/>
      <c r="T4379" s="259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60" t="s">
        <v>260</v>
      </c>
      <c r="AU4379" s="260" t="s">
        <v>93</v>
      </c>
      <c r="AV4379" s="13" t="s">
        <v>93</v>
      </c>
      <c r="AW4379" s="13" t="s">
        <v>40</v>
      </c>
      <c r="AX4379" s="13" t="s">
        <v>84</v>
      </c>
      <c r="AY4379" s="260" t="s">
        <v>251</v>
      </c>
    </row>
    <row r="4380" s="13" customFormat="1">
      <c r="A4380" s="13"/>
      <c r="B4380" s="249"/>
      <c r="C4380" s="250"/>
      <c r="D4380" s="251" t="s">
        <v>260</v>
      </c>
      <c r="E4380" s="252" t="s">
        <v>1</v>
      </c>
      <c r="F4380" s="253" t="s">
        <v>3706</v>
      </c>
      <c r="G4380" s="250"/>
      <c r="H4380" s="254">
        <v>1.9299999999999999</v>
      </c>
      <c r="I4380" s="255"/>
      <c r="J4380" s="250"/>
      <c r="K4380" s="250"/>
      <c r="L4380" s="256"/>
      <c r="M4380" s="257"/>
      <c r="N4380" s="258"/>
      <c r="O4380" s="258"/>
      <c r="P4380" s="258"/>
      <c r="Q4380" s="258"/>
      <c r="R4380" s="258"/>
      <c r="S4380" s="258"/>
      <c r="T4380" s="259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60" t="s">
        <v>260</v>
      </c>
      <c r="AU4380" s="260" t="s">
        <v>93</v>
      </c>
      <c r="AV4380" s="13" t="s">
        <v>93</v>
      </c>
      <c r="AW4380" s="13" t="s">
        <v>40</v>
      </c>
      <c r="AX4380" s="13" t="s">
        <v>84</v>
      </c>
      <c r="AY4380" s="260" t="s">
        <v>251</v>
      </c>
    </row>
    <row r="4381" s="13" customFormat="1">
      <c r="A4381" s="13"/>
      <c r="B4381" s="249"/>
      <c r="C4381" s="250"/>
      <c r="D4381" s="251" t="s">
        <v>260</v>
      </c>
      <c r="E4381" s="252" t="s">
        <v>1</v>
      </c>
      <c r="F4381" s="253" t="s">
        <v>3707</v>
      </c>
      <c r="G4381" s="250"/>
      <c r="H4381" s="254">
        <v>12.09</v>
      </c>
      <c r="I4381" s="255"/>
      <c r="J4381" s="250"/>
      <c r="K4381" s="250"/>
      <c r="L4381" s="256"/>
      <c r="M4381" s="257"/>
      <c r="N4381" s="258"/>
      <c r="O4381" s="258"/>
      <c r="P4381" s="258"/>
      <c r="Q4381" s="258"/>
      <c r="R4381" s="258"/>
      <c r="S4381" s="258"/>
      <c r="T4381" s="259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60" t="s">
        <v>260</v>
      </c>
      <c r="AU4381" s="260" t="s">
        <v>93</v>
      </c>
      <c r="AV4381" s="13" t="s">
        <v>93</v>
      </c>
      <c r="AW4381" s="13" t="s">
        <v>40</v>
      </c>
      <c r="AX4381" s="13" t="s">
        <v>84</v>
      </c>
      <c r="AY4381" s="260" t="s">
        <v>251</v>
      </c>
    </row>
    <row r="4382" s="16" customFormat="1">
      <c r="A4382" s="16"/>
      <c r="B4382" s="283"/>
      <c r="C4382" s="284"/>
      <c r="D4382" s="251" t="s">
        <v>260</v>
      </c>
      <c r="E4382" s="285" t="s">
        <v>1</v>
      </c>
      <c r="F4382" s="286" t="s">
        <v>329</v>
      </c>
      <c r="G4382" s="284"/>
      <c r="H4382" s="287">
        <v>86.209999999999994</v>
      </c>
      <c r="I4382" s="288"/>
      <c r="J4382" s="284"/>
      <c r="K4382" s="284"/>
      <c r="L4382" s="289"/>
      <c r="M4382" s="290"/>
      <c r="N4382" s="291"/>
      <c r="O4382" s="291"/>
      <c r="P4382" s="291"/>
      <c r="Q4382" s="291"/>
      <c r="R4382" s="291"/>
      <c r="S4382" s="291"/>
      <c r="T4382" s="292"/>
      <c r="U4382" s="16"/>
      <c r="V4382" s="16"/>
      <c r="W4382" s="16"/>
      <c r="X4382" s="16"/>
      <c r="Y4382" s="16"/>
      <c r="Z4382" s="16"/>
      <c r="AA4382" s="16"/>
      <c r="AB4382" s="16"/>
      <c r="AC4382" s="16"/>
      <c r="AD4382" s="16"/>
      <c r="AE4382" s="16"/>
      <c r="AT4382" s="293" t="s">
        <v>260</v>
      </c>
      <c r="AU4382" s="293" t="s">
        <v>93</v>
      </c>
      <c r="AV4382" s="16" t="s">
        <v>273</v>
      </c>
      <c r="AW4382" s="16" t="s">
        <v>40</v>
      </c>
      <c r="AX4382" s="16" t="s">
        <v>84</v>
      </c>
      <c r="AY4382" s="293" t="s">
        <v>251</v>
      </c>
    </row>
    <row r="4383" s="15" customFormat="1">
      <c r="A4383" s="15"/>
      <c r="B4383" s="272"/>
      <c r="C4383" s="273"/>
      <c r="D4383" s="251" t="s">
        <v>260</v>
      </c>
      <c r="E4383" s="274" t="s">
        <v>1</v>
      </c>
      <c r="F4383" s="275" t="s">
        <v>3708</v>
      </c>
      <c r="G4383" s="273"/>
      <c r="H4383" s="274" t="s">
        <v>1</v>
      </c>
      <c r="I4383" s="276"/>
      <c r="J4383" s="273"/>
      <c r="K4383" s="273"/>
      <c r="L4383" s="277"/>
      <c r="M4383" s="278"/>
      <c r="N4383" s="279"/>
      <c r="O4383" s="279"/>
      <c r="P4383" s="279"/>
      <c r="Q4383" s="279"/>
      <c r="R4383" s="279"/>
      <c r="S4383" s="279"/>
      <c r="T4383" s="280"/>
      <c r="U4383" s="15"/>
      <c r="V4383" s="15"/>
      <c r="W4383" s="15"/>
      <c r="X4383" s="15"/>
      <c r="Y4383" s="15"/>
      <c r="Z4383" s="15"/>
      <c r="AA4383" s="15"/>
      <c r="AB4383" s="15"/>
      <c r="AC4383" s="15"/>
      <c r="AD4383" s="15"/>
      <c r="AE4383" s="15"/>
      <c r="AT4383" s="281" t="s">
        <v>260</v>
      </c>
      <c r="AU4383" s="281" t="s">
        <v>93</v>
      </c>
      <c r="AV4383" s="15" t="s">
        <v>91</v>
      </c>
      <c r="AW4383" s="15" t="s">
        <v>40</v>
      </c>
      <c r="AX4383" s="15" t="s">
        <v>84</v>
      </c>
      <c r="AY4383" s="281" t="s">
        <v>251</v>
      </c>
    </row>
    <row r="4384" s="15" customFormat="1">
      <c r="A4384" s="15"/>
      <c r="B4384" s="272"/>
      <c r="C4384" s="273"/>
      <c r="D4384" s="251" t="s">
        <v>260</v>
      </c>
      <c r="E4384" s="274" t="s">
        <v>1</v>
      </c>
      <c r="F4384" s="275" t="s">
        <v>325</v>
      </c>
      <c r="G4384" s="273"/>
      <c r="H4384" s="274" t="s">
        <v>1</v>
      </c>
      <c r="I4384" s="276"/>
      <c r="J4384" s="273"/>
      <c r="K4384" s="273"/>
      <c r="L4384" s="277"/>
      <c r="M4384" s="278"/>
      <c r="N4384" s="279"/>
      <c r="O4384" s="279"/>
      <c r="P4384" s="279"/>
      <c r="Q4384" s="279"/>
      <c r="R4384" s="279"/>
      <c r="S4384" s="279"/>
      <c r="T4384" s="280"/>
      <c r="U4384" s="15"/>
      <c r="V4384" s="15"/>
      <c r="W4384" s="15"/>
      <c r="X4384" s="15"/>
      <c r="Y4384" s="15"/>
      <c r="Z4384" s="15"/>
      <c r="AA4384" s="15"/>
      <c r="AB4384" s="15"/>
      <c r="AC4384" s="15"/>
      <c r="AD4384" s="15"/>
      <c r="AE4384" s="15"/>
      <c r="AT4384" s="281" t="s">
        <v>260</v>
      </c>
      <c r="AU4384" s="281" t="s">
        <v>93</v>
      </c>
      <c r="AV4384" s="15" t="s">
        <v>91</v>
      </c>
      <c r="AW4384" s="15" t="s">
        <v>40</v>
      </c>
      <c r="AX4384" s="15" t="s">
        <v>84</v>
      </c>
      <c r="AY4384" s="281" t="s">
        <v>251</v>
      </c>
    </row>
    <row r="4385" s="13" customFormat="1">
      <c r="A4385" s="13"/>
      <c r="B4385" s="249"/>
      <c r="C4385" s="250"/>
      <c r="D4385" s="251" t="s">
        <v>260</v>
      </c>
      <c r="E4385" s="252" t="s">
        <v>1</v>
      </c>
      <c r="F4385" s="253" t="s">
        <v>3709</v>
      </c>
      <c r="G4385" s="250"/>
      <c r="H4385" s="254">
        <v>9.7300000000000004</v>
      </c>
      <c r="I4385" s="255"/>
      <c r="J4385" s="250"/>
      <c r="K4385" s="250"/>
      <c r="L4385" s="256"/>
      <c r="M4385" s="257"/>
      <c r="N4385" s="258"/>
      <c r="O4385" s="258"/>
      <c r="P4385" s="258"/>
      <c r="Q4385" s="258"/>
      <c r="R4385" s="258"/>
      <c r="S4385" s="258"/>
      <c r="T4385" s="259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60" t="s">
        <v>260</v>
      </c>
      <c r="AU4385" s="260" t="s">
        <v>93</v>
      </c>
      <c r="AV4385" s="13" t="s">
        <v>93</v>
      </c>
      <c r="AW4385" s="13" t="s">
        <v>40</v>
      </c>
      <c r="AX4385" s="13" t="s">
        <v>84</v>
      </c>
      <c r="AY4385" s="260" t="s">
        <v>251</v>
      </c>
    </row>
    <row r="4386" s="13" customFormat="1">
      <c r="A4386" s="13"/>
      <c r="B4386" s="249"/>
      <c r="C4386" s="250"/>
      <c r="D4386" s="251" t="s">
        <v>260</v>
      </c>
      <c r="E4386" s="252" t="s">
        <v>1</v>
      </c>
      <c r="F4386" s="253" t="s">
        <v>3710</v>
      </c>
      <c r="G4386" s="250"/>
      <c r="H4386" s="254">
        <v>3.98</v>
      </c>
      <c r="I4386" s="255"/>
      <c r="J4386" s="250"/>
      <c r="K4386" s="250"/>
      <c r="L4386" s="256"/>
      <c r="M4386" s="257"/>
      <c r="N4386" s="258"/>
      <c r="O4386" s="258"/>
      <c r="P4386" s="258"/>
      <c r="Q4386" s="258"/>
      <c r="R4386" s="258"/>
      <c r="S4386" s="258"/>
      <c r="T4386" s="259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60" t="s">
        <v>260</v>
      </c>
      <c r="AU4386" s="260" t="s">
        <v>93</v>
      </c>
      <c r="AV4386" s="13" t="s">
        <v>93</v>
      </c>
      <c r="AW4386" s="13" t="s">
        <v>40</v>
      </c>
      <c r="AX4386" s="13" t="s">
        <v>84</v>
      </c>
      <c r="AY4386" s="260" t="s">
        <v>251</v>
      </c>
    </row>
    <row r="4387" s="13" customFormat="1">
      <c r="A4387" s="13"/>
      <c r="B4387" s="249"/>
      <c r="C4387" s="250"/>
      <c r="D4387" s="251" t="s">
        <v>260</v>
      </c>
      <c r="E4387" s="252" t="s">
        <v>1</v>
      </c>
      <c r="F4387" s="253" t="s">
        <v>3711</v>
      </c>
      <c r="G4387" s="250"/>
      <c r="H4387" s="254">
        <v>3.46</v>
      </c>
      <c r="I4387" s="255"/>
      <c r="J4387" s="250"/>
      <c r="K4387" s="250"/>
      <c r="L4387" s="256"/>
      <c r="M4387" s="257"/>
      <c r="N4387" s="258"/>
      <c r="O4387" s="258"/>
      <c r="P4387" s="258"/>
      <c r="Q4387" s="258"/>
      <c r="R4387" s="258"/>
      <c r="S4387" s="258"/>
      <c r="T4387" s="259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T4387" s="260" t="s">
        <v>260</v>
      </c>
      <c r="AU4387" s="260" t="s">
        <v>93</v>
      </c>
      <c r="AV4387" s="13" t="s">
        <v>93</v>
      </c>
      <c r="AW4387" s="13" t="s">
        <v>40</v>
      </c>
      <c r="AX4387" s="13" t="s">
        <v>84</v>
      </c>
      <c r="AY4387" s="260" t="s">
        <v>251</v>
      </c>
    </row>
    <row r="4388" s="16" customFormat="1">
      <c r="A4388" s="16"/>
      <c r="B4388" s="283"/>
      <c r="C4388" s="284"/>
      <c r="D4388" s="251" t="s">
        <v>260</v>
      </c>
      <c r="E4388" s="285" t="s">
        <v>1</v>
      </c>
      <c r="F4388" s="286" t="s">
        <v>329</v>
      </c>
      <c r="G4388" s="284"/>
      <c r="H4388" s="287">
        <v>17.170000000000002</v>
      </c>
      <c r="I4388" s="288"/>
      <c r="J4388" s="284"/>
      <c r="K4388" s="284"/>
      <c r="L4388" s="289"/>
      <c r="M4388" s="290"/>
      <c r="N4388" s="291"/>
      <c r="O4388" s="291"/>
      <c r="P4388" s="291"/>
      <c r="Q4388" s="291"/>
      <c r="R4388" s="291"/>
      <c r="S4388" s="291"/>
      <c r="T4388" s="292"/>
      <c r="U4388" s="16"/>
      <c r="V4388" s="16"/>
      <c r="W4388" s="16"/>
      <c r="X4388" s="16"/>
      <c r="Y4388" s="16"/>
      <c r="Z4388" s="16"/>
      <c r="AA4388" s="16"/>
      <c r="AB4388" s="16"/>
      <c r="AC4388" s="16"/>
      <c r="AD4388" s="16"/>
      <c r="AE4388" s="16"/>
      <c r="AT4388" s="293" t="s">
        <v>260</v>
      </c>
      <c r="AU4388" s="293" t="s">
        <v>93</v>
      </c>
      <c r="AV4388" s="16" t="s">
        <v>273</v>
      </c>
      <c r="AW4388" s="16" t="s">
        <v>40</v>
      </c>
      <c r="AX4388" s="16" t="s">
        <v>84</v>
      </c>
      <c r="AY4388" s="293" t="s">
        <v>251</v>
      </c>
    </row>
    <row r="4389" s="14" customFormat="1">
      <c r="A4389" s="14"/>
      <c r="B4389" s="261"/>
      <c r="C4389" s="262"/>
      <c r="D4389" s="251" t="s">
        <v>260</v>
      </c>
      <c r="E4389" s="263" t="s">
        <v>1</v>
      </c>
      <c r="F4389" s="264" t="s">
        <v>262</v>
      </c>
      <c r="G4389" s="262"/>
      <c r="H4389" s="265">
        <v>541.24599999999998</v>
      </c>
      <c r="I4389" s="266"/>
      <c r="J4389" s="262"/>
      <c r="K4389" s="262"/>
      <c r="L4389" s="267"/>
      <c r="M4389" s="268"/>
      <c r="N4389" s="269"/>
      <c r="O4389" s="269"/>
      <c r="P4389" s="269"/>
      <c r="Q4389" s="269"/>
      <c r="R4389" s="269"/>
      <c r="S4389" s="269"/>
      <c r="T4389" s="270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71" t="s">
        <v>260</v>
      </c>
      <c r="AU4389" s="271" t="s">
        <v>93</v>
      </c>
      <c r="AV4389" s="14" t="s">
        <v>257</v>
      </c>
      <c r="AW4389" s="14" t="s">
        <v>40</v>
      </c>
      <c r="AX4389" s="14" t="s">
        <v>91</v>
      </c>
      <c r="AY4389" s="271" t="s">
        <v>251</v>
      </c>
    </row>
    <row r="4390" s="2" customFormat="1" ht="37.8" customHeight="1">
      <c r="A4390" s="41"/>
      <c r="B4390" s="42"/>
      <c r="C4390" s="294" t="s">
        <v>3817</v>
      </c>
      <c r="D4390" s="294" t="s">
        <v>338</v>
      </c>
      <c r="E4390" s="295" t="s">
        <v>3818</v>
      </c>
      <c r="F4390" s="296" t="s">
        <v>3819</v>
      </c>
      <c r="G4390" s="297" t="s">
        <v>389</v>
      </c>
      <c r="H4390" s="298">
        <v>599.64499999999998</v>
      </c>
      <c r="I4390" s="299"/>
      <c r="J4390" s="300">
        <f>ROUND(I4390*H4390,2)</f>
        <v>0</v>
      </c>
      <c r="K4390" s="301"/>
      <c r="L4390" s="302"/>
      <c r="M4390" s="303" t="s">
        <v>1</v>
      </c>
      <c r="N4390" s="304" t="s">
        <v>49</v>
      </c>
      <c r="O4390" s="94"/>
      <c r="P4390" s="240">
        <f>O4390*H4390</f>
        <v>0</v>
      </c>
      <c r="Q4390" s="240">
        <v>0.021999999999999999</v>
      </c>
      <c r="R4390" s="240">
        <f>Q4390*H4390</f>
        <v>13.192189999999998</v>
      </c>
      <c r="S4390" s="240">
        <v>0</v>
      </c>
      <c r="T4390" s="241">
        <f>S4390*H4390</f>
        <v>0</v>
      </c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R4390" s="242" t="s">
        <v>364</v>
      </c>
      <c r="AT4390" s="242" t="s">
        <v>338</v>
      </c>
      <c r="AU4390" s="242" t="s">
        <v>93</v>
      </c>
      <c r="AY4390" s="19" t="s">
        <v>251</v>
      </c>
      <c r="BE4390" s="243">
        <f>IF(N4390="základní",J4390,0)</f>
        <v>0</v>
      </c>
      <c r="BF4390" s="243">
        <f>IF(N4390="snížená",J4390,0)</f>
        <v>0</v>
      </c>
      <c r="BG4390" s="243">
        <f>IF(N4390="zákl. přenesená",J4390,0)</f>
        <v>0</v>
      </c>
      <c r="BH4390" s="243">
        <f>IF(N4390="sníž. přenesená",J4390,0)</f>
        <v>0</v>
      </c>
      <c r="BI4390" s="243">
        <f>IF(N4390="nulová",J4390,0)</f>
        <v>0</v>
      </c>
      <c r="BJ4390" s="19" t="s">
        <v>91</v>
      </c>
      <c r="BK4390" s="243">
        <f>ROUND(I4390*H4390,2)</f>
        <v>0</v>
      </c>
      <c r="BL4390" s="19" t="s">
        <v>304</v>
      </c>
      <c r="BM4390" s="242" t="s">
        <v>3820</v>
      </c>
    </row>
    <row r="4391" s="2" customFormat="1">
      <c r="A4391" s="41"/>
      <c r="B4391" s="42"/>
      <c r="C4391" s="43"/>
      <c r="D4391" s="251" t="s">
        <v>289</v>
      </c>
      <c r="E4391" s="43"/>
      <c r="F4391" s="282" t="s">
        <v>3821</v>
      </c>
      <c r="G4391" s="43"/>
      <c r="H4391" s="43"/>
      <c r="I4391" s="246"/>
      <c r="J4391" s="43"/>
      <c r="K4391" s="43"/>
      <c r="L4391" s="47"/>
      <c r="M4391" s="247"/>
      <c r="N4391" s="248"/>
      <c r="O4391" s="94"/>
      <c r="P4391" s="94"/>
      <c r="Q4391" s="94"/>
      <c r="R4391" s="94"/>
      <c r="S4391" s="94"/>
      <c r="T4391" s="95"/>
      <c r="U4391" s="41"/>
      <c r="V4391" s="41"/>
      <c r="W4391" s="41"/>
      <c r="X4391" s="41"/>
      <c r="Y4391" s="41"/>
      <c r="Z4391" s="41"/>
      <c r="AA4391" s="41"/>
      <c r="AB4391" s="41"/>
      <c r="AC4391" s="41"/>
      <c r="AD4391" s="41"/>
      <c r="AE4391" s="41"/>
      <c r="AT4391" s="19" t="s">
        <v>289</v>
      </c>
      <c r="AU4391" s="19" t="s">
        <v>93</v>
      </c>
    </row>
    <row r="4392" s="15" customFormat="1">
      <c r="A4392" s="15"/>
      <c r="B4392" s="272"/>
      <c r="C4392" s="273"/>
      <c r="D4392" s="251" t="s">
        <v>260</v>
      </c>
      <c r="E4392" s="274" t="s">
        <v>1</v>
      </c>
      <c r="F4392" s="275" t="s">
        <v>3578</v>
      </c>
      <c r="G4392" s="273"/>
      <c r="H4392" s="274" t="s">
        <v>1</v>
      </c>
      <c r="I4392" s="276"/>
      <c r="J4392" s="273"/>
      <c r="K4392" s="273"/>
      <c r="L4392" s="277"/>
      <c r="M4392" s="278"/>
      <c r="N4392" s="279"/>
      <c r="O4392" s="279"/>
      <c r="P4392" s="279"/>
      <c r="Q4392" s="279"/>
      <c r="R4392" s="279"/>
      <c r="S4392" s="279"/>
      <c r="T4392" s="280"/>
      <c r="U4392" s="15"/>
      <c r="V4392" s="15"/>
      <c r="W4392" s="15"/>
      <c r="X4392" s="15"/>
      <c r="Y4392" s="15"/>
      <c r="Z4392" s="15"/>
      <c r="AA4392" s="15"/>
      <c r="AB4392" s="15"/>
      <c r="AC4392" s="15"/>
      <c r="AD4392" s="15"/>
      <c r="AE4392" s="15"/>
      <c r="AT4392" s="281" t="s">
        <v>260</v>
      </c>
      <c r="AU4392" s="281" t="s">
        <v>93</v>
      </c>
      <c r="AV4392" s="15" t="s">
        <v>91</v>
      </c>
      <c r="AW4392" s="15" t="s">
        <v>40</v>
      </c>
      <c r="AX4392" s="15" t="s">
        <v>84</v>
      </c>
      <c r="AY4392" s="281" t="s">
        <v>251</v>
      </c>
    </row>
    <row r="4393" s="15" customFormat="1">
      <c r="A4393" s="15"/>
      <c r="B4393" s="272"/>
      <c r="C4393" s="273"/>
      <c r="D4393" s="251" t="s">
        <v>260</v>
      </c>
      <c r="E4393" s="274" t="s">
        <v>1</v>
      </c>
      <c r="F4393" s="275" t="s">
        <v>330</v>
      </c>
      <c r="G4393" s="273"/>
      <c r="H4393" s="274" t="s">
        <v>1</v>
      </c>
      <c r="I4393" s="276"/>
      <c r="J4393" s="273"/>
      <c r="K4393" s="273"/>
      <c r="L4393" s="277"/>
      <c r="M4393" s="278"/>
      <c r="N4393" s="279"/>
      <c r="O4393" s="279"/>
      <c r="P4393" s="279"/>
      <c r="Q4393" s="279"/>
      <c r="R4393" s="279"/>
      <c r="S4393" s="279"/>
      <c r="T4393" s="280"/>
      <c r="U4393" s="15"/>
      <c r="V4393" s="15"/>
      <c r="W4393" s="15"/>
      <c r="X4393" s="15"/>
      <c r="Y4393" s="15"/>
      <c r="Z4393" s="15"/>
      <c r="AA4393" s="15"/>
      <c r="AB4393" s="15"/>
      <c r="AC4393" s="15"/>
      <c r="AD4393" s="15"/>
      <c r="AE4393" s="15"/>
      <c r="AT4393" s="281" t="s">
        <v>260</v>
      </c>
      <c r="AU4393" s="281" t="s">
        <v>93</v>
      </c>
      <c r="AV4393" s="15" t="s">
        <v>91</v>
      </c>
      <c r="AW4393" s="15" t="s">
        <v>40</v>
      </c>
      <c r="AX4393" s="15" t="s">
        <v>84</v>
      </c>
      <c r="AY4393" s="281" t="s">
        <v>251</v>
      </c>
    </row>
    <row r="4394" s="13" customFormat="1">
      <c r="A4394" s="13"/>
      <c r="B4394" s="249"/>
      <c r="C4394" s="250"/>
      <c r="D4394" s="251" t="s">
        <v>260</v>
      </c>
      <c r="E4394" s="252" t="s">
        <v>1</v>
      </c>
      <c r="F4394" s="253" t="s">
        <v>3579</v>
      </c>
      <c r="G4394" s="250"/>
      <c r="H4394" s="254">
        <v>67.349999999999994</v>
      </c>
      <c r="I4394" s="255"/>
      <c r="J4394" s="250"/>
      <c r="K4394" s="250"/>
      <c r="L4394" s="256"/>
      <c r="M4394" s="257"/>
      <c r="N4394" s="258"/>
      <c r="O4394" s="258"/>
      <c r="P4394" s="258"/>
      <c r="Q4394" s="258"/>
      <c r="R4394" s="258"/>
      <c r="S4394" s="258"/>
      <c r="T4394" s="259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T4394" s="260" t="s">
        <v>260</v>
      </c>
      <c r="AU4394" s="260" t="s">
        <v>93</v>
      </c>
      <c r="AV4394" s="13" t="s">
        <v>93</v>
      </c>
      <c r="AW4394" s="13" t="s">
        <v>40</v>
      </c>
      <c r="AX4394" s="13" t="s">
        <v>84</v>
      </c>
      <c r="AY4394" s="260" t="s">
        <v>251</v>
      </c>
    </row>
    <row r="4395" s="13" customFormat="1">
      <c r="A4395" s="13"/>
      <c r="B4395" s="249"/>
      <c r="C4395" s="250"/>
      <c r="D4395" s="251" t="s">
        <v>260</v>
      </c>
      <c r="E4395" s="252" t="s">
        <v>1</v>
      </c>
      <c r="F4395" s="253" t="s">
        <v>3580</v>
      </c>
      <c r="G4395" s="250"/>
      <c r="H4395" s="254">
        <v>10.08</v>
      </c>
      <c r="I4395" s="255"/>
      <c r="J4395" s="250"/>
      <c r="K4395" s="250"/>
      <c r="L4395" s="256"/>
      <c r="M4395" s="257"/>
      <c r="N4395" s="258"/>
      <c r="O4395" s="258"/>
      <c r="P4395" s="258"/>
      <c r="Q4395" s="258"/>
      <c r="R4395" s="258"/>
      <c r="S4395" s="258"/>
      <c r="T4395" s="259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60" t="s">
        <v>260</v>
      </c>
      <c r="AU4395" s="260" t="s">
        <v>93</v>
      </c>
      <c r="AV4395" s="13" t="s">
        <v>93</v>
      </c>
      <c r="AW4395" s="13" t="s">
        <v>40</v>
      </c>
      <c r="AX4395" s="13" t="s">
        <v>84</v>
      </c>
      <c r="AY4395" s="260" t="s">
        <v>251</v>
      </c>
    </row>
    <row r="4396" s="13" customFormat="1">
      <c r="A4396" s="13"/>
      <c r="B4396" s="249"/>
      <c r="C4396" s="250"/>
      <c r="D4396" s="251" t="s">
        <v>260</v>
      </c>
      <c r="E4396" s="252" t="s">
        <v>1</v>
      </c>
      <c r="F4396" s="253" t="s">
        <v>3581</v>
      </c>
      <c r="G4396" s="250"/>
      <c r="H4396" s="254">
        <v>4.3499999999999996</v>
      </c>
      <c r="I4396" s="255"/>
      <c r="J4396" s="250"/>
      <c r="K4396" s="250"/>
      <c r="L4396" s="256"/>
      <c r="M4396" s="257"/>
      <c r="N4396" s="258"/>
      <c r="O4396" s="258"/>
      <c r="P4396" s="258"/>
      <c r="Q4396" s="258"/>
      <c r="R4396" s="258"/>
      <c r="S4396" s="258"/>
      <c r="T4396" s="259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60" t="s">
        <v>260</v>
      </c>
      <c r="AU4396" s="260" t="s">
        <v>93</v>
      </c>
      <c r="AV4396" s="13" t="s">
        <v>93</v>
      </c>
      <c r="AW4396" s="13" t="s">
        <v>40</v>
      </c>
      <c r="AX4396" s="13" t="s">
        <v>84</v>
      </c>
      <c r="AY4396" s="260" t="s">
        <v>251</v>
      </c>
    </row>
    <row r="4397" s="13" customFormat="1">
      <c r="A4397" s="13"/>
      <c r="B4397" s="249"/>
      <c r="C4397" s="250"/>
      <c r="D4397" s="251" t="s">
        <v>260</v>
      </c>
      <c r="E4397" s="252" t="s">
        <v>1</v>
      </c>
      <c r="F4397" s="253" t="s">
        <v>3582</v>
      </c>
      <c r="G4397" s="250"/>
      <c r="H4397" s="254">
        <v>7.3099999999999996</v>
      </c>
      <c r="I4397" s="255"/>
      <c r="J4397" s="250"/>
      <c r="K4397" s="250"/>
      <c r="L4397" s="256"/>
      <c r="M4397" s="257"/>
      <c r="N4397" s="258"/>
      <c r="O4397" s="258"/>
      <c r="P4397" s="258"/>
      <c r="Q4397" s="258"/>
      <c r="R4397" s="258"/>
      <c r="S4397" s="258"/>
      <c r="T4397" s="259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60" t="s">
        <v>260</v>
      </c>
      <c r="AU4397" s="260" t="s">
        <v>93</v>
      </c>
      <c r="AV4397" s="13" t="s">
        <v>93</v>
      </c>
      <c r="AW4397" s="13" t="s">
        <v>40</v>
      </c>
      <c r="AX4397" s="13" t="s">
        <v>84</v>
      </c>
      <c r="AY4397" s="260" t="s">
        <v>251</v>
      </c>
    </row>
    <row r="4398" s="13" customFormat="1">
      <c r="A4398" s="13"/>
      <c r="B4398" s="249"/>
      <c r="C4398" s="250"/>
      <c r="D4398" s="251" t="s">
        <v>260</v>
      </c>
      <c r="E4398" s="252" t="s">
        <v>1</v>
      </c>
      <c r="F4398" s="253" t="s">
        <v>3583</v>
      </c>
      <c r="G4398" s="250"/>
      <c r="H4398" s="254">
        <v>18.359999999999999</v>
      </c>
      <c r="I4398" s="255"/>
      <c r="J4398" s="250"/>
      <c r="K4398" s="250"/>
      <c r="L4398" s="256"/>
      <c r="M4398" s="257"/>
      <c r="N4398" s="258"/>
      <c r="O4398" s="258"/>
      <c r="P4398" s="258"/>
      <c r="Q4398" s="258"/>
      <c r="R4398" s="258"/>
      <c r="S4398" s="258"/>
      <c r="T4398" s="259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60" t="s">
        <v>260</v>
      </c>
      <c r="AU4398" s="260" t="s">
        <v>93</v>
      </c>
      <c r="AV4398" s="13" t="s">
        <v>93</v>
      </c>
      <c r="AW4398" s="13" t="s">
        <v>40</v>
      </c>
      <c r="AX4398" s="13" t="s">
        <v>84</v>
      </c>
      <c r="AY4398" s="260" t="s">
        <v>251</v>
      </c>
    </row>
    <row r="4399" s="16" customFormat="1">
      <c r="A4399" s="16"/>
      <c r="B4399" s="283"/>
      <c r="C4399" s="284"/>
      <c r="D4399" s="251" t="s">
        <v>260</v>
      </c>
      <c r="E4399" s="285" t="s">
        <v>1</v>
      </c>
      <c r="F4399" s="286" t="s">
        <v>329</v>
      </c>
      <c r="G4399" s="284"/>
      <c r="H4399" s="287">
        <v>107.45</v>
      </c>
      <c r="I4399" s="288"/>
      <c r="J4399" s="284"/>
      <c r="K4399" s="284"/>
      <c r="L4399" s="289"/>
      <c r="M4399" s="290"/>
      <c r="N4399" s="291"/>
      <c r="O4399" s="291"/>
      <c r="P4399" s="291"/>
      <c r="Q4399" s="291"/>
      <c r="R4399" s="291"/>
      <c r="S4399" s="291"/>
      <c r="T4399" s="292"/>
      <c r="U4399" s="16"/>
      <c r="V4399" s="16"/>
      <c r="W4399" s="16"/>
      <c r="X4399" s="16"/>
      <c r="Y4399" s="16"/>
      <c r="Z4399" s="16"/>
      <c r="AA4399" s="16"/>
      <c r="AB4399" s="16"/>
      <c r="AC4399" s="16"/>
      <c r="AD4399" s="16"/>
      <c r="AE4399" s="16"/>
      <c r="AT4399" s="293" t="s">
        <v>260</v>
      </c>
      <c r="AU4399" s="293" t="s">
        <v>93</v>
      </c>
      <c r="AV4399" s="16" t="s">
        <v>273</v>
      </c>
      <c r="AW4399" s="16" t="s">
        <v>40</v>
      </c>
      <c r="AX4399" s="16" t="s">
        <v>84</v>
      </c>
      <c r="AY4399" s="293" t="s">
        <v>251</v>
      </c>
    </row>
    <row r="4400" s="15" customFormat="1">
      <c r="A4400" s="15"/>
      <c r="B4400" s="272"/>
      <c r="C4400" s="273"/>
      <c r="D4400" s="251" t="s">
        <v>260</v>
      </c>
      <c r="E4400" s="274" t="s">
        <v>1</v>
      </c>
      <c r="F4400" s="275" t="s">
        <v>628</v>
      </c>
      <c r="G4400" s="273"/>
      <c r="H4400" s="274" t="s">
        <v>1</v>
      </c>
      <c r="I4400" s="276"/>
      <c r="J4400" s="273"/>
      <c r="K4400" s="273"/>
      <c r="L4400" s="277"/>
      <c r="M4400" s="278"/>
      <c r="N4400" s="279"/>
      <c r="O4400" s="279"/>
      <c r="P4400" s="279"/>
      <c r="Q4400" s="279"/>
      <c r="R4400" s="279"/>
      <c r="S4400" s="279"/>
      <c r="T4400" s="280"/>
      <c r="U4400" s="15"/>
      <c r="V4400" s="15"/>
      <c r="W4400" s="15"/>
      <c r="X4400" s="15"/>
      <c r="Y4400" s="15"/>
      <c r="Z4400" s="15"/>
      <c r="AA4400" s="15"/>
      <c r="AB4400" s="15"/>
      <c r="AC4400" s="15"/>
      <c r="AD4400" s="15"/>
      <c r="AE4400" s="15"/>
      <c r="AT4400" s="281" t="s">
        <v>260</v>
      </c>
      <c r="AU4400" s="281" t="s">
        <v>93</v>
      </c>
      <c r="AV4400" s="15" t="s">
        <v>91</v>
      </c>
      <c r="AW4400" s="15" t="s">
        <v>40</v>
      </c>
      <c r="AX4400" s="15" t="s">
        <v>84</v>
      </c>
      <c r="AY4400" s="281" t="s">
        <v>251</v>
      </c>
    </row>
    <row r="4401" s="13" customFormat="1">
      <c r="A4401" s="13"/>
      <c r="B4401" s="249"/>
      <c r="C4401" s="250"/>
      <c r="D4401" s="251" t="s">
        <v>260</v>
      </c>
      <c r="E4401" s="252" t="s">
        <v>1</v>
      </c>
      <c r="F4401" s="253" t="s">
        <v>3584</v>
      </c>
      <c r="G4401" s="250"/>
      <c r="H4401" s="254">
        <v>25.309999999999999</v>
      </c>
      <c r="I4401" s="255"/>
      <c r="J4401" s="250"/>
      <c r="K4401" s="250"/>
      <c r="L4401" s="256"/>
      <c r="M4401" s="257"/>
      <c r="N4401" s="258"/>
      <c r="O4401" s="258"/>
      <c r="P4401" s="258"/>
      <c r="Q4401" s="258"/>
      <c r="R4401" s="258"/>
      <c r="S4401" s="258"/>
      <c r="T4401" s="259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60" t="s">
        <v>260</v>
      </c>
      <c r="AU4401" s="260" t="s">
        <v>93</v>
      </c>
      <c r="AV4401" s="13" t="s">
        <v>93</v>
      </c>
      <c r="AW4401" s="13" t="s">
        <v>40</v>
      </c>
      <c r="AX4401" s="13" t="s">
        <v>84</v>
      </c>
      <c r="AY4401" s="260" t="s">
        <v>251</v>
      </c>
    </row>
    <row r="4402" s="13" customFormat="1">
      <c r="A4402" s="13"/>
      <c r="B4402" s="249"/>
      <c r="C4402" s="250"/>
      <c r="D4402" s="251" t="s">
        <v>260</v>
      </c>
      <c r="E4402" s="252" t="s">
        <v>1</v>
      </c>
      <c r="F4402" s="253" t="s">
        <v>3585</v>
      </c>
      <c r="G4402" s="250"/>
      <c r="H4402" s="254">
        <v>2.1800000000000002</v>
      </c>
      <c r="I4402" s="255"/>
      <c r="J4402" s="250"/>
      <c r="K4402" s="250"/>
      <c r="L4402" s="256"/>
      <c r="M4402" s="257"/>
      <c r="N4402" s="258"/>
      <c r="O4402" s="258"/>
      <c r="P4402" s="258"/>
      <c r="Q4402" s="258"/>
      <c r="R4402" s="258"/>
      <c r="S4402" s="258"/>
      <c r="T4402" s="259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60" t="s">
        <v>260</v>
      </c>
      <c r="AU4402" s="260" t="s">
        <v>93</v>
      </c>
      <c r="AV4402" s="13" t="s">
        <v>93</v>
      </c>
      <c r="AW4402" s="13" t="s">
        <v>40</v>
      </c>
      <c r="AX4402" s="13" t="s">
        <v>84</v>
      </c>
      <c r="AY4402" s="260" t="s">
        <v>251</v>
      </c>
    </row>
    <row r="4403" s="13" customFormat="1">
      <c r="A4403" s="13"/>
      <c r="B4403" s="249"/>
      <c r="C4403" s="250"/>
      <c r="D4403" s="251" t="s">
        <v>260</v>
      </c>
      <c r="E4403" s="252" t="s">
        <v>1</v>
      </c>
      <c r="F4403" s="253" t="s">
        <v>3586</v>
      </c>
      <c r="G4403" s="250"/>
      <c r="H4403" s="254">
        <v>19</v>
      </c>
      <c r="I4403" s="255"/>
      <c r="J4403" s="250"/>
      <c r="K4403" s="250"/>
      <c r="L4403" s="256"/>
      <c r="M4403" s="257"/>
      <c r="N4403" s="258"/>
      <c r="O4403" s="258"/>
      <c r="P4403" s="258"/>
      <c r="Q4403" s="258"/>
      <c r="R4403" s="258"/>
      <c r="S4403" s="258"/>
      <c r="T4403" s="259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60" t="s">
        <v>260</v>
      </c>
      <c r="AU4403" s="260" t="s">
        <v>93</v>
      </c>
      <c r="AV4403" s="13" t="s">
        <v>93</v>
      </c>
      <c r="AW4403" s="13" t="s">
        <v>40</v>
      </c>
      <c r="AX4403" s="13" t="s">
        <v>84</v>
      </c>
      <c r="AY4403" s="260" t="s">
        <v>251</v>
      </c>
    </row>
    <row r="4404" s="13" customFormat="1">
      <c r="A4404" s="13"/>
      <c r="B4404" s="249"/>
      <c r="C4404" s="250"/>
      <c r="D4404" s="251" t="s">
        <v>260</v>
      </c>
      <c r="E4404" s="252" t="s">
        <v>1</v>
      </c>
      <c r="F4404" s="253" t="s">
        <v>3587</v>
      </c>
      <c r="G4404" s="250"/>
      <c r="H4404" s="254">
        <v>32.140000000000001</v>
      </c>
      <c r="I4404" s="255"/>
      <c r="J4404" s="250"/>
      <c r="K4404" s="250"/>
      <c r="L4404" s="256"/>
      <c r="M4404" s="257"/>
      <c r="N4404" s="258"/>
      <c r="O4404" s="258"/>
      <c r="P4404" s="258"/>
      <c r="Q4404" s="258"/>
      <c r="R4404" s="258"/>
      <c r="S4404" s="258"/>
      <c r="T4404" s="259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60" t="s">
        <v>260</v>
      </c>
      <c r="AU4404" s="260" t="s">
        <v>93</v>
      </c>
      <c r="AV4404" s="13" t="s">
        <v>93</v>
      </c>
      <c r="AW4404" s="13" t="s">
        <v>40</v>
      </c>
      <c r="AX4404" s="13" t="s">
        <v>84</v>
      </c>
      <c r="AY4404" s="260" t="s">
        <v>251</v>
      </c>
    </row>
    <row r="4405" s="16" customFormat="1">
      <c r="A4405" s="16"/>
      <c r="B4405" s="283"/>
      <c r="C4405" s="284"/>
      <c r="D4405" s="251" t="s">
        <v>260</v>
      </c>
      <c r="E4405" s="285" t="s">
        <v>1</v>
      </c>
      <c r="F4405" s="286" t="s">
        <v>329</v>
      </c>
      <c r="G4405" s="284"/>
      <c r="H4405" s="287">
        <v>78.629999999999995</v>
      </c>
      <c r="I4405" s="288"/>
      <c r="J4405" s="284"/>
      <c r="K4405" s="284"/>
      <c r="L4405" s="289"/>
      <c r="M4405" s="290"/>
      <c r="N4405" s="291"/>
      <c r="O4405" s="291"/>
      <c r="P4405" s="291"/>
      <c r="Q4405" s="291"/>
      <c r="R4405" s="291"/>
      <c r="S4405" s="291"/>
      <c r="T4405" s="292"/>
      <c r="U4405" s="16"/>
      <c r="V4405" s="16"/>
      <c r="W4405" s="16"/>
      <c r="X4405" s="16"/>
      <c r="Y4405" s="16"/>
      <c r="Z4405" s="16"/>
      <c r="AA4405" s="16"/>
      <c r="AB4405" s="16"/>
      <c r="AC4405" s="16"/>
      <c r="AD4405" s="16"/>
      <c r="AE4405" s="16"/>
      <c r="AT4405" s="293" t="s">
        <v>260</v>
      </c>
      <c r="AU4405" s="293" t="s">
        <v>93</v>
      </c>
      <c r="AV4405" s="16" t="s">
        <v>273</v>
      </c>
      <c r="AW4405" s="16" t="s">
        <v>40</v>
      </c>
      <c r="AX4405" s="16" t="s">
        <v>84</v>
      </c>
      <c r="AY4405" s="293" t="s">
        <v>251</v>
      </c>
    </row>
    <row r="4406" s="15" customFormat="1">
      <c r="A4406" s="15"/>
      <c r="B4406" s="272"/>
      <c r="C4406" s="273"/>
      <c r="D4406" s="251" t="s">
        <v>260</v>
      </c>
      <c r="E4406" s="274" t="s">
        <v>1</v>
      </c>
      <c r="F4406" s="275" t="s">
        <v>630</v>
      </c>
      <c r="G4406" s="273"/>
      <c r="H4406" s="274" t="s">
        <v>1</v>
      </c>
      <c r="I4406" s="276"/>
      <c r="J4406" s="273"/>
      <c r="K4406" s="273"/>
      <c r="L4406" s="277"/>
      <c r="M4406" s="278"/>
      <c r="N4406" s="279"/>
      <c r="O4406" s="279"/>
      <c r="P4406" s="279"/>
      <c r="Q4406" s="279"/>
      <c r="R4406" s="279"/>
      <c r="S4406" s="279"/>
      <c r="T4406" s="280"/>
      <c r="U4406" s="15"/>
      <c r="V4406" s="15"/>
      <c r="W4406" s="15"/>
      <c r="X4406" s="15"/>
      <c r="Y4406" s="15"/>
      <c r="Z4406" s="15"/>
      <c r="AA4406" s="15"/>
      <c r="AB4406" s="15"/>
      <c r="AC4406" s="15"/>
      <c r="AD4406" s="15"/>
      <c r="AE4406" s="15"/>
      <c r="AT4406" s="281" t="s">
        <v>260</v>
      </c>
      <c r="AU4406" s="281" t="s">
        <v>93</v>
      </c>
      <c r="AV4406" s="15" t="s">
        <v>91</v>
      </c>
      <c r="AW4406" s="15" t="s">
        <v>40</v>
      </c>
      <c r="AX4406" s="15" t="s">
        <v>84</v>
      </c>
      <c r="AY4406" s="281" t="s">
        <v>251</v>
      </c>
    </row>
    <row r="4407" s="13" customFormat="1">
      <c r="A4407" s="13"/>
      <c r="B4407" s="249"/>
      <c r="C4407" s="250"/>
      <c r="D4407" s="251" t="s">
        <v>260</v>
      </c>
      <c r="E4407" s="252" t="s">
        <v>1</v>
      </c>
      <c r="F4407" s="253" t="s">
        <v>3588</v>
      </c>
      <c r="G4407" s="250"/>
      <c r="H4407" s="254">
        <v>2.1800000000000002</v>
      </c>
      <c r="I4407" s="255"/>
      <c r="J4407" s="250"/>
      <c r="K4407" s="250"/>
      <c r="L4407" s="256"/>
      <c r="M4407" s="257"/>
      <c r="N4407" s="258"/>
      <c r="O4407" s="258"/>
      <c r="P4407" s="258"/>
      <c r="Q4407" s="258"/>
      <c r="R4407" s="258"/>
      <c r="S4407" s="258"/>
      <c r="T4407" s="259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60" t="s">
        <v>260</v>
      </c>
      <c r="AU4407" s="260" t="s">
        <v>93</v>
      </c>
      <c r="AV4407" s="13" t="s">
        <v>93</v>
      </c>
      <c r="AW4407" s="13" t="s">
        <v>40</v>
      </c>
      <c r="AX4407" s="13" t="s">
        <v>84</v>
      </c>
      <c r="AY4407" s="260" t="s">
        <v>251</v>
      </c>
    </row>
    <row r="4408" s="13" customFormat="1">
      <c r="A4408" s="13"/>
      <c r="B4408" s="249"/>
      <c r="C4408" s="250"/>
      <c r="D4408" s="251" t="s">
        <v>260</v>
      </c>
      <c r="E4408" s="252" t="s">
        <v>1</v>
      </c>
      <c r="F4408" s="253" t="s">
        <v>3589</v>
      </c>
      <c r="G4408" s="250"/>
      <c r="H4408" s="254">
        <v>25.600000000000001</v>
      </c>
      <c r="I4408" s="255"/>
      <c r="J4408" s="250"/>
      <c r="K4408" s="250"/>
      <c r="L4408" s="256"/>
      <c r="M4408" s="257"/>
      <c r="N4408" s="258"/>
      <c r="O4408" s="258"/>
      <c r="P4408" s="258"/>
      <c r="Q4408" s="258"/>
      <c r="R4408" s="258"/>
      <c r="S4408" s="258"/>
      <c r="T4408" s="259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60" t="s">
        <v>260</v>
      </c>
      <c r="AU4408" s="260" t="s">
        <v>93</v>
      </c>
      <c r="AV4408" s="13" t="s">
        <v>93</v>
      </c>
      <c r="AW4408" s="13" t="s">
        <v>40</v>
      </c>
      <c r="AX4408" s="13" t="s">
        <v>84</v>
      </c>
      <c r="AY4408" s="260" t="s">
        <v>251</v>
      </c>
    </row>
    <row r="4409" s="13" customFormat="1">
      <c r="A4409" s="13"/>
      <c r="B4409" s="249"/>
      <c r="C4409" s="250"/>
      <c r="D4409" s="251" t="s">
        <v>260</v>
      </c>
      <c r="E4409" s="252" t="s">
        <v>1</v>
      </c>
      <c r="F4409" s="253" t="s">
        <v>3590</v>
      </c>
      <c r="G4409" s="250"/>
      <c r="H4409" s="254">
        <v>21.09</v>
      </c>
      <c r="I4409" s="255"/>
      <c r="J4409" s="250"/>
      <c r="K4409" s="250"/>
      <c r="L4409" s="256"/>
      <c r="M4409" s="257"/>
      <c r="N4409" s="258"/>
      <c r="O4409" s="258"/>
      <c r="P4409" s="258"/>
      <c r="Q4409" s="258"/>
      <c r="R4409" s="258"/>
      <c r="S4409" s="258"/>
      <c r="T4409" s="259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60" t="s">
        <v>260</v>
      </c>
      <c r="AU4409" s="260" t="s">
        <v>93</v>
      </c>
      <c r="AV4409" s="13" t="s">
        <v>93</v>
      </c>
      <c r="AW4409" s="13" t="s">
        <v>40</v>
      </c>
      <c r="AX4409" s="13" t="s">
        <v>84</v>
      </c>
      <c r="AY4409" s="260" t="s">
        <v>251</v>
      </c>
    </row>
    <row r="4410" s="13" customFormat="1">
      <c r="A4410" s="13"/>
      <c r="B4410" s="249"/>
      <c r="C4410" s="250"/>
      <c r="D4410" s="251" t="s">
        <v>260</v>
      </c>
      <c r="E4410" s="252" t="s">
        <v>1</v>
      </c>
      <c r="F4410" s="253" t="s">
        <v>3591</v>
      </c>
      <c r="G4410" s="250"/>
      <c r="H4410" s="254">
        <v>26.030000000000001</v>
      </c>
      <c r="I4410" s="255"/>
      <c r="J4410" s="250"/>
      <c r="K4410" s="250"/>
      <c r="L4410" s="256"/>
      <c r="M4410" s="257"/>
      <c r="N4410" s="258"/>
      <c r="O4410" s="258"/>
      <c r="P4410" s="258"/>
      <c r="Q4410" s="258"/>
      <c r="R4410" s="258"/>
      <c r="S4410" s="258"/>
      <c r="T4410" s="259"/>
      <c r="U4410" s="13"/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3"/>
      <c r="AT4410" s="260" t="s">
        <v>260</v>
      </c>
      <c r="AU4410" s="260" t="s">
        <v>93</v>
      </c>
      <c r="AV4410" s="13" t="s">
        <v>93</v>
      </c>
      <c r="AW4410" s="13" t="s">
        <v>40</v>
      </c>
      <c r="AX4410" s="13" t="s">
        <v>84</v>
      </c>
      <c r="AY4410" s="260" t="s">
        <v>251</v>
      </c>
    </row>
    <row r="4411" s="16" customFormat="1">
      <c r="A4411" s="16"/>
      <c r="B4411" s="283"/>
      <c r="C4411" s="284"/>
      <c r="D4411" s="251" t="s">
        <v>260</v>
      </c>
      <c r="E4411" s="285" t="s">
        <v>1</v>
      </c>
      <c r="F4411" s="286" t="s">
        <v>329</v>
      </c>
      <c r="G4411" s="284"/>
      <c r="H4411" s="287">
        <v>74.900000000000006</v>
      </c>
      <c r="I4411" s="288"/>
      <c r="J4411" s="284"/>
      <c r="K4411" s="284"/>
      <c r="L4411" s="289"/>
      <c r="M4411" s="290"/>
      <c r="N4411" s="291"/>
      <c r="O4411" s="291"/>
      <c r="P4411" s="291"/>
      <c r="Q4411" s="291"/>
      <c r="R4411" s="291"/>
      <c r="S4411" s="291"/>
      <c r="T4411" s="292"/>
      <c r="U4411" s="16"/>
      <c r="V4411" s="16"/>
      <c r="W4411" s="16"/>
      <c r="X4411" s="16"/>
      <c r="Y4411" s="16"/>
      <c r="Z4411" s="16"/>
      <c r="AA4411" s="16"/>
      <c r="AB4411" s="16"/>
      <c r="AC4411" s="16"/>
      <c r="AD4411" s="16"/>
      <c r="AE4411" s="16"/>
      <c r="AT4411" s="293" t="s">
        <v>260</v>
      </c>
      <c r="AU4411" s="293" t="s">
        <v>93</v>
      </c>
      <c r="AV4411" s="16" t="s">
        <v>273</v>
      </c>
      <c r="AW4411" s="16" t="s">
        <v>40</v>
      </c>
      <c r="AX4411" s="16" t="s">
        <v>84</v>
      </c>
      <c r="AY4411" s="293" t="s">
        <v>251</v>
      </c>
    </row>
    <row r="4412" s="15" customFormat="1">
      <c r="A4412" s="15"/>
      <c r="B4412" s="272"/>
      <c r="C4412" s="273"/>
      <c r="D4412" s="251" t="s">
        <v>260</v>
      </c>
      <c r="E4412" s="274" t="s">
        <v>1</v>
      </c>
      <c r="F4412" s="275" t="s">
        <v>631</v>
      </c>
      <c r="G4412" s="273"/>
      <c r="H4412" s="274" t="s">
        <v>1</v>
      </c>
      <c r="I4412" s="276"/>
      <c r="J4412" s="273"/>
      <c r="K4412" s="273"/>
      <c r="L4412" s="277"/>
      <c r="M4412" s="278"/>
      <c r="N4412" s="279"/>
      <c r="O4412" s="279"/>
      <c r="P4412" s="279"/>
      <c r="Q4412" s="279"/>
      <c r="R4412" s="279"/>
      <c r="S4412" s="279"/>
      <c r="T4412" s="280"/>
      <c r="U4412" s="15"/>
      <c r="V4412" s="15"/>
      <c r="W4412" s="15"/>
      <c r="X4412" s="15"/>
      <c r="Y4412" s="15"/>
      <c r="Z4412" s="15"/>
      <c r="AA4412" s="15"/>
      <c r="AB4412" s="15"/>
      <c r="AC4412" s="15"/>
      <c r="AD4412" s="15"/>
      <c r="AE4412" s="15"/>
      <c r="AT4412" s="281" t="s">
        <v>260</v>
      </c>
      <c r="AU4412" s="281" t="s">
        <v>93</v>
      </c>
      <c r="AV4412" s="15" t="s">
        <v>91</v>
      </c>
      <c r="AW4412" s="15" t="s">
        <v>40</v>
      </c>
      <c r="AX4412" s="15" t="s">
        <v>84</v>
      </c>
      <c r="AY4412" s="281" t="s">
        <v>251</v>
      </c>
    </row>
    <row r="4413" s="13" customFormat="1">
      <c r="A4413" s="13"/>
      <c r="B4413" s="249"/>
      <c r="C4413" s="250"/>
      <c r="D4413" s="251" t="s">
        <v>260</v>
      </c>
      <c r="E4413" s="252" t="s">
        <v>1</v>
      </c>
      <c r="F4413" s="253" t="s">
        <v>3592</v>
      </c>
      <c r="G4413" s="250"/>
      <c r="H4413" s="254">
        <v>2.4900000000000002</v>
      </c>
      <c r="I4413" s="255"/>
      <c r="J4413" s="250"/>
      <c r="K4413" s="250"/>
      <c r="L4413" s="256"/>
      <c r="M4413" s="257"/>
      <c r="N4413" s="258"/>
      <c r="O4413" s="258"/>
      <c r="P4413" s="258"/>
      <c r="Q4413" s="258"/>
      <c r="R4413" s="258"/>
      <c r="S4413" s="258"/>
      <c r="T4413" s="259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60" t="s">
        <v>260</v>
      </c>
      <c r="AU4413" s="260" t="s">
        <v>93</v>
      </c>
      <c r="AV4413" s="13" t="s">
        <v>93</v>
      </c>
      <c r="AW4413" s="13" t="s">
        <v>40</v>
      </c>
      <c r="AX4413" s="13" t="s">
        <v>84</v>
      </c>
      <c r="AY4413" s="260" t="s">
        <v>251</v>
      </c>
    </row>
    <row r="4414" s="13" customFormat="1">
      <c r="A4414" s="13"/>
      <c r="B4414" s="249"/>
      <c r="C4414" s="250"/>
      <c r="D4414" s="251" t="s">
        <v>260</v>
      </c>
      <c r="E4414" s="252" t="s">
        <v>1</v>
      </c>
      <c r="F4414" s="253" t="s">
        <v>3593</v>
      </c>
      <c r="G4414" s="250"/>
      <c r="H4414" s="254">
        <v>25.34</v>
      </c>
      <c r="I4414" s="255"/>
      <c r="J4414" s="250"/>
      <c r="K4414" s="250"/>
      <c r="L4414" s="256"/>
      <c r="M4414" s="257"/>
      <c r="N4414" s="258"/>
      <c r="O4414" s="258"/>
      <c r="P4414" s="258"/>
      <c r="Q4414" s="258"/>
      <c r="R4414" s="258"/>
      <c r="S4414" s="258"/>
      <c r="T4414" s="259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60" t="s">
        <v>260</v>
      </c>
      <c r="AU4414" s="260" t="s">
        <v>93</v>
      </c>
      <c r="AV4414" s="13" t="s">
        <v>93</v>
      </c>
      <c r="AW4414" s="13" t="s">
        <v>40</v>
      </c>
      <c r="AX4414" s="13" t="s">
        <v>84</v>
      </c>
      <c r="AY4414" s="260" t="s">
        <v>251</v>
      </c>
    </row>
    <row r="4415" s="13" customFormat="1">
      <c r="A4415" s="13"/>
      <c r="B4415" s="249"/>
      <c r="C4415" s="250"/>
      <c r="D4415" s="251" t="s">
        <v>260</v>
      </c>
      <c r="E4415" s="252" t="s">
        <v>1</v>
      </c>
      <c r="F4415" s="253" t="s">
        <v>3594</v>
      </c>
      <c r="G4415" s="250"/>
      <c r="H4415" s="254">
        <v>20.940000000000001</v>
      </c>
      <c r="I4415" s="255"/>
      <c r="J4415" s="250"/>
      <c r="K4415" s="250"/>
      <c r="L4415" s="256"/>
      <c r="M4415" s="257"/>
      <c r="N4415" s="258"/>
      <c r="O4415" s="258"/>
      <c r="P4415" s="258"/>
      <c r="Q4415" s="258"/>
      <c r="R4415" s="258"/>
      <c r="S4415" s="258"/>
      <c r="T4415" s="259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60" t="s">
        <v>260</v>
      </c>
      <c r="AU4415" s="260" t="s">
        <v>93</v>
      </c>
      <c r="AV4415" s="13" t="s">
        <v>93</v>
      </c>
      <c r="AW4415" s="13" t="s">
        <v>40</v>
      </c>
      <c r="AX4415" s="13" t="s">
        <v>84</v>
      </c>
      <c r="AY4415" s="260" t="s">
        <v>251</v>
      </c>
    </row>
    <row r="4416" s="13" customFormat="1">
      <c r="A4416" s="13"/>
      <c r="B4416" s="249"/>
      <c r="C4416" s="250"/>
      <c r="D4416" s="251" t="s">
        <v>260</v>
      </c>
      <c r="E4416" s="252" t="s">
        <v>1</v>
      </c>
      <c r="F4416" s="253" t="s">
        <v>3595</v>
      </c>
      <c r="G4416" s="250"/>
      <c r="H4416" s="254">
        <v>25.780000000000001</v>
      </c>
      <c r="I4416" s="255"/>
      <c r="J4416" s="250"/>
      <c r="K4416" s="250"/>
      <c r="L4416" s="256"/>
      <c r="M4416" s="257"/>
      <c r="N4416" s="258"/>
      <c r="O4416" s="258"/>
      <c r="P4416" s="258"/>
      <c r="Q4416" s="258"/>
      <c r="R4416" s="258"/>
      <c r="S4416" s="258"/>
      <c r="T4416" s="259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60" t="s">
        <v>260</v>
      </c>
      <c r="AU4416" s="260" t="s">
        <v>93</v>
      </c>
      <c r="AV4416" s="13" t="s">
        <v>93</v>
      </c>
      <c r="AW4416" s="13" t="s">
        <v>40</v>
      </c>
      <c r="AX4416" s="13" t="s">
        <v>84</v>
      </c>
      <c r="AY4416" s="260" t="s">
        <v>251</v>
      </c>
    </row>
    <row r="4417" s="16" customFormat="1">
      <c r="A4417" s="16"/>
      <c r="B4417" s="283"/>
      <c r="C4417" s="284"/>
      <c r="D4417" s="251" t="s">
        <v>260</v>
      </c>
      <c r="E4417" s="285" t="s">
        <v>1</v>
      </c>
      <c r="F4417" s="286" t="s">
        <v>329</v>
      </c>
      <c r="G4417" s="284"/>
      <c r="H4417" s="287">
        <v>74.549999999999997</v>
      </c>
      <c r="I4417" s="288"/>
      <c r="J4417" s="284"/>
      <c r="K4417" s="284"/>
      <c r="L4417" s="289"/>
      <c r="M4417" s="290"/>
      <c r="N4417" s="291"/>
      <c r="O4417" s="291"/>
      <c r="P4417" s="291"/>
      <c r="Q4417" s="291"/>
      <c r="R4417" s="291"/>
      <c r="S4417" s="291"/>
      <c r="T4417" s="292"/>
      <c r="U4417" s="16"/>
      <c r="V4417" s="16"/>
      <c r="W4417" s="16"/>
      <c r="X4417" s="16"/>
      <c r="Y4417" s="16"/>
      <c r="Z4417" s="16"/>
      <c r="AA4417" s="16"/>
      <c r="AB4417" s="16"/>
      <c r="AC4417" s="16"/>
      <c r="AD4417" s="16"/>
      <c r="AE4417" s="16"/>
      <c r="AT4417" s="293" t="s">
        <v>260</v>
      </c>
      <c r="AU4417" s="293" t="s">
        <v>93</v>
      </c>
      <c r="AV4417" s="16" t="s">
        <v>273</v>
      </c>
      <c r="AW4417" s="16" t="s">
        <v>40</v>
      </c>
      <c r="AX4417" s="16" t="s">
        <v>84</v>
      </c>
      <c r="AY4417" s="293" t="s">
        <v>251</v>
      </c>
    </row>
    <row r="4418" s="15" customFormat="1">
      <c r="A4418" s="15"/>
      <c r="B4418" s="272"/>
      <c r="C4418" s="273"/>
      <c r="D4418" s="251" t="s">
        <v>260</v>
      </c>
      <c r="E4418" s="274" t="s">
        <v>1</v>
      </c>
      <c r="F4418" s="275" t="s">
        <v>632</v>
      </c>
      <c r="G4418" s="273"/>
      <c r="H4418" s="274" t="s">
        <v>1</v>
      </c>
      <c r="I4418" s="276"/>
      <c r="J4418" s="273"/>
      <c r="K4418" s="273"/>
      <c r="L4418" s="277"/>
      <c r="M4418" s="278"/>
      <c r="N4418" s="279"/>
      <c r="O4418" s="279"/>
      <c r="P4418" s="279"/>
      <c r="Q4418" s="279"/>
      <c r="R4418" s="279"/>
      <c r="S4418" s="279"/>
      <c r="T4418" s="280"/>
      <c r="U4418" s="15"/>
      <c r="V4418" s="15"/>
      <c r="W4418" s="15"/>
      <c r="X4418" s="15"/>
      <c r="Y4418" s="15"/>
      <c r="Z4418" s="15"/>
      <c r="AA4418" s="15"/>
      <c r="AB4418" s="15"/>
      <c r="AC4418" s="15"/>
      <c r="AD4418" s="15"/>
      <c r="AE4418" s="15"/>
      <c r="AT4418" s="281" t="s">
        <v>260</v>
      </c>
      <c r="AU4418" s="281" t="s">
        <v>93</v>
      </c>
      <c r="AV4418" s="15" t="s">
        <v>91</v>
      </c>
      <c r="AW4418" s="15" t="s">
        <v>40</v>
      </c>
      <c r="AX4418" s="15" t="s">
        <v>84</v>
      </c>
      <c r="AY4418" s="281" t="s">
        <v>251</v>
      </c>
    </row>
    <row r="4419" s="13" customFormat="1">
      <c r="A4419" s="13"/>
      <c r="B4419" s="249"/>
      <c r="C4419" s="250"/>
      <c r="D4419" s="251" t="s">
        <v>260</v>
      </c>
      <c r="E4419" s="252" t="s">
        <v>1</v>
      </c>
      <c r="F4419" s="253" t="s">
        <v>3596</v>
      </c>
      <c r="G4419" s="250"/>
      <c r="H4419" s="254">
        <v>2.1800000000000002</v>
      </c>
      <c r="I4419" s="255"/>
      <c r="J4419" s="250"/>
      <c r="K4419" s="250"/>
      <c r="L4419" s="256"/>
      <c r="M4419" s="257"/>
      <c r="N4419" s="258"/>
      <c r="O4419" s="258"/>
      <c r="P4419" s="258"/>
      <c r="Q4419" s="258"/>
      <c r="R4419" s="258"/>
      <c r="S4419" s="258"/>
      <c r="T4419" s="259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60" t="s">
        <v>260</v>
      </c>
      <c r="AU4419" s="260" t="s">
        <v>93</v>
      </c>
      <c r="AV4419" s="13" t="s">
        <v>93</v>
      </c>
      <c r="AW4419" s="13" t="s">
        <v>40</v>
      </c>
      <c r="AX4419" s="13" t="s">
        <v>84</v>
      </c>
      <c r="AY4419" s="260" t="s">
        <v>251</v>
      </c>
    </row>
    <row r="4420" s="13" customFormat="1">
      <c r="A4420" s="13"/>
      <c r="B4420" s="249"/>
      <c r="C4420" s="250"/>
      <c r="D4420" s="251" t="s">
        <v>260</v>
      </c>
      <c r="E4420" s="252" t="s">
        <v>1</v>
      </c>
      <c r="F4420" s="253" t="s">
        <v>3597</v>
      </c>
      <c r="G4420" s="250"/>
      <c r="H4420" s="254">
        <v>25.600000000000001</v>
      </c>
      <c r="I4420" s="255"/>
      <c r="J4420" s="250"/>
      <c r="K4420" s="250"/>
      <c r="L4420" s="256"/>
      <c r="M4420" s="257"/>
      <c r="N4420" s="258"/>
      <c r="O4420" s="258"/>
      <c r="P4420" s="258"/>
      <c r="Q4420" s="258"/>
      <c r="R4420" s="258"/>
      <c r="S4420" s="258"/>
      <c r="T4420" s="259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T4420" s="260" t="s">
        <v>260</v>
      </c>
      <c r="AU4420" s="260" t="s">
        <v>93</v>
      </c>
      <c r="AV4420" s="13" t="s">
        <v>93</v>
      </c>
      <c r="AW4420" s="13" t="s">
        <v>40</v>
      </c>
      <c r="AX4420" s="13" t="s">
        <v>84</v>
      </c>
      <c r="AY4420" s="260" t="s">
        <v>251</v>
      </c>
    </row>
    <row r="4421" s="13" customFormat="1">
      <c r="A4421" s="13"/>
      <c r="B4421" s="249"/>
      <c r="C4421" s="250"/>
      <c r="D4421" s="251" t="s">
        <v>260</v>
      </c>
      <c r="E4421" s="252" t="s">
        <v>1</v>
      </c>
      <c r="F4421" s="253" t="s">
        <v>3598</v>
      </c>
      <c r="G4421" s="250"/>
      <c r="H4421" s="254">
        <v>21.09</v>
      </c>
      <c r="I4421" s="255"/>
      <c r="J4421" s="250"/>
      <c r="K4421" s="250"/>
      <c r="L4421" s="256"/>
      <c r="M4421" s="257"/>
      <c r="N4421" s="258"/>
      <c r="O4421" s="258"/>
      <c r="P4421" s="258"/>
      <c r="Q4421" s="258"/>
      <c r="R4421" s="258"/>
      <c r="S4421" s="258"/>
      <c r="T4421" s="259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60" t="s">
        <v>260</v>
      </c>
      <c r="AU4421" s="260" t="s">
        <v>93</v>
      </c>
      <c r="AV4421" s="13" t="s">
        <v>93</v>
      </c>
      <c r="AW4421" s="13" t="s">
        <v>40</v>
      </c>
      <c r="AX4421" s="13" t="s">
        <v>84</v>
      </c>
      <c r="AY4421" s="260" t="s">
        <v>251</v>
      </c>
    </row>
    <row r="4422" s="13" customFormat="1">
      <c r="A4422" s="13"/>
      <c r="B4422" s="249"/>
      <c r="C4422" s="250"/>
      <c r="D4422" s="251" t="s">
        <v>260</v>
      </c>
      <c r="E4422" s="252" t="s">
        <v>1</v>
      </c>
      <c r="F4422" s="253" t="s">
        <v>3599</v>
      </c>
      <c r="G4422" s="250"/>
      <c r="H4422" s="254">
        <v>26.030000000000001</v>
      </c>
      <c r="I4422" s="255"/>
      <c r="J4422" s="250"/>
      <c r="K4422" s="250"/>
      <c r="L4422" s="256"/>
      <c r="M4422" s="257"/>
      <c r="N4422" s="258"/>
      <c r="O4422" s="258"/>
      <c r="P4422" s="258"/>
      <c r="Q4422" s="258"/>
      <c r="R4422" s="258"/>
      <c r="S4422" s="258"/>
      <c r="T4422" s="259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60" t="s">
        <v>260</v>
      </c>
      <c r="AU4422" s="260" t="s">
        <v>93</v>
      </c>
      <c r="AV4422" s="13" t="s">
        <v>93</v>
      </c>
      <c r="AW4422" s="13" t="s">
        <v>40</v>
      </c>
      <c r="AX4422" s="13" t="s">
        <v>84</v>
      </c>
      <c r="AY4422" s="260" t="s">
        <v>251</v>
      </c>
    </row>
    <row r="4423" s="16" customFormat="1">
      <c r="A4423" s="16"/>
      <c r="B4423" s="283"/>
      <c r="C4423" s="284"/>
      <c r="D4423" s="251" t="s">
        <v>260</v>
      </c>
      <c r="E4423" s="285" t="s">
        <v>1</v>
      </c>
      <c r="F4423" s="286" t="s">
        <v>329</v>
      </c>
      <c r="G4423" s="284"/>
      <c r="H4423" s="287">
        <v>74.900000000000006</v>
      </c>
      <c r="I4423" s="288"/>
      <c r="J4423" s="284"/>
      <c r="K4423" s="284"/>
      <c r="L4423" s="289"/>
      <c r="M4423" s="290"/>
      <c r="N4423" s="291"/>
      <c r="O4423" s="291"/>
      <c r="P4423" s="291"/>
      <c r="Q4423" s="291"/>
      <c r="R4423" s="291"/>
      <c r="S4423" s="291"/>
      <c r="T4423" s="292"/>
      <c r="U4423" s="16"/>
      <c r="V4423" s="16"/>
      <c r="W4423" s="16"/>
      <c r="X4423" s="16"/>
      <c r="Y4423" s="16"/>
      <c r="Z4423" s="16"/>
      <c r="AA4423" s="16"/>
      <c r="AB4423" s="16"/>
      <c r="AC4423" s="16"/>
      <c r="AD4423" s="16"/>
      <c r="AE4423" s="16"/>
      <c r="AT4423" s="293" t="s">
        <v>260</v>
      </c>
      <c r="AU4423" s="293" t="s">
        <v>93</v>
      </c>
      <c r="AV4423" s="16" t="s">
        <v>273</v>
      </c>
      <c r="AW4423" s="16" t="s">
        <v>40</v>
      </c>
      <c r="AX4423" s="16" t="s">
        <v>84</v>
      </c>
      <c r="AY4423" s="293" t="s">
        <v>251</v>
      </c>
    </row>
    <row r="4424" s="15" customFormat="1">
      <c r="A4424" s="15"/>
      <c r="B4424" s="272"/>
      <c r="C4424" s="273"/>
      <c r="D4424" s="251" t="s">
        <v>260</v>
      </c>
      <c r="E4424" s="274" t="s">
        <v>1</v>
      </c>
      <c r="F4424" s="275" t="s">
        <v>621</v>
      </c>
      <c r="G4424" s="273"/>
      <c r="H4424" s="274" t="s">
        <v>1</v>
      </c>
      <c r="I4424" s="276"/>
      <c r="J4424" s="273"/>
      <c r="K4424" s="273"/>
      <c r="L4424" s="277"/>
      <c r="M4424" s="278"/>
      <c r="N4424" s="279"/>
      <c r="O4424" s="279"/>
      <c r="P4424" s="279"/>
      <c r="Q4424" s="279"/>
      <c r="R4424" s="279"/>
      <c r="S4424" s="279"/>
      <c r="T4424" s="280"/>
      <c r="U4424" s="15"/>
      <c r="V4424" s="15"/>
      <c r="W4424" s="15"/>
      <c r="X4424" s="15"/>
      <c r="Y4424" s="15"/>
      <c r="Z4424" s="15"/>
      <c r="AA4424" s="15"/>
      <c r="AB4424" s="15"/>
      <c r="AC4424" s="15"/>
      <c r="AD4424" s="15"/>
      <c r="AE4424" s="15"/>
      <c r="AT4424" s="281" t="s">
        <v>260</v>
      </c>
      <c r="AU4424" s="281" t="s">
        <v>93</v>
      </c>
      <c r="AV4424" s="15" t="s">
        <v>91</v>
      </c>
      <c r="AW4424" s="15" t="s">
        <v>40</v>
      </c>
      <c r="AX4424" s="15" t="s">
        <v>84</v>
      </c>
      <c r="AY4424" s="281" t="s">
        <v>251</v>
      </c>
    </row>
    <row r="4425" s="13" customFormat="1">
      <c r="A4425" s="13"/>
      <c r="B4425" s="249"/>
      <c r="C4425" s="250"/>
      <c r="D4425" s="251" t="s">
        <v>260</v>
      </c>
      <c r="E4425" s="252" t="s">
        <v>1</v>
      </c>
      <c r="F4425" s="253" t="s">
        <v>3600</v>
      </c>
      <c r="G4425" s="250"/>
      <c r="H4425" s="254">
        <v>7.6200000000000001</v>
      </c>
      <c r="I4425" s="255"/>
      <c r="J4425" s="250"/>
      <c r="K4425" s="250"/>
      <c r="L4425" s="256"/>
      <c r="M4425" s="257"/>
      <c r="N4425" s="258"/>
      <c r="O4425" s="258"/>
      <c r="P4425" s="258"/>
      <c r="Q4425" s="258"/>
      <c r="R4425" s="258"/>
      <c r="S4425" s="258"/>
      <c r="T4425" s="259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60" t="s">
        <v>260</v>
      </c>
      <c r="AU4425" s="260" t="s">
        <v>93</v>
      </c>
      <c r="AV4425" s="13" t="s">
        <v>93</v>
      </c>
      <c r="AW4425" s="13" t="s">
        <v>40</v>
      </c>
      <c r="AX4425" s="13" t="s">
        <v>84</v>
      </c>
      <c r="AY4425" s="260" t="s">
        <v>251</v>
      </c>
    </row>
    <row r="4426" s="16" customFormat="1">
      <c r="A4426" s="16"/>
      <c r="B4426" s="283"/>
      <c r="C4426" s="284"/>
      <c r="D4426" s="251" t="s">
        <v>260</v>
      </c>
      <c r="E4426" s="285" t="s">
        <v>1</v>
      </c>
      <c r="F4426" s="286" t="s">
        <v>329</v>
      </c>
      <c r="G4426" s="284"/>
      <c r="H4426" s="287">
        <v>7.6200000000000001</v>
      </c>
      <c r="I4426" s="288"/>
      <c r="J4426" s="284"/>
      <c r="K4426" s="284"/>
      <c r="L4426" s="289"/>
      <c r="M4426" s="290"/>
      <c r="N4426" s="291"/>
      <c r="O4426" s="291"/>
      <c r="P4426" s="291"/>
      <c r="Q4426" s="291"/>
      <c r="R4426" s="291"/>
      <c r="S4426" s="291"/>
      <c r="T4426" s="292"/>
      <c r="U4426" s="16"/>
      <c r="V4426" s="16"/>
      <c r="W4426" s="16"/>
      <c r="X4426" s="16"/>
      <c r="Y4426" s="16"/>
      <c r="Z4426" s="16"/>
      <c r="AA4426" s="16"/>
      <c r="AB4426" s="16"/>
      <c r="AC4426" s="16"/>
      <c r="AD4426" s="16"/>
      <c r="AE4426" s="16"/>
      <c r="AT4426" s="293" t="s">
        <v>260</v>
      </c>
      <c r="AU4426" s="293" t="s">
        <v>93</v>
      </c>
      <c r="AV4426" s="16" t="s">
        <v>273</v>
      </c>
      <c r="AW4426" s="16" t="s">
        <v>40</v>
      </c>
      <c r="AX4426" s="16" t="s">
        <v>84</v>
      </c>
      <c r="AY4426" s="293" t="s">
        <v>251</v>
      </c>
    </row>
    <row r="4427" s="15" customFormat="1">
      <c r="A4427" s="15"/>
      <c r="B4427" s="272"/>
      <c r="C4427" s="273"/>
      <c r="D4427" s="251" t="s">
        <v>260</v>
      </c>
      <c r="E4427" s="274" t="s">
        <v>1</v>
      </c>
      <c r="F4427" s="275" t="s">
        <v>3702</v>
      </c>
      <c r="G4427" s="273"/>
      <c r="H4427" s="274" t="s">
        <v>1</v>
      </c>
      <c r="I4427" s="276"/>
      <c r="J4427" s="273"/>
      <c r="K4427" s="273"/>
      <c r="L4427" s="277"/>
      <c r="M4427" s="278"/>
      <c r="N4427" s="279"/>
      <c r="O4427" s="279"/>
      <c r="P4427" s="279"/>
      <c r="Q4427" s="279"/>
      <c r="R4427" s="279"/>
      <c r="S4427" s="279"/>
      <c r="T4427" s="280"/>
      <c r="U4427" s="15"/>
      <c r="V4427" s="15"/>
      <c r="W4427" s="15"/>
      <c r="X4427" s="15"/>
      <c r="Y4427" s="15"/>
      <c r="Z4427" s="15"/>
      <c r="AA4427" s="15"/>
      <c r="AB4427" s="15"/>
      <c r="AC4427" s="15"/>
      <c r="AD4427" s="15"/>
      <c r="AE4427" s="15"/>
      <c r="AT4427" s="281" t="s">
        <v>260</v>
      </c>
      <c r="AU4427" s="281" t="s">
        <v>93</v>
      </c>
      <c r="AV4427" s="15" t="s">
        <v>91</v>
      </c>
      <c r="AW4427" s="15" t="s">
        <v>40</v>
      </c>
      <c r="AX4427" s="15" t="s">
        <v>84</v>
      </c>
      <c r="AY4427" s="281" t="s">
        <v>251</v>
      </c>
    </row>
    <row r="4428" s="15" customFormat="1">
      <c r="A4428" s="15"/>
      <c r="B4428" s="272"/>
      <c r="C4428" s="273"/>
      <c r="D4428" s="251" t="s">
        <v>260</v>
      </c>
      <c r="E4428" s="274" t="s">
        <v>1</v>
      </c>
      <c r="F4428" s="275" t="s">
        <v>325</v>
      </c>
      <c r="G4428" s="273"/>
      <c r="H4428" s="274" t="s">
        <v>1</v>
      </c>
      <c r="I4428" s="276"/>
      <c r="J4428" s="273"/>
      <c r="K4428" s="273"/>
      <c r="L4428" s="277"/>
      <c r="M4428" s="278"/>
      <c r="N4428" s="279"/>
      <c r="O4428" s="279"/>
      <c r="P4428" s="279"/>
      <c r="Q4428" s="279"/>
      <c r="R4428" s="279"/>
      <c r="S4428" s="279"/>
      <c r="T4428" s="280"/>
      <c r="U4428" s="15"/>
      <c r="V4428" s="15"/>
      <c r="W4428" s="15"/>
      <c r="X4428" s="15"/>
      <c r="Y4428" s="15"/>
      <c r="Z4428" s="15"/>
      <c r="AA4428" s="15"/>
      <c r="AB4428" s="15"/>
      <c r="AC4428" s="15"/>
      <c r="AD4428" s="15"/>
      <c r="AE4428" s="15"/>
      <c r="AT4428" s="281" t="s">
        <v>260</v>
      </c>
      <c r="AU4428" s="281" t="s">
        <v>93</v>
      </c>
      <c r="AV4428" s="15" t="s">
        <v>91</v>
      </c>
      <c r="AW4428" s="15" t="s">
        <v>40</v>
      </c>
      <c r="AX4428" s="15" t="s">
        <v>84</v>
      </c>
      <c r="AY4428" s="281" t="s">
        <v>251</v>
      </c>
    </row>
    <row r="4429" s="13" customFormat="1">
      <c r="A4429" s="13"/>
      <c r="B4429" s="249"/>
      <c r="C4429" s="250"/>
      <c r="D4429" s="251" t="s">
        <v>260</v>
      </c>
      <c r="E4429" s="252" t="s">
        <v>1</v>
      </c>
      <c r="F4429" s="253" t="s">
        <v>3703</v>
      </c>
      <c r="G4429" s="250"/>
      <c r="H4429" s="254">
        <v>35.549999999999997</v>
      </c>
      <c r="I4429" s="255"/>
      <c r="J4429" s="250"/>
      <c r="K4429" s="250"/>
      <c r="L4429" s="256"/>
      <c r="M4429" s="257"/>
      <c r="N4429" s="258"/>
      <c r="O4429" s="258"/>
      <c r="P4429" s="258"/>
      <c r="Q4429" s="258"/>
      <c r="R4429" s="258"/>
      <c r="S4429" s="258"/>
      <c r="T4429" s="259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60" t="s">
        <v>260</v>
      </c>
      <c r="AU4429" s="260" t="s">
        <v>93</v>
      </c>
      <c r="AV4429" s="13" t="s">
        <v>93</v>
      </c>
      <c r="AW4429" s="13" t="s">
        <v>40</v>
      </c>
      <c r="AX4429" s="13" t="s">
        <v>84</v>
      </c>
      <c r="AY4429" s="260" t="s">
        <v>251</v>
      </c>
    </row>
    <row r="4430" s="13" customFormat="1">
      <c r="A4430" s="13"/>
      <c r="B4430" s="249"/>
      <c r="C4430" s="250"/>
      <c r="D4430" s="251" t="s">
        <v>260</v>
      </c>
      <c r="E4430" s="252" t="s">
        <v>1</v>
      </c>
      <c r="F4430" s="253" t="s">
        <v>3704</v>
      </c>
      <c r="G4430" s="250"/>
      <c r="H4430" s="254">
        <v>20</v>
      </c>
      <c r="I4430" s="255"/>
      <c r="J4430" s="250"/>
      <c r="K4430" s="250"/>
      <c r="L4430" s="256"/>
      <c r="M4430" s="257"/>
      <c r="N4430" s="258"/>
      <c r="O4430" s="258"/>
      <c r="P4430" s="258"/>
      <c r="Q4430" s="258"/>
      <c r="R4430" s="258"/>
      <c r="S4430" s="258"/>
      <c r="T4430" s="259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60" t="s">
        <v>260</v>
      </c>
      <c r="AU4430" s="260" t="s">
        <v>93</v>
      </c>
      <c r="AV4430" s="13" t="s">
        <v>93</v>
      </c>
      <c r="AW4430" s="13" t="s">
        <v>40</v>
      </c>
      <c r="AX4430" s="13" t="s">
        <v>84</v>
      </c>
      <c r="AY4430" s="260" t="s">
        <v>251</v>
      </c>
    </row>
    <row r="4431" s="13" customFormat="1">
      <c r="A4431" s="13"/>
      <c r="B4431" s="249"/>
      <c r="C4431" s="250"/>
      <c r="D4431" s="251" t="s">
        <v>260</v>
      </c>
      <c r="E4431" s="252" t="s">
        <v>1</v>
      </c>
      <c r="F4431" s="253" t="s">
        <v>3705</v>
      </c>
      <c r="G4431" s="250"/>
      <c r="H4431" s="254">
        <v>16.640000000000001</v>
      </c>
      <c r="I4431" s="255"/>
      <c r="J4431" s="250"/>
      <c r="K4431" s="250"/>
      <c r="L4431" s="256"/>
      <c r="M4431" s="257"/>
      <c r="N4431" s="258"/>
      <c r="O4431" s="258"/>
      <c r="P4431" s="258"/>
      <c r="Q4431" s="258"/>
      <c r="R4431" s="258"/>
      <c r="S4431" s="258"/>
      <c r="T4431" s="259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60" t="s">
        <v>260</v>
      </c>
      <c r="AU4431" s="260" t="s">
        <v>93</v>
      </c>
      <c r="AV4431" s="13" t="s">
        <v>93</v>
      </c>
      <c r="AW4431" s="13" t="s">
        <v>40</v>
      </c>
      <c r="AX4431" s="13" t="s">
        <v>84</v>
      </c>
      <c r="AY4431" s="260" t="s">
        <v>251</v>
      </c>
    </row>
    <row r="4432" s="13" customFormat="1">
      <c r="A4432" s="13"/>
      <c r="B4432" s="249"/>
      <c r="C4432" s="250"/>
      <c r="D4432" s="251" t="s">
        <v>260</v>
      </c>
      <c r="E4432" s="252" t="s">
        <v>1</v>
      </c>
      <c r="F4432" s="253" t="s">
        <v>3706</v>
      </c>
      <c r="G4432" s="250"/>
      <c r="H4432" s="254">
        <v>1.9299999999999999</v>
      </c>
      <c r="I4432" s="255"/>
      <c r="J4432" s="250"/>
      <c r="K4432" s="250"/>
      <c r="L4432" s="256"/>
      <c r="M4432" s="257"/>
      <c r="N4432" s="258"/>
      <c r="O4432" s="258"/>
      <c r="P4432" s="258"/>
      <c r="Q4432" s="258"/>
      <c r="R4432" s="258"/>
      <c r="S4432" s="258"/>
      <c r="T4432" s="259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60" t="s">
        <v>260</v>
      </c>
      <c r="AU4432" s="260" t="s">
        <v>93</v>
      </c>
      <c r="AV4432" s="13" t="s">
        <v>93</v>
      </c>
      <c r="AW4432" s="13" t="s">
        <v>40</v>
      </c>
      <c r="AX4432" s="13" t="s">
        <v>84</v>
      </c>
      <c r="AY4432" s="260" t="s">
        <v>251</v>
      </c>
    </row>
    <row r="4433" s="13" customFormat="1">
      <c r="A4433" s="13"/>
      <c r="B4433" s="249"/>
      <c r="C4433" s="250"/>
      <c r="D4433" s="251" t="s">
        <v>260</v>
      </c>
      <c r="E4433" s="252" t="s">
        <v>1</v>
      </c>
      <c r="F4433" s="253" t="s">
        <v>3707</v>
      </c>
      <c r="G4433" s="250"/>
      <c r="H4433" s="254">
        <v>12.09</v>
      </c>
      <c r="I4433" s="255"/>
      <c r="J4433" s="250"/>
      <c r="K4433" s="250"/>
      <c r="L4433" s="256"/>
      <c r="M4433" s="257"/>
      <c r="N4433" s="258"/>
      <c r="O4433" s="258"/>
      <c r="P4433" s="258"/>
      <c r="Q4433" s="258"/>
      <c r="R4433" s="258"/>
      <c r="S4433" s="258"/>
      <c r="T4433" s="259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60" t="s">
        <v>260</v>
      </c>
      <c r="AU4433" s="260" t="s">
        <v>93</v>
      </c>
      <c r="AV4433" s="13" t="s">
        <v>93</v>
      </c>
      <c r="AW4433" s="13" t="s">
        <v>40</v>
      </c>
      <c r="AX4433" s="13" t="s">
        <v>84</v>
      </c>
      <c r="AY4433" s="260" t="s">
        <v>251</v>
      </c>
    </row>
    <row r="4434" s="16" customFormat="1">
      <c r="A4434" s="16"/>
      <c r="B4434" s="283"/>
      <c r="C4434" s="284"/>
      <c r="D4434" s="251" t="s">
        <v>260</v>
      </c>
      <c r="E4434" s="285" t="s">
        <v>1</v>
      </c>
      <c r="F4434" s="286" t="s">
        <v>329</v>
      </c>
      <c r="G4434" s="284"/>
      <c r="H4434" s="287">
        <v>86.209999999999994</v>
      </c>
      <c r="I4434" s="288"/>
      <c r="J4434" s="284"/>
      <c r="K4434" s="284"/>
      <c r="L4434" s="289"/>
      <c r="M4434" s="290"/>
      <c r="N4434" s="291"/>
      <c r="O4434" s="291"/>
      <c r="P4434" s="291"/>
      <c r="Q4434" s="291"/>
      <c r="R4434" s="291"/>
      <c r="S4434" s="291"/>
      <c r="T4434" s="292"/>
      <c r="U4434" s="16"/>
      <c r="V4434" s="16"/>
      <c r="W4434" s="16"/>
      <c r="X4434" s="16"/>
      <c r="Y4434" s="16"/>
      <c r="Z4434" s="16"/>
      <c r="AA4434" s="16"/>
      <c r="AB4434" s="16"/>
      <c r="AC4434" s="16"/>
      <c r="AD4434" s="16"/>
      <c r="AE4434" s="16"/>
      <c r="AT4434" s="293" t="s">
        <v>260</v>
      </c>
      <c r="AU4434" s="293" t="s">
        <v>93</v>
      </c>
      <c r="AV4434" s="16" t="s">
        <v>273</v>
      </c>
      <c r="AW4434" s="16" t="s">
        <v>40</v>
      </c>
      <c r="AX4434" s="16" t="s">
        <v>84</v>
      </c>
      <c r="AY4434" s="293" t="s">
        <v>251</v>
      </c>
    </row>
    <row r="4435" s="15" customFormat="1">
      <c r="A4435" s="15"/>
      <c r="B4435" s="272"/>
      <c r="C4435" s="273"/>
      <c r="D4435" s="251" t="s">
        <v>260</v>
      </c>
      <c r="E4435" s="274" t="s">
        <v>1</v>
      </c>
      <c r="F4435" s="275" t="s">
        <v>3708</v>
      </c>
      <c r="G4435" s="273"/>
      <c r="H4435" s="274" t="s">
        <v>1</v>
      </c>
      <c r="I4435" s="276"/>
      <c r="J4435" s="273"/>
      <c r="K4435" s="273"/>
      <c r="L4435" s="277"/>
      <c r="M4435" s="278"/>
      <c r="N4435" s="279"/>
      <c r="O4435" s="279"/>
      <c r="P4435" s="279"/>
      <c r="Q4435" s="279"/>
      <c r="R4435" s="279"/>
      <c r="S4435" s="279"/>
      <c r="T4435" s="280"/>
      <c r="U4435" s="15"/>
      <c r="V4435" s="15"/>
      <c r="W4435" s="15"/>
      <c r="X4435" s="15"/>
      <c r="Y4435" s="15"/>
      <c r="Z4435" s="15"/>
      <c r="AA4435" s="15"/>
      <c r="AB4435" s="15"/>
      <c r="AC4435" s="15"/>
      <c r="AD4435" s="15"/>
      <c r="AE4435" s="15"/>
      <c r="AT4435" s="281" t="s">
        <v>260</v>
      </c>
      <c r="AU4435" s="281" t="s">
        <v>93</v>
      </c>
      <c r="AV4435" s="15" t="s">
        <v>91</v>
      </c>
      <c r="AW4435" s="15" t="s">
        <v>40</v>
      </c>
      <c r="AX4435" s="15" t="s">
        <v>84</v>
      </c>
      <c r="AY4435" s="281" t="s">
        <v>251</v>
      </c>
    </row>
    <row r="4436" s="15" customFormat="1">
      <c r="A4436" s="15"/>
      <c r="B4436" s="272"/>
      <c r="C4436" s="273"/>
      <c r="D4436" s="251" t="s">
        <v>260</v>
      </c>
      <c r="E4436" s="274" t="s">
        <v>1</v>
      </c>
      <c r="F4436" s="275" t="s">
        <v>325</v>
      </c>
      <c r="G4436" s="273"/>
      <c r="H4436" s="274" t="s">
        <v>1</v>
      </c>
      <c r="I4436" s="276"/>
      <c r="J4436" s="273"/>
      <c r="K4436" s="273"/>
      <c r="L4436" s="277"/>
      <c r="M4436" s="278"/>
      <c r="N4436" s="279"/>
      <c r="O4436" s="279"/>
      <c r="P4436" s="279"/>
      <c r="Q4436" s="279"/>
      <c r="R4436" s="279"/>
      <c r="S4436" s="279"/>
      <c r="T4436" s="280"/>
      <c r="U4436" s="15"/>
      <c r="V4436" s="15"/>
      <c r="W4436" s="15"/>
      <c r="X4436" s="15"/>
      <c r="Y4436" s="15"/>
      <c r="Z4436" s="15"/>
      <c r="AA4436" s="15"/>
      <c r="AB4436" s="15"/>
      <c r="AC4436" s="15"/>
      <c r="AD4436" s="15"/>
      <c r="AE4436" s="15"/>
      <c r="AT4436" s="281" t="s">
        <v>260</v>
      </c>
      <c r="AU4436" s="281" t="s">
        <v>93</v>
      </c>
      <c r="AV4436" s="15" t="s">
        <v>91</v>
      </c>
      <c r="AW4436" s="15" t="s">
        <v>40</v>
      </c>
      <c r="AX4436" s="15" t="s">
        <v>84</v>
      </c>
      <c r="AY4436" s="281" t="s">
        <v>251</v>
      </c>
    </row>
    <row r="4437" s="13" customFormat="1">
      <c r="A4437" s="13"/>
      <c r="B4437" s="249"/>
      <c r="C4437" s="250"/>
      <c r="D4437" s="251" t="s">
        <v>260</v>
      </c>
      <c r="E4437" s="252" t="s">
        <v>1</v>
      </c>
      <c r="F4437" s="253" t="s">
        <v>3709</v>
      </c>
      <c r="G4437" s="250"/>
      <c r="H4437" s="254">
        <v>9.7300000000000004</v>
      </c>
      <c r="I4437" s="255"/>
      <c r="J4437" s="250"/>
      <c r="K4437" s="250"/>
      <c r="L4437" s="256"/>
      <c r="M4437" s="257"/>
      <c r="N4437" s="258"/>
      <c r="O4437" s="258"/>
      <c r="P4437" s="258"/>
      <c r="Q4437" s="258"/>
      <c r="R4437" s="258"/>
      <c r="S4437" s="258"/>
      <c r="T4437" s="259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60" t="s">
        <v>260</v>
      </c>
      <c r="AU4437" s="260" t="s">
        <v>93</v>
      </c>
      <c r="AV4437" s="13" t="s">
        <v>93</v>
      </c>
      <c r="AW4437" s="13" t="s">
        <v>40</v>
      </c>
      <c r="AX4437" s="13" t="s">
        <v>84</v>
      </c>
      <c r="AY4437" s="260" t="s">
        <v>251</v>
      </c>
    </row>
    <row r="4438" s="13" customFormat="1">
      <c r="A4438" s="13"/>
      <c r="B4438" s="249"/>
      <c r="C4438" s="250"/>
      <c r="D4438" s="251" t="s">
        <v>260</v>
      </c>
      <c r="E4438" s="252" t="s">
        <v>1</v>
      </c>
      <c r="F4438" s="253" t="s">
        <v>3710</v>
      </c>
      <c r="G4438" s="250"/>
      <c r="H4438" s="254">
        <v>3.98</v>
      </c>
      <c r="I4438" s="255"/>
      <c r="J4438" s="250"/>
      <c r="K4438" s="250"/>
      <c r="L4438" s="256"/>
      <c r="M4438" s="257"/>
      <c r="N4438" s="258"/>
      <c r="O4438" s="258"/>
      <c r="P4438" s="258"/>
      <c r="Q4438" s="258"/>
      <c r="R4438" s="258"/>
      <c r="S4438" s="258"/>
      <c r="T4438" s="259"/>
      <c r="U4438" s="13"/>
      <c r="V4438" s="13"/>
      <c r="W4438" s="13"/>
      <c r="X4438" s="13"/>
      <c r="Y4438" s="13"/>
      <c r="Z4438" s="13"/>
      <c r="AA4438" s="13"/>
      <c r="AB4438" s="13"/>
      <c r="AC4438" s="13"/>
      <c r="AD4438" s="13"/>
      <c r="AE4438" s="13"/>
      <c r="AT4438" s="260" t="s">
        <v>260</v>
      </c>
      <c r="AU4438" s="260" t="s">
        <v>93</v>
      </c>
      <c r="AV4438" s="13" t="s">
        <v>93</v>
      </c>
      <c r="AW4438" s="13" t="s">
        <v>40</v>
      </c>
      <c r="AX4438" s="13" t="s">
        <v>84</v>
      </c>
      <c r="AY4438" s="260" t="s">
        <v>251</v>
      </c>
    </row>
    <row r="4439" s="13" customFormat="1">
      <c r="A4439" s="13"/>
      <c r="B4439" s="249"/>
      <c r="C4439" s="250"/>
      <c r="D4439" s="251" t="s">
        <v>260</v>
      </c>
      <c r="E4439" s="252" t="s">
        <v>1</v>
      </c>
      <c r="F4439" s="253" t="s">
        <v>3711</v>
      </c>
      <c r="G4439" s="250"/>
      <c r="H4439" s="254">
        <v>3.46</v>
      </c>
      <c r="I4439" s="255"/>
      <c r="J4439" s="250"/>
      <c r="K4439" s="250"/>
      <c r="L4439" s="256"/>
      <c r="M4439" s="257"/>
      <c r="N4439" s="258"/>
      <c r="O4439" s="258"/>
      <c r="P4439" s="258"/>
      <c r="Q4439" s="258"/>
      <c r="R4439" s="258"/>
      <c r="S4439" s="258"/>
      <c r="T4439" s="259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60" t="s">
        <v>260</v>
      </c>
      <c r="AU4439" s="260" t="s">
        <v>93</v>
      </c>
      <c r="AV4439" s="13" t="s">
        <v>93</v>
      </c>
      <c r="AW4439" s="13" t="s">
        <v>40</v>
      </c>
      <c r="AX4439" s="13" t="s">
        <v>84</v>
      </c>
      <c r="AY4439" s="260" t="s">
        <v>251</v>
      </c>
    </row>
    <row r="4440" s="16" customFormat="1">
      <c r="A4440" s="16"/>
      <c r="B4440" s="283"/>
      <c r="C4440" s="284"/>
      <c r="D4440" s="251" t="s">
        <v>260</v>
      </c>
      <c r="E4440" s="285" t="s">
        <v>1</v>
      </c>
      <c r="F4440" s="286" t="s">
        <v>329</v>
      </c>
      <c r="G4440" s="284"/>
      <c r="H4440" s="287">
        <v>17.170000000000002</v>
      </c>
      <c r="I4440" s="288"/>
      <c r="J4440" s="284"/>
      <c r="K4440" s="284"/>
      <c r="L4440" s="289"/>
      <c r="M4440" s="290"/>
      <c r="N4440" s="291"/>
      <c r="O4440" s="291"/>
      <c r="P4440" s="291"/>
      <c r="Q4440" s="291"/>
      <c r="R4440" s="291"/>
      <c r="S4440" s="291"/>
      <c r="T4440" s="292"/>
      <c r="U4440" s="16"/>
      <c r="V4440" s="16"/>
      <c r="W4440" s="16"/>
      <c r="X4440" s="16"/>
      <c r="Y4440" s="16"/>
      <c r="Z4440" s="16"/>
      <c r="AA4440" s="16"/>
      <c r="AB4440" s="16"/>
      <c r="AC4440" s="16"/>
      <c r="AD4440" s="16"/>
      <c r="AE4440" s="16"/>
      <c r="AT4440" s="293" t="s">
        <v>260</v>
      </c>
      <c r="AU4440" s="293" t="s">
        <v>93</v>
      </c>
      <c r="AV4440" s="16" t="s">
        <v>273</v>
      </c>
      <c r="AW4440" s="16" t="s">
        <v>40</v>
      </c>
      <c r="AX4440" s="16" t="s">
        <v>84</v>
      </c>
      <c r="AY4440" s="293" t="s">
        <v>251</v>
      </c>
    </row>
    <row r="4441" s="14" customFormat="1">
      <c r="A4441" s="14"/>
      <c r="B4441" s="261"/>
      <c r="C4441" s="262"/>
      <c r="D4441" s="251" t="s">
        <v>260</v>
      </c>
      <c r="E4441" s="263" t="s">
        <v>1</v>
      </c>
      <c r="F4441" s="264" t="s">
        <v>262</v>
      </c>
      <c r="G4441" s="262"/>
      <c r="H4441" s="265">
        <v>521.42999999999995</v>
      </c>
      <c r="I4441" s="266"/>
      <c r="J4441" s="262"/>
      <c r="K4441" s="262"/>
      <c r="L4441" s="267"/>
      <c r="M4441" s="268"/>
      <c r="N4441" s="269"/>
      <c r="O4441" s="269"/>
      <c r="P4441" s="269"/>
      <c r="Q4441" s="269"/>
      <c r="R4441" s="269"/>
      <c r="S4441" s="269"/>
      <c r="T4441" s="270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T4441" s="271" t="s">
        <v>260</v>
      </c>
      <c r="AU4441" s="271" t="s">
        <v>93</v>
      </c>
      <c r="AV4441" s="14" t="s">
        <v>257</v>
      </c>
      <c r="AW4441" s="14" t="s">
        <v>40</v>
      </c>
      <c r="AX4441" s="14" t="s">
        <v>91</v>
      </c>
      <c r="AY4441" s="271" t="s">
        <v>251</v>
      </c>
    </row>
    <row r="4442" s="13" customFormat="1">
      <c r="A4442" s="13"/>
      <c r="B4442" s="249"/>
      <c r="C4442" s="250"/>
      <c r="D4442" s="251" t="s">
        <v>260</v>
      </c>
      <c r="E4442" s="250"/>
      <c r="F4442" s="253" t="s">
        <v>3822</v>
      </c>
      <c r="G4442" s="250"/>
      <c r="H4442" s="254">
        <v>599.64499999999998</v>
      </c>
      <c r="I4442" s="255"/>
      <c r="J4442" s="250"/>
      <c r="K4442" s="250"/>
      <c r="L4442" s="256"/>
      <c r="M4442" s="257"/>
      <c r="N4442" s="258"/>
      <c r="O4442" s="258"/>
      <c r="P4442" s="258"/>
      <c r="Q4442" s="258"/>
      <c r="R4442" s="258"/>
      <c r="S4442" s="258"/>
      <c r="T4442" s="259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60" t="s">
        <v>260</v>
      </c>
      <c r="AU4442" s="260" t="s">
        <v>93</v>
      </c>
      <c r="AV4442" s="13" t="s">
        <v>93</v>
      </c>
      <c r="AW4442" s="13" t="s">
        <v>4</v>
      </c>
      <c r="AX4442" s="13" t="s">
        <v>91</v>
      </c>
      <c r="AY4442" s="260" t="s">
        <v>251</v>
      </c>
    </row>
    <row r="4443" s="2" customFormat="1" ht="37.8" customHeight="1">
      <c r="A4443" s="41"/>
      <c r="B4443" s="42"/>
      <c r="C4443" s="294" t="s">
        <v>3823</v>
      </c>
      <c r="D4443" s="294" t="s">
        <v>338</v>
      </c>
      <c r="E4443" s="295" t="s">
        <v>3824</v>
      </c>
      <c r="F4443" s="296" t="s">
        <v>3825</v>
      </c>
      <c r="G4443" s="297" t="s">
        <v>389</v>
      </c>
      <c r="H4443" s="298">
        <v>81.789000000000001</v>
      </c>
      <c r="I4443" s="299"/>
      <c r="J4443" s="300">
        <f>ROUND(I4443*H4443,2)</f>
        <v>0</v>
      </c>
      <c r="K4443" s="301"/>
      <c r="L4443" s="302"/>
      <c r="M4443" s="303" t="s">
        <v>1</v>
      </c>
      <c r="N4443" s="304" t="s">
        <v>49</v>
      </c>
      <c r="O4443" s="94"/>
      <c r="P4443" s="240">
        <f>O4443*H4443</f>
        <v>0</v>
      </c>
      <c r="Q4443" s="240">
        <v>0.021999999999999999</v>
      </c>
      <c r="R4443" s="240">
        <f>Q4443*H4443</f>
        <v>1.799358</v>
      </c>
      <c r="S4443" s="240">
        <v>0</v>
      </c>
      <c r="T4443" s="241">
        <f>S4443*H4443</f>
        <v>0</v>
      </c>
      <c r="U4443" s="41"/>
      <c r="V4443" s="41"/>
      <c r="W4443" s="41"/>
      <c r="X4443" s="41"/>
      <c r="Y4443" s="41"/>
      <c r="Z4443" s="41"/>
      <c r="AA4443" s="41"/>
      <c r="AB4443" s="41"/>
      <c r="AC4443" s="41"/>
      <c r="AD4443" s="41"/>
      <c r="AE4443" s="41"/>
      <c r="AR4443" s="242" t="s">
        <v>364</v>
      </c>
      <c r="AT4443" s="242" t="s">
        <v>338</v>
      </c>
      <c r="AU4443" s="242" t="s">
        <v>93</v>
      </c>
      <c r="AY4443" s="19" t="s">
        <v>251</v>
      </c>
      <c r="BE4443" s="243">
        <f>IF(N4443="základní",J4443,0)</f>
        <v>0</v>
      </c>
      <c r="BF4443" s="243">
        <f>IF(N4443="snížená",J4443,0)</f>
        <v>0</v>
      </c>
      <c r="BG4443" s="243">
        <f>IF(N4443="zákl. přenesená",J4443,0)</f>
        <v>0</v>
      </c>
      <c r="BH4443" s="243">
        <f>IF(N4443="sníž. přenesená",J4443,0)</f>
        <v>0</v>
      </c>
      <c r="BI4443" s="243">
        <f>IF(N4443="nulová",J4443,0)</f>
        <v>0</v>
      </c>
      <c r="BJ4443" s="19" t="s">
        <v>91</v>
      </c>
      <c r="BK4443" s="243">
        <f>ROUND(I4443*H4443,2)</f>
        <v>0</v>
      </c>
      <c r="BL4443" s="19" t="s">
        <v>304</v>
      </c>
      <c r="BM4443" s="242" t="s">
        <v>3826</v>
      </c>
    </row>
    <row r="4444" s="2" customFormat="1">
      <c r="A4444" s="41"/>
      <c r="B4444" s="42"/>
      <c r="C4444" s="43"/>
      <c r="D4444" s="251" t="s">
        <v>289</v>
      </c>
      <c r="E4444" s="43"/>
      <c r="F4444" s="282" t="s">
        <v>3821</v>
      </c>
      <c r="G4444" s="43"/>
      <c r="H4444" s="43"/>
      <c r="I4444" s="246"/>
      <c r="J4444" s="43"/>
      <c r="K4444" s="43"/>
      <c r="L4444" s="47"/>
      <c r="M4444" s="247"/>
      <c r="N4444" s="248"/>
      <c r="O4444" s="94"/>
      <c r="P4444" s="94"/>
      <c r="Q4444" s="94"/>
      <c r="R4444" s="94"/>
      <c r="S4444" s="94"/>
      <c r="T4444" s="95"/>
      <c r="U4444" s="41"/>
      <c r="V4444" s="41"/>
      <c r="W4444" s="41"/>
      <c r="X4444" s="41"/>
      <c r="Y4444" s="41"/>
      <c r="Z4444" s="41"/>
      <c r="AA4444" s="41"/>
      <c r="AB4444" s="41"/>
      <c r="AC4444" s="41"/>
      <c r="AD4444" s="41"/>
      <c r="AE4444" s="41"/>
      <c r="AT4444" s="19" t="s">
        <v>289</v>
      </c>
      <c r="AU4444" s="19" t="s">
        <v>93</v>
      </c>
    </row>
    <row r="4445" s="15" customFormat="1">
      <c r="A4445" s="15"/>
      <c r="B4445" s="272"/>
      <c r="C4445" s="273"/>
      <c r="D4445" s="251" t="s">
        <v>260</v>
      </c>
      <c r="E4445" s="274" t="s">
        <v>1</v>
      </c>
      <c r="F4445" s="275" t="s">
        <v>3717</v>
      </c>
      <c r="G4445" s="273"/>
      <c r="H4445" s="274" t="s">
        <v>1</v>
      </c>
      <c r="I4445" s="276"/>
      <c r="J4445" s="273"/>
      <c r="K4445" s="273"/>
      <c r="L4445" s="277"/>
      <c r="M4445" s="278"/>
      <c r="N4445" s="279"/>
      <c r="O4445" s="279"/>
      <c r="P4445" s="279"/>
      <c r="Q4445" s="279"/>
      <c r="R4445" s="279"/>
      <c r="S4445" s="279"/>
      <c r="T4445" s="280"/>
      <c r="U4445" s="15"/>
      <c r="V4445" s="15"/>
      <c r="W4445" s="15"/>
      <c r="X4445" s="15"/>
      <c r="Y4445" s="15"/>
      <c r="Z4445" s="15"/>
      <c r="AA4445" s="15"/>
      <c r="AB4445" s="15"/>
      <c r="AC4445" s="15"/>
      <c r="AD4445" s="15"/>
      <c r="AE4445" s="15"/>
      <c r="AT4445" s="281" t="s">
        <v>260</v>
      </c>
      <c r="AU4445" s="281" t="s">
        <v>93</v>
      </c>
      <c r="AV4445" s="15" t="s">
        <v>91</v>
      </c>
      <c r="AW4445" s="15" t="s">
        <v>40</v>
      </c>
      <c r="AX4445" s="15" t="s">
        <v>84</v>
      </c>
      <c r="AY4445" s="281" t="s">
        <v>251</v>
      </c>
    </row>
    <row r="4446" s="13" customFormat="1">
      <c r="A4446" s="13"/>
      <c r="B4446" s="249"/>
      <c r="C4446" s="250"/>
      <c r="D4446" s="251" t="s">
        <v>260</v>
      </c>
      <c r="E4446" s="252" t="s">
        <v>1</v>
      </c>
      <c r="F4446" s="253" t="s">
        <v>3827</v>
      </c>
      <c r="G4446" s="250"/>
      <c r="H4446" s="254">
        <v>8.8320000000000007</v>
      </c>
      <c r="I4446" s="255"/>
      <c r="J4446" s="250"/>
      <c r="K4446" s="250"/>
      <c r="L4446" s="256"/>
      <c r="M4446" s="257"/>
      <c r="N4446" s="258"/>
      <c r="O4446" s="258"/>
      <c r="P4446" s="258"/>
      <c r="Q4446" s="258"/>
      <c r="R4446" s="258"/>
      <c r="S4446" s="258"/>
      <c r="T4446" s="259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60" t="s">
        <v>260</v>
      </c>
      <c r="AU4446" s="260" t="s">
        <v>93</v>
      </c>
      <c r="AV4446" s="13" t="s">
        <v>93</v>
      </c>
      <c r="AW4446" s="13" t="s">
        <v>40</v>
      </c>
      <c r="AX4446" s="13" t="s">
        <v>84</v>
      </c>
      <c r="AY4446" s="260" t="s">
        <v>251</v>
      </c>
    </row>
    <row r="4447" s="13" customFormat="1">
      <c r="A4447" s="13"/>
      <c r="B4447" s="249"/>
      <c r="C4447" s="250"/>
      <c r="D4447" s="251" t="s">
        <v>260</v>
      </c>
      <c r="E4447" s="252" t="s">
        <v>1</v>
      </c>
      <c r="F4447" s="253" t="s">
        <v>3828</v>
      </c>
      <c r="G4447" s="250"/>
      <c r="H4447" s="254">
        <v>8.9949999999999992</v>
      </c>
      <c r="I4447" s="255"/>
      <c r="J4447" s="250"/>
      <c r="K4447" s="250"/>
      <c r="L4447" s="256"/>
      <c r="M4447" s="257"/>
      <c r="N4447" s="258"/>
      <c r="O4447" s="258"/>
      <c r="P4447" s="258"/>
      <c r="Q4447" s="258"/>
      <c r="R4447" s="258"/>
      <c r="S4447" s="258"/>
      <c r="T4447" s="259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60" t="s">
        <v>260</v>
      </c>
      <c r="AU4447" s="260" t="s">
        <v>93</v>
      </c>
      <c r="AV4447" s="13" t="s">
        <v>93</v>
      </c>
      <c r="AW4447" s="13" t="s">
        <v>40</v>
      </c>
      <c r="AX4447" s="13" t="s">
        <v>84</v>
      </c>
      <c r="AY4447" s="260" t="s">
        <v>251</v>
      </c>
    </row>
    <row r="4448" s="13" customFormat="1">
      <c r="A4448" s="13"/>
      <c r="B4448" s="249"/>
      <c r="C4448" s="250"/>
      <c r="D4448" s="251" t="s">
        <v>260</v>
      </c>
      <c r="E4448" s="252" t="s">
        <v>1</v>
      </c>
      <c r="F4448" s="253" t="s">
        <v>3829</v>
      </c>
      <c r="G4448" s="250"/>
      <c r="H4448" s="254">
        <v>8.8989999999999991</v>
      </c>
      <c r="I4448" s="255"/>
      <c r="J4448" s="250"/>
      <c r="K4448" s="250"/>
      <c r="L4448" s="256"/>
      <c r="M4448" s="257"/>
      <c r="N4448" s="258"/>
      <c r="O4448" s="258"/>
      <c r="P4448" s="258"/>
      <c r="Q4448" s="258"/>
      <c r="R4448" s="258"/>
      <c r="S4448" s="258"/>
      <c r="T4448" s="259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60" t="s">
        <v>260</v>
      </c>
      <c r="AU4448" s="260" t="s">
        <v>93</v>
      </c>
      <c r="AV4448" s="13" t="s">
        <v>93</v>
      </c>
      <c r="AW4448" s="13" t="s">
        <v>40</v>
      </c>
      <c r="AX4448" s="13" t="s">
        <v>84</v>
      </c>
      <c r="AY4448" s="260" t="s">
        <v>251</v>
      </c>
    </row>
    <row r="4449" s="13" customFormat="1">
      <c r="A4449" s="13"/>
      <c r="B4449" s="249"/>
      <c r="C4449" s="250"/>
      <c r="D4449" s="251" t="s">
        <v>260</v>
      </c>
      <c r="E4449" s="252" t="s">
        <v>1</v>
      </c>
      <c r="F4449" s="253" t="s">
        <v>3830</v>
      </c>
      <c r="G4449" s="250"/>
      <c r="H4449" s="254">
        <v>8.8989999999999991</v>
      </c>
      <c r="I4449" s="255"/>
      <c r="J4449" s="250"/>
      <c r="K4449" s="250"/>
      <c r="L4449" s="256"/>
      <c r="M4449" s="257"/>
      <c r="N4449" s="258"/>
      <c r="O4449" s="258"/>
      <c r="P4449" s="258"/>
      <c r="Q4449" s="258"/>
      <c r="R4449" s="258"/>
      <c r="S4449" s="258"/>
      <c r="T4449" s="259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60" t="s">
        <v>260</v>
      </c>
      <c r="AU4449" s="260" t="s">
        <v>93</v>
      </c>
      <c r="AV4449" s="13" t="s">
        <v>93</v>
      </c>
      <c r="AW4449" s="13" t="s">
        <v>40</v>
      </c>
      <c r="AX4449" s="13" t="s">
        <v>84</v>
      </c>
      <c r="AY4449" s="260" t="s">
        <v>251</v>
      </c>
    </row>
    <row r="4450" s="13" customFormat="1">
      <c r="A4450" s="13"/>
      <c r="B4450" s="249"/>
      <c r="C4450" s="250"/>
      <c r="D4450" s="251" t="s">
        <v>260</v>
      </c>
      <c r="E4450" s="252" t="s">
        <v>1</v>
      </c>
      <c r="F4450" s="253" t="s">
        <v>3831</v>
      </c>
      <c r="G4450" s="250"/>
      <c r="H4450" s="254">
        <v>8.8989999999999991</v>
      </c>
      <c r="I4450" s="255"/>
      <c r="J4450" s="250"/>
      <c r="K4450" s="250"/>
      <c r="L4450" s="256"/>
      <c r="M4450" s="257"/>
      <c r="N4450" s="258"/>
      <c r="O4450" s="258"/>
      <c r="P4450" s="258"/>
      <c r="Q4450" s="258"/>
      <c r="R4450" s="258"/>
      <c r="S4450" s="258"/>
      <c r="T4450" s="259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60" t="s">
        <v>260</v>
      </c>
      <c r="AU4450" s="260" t="s">
        <v>93</v>
      </c>
      <c r="AV4450" s="13" t="s">
        <v>93</v>
      </c>
      <c r="AW4450" s="13" t="s">
        <v>40</v>
      </c>
      <c r="AX4450" s="13" t="s">
        <v>84</v>
      </c>
      <c r="AY4450" s="260" t="s">
        <v>251</v>
      </c>
    </row>
    <row r="4451" s="13" customFormat="1">
      <c r="A4451" s="13"/>
      <c r="B4451" s="249"/>
      <c r="C4451" s="250"/>
      <c r="D4451" s="251" t="s">
        <v>260</v>
      </c>
      <c r="E4451" s="252" t="s">
        <v>1</v>
      </c>
      <c r="F4451" s="253" t="s">
        <v>3832</v>
      </c>
      <c r="G4451" s="250"/>
      <c r="H4451" s="254">
        <v>6.7809999999999997</v>
      </c>
      <c r="I4451" s="255"/>
      <c r="J4451" s="250"/>
      <c r="K4451" s="250"/>
      <c r="L4451" s="256"/>
      <c r="M4451" s="257"/>
      <c r="N4451" s="258"/>
      <c r="O4451" s="258"/>
      <c r="P4451" s="258"/>
      <c r="Q4451" s="258"/>
      <c r="R4451" s="258"/>
      <c r="S4451" s="258"/>
      <c r="T4451" s="259"/>
      <c r="U4451" s="13"/>
      <c r="V4451" s="13"/>
      <c r="W4451" s="13"/>
      <c r="X4451" s="13"/>
      <c r="Y4451" s="13"/>
      <c r="Z4451" s="13"/>
      <c r="AA4451" s="13"/>
      <c r="AB4451" s="13"/>
      <c r="AC4451" s="13"/>
      <c r="AD4451" s="13"/>
      <c r="AE4451" s="13"/>
      <c r="AT4451" s="260" t="s">
        <v>260</v>
      </c>
      <c r="AU4451" s="260" t="s">
        <v>93</v>
      </c>
      <c r="AV4451" s="13" t="s">
        <v>93</v>
      </c>
      <c r="AW4451" s="13" t="s">
        <v>40</v>
      </c>
      <c r="AX4451" s="13" t="s">
        <v>84</v>
      </c>
      <c r="AY4451" s="260" t="s">
        <v>251</v>
      </c>
    </row>
    <row r="4452" s="16" customFormat="1">
      <c r="A4452" s="16"/>
      <c r="B4452" s="283"/>
      <c r="C4452" s="284"/>
      <c r="D4452" s="251" t="s">
        <v>260</v>
      </c>
      <c r="E4452" s="285" t="s">
        <v>1</v>
      </c>
      <c r="F4452" s="286" t="s">
        <v>329</v>
      </c>
      <c r="G4452" s="284"/>
      <c r="H4452" s="287">
        <v>51.305</v>
      </c>
      <c r="I4452" s="288"/>
      <c r="J4452" s="284"/>
      <c r="K4452" s="284"/>
      <c r="L4452" s="289"/>
      <c r="M4452" s="290"/>
      <c r="N4452" s="291"/>
      <c r="O4452" s="291"/>
      <c r="P4452" s="291"/>
      <c r="Q4452" s="291"/>
      <c r="R4452" s="291"/>
      <c r="S4452" s="291"/>
      <c r="T4452" s="292"/>
      <c r="U4452" s="16"/>
      <c r="V4452" s="16"/>
      <c r="W4452" s="16"/>
      <c r="X4452" s="16"/>
      <c r="Y4452" s="16"/>
      <c r="Z4452" s="16"/>
      <c r="AA4452" s="16"/>
      <c r="AB4452" s="16"/>
      <c r="AC4452" s="16"/>
      <c r="AD4452" s="16"/>
      <c r="AE4452" s="16"/>
      <c r="AT4452" s="293" t="s">
        <v>260</v>
      </c>
      <c r="AU4452" s="293" t="s">
        <v>93</v>
      </c>
      <c r="AV4452" s="16" t="s">
        <v>273</v>
      </c>
      <c r="AW4452" s="16" t="s">
        <v>40</v>
      </c>
      <c r="AX4452" s="16" t="s">
        <v>84</v>
      </c>
      <c r="AY4452" s="293" t="s">
        <v>251</v>
      </c>
    </row>
    <row r="4453" s="15" customFormat="1">
      <c r="A4453" s="15"/>
      <c r="B4453" s="272"/>
      <c r="C4453" s="273"/>
      <c r="D4453" s="251" t="s">
        <v>260</v>
      </c>
      <c r="E4453" s="274" t="s">
        <v>1</v>
      </c>
      <c r="F4453" s="275" t="s">
        <v>1951</v>
      </c>
      <c r="G4453" s="273"/>
      <c r="H4453" s="274" t="s">
        <v>1</v>
      </c>
      <c r="I4453" s="276"/>
      <c r="J4453" s="273"/>
      <c r="K4453" s="273"/>
      <c r="L4453" s="277"/>
      <c r="M4453" s="278"/>
      <c r="N4453" s="279"/>
      <c r="O4453" s="279"/>
      <c r="P4453" s="279"/>
      <c r="Q4453" s="279"/>
      <c r="R4453" s="279"/>
      <c r="S4453" s="279"/>
      <c r="T4453" s="280"/>
      <c r="U4453" s="15"/>
      <c r="V4453" s="15"/>
      <c r="W4453" s="15"/>
      <c r="X4453" s="15"/>
      <c r="Y4453" s="15"/>
      <c r="Z4453" s="15"/>
      <c r="AA4453" s="15"/>
      <c r="AB4453" s="15"/>
      <c r="AC4453" s="15"/>
      <c r="AD4453" s="15"/>
      <c r="AE4453" s="15"/>
      <c r="AT4453" s="281" t="s">
        <v>260</v>
      </c>
      <c r="AU4453" s="281" t="s">
        <v>93</v>
      </c>
      <c r="AV4453" s="15" t="s">
        <v>91</v>
      </c>
      <c r="AW4453" s="15" t="s">
        <v>40</v>
      </c>
      <c r="AX4453" s="15" t="s">
        <v>84</v>
      </c>
      <c r="AY4453" s="281" t="s">
        <v>251</v>
      </c>
    </row>
    <row r="4454" s="13" customFormat="1">
      <c r="A4454" s="13"/>
      <c r="B4454" s="249"/>
      <c r="C4454" s="250"/>
      <c r="D4454" s="251" t="s">
        <v>260</v>
      </c>
      <c r="E4454" s="252" t="s">
        <v>1</v>
      </c>
      <c r="F4454" s="253" t="s">
        <v>1952</v>
      </c>
      <c r="G4454" s="250"/>
      <c r="H4454" s="254">
        <v>2.9009999999999998</v>
      </c>
      <c r="I4454" s="255"/>
      <c r="J4454" s="250"/>
      <c r="K4454" s="250"/>
      <c r="L4454" s="256"/>
      <c r="M4454" s="257"/>
      <c r="N4454" s="258"/>
      <c r="O4454" s="258"/>
      <c r="P4454" s="258"/>
      <c r="Q4454" s="258"/>
      <c r="R4454" s="258"/>
      <c r="S4454" s="258"/>
      <c r="T4454" s="259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60" t="s">
        <v>260</v>
      </c>
      <c r="AU4454" s="260" t="s">
        <v>93</v>
      </c>
      <c r="AV4454" s="13" t="s">
        <v>93</v>
      </c>
      <c r="AW4454" s="13" t="s">
        <v>40</v>
      </c>
      <c r="AX4454" s="13" t="s">
        <v>84</v>
      </c>
      <c r="AY4454" s="260" t="s">
        <v>251</v>
      </c>
    </row>
    <row r="4455" s="13" customFormat="1">
      <c r="A4455" s="13"/>
      <c r="B4455" s="249"/>
      <c r="C4455" s="250"/>
      <c r="D4455" s="251" t="s">
        <v>260</v>
      </c>
      <c r="E4455" s="252" t="s">
        <v>1</v>
      </c>
      <c r="F4455" s="253" t="s">
        <v>1953</v>
      </c>
      <c r="G4455" s="250"/>
      <c r="H4455" s="254">
        <v>3.452</v>
      </c>
      <c r="I4455" s="255"/>
      <c r="J4455" s="250"/>
      <c r="K4455" s="250"/>
      <c r="L4455" s="256"/>
      <c r="M4455" s="257"/>
      <c r="N4455" s="258"/>
      <c r="O4455" s="258"/>
      <c r="P4455" s="258"/>
      <c r="Q4455" s="258"/>
      <c r="R4455" s="258"/>
      <c r="S4455" s="258"/>
      <c r="T4455" s="259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60" t="s">
        <v>260</v>
      </c>
      <c r="AU4455" s="260" t="s">
        <v>93</v>
      </c>
      <c r="AV4455" s="13" t="s">
        <v>93</v>
      </c>
      <c r="AW4455" s="13" t="s">
        <v>40</v>
      </c>
      <c r="AX4455" s="13" t="s">
        <v>84</v>
      </c>
      <c r="AY4455" s="260" t="s">
        <v>251</v>
      </c>
    </row>
    <row r="4456" s="13" customFormat="1">
      <c r="A4456" s="13"/>
      <c r="B4456" s="249"/>
      <c r="C4456" s="250"/>
      <c r="D4456" s="251" t="s">
        <v>260</v>
      </c>
      <c r="E4456" s="252" t="s">
        <v>1</v>
      </c>
      <c r="F4456" s="253" t="s">
        <v>1954</v>
      </c>
      <c r="G4456" s="250"/>
      <c r="H4456" s="254">
        <v>3.452</v>
      </c>
      <c r="I4456" s="255"/>
      <c r="J4456" s="250"/>
      <c r="K4456" s="250"/>
      <c r="L4456" s="256"/>
      <c r="M4456" s="257"/>
      <c r="N4456" s="258"/>
      <c r="O4456" s="258"/>
      <c r="P4456" s="258"/>
      <c r="Q4456" s="258"/>
      <c r="R4456" s="258"/>
      <c r="S4456" s="258"/>
      <c r="T4456" s="259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60" t="s">
        <v>260</v>
      </c>
      <c r="AU4456" s="260" t="s">
        <v>93</v>
      </c>
      <c r="AV4456" s="13" t="s">
        <v>93</v>
      </c>
      <c r="AW4456" s="13" t="s">
        <v>40</v>
      </c>
      <c r="AX4456" s="13" t="s">
        <v>84</v>
      </c>
      <c r="AY4456" s="260" t="s">
        <v>251</v>
      </c>
    </row>
    <row r="4457" s="13" customFormat="1">
      <c r="A4457" s="13"/>
      <c r="B4457" s="249"/>
      <c r="C4457" s="250"/>
      <c r="D4457" s="251" t="s">
        <v>260</v>
      </c>
      <c r="E4457" s="252" t="s">
        <v>1</v>
      </c>
      <c r="F4457" s="253" t="s">
        <v>1955</v>
      </c>
      <c r="G4457" s="250"/>
      <c r="H4457" s="254">
        <v>3.2269999999999999</v>
      </c>
      <c r="I4457" s="255"/>
      <c r="J4457" s="250"/>
      <c r="K4457" s="250"/>
      <c r="L4457" s="256"/>
      <c r="M4457" s="257"/>
      <c r="N4457" s="258"/>
      <c r="O4457" s="258"/>
      <c r="P4457" s="258"/>
      <c r="Q4457" s="258"/>
      <c r="R4457" s="258"/>
      <c r="S4457" s="258"/>
      <c r="T4457" s="259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60" t="s">
        <v>260</v>
      </c>
      <c r="AU4457" s="260" t="s">
        <v>93</v>
      </c>
      <c r="AV4457" s="13" t="s">
        <v>93</v>
      </c>
      <c r="AW4457" s="13" t="s">
        <v>40</v>
      </c>
      <c r="AX4457" s="13" t="s">
        <v>84</v>
      </c>
      <c r="AY4457" s="260" t="s">
        <v>251</v>
      </c>
    </row>
    <row r="4458" s="13" customFormat="1">
      <c r="A4458" s="13"/>
      <c r="B4458" s="249"/>
      <c r="C4458" s="250"/>
      <c r="D4458" s="251" t="s">
        <v>260</v>
      </c>
      <c r="E4458" s="252" t="s">
        <v>1</v>
      </c>
      <c r="F4458" s="253" t="s">
        <v>1956</v>
      </c>
      <c r="G4458" s="250"/>
      <c r="H4458" s="254">
        <v>3.2269999999999999</v>
      </c>
      <c r="I4458" s="255"/>
      <c r="J4458" s="250"/>
      <c r="K4458" s="250"/>
      <c r="L4458" s="256"/>
      <c r="M4458" s="257"/>
      <c r="N4458" s="258"/>
      <c r="O4458" s="258"/>
      <c r="P4458" s="258"/>
      <c r="Q4458" s="258"/>
      <c r="R4458" s="258"/>
      <c r="S4458" s="258"/>
      <c r="T4458" s="259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60" t="s">
        <v>260</v>
      </c>
      <c r="AU4458" s="260" t="s">
        <v>93</v>
      </c>
      <c r="AV4458" s="13" t="s">
        <v>93</v>
      </c>
      <c r="AW4458" s="13" t="s">
        <v>40</v>
      </c>
      <c r="AX4458" s="13" t="s">
        <v>84</v>
      </c>
      <c r="AY4458" s="260" t="s">
        <v>251</v>
      </c>
    </row>
    <row r="4459" s="13" customFormat="1">
      <c r="A4459" s="13"/>
      <c r="B4459" s="249"/>
      <c r="C4459" s="250"/>
      <c r="D4459" s="251" t="s">
        <v>260</v>
      </c>
      <c r="E4459" s="252" t="s">
        <v>1</v>
      </c>
      <c r="F4459" s="253" t="s">
        <v>1957</v>
      </c>
      <c r="G4459" s="250"/>
      <c r="H4459" s="254">
        <v>3.5569999999999999</v>
      </c>
      <c r="I4459" s="255"/>
      <c r="J4459" s="250"/>
      <c r="K4459" s="250"/>
      <c r="L4459" s="256"/>
      <c r="M4459" s="257"/>
      <c r="N4459" s="258"/>
      <c r="O4459" s="258"/>
      <c r="P4459" s="258"/>
      <c r="Q4459" s="258"/>
      <c r="R4459" s="258"/>
      <c r="S4459" s="258"/>
      <c r="T4459" s="259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T4459" s="260" t="s">
        <v>260</v>
      </c>
      <c r="AU4459" s="260" t="s">
        <v>93</v>
      </c>
      <c r="AV4459" s="13" t="s">
        <v>93</v>
      </c>
      <c r="AW4459" s="13" t="s">
        <v>40</v>
      </c>
      <c r="AX4459" s="13" t="s">
        <v>84</v>
      </c>
      <c r="AY4459" s="260" t="s">
        <v>251</v>
      </c>
    </row>
    <row r="4460" s="16" customFormat="1">
      <c r="A4460" s="16"/>
      <c r="B4460" s="283"/>
      <c r="C4460" s="284"/>
      <c r="D4460" s="251" t="s">
        <v>260</v>
      </c>
      <c r="E4460" s="285" t="s">
        <v>1</v>
      </c>
      <c r="F4460" s="286" t="s">
        <v>329</v>
      </c>
      <c r="G4460" s="284"/>
      <c r="H4460" s="287">
        <v>19.815999999999999</v>
      </c>
      <c r="I4460" s="288"/>
      <c r="J4460" s="284"/>
      <c r="K4460" s="284"/>
      <c r="L4460" s="289"/>
      <c r="M4460" s="290"/>
      <c r="N4460" s="291"/>
      <c r="O4460" s="291"/>
      <c r="P4460" s="291"/>
      <c r="Q4460" s="291"/>
      <c r="R4460" s="291"/>
      <c r="S4460" s="291"/>
      <c r="T4460" s="292"/>
      <c r="U4460" s="16"/>
      <c r="V4460" s="16"/>
      <c r="W4460" s="16"/>
      <c r="X4460" s="16"/>
      <c r="Y4460" s="16"/>
      <c r="Z4460" s="16"/>
      <c r="AA4460" s="16"/>
      <c r="AB4460" s="16"/>
      <c r="AC4460" s="16"/>
      <c r="AD4460" s="16"/>
      <c r="AE4460" s="16"/>
      <c r="AT4460" s="293" t="s">
        <v>260</v>
      </c>
      <c r="AU4460" s="293" t="s">
        <v>93</v>
      </c>
      <c r="AV4460" s="16" t="s">
        <v>273</v>
      </c>
      <c r="AW4460" s="16" t="s">
        <v>40</v>
      </c>
      <c r="AX4460" s="16" t="s">
        <v>84</v>
      </c>
      <c r="AY4460" s="293" t="s">
        <v>251</v>
      </c>
    </row>
    <row r="4461" s="14" customFormat="1">
      <c r="A4461" s="14"/>
      <c r="B4461" s="261"/>
      <c r="C4461" s="262"/>
      <c r="D4461" s="251" t="s">
        <v>260</v>
      </c>
      <c r="E4461" s="263" t="s">
        <v>1</v>
      </c>
      <c r="F4461" s="264" t="s">
        <v>262</v>
      </c>
      <c r="G4461" s="262"/>
      <c r="H4461" s="265">
        <v>71.120999999999995</v>
      </c>
      <c r="I4461" s="266"/>
      <c r="J4461" s="262"/>
      <c r="K4461" s="262"/>
      <c r="L4461" s="267"/>
      <c r="M4461" s="268"/>
      <c r="N4461" s="269"/>
      <c r="O4461" s="269"/>
      <c r="P4461" s="269"/>
      <c r="Q4461" s="269"/>
      <c r="R4461" s="269"/>
      <c r="S4461" s="269"/>
      <c r="T4461" s="270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71" t="s">
        <v>260</v>
      </c>
      <c r="AU4461" s="271" t="s">
        <v>93</v>
      </c>
      <c r="AV4461" s="14" t="s">
        <v>257</v>
      </c>
      <c r="AW4461" s="14" t="s">
        <v>40</v>
      </c>
      <c r="AX4461" s="14" t="s">
        <v>91</v>
      </c>
      <c r="AY4461" s="271" t="s">
        <v>251</v>
      </c>
    </row>
    <row r="4462" s="13" customFormat="1">
      <c r="A4462" s="13"/>
      <c r="B4462" s="249"/>
      <c r="C4462" s="250"/>
      <c r="D4462" s="251" t="s">
        <v>260</v>
      </c>
      <c r="E4462" s="250"/>
      <c r="F4462" s="253" t="s">
        <v>3833</v>
      </c>
      <c r="G4462" s="250"/>
      <c r="H4462" s="254">
        <v>81.789000000000001</v>
      </c>
      <c r="I4462" s="255"/>
      <c r="J4462" s="250"/>
      <c r="K4462" s="250"/>
      <c r="L4462" s="256"/>
      <c r="M4462" s="257"/>
      <c r="N4462" s="258"/>
      <c r="O4462" s="258"/>
      <c r="P4462" s="258"/>
      <c r="Q4462" s="258"/>
      <c r="R4462" s="258"/>
      <c r="S4462" s="258"/>
      <c r="T4462" s="259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60" t="s">
        <v>260</v>
      </c>
      <c r="AU4462" s="260" t="s">
        <v>93</v>
      </c>
      <c r="AV4462" s="13" t="s">
        <v>93</v>
      </c>
      <c r="AW4462" s="13" t="s">
        <v>4</v>
      </c>
      <c r="AX4462" s="13" t="s">
        <v>91</v>
      </c>
      <c r="AY4462" s="260" t="s">
        <v>251</v>
      </c>
    </row>
    <row r="4463" s="2" customFormat="1" ht="37.8" customHeight="1">
      <c r="A4463" s="41"/>
      <c r="B4463" s="42"/>
      <c r="C4463" s="294" t="s">
        <v>3834</v>
      </c>
      <c r="D4463" s="294" t="s">
        <v>338</v>
      </c>
      <c r="E4463" s="295" t="s">
        <v>3835</v>
      </c>
      <c r="F4463" s="296" t="s">
        <v>3836</v>
      </c>
      <c r="G4463" s="297" t="s">
        <v>389</v>
      </c>
      <c r="H4463" s="298">
        <v>15.202</v>
      </c>
      <c r="I4463" s="299"/>
      <c r="J4463" s="300">
        <f>ROUND(I4463*H4463,2)</f>
        <v>0</v>
      </c>
      <c r="K4463" s="301"/>
      <c r="L4463" s="302"/>
      <c r="M4463" s="303" t="s">
        <v>1</v>
      </c>
      <c r="N4463" s="304" t="s">
        <v>49</v>
      </c>
      <c r="O4463" s="94"/>
      <c r="P4463" s="240">
        <f>O4463*H4463</f>
        <v>0</v>
      </c>
      <c r="Q4463" s="240">
        <v>0.021999999999999999</v>
      </c>
      <c r="R4463" s="240">
        <f>Q4463*H4463</f>
        <v>0.33444399999999996</v>
      </c>
      <c r="S4463" s="240">
        <v>0</v>
      </c>
      <c r="T4463" s="241">
        <f>S4463*H4463</f>
        <v>0</v>
      </c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R4463" s="242" t="s">
        <v>364</v>
      </c>
      <c r="AT4463" s="242" t="s">
        <v>338</v>
      </c>
      <c r="AU4463" s="242" t="s">
        <v>93</v>
      </c>
      <c r="AY4463" s="19" t="s">
        <v>251</v>
      </c>
      <c r="BE4463" s="243">
        <f>IF(N4463="základní",J4463,0)</f>
        <v>0</v>
      </c>
      <c r="BF4463" s="243">
        <f>IF(N4463="snížená",J4463,0)</f>
        <v>0</v>
      </c>
      <c r="BG4463" s="243">
        <f>IF(N4463="zákl. přenesená",J4463,0)</f>
        <v>0</v>
      </c>
      <c r="BH4463" s="243">
        <f>IF(N4463="sníž. přenesená",J4463,0)</f>
        <v>0</v>
      </c>
      <c r="BI4463" s="243">
        <f>IF(N4463="nulová",J4463,0)</f>
        <v>0</v>
      </c>
      <c r="BJ4463" s="19" t="s">
        <v>91</v>
      </c>
      <c r="BK4463" s="243">
        <f>ROUND(I4463*H4463,2)</f>
        <v>0</v>
      </c>
      <c r="BL4463" s="19" t="s">
        <v>304</v>
      </c>
      <c r="BM4463" s="242" t="s">
        <v>3837</v>
      </c>
    </row>
    <row r="4464" s="2" customFormat="1">
      <c r="A4464" s="41"/>
      <c r="B4464" s="42"/>
      <c r="C4464" s="43"/>
      <c r="D4464" s="251" t="s">
        <v>289</v>
      </c>
      <c r="E4464" s="43"/>
      <c r="F4464" s="282" t="s">
        <v>3821</v>
      </c>
      <c r="G4464" s="43"/>
      <c r="H4464" s="43"/>
      <c r="I4464" s="246"/>
      <c r="J4464" s="43"/>
      <c r="K4464" s="43"/>
      <c r="L4464" s="47"/>
      <c r="M4464" s="247"/>
      <c r="N4464" s="248"/>
      <c r="O4464" s="94"/>
      <c r="P4464" s="94"/>
      <c r="Q4464" s="94"/>
      <c r="R4464" s="94"/>
      <c r="S4464" s="94"/>
      <c r="T4464" s="95"/>
      <c r="U4464" s="41"/>
      <c r="V4464" s="41"/>
      <c r="W4464" s="41"/>
      <c r="X4464" s="41"/>
      <c r="Y4464" s="41"/>
      <c r="Z4464" s="41"/>
      <c r="AA4464" s="41"/>
      <c r="AB4464" s="41"/>
      <c r="AC4464" s="41"/>
      <c r="AD4464" s="41"/>
      <c r="AE4464" s="41"/>
      <c r="AT4464" s="19" t="s">
        <v>289</v>
      </c>
      <c r="AU4464" s="19" t="s">
        <v>93</v>
      </c>
    </row>
    <row r="4465" s="15" customFormat="1">
      <c r="A4465" s="15"/>
      <c r="B4465" s="272"/>
      <c r="C4465" s="273"/>
      <c r="D4465" s="251" t="s">
        <v>260</v>
      </c>
      <c r="E4465" s="274" t="s">
        <v>1</v>
      </c>
      <c r="F4465" s="275" t="s">
        <v>3717</v>
      </c>
      <c r="G4465" s="273"/>
      <c r="H4465" s="274" t="s">
        <v>1</v>
      </c>
      <c r="I4465" s="276"/>
      <c r="J4465" s="273"/>
      <c r="K4465" s="273"/>
      <c r="L4465" s="277"/>
      <c r="M4465" s="278"/>
      <c r="N4465" s="279"/>
      <c r="O4465" s="279"/>
      <c r="P4465" s="279"/>
      <c r="Q4465" s="279"/>
      <c r="R4465" s="279"/>
      <c r="S4465" s="279"/>
      <c r="T4465" s="280"/>
      <c r="U4465" s="15"/>
      <c r="V4465" s="15"/>
      <c r="W4465" s="15"/>
      <c r="X4465" s="15"/>
      <c r="Y4465" s="15"/>
      <c r="Z4465" s="15"/>
      <c r="AA4465" s="15"/>
      <c r="AB4465" s="15"/>
      <c r="AC4465" s="15"/>
      <c r="AD4465" s="15"/>
      <c r="AE4465" s="15"/>
      <c r="AT4465" s="281" t="s">
        <v>260</v>
      </c>
      <c r="AU4465" s="281" t="s">
        <v>93</v>
      </c>
      <c r="AV4465" s="15" t="s">
        <v>91</v>
      </c>
      <c r="AW4465" s="15" t="s">
        <v>40</v>
      </c>
      <c r="AX4465" s="15" t="s">
        <v>84</v>
      </c>
      <c r="AY4465" s="281" t="s">
        <v>251</v>
      </c>
    </row>
    <row r="4466" s="13" customFormat="1">
      <c r="A4466" s="13"/>
      <c r="B4466" s="249"/>
      <c r="C4466" s="250"/>
      <c r="D4466" s="251" t="s">
        <v>260</v>
      </c>
      <c r="E4466" s="252" t="s">
        <v>1</v>
      </c>
      <c r="F4466" s="253" t="s">
        <v>3838</v>
      </c>
      <c r="G4466" s="250"/>
      <c r="H4466" s="254">
        <v>2.2080000000000002</v>
      </c>
      <c r="I4466" s="255"/>
      <c r="J4466" s="250"/>
      <c r="K4466" s="250"/>
      <c r="L4466" s="256"/>
      <c r="M4466" s="257"/>
      <c r="N4466" s="258"/>
      <c r="O4466" s="258"/>
      <c r="P4466" s="258"/>
      <c r="Q4466" s="258"/>
      <c r="R4466" s="258"/>
      <c r="S4466" s="258"/>
      <c r="T4466" s="259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60" t="s">
        <v>260</v>
      </c>
      <c r="AU4466" s="260" t="s">
        <v>93</v>
      </c>
      <c r="AV4466" s="13" t="s">
        <v>93</v>
      </c>
      <c r="AW4466" s="13" t="s">
        <v>40</v>
      </c>
      <c r="AX4466" s="13" t="s">
        <v>84</v>
      </c>
      <c r="AY4466" s="260" t="s">
        <v>251</v>
      </c>
    </row>
    <row r="4467" s="13" customFormat="1">
      <c r="A4467" s="13"/>
      <c r="B4467" s="249"/>
      <c r="C4467" s="250"/>
      <c r="D4467" s="251" t="s">
        <v>260</v>
      </c>
      <c r="E4467" s="252" t="s">
        <v>1</v>
      </c>
      <c r="F4467" s="253" t="s">
        <v>3839</v>
      </c>
      <c r="G4467" s="250"/>
      <c r="H4467" s="254">
        <v>2.2490000000000001</v>
      </c>
      <c r="I4467" s="255"/>
      <c r="J4467" s="250"/>
      <c r="K4467" s="250"/>
      <c r="L4467" s="256"/>
      <c r="M4467" s="257"/>
      <c r="N4467" s="258"/>
      <c r="O4467" s="258"/>
      <c r="P4467" s="258"/>
      <c r="Q4467" s="258"/>
      <c r="R4467" s="258"/>
      <c r="S4467" s="258"/>
      <c r="T4467" s="259"/>
      <c r="U4467" s="13"/>
      <c r="V4467" s="13"/>
      <c r="W4467" s="13"/>
      <c r="X4467" s="13"/>
      <c r="Y4467" s="13"/>
      <c r="Z4467" s="13"/>
      <c r="AA4467" s="13"/>
      <c r="AB4467" s="13"/>
      <c r="AC4467" s="13"/>
      <c r="AD4467" s="13"/>
      <c r="AE4467" s="13"/>
      <c r="AT4467" s="260" t="s">
        <v>260</v>
      </c>
      <c r="AU4467" s="260" t="s">
        <v>93</v>
      </c>
      <c r="AV4467" s="13" t="s">
        <v>93</v>
      </c>
      <c r="AW4467" s="13" t="s">
        <v>40</v>
      </c>
      <c r="AX4467" s="13" t="s">
        <v>84</v>
      </c>
      <c r="AY4467" s="260" t="s">
        <v>251</v>
      </c>
    </row>
    <row r="4468" s="13" customFormat="1">
      <c r="A4468" s="13"/>
      <c r="B4468" s="249"/>
      <c r="C4468" s="250"/>
      <c r="D4468" s="251" t="s">
        <v>260</v>
      </c>
      <c r="E4468" s="252" t="s">
        <v>1</v>
      </c>
      <c r="F4468" s="253" t="s">
        <v>3840</v>
      </c>
      <c r="G4468" s="250"/>
      <c r="H4468" s="254">
        <v>2.2250000000000001</v>
      </c>
      <c r="I4468" s="255"/>
      <c r="J4468" s="250"/>
      <c r="K4468" s="250"/>
      <c r="L4468" s="256"/>
      <c r="M4468" s="257"/>
      <c r="N4468" s="258"/>
      <c r="O4468" s="258"/>
      <c r="P4468" s="258"/>
      <c r="Q4468" s="258"/>
      <c r="R4468" s="258"/>
      <c r="S4468" s="258"/>
      <c r="T4468" s="259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T4468" s="260" t="s">
        <v>260</v>
      </c>
      <c r="AU4468" s="260" t="s">
        <v>93</v>
      </c>
      <c r="AV4468" s="13" t="s">
        <v>93</v>
      </c>
      <c r="AW4468" s="13" t="s">
        <v>40</v>
      </c>
      <c r="AX4468" s="13" t="s">
        <v>84</v>
      </c>
      <c r="AY4468" s="260" t="s">
        <v>251</v>
      </c>
    </row>
    <row r="4469" s="13" customFormat="1">
      <c r="A4469" s="13"/>
      <c r="B4469" s="249"/>
      <c r="C4469" s="250"/>
      <c r="D4469" s="251" t="s">
        <v>260</v>
      </c>
      <c r="E4469" s="252" t="s">
        <v>1</v>
      </c>
      <c r="F4469" s="253" t="s">
        <v>3841</v>
      </c>
      <c r="G4469" s="250"/>
      <c r="H4469" s="254">
        <v>2.2250000000000001</v>
      </c>
      <c r="I4469" s="255"/>
      <c r="J4469" s="250"/>
      <c r="K4469" s="250"/>
      <c r="L4469" s="256"/>
      <c r="M4469" s="257"/>
      <c r="N4469" s="258"/>
      <c r="O4469" s="258"/>
      <c r="P4469" s="258"/>
      <c r="Q4469" s="258"/>
      <c r="R4469" s="258"/>
      <c r="S4469" s="258"/>
      <c r="T4469" s="259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60" t="s">
        <v>260</v>
      </c>
      <c r="AU4469" s="260" t="s">
        <v>93</v>
      </c>
      <c r="AV4469" s="13" t="s">
        <v>93</v>
      </c>
      <c r="AW4469" s="13" t="s">
        <v>40</v>
      </c>
      <c r="AX4469" s="13" t="s">
        <v>84</v>
      </c>
      <c r="AY4469" s="260" t="s">
        <v>251</v>
      </c>
    </row>
    <row r="4470" s="13" customFormat="1">
      <c r="A4470" s="13"/>
      <c r="B4470" s="249"/>
      <c r="C4470" s="250"/>
      <c r="D4470" s="251" t="s">
        <v>260</v>
      </c>
      <c r="E4470" s="252" t="s">
        <v>1</v>
      </c>
      <c r="F4470" s="253" t="s">
        <v>3842</v>
      </c>
      <c r="G4470" s="250"/>
      <c r="H4470" s="254">
        <v>2.2250000000000001</v>
      </c>
      <c r="I4470" s="255"/>
      <c r="J4470" s="250"/>
      <c r="K4470" s="250"/>
      <c r="L4470" s="256"/>
      <c r="M4470" s="257"/>
      <c r="N4470" s="258"/>
      <c r="O4470" s="258"/>
      <c r="P4470" s="258"/>
      <c r="Q4470" s="258"/>
      <c r="R4470" s="258"/>
      <c r="S4470" s="258"/>
      <c r="T4470" s="259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60" t="s">
        <v>260</v>
      </c>
      <c r="AU4470" s="260" t="s">
        <v>93</v>
      </c>
      <c r="AV4470" s="13" t="s">
        <v>93</v>
      </c>
      <c r="AW4470" s="13" t="s">
        <v>40</v>
      </c>
      <c r="AX4470" s="13" t="s">
        <v>84</v>
      </c>
      <c r="AY4470" s="260" t="s">
        <v>251</v>
      </c>
    </row>
    <row r="4471" s="13" customFormat="1">
      <c r="A4471" s="13"/>
      <c r="B4471" s="249"/>
      <c r="C4471" s="250"/>
      <c r="D4471" s="251" t="s">
        <v>260</v>
      </c>
      <c r="E4471" s="252" t="s">
        <v>1</v>
      </c>
      <c r="F4471" s="253" t="s">
        <v>3843</v>
      </c>
      <c r="G4471" s="250"/>
      <c r="H4471" s="254">
        <v>2.0870000000000002</v>
      </c>
      <c r="I4471" s="255"/>
      <c r="J4471" s="250"/>
      <c r="K4471" s="250"/>
      <c r="L4471" s="256"/>
      <c r="M4471" s="257"/>
      <c r="N4471" s="258"/>
      <c r="O4471" s="258"/>
      <c r="P4471" s="258"/>
      <c r="Q4471" s="258"/>
      <c r="R4471" s="258"/>
      <c r="S4471" s="258"/>
      <c r="T4471" s="259"/>
      <c r="U4471" s="13"/>
      <c r="V4471" s="13"/>
      <c r="W4471" s="13"/>
      <c r="X4471" s="13"/>
      <c r="Y4471" s="13"/>
      <c r="Z4471" s="13"/>
      <c r="AA4471" s="13"/>
      <c r="AB4471" s="13"/>
      <c r="AC4471" s="13"/>
      <c r="AD4471" s="13"/>
      <c r="AE4471" s="13"/>
      <c r="AT4471" s="260" t="s">
        <v>260</v>
      </c>
      <c r="AU4471" s="260" t="s">
        <v>93</v>
      </c>
      <c r="AV4471" s="13" t="s">
        <v>93</v>
      </c>
      <c r="AW4471" s="13" t="s">
        <v>40</v>
      </c>
      <c r="AX4471" s="13" t="s">
        <v>84</v>
      </c>
      <c r="AY4471" s="260" t="s">
        <v>251</v>
      </c>
    </row>
    <row r="4472" s="14" customFormat="1">
      <c r="A4472" s="14"/>
      <c r="B4472" s="261"/>
      <c r="C4472" s="262"/>
      <c r="D4472" s="251" t="s">
        <v>260</v>
      </c>
      <c r="E4472" s="263" t="s">
        <v>1</v>
      </c>
      <c r="F4472" s="264" t="s">
        <v>262</v>
      </c>
      <c r="G4472" s="262"/>
      <c r="H4472" s="265">
        <v>13.218999999999999</v>
      </c>
      <c r="I4472" s="266"/>
      <c r="J4472" s="262"/>
      <c r="K4472" s="262"/>
      <c r="L4472" s="267"/>
      <c r="M4472" s="268"/>
      <c r="N4472" s="269"/>
      <c r="O4472" s="269"/>
      <c r="P4472" s="269"/>
      <c r="Q4472" s="269"/>
      <c r="R4472" s="269"/>
      <c r="S4472" s="269"/>
      <c r="T4472" s="270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71" t="s">
        <v>260</v>
      </c>
      <c r="AU4472" s="271" t="s">
        <v>93</v>
      </c>
      <c r="AV4472" s="14" t="s">
        <v>257</v>
      </c>
      <c r="AW4472" s="14" t="s">
        <v>40</v>
      </c>
      <c r="AX4472" s="14" t="s">
        <v>91</v>
      </c>
      <c r="AY4472" s="271" t="s">
        <v>251</v>
      </c>
    </row>
    <row r="4473" s="13" customFormat="1">
      <c r="A4473" s="13"/>
      <c r="B4473" s="249"/>
      <c r="C4473" s="250"/>
      <c r="D4473" s="251" t="s">
        <v>260</v>
      </c>
      <c r="E4473" s="250"/>
      <c r="F4473" s="253" t="s">
        <v>3844</v>
      </c>
      <c r="G4473" s="250"/>
      <c r="H4473" s="254">
        <v>15.202</v>
      </c>
      <c r="I4473" s="255"/>
      <c r="J4473" s="250"/>
      <c r="K4473" s="250"/>
      <c r="L4473" s="256"/>
      <c r="M4473" s="257"/>
      <c r="N4473" s="258"/>
      <c r="O4473" s="258"/>
      <c r="P4473" s="258"/>
      <c r="Q4473" s="258"/>
      <c r="R4473" s="258"/>
      <c r="S4473" s="258"/>
      <c r="T4473" s="259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60" t="s">
        <v>260</v>
      </c>
      <c r="AU4473" s="260" t="s">
        <v>93</v>
      </c>
      <c r="AV4473" s="13" t="s">
        <v>93</v>
      </c>
      <c r="AW4473" s="13" t="s">
        <v>4</v>
      </c>
      <c r="AX4473" s="13" t="s">
        <v>91</v>
      </c>
      <c r="AY4473" s="260" t="s">
        <v>251</v>
      </c>
    </row>
    <row r="4474" s="2" customFormat="1" ht="33" customHeight="1">
      <c r="A4474" s="41"/>
      <c r="B4474" s="42"/>
      <c r="C4474" s="230" t="s">
        <v>3845</v>
      </c>
      <c r="D4474" s="230" t="s">
        <v>253</v>
      </c>
      <c r="E4474" s="231" t="s">
        <v>3846</v>
      </c>
      <c r="F4474" s="232" t="s">
        <v>3847</v>
      </c>
      <c r="G4474" s="233" t="s">
        <v>389</v>
      </c>
      <c r="H4474" s="234">
        <v>377.75</v>
      </c>
      <c r="I4474" s="235"/>
      <c r="J4474" s="236">
        <f>ROUND(I4474*H4474,2)</f>
        <v>0</v>
      </c>
      <c r="K4474" s="237"/>
      <c r="L4474" s="47"/>
      <c r="M4474" s="238" t="s">
        <v>1</v>
      </c>
      <c r="N4474" s="239" t="s">
        <v>49</v>
      </c>
      <c r="O4474" s="94"/>
      <c r="P4474" s="240">
        <f>O4474*H4474</f>
        <v>0</v>
      </c>
      <c r="Q4474" s="240">
        <v>0.0090900000000000009</v>
      </c>
      <c r="R4474" s="240">
        <f>Q4474*H4474</f>
        <v>3.4337475000000004</v>
      </c>
      <c r="S4474" s="240">
        <v>0</v>
      </c>
      <c r="T4474" s="241">
        <f>S4474*H4474</f>
        <v>0</v>
      </c>
      <c r="U4474" s="41"/>
      <c r="V4474" s="41"/>
      <c r="W4474" s="41"/>
      <c r="X4474" s="41"/>
      <c r="Y4474" s="41"/>
      <c r="Z4474" s="41"/>
      <c r="AA4474" s="41"/>
      <c r="AB4474" s="41"/>
      <c r="AC4474" s="41"/>
      <c r="AD4474" s="41"/>
      <c r="AE4474" s="41"/>
      <c r="AR4474" s="242" t="s">
        <v>304</v>
      </c>
      <c r="AT4474" s="242" t="s">
        <v>253</v>
      </c>
      <c r="AU4474" s="242" t="s">
        <v>93</v>
      </c>
      <c r="AY4474" s="19" t="s">
        <v>251</v>
      </c>
      <c r="BE4474" s="243">
        <f>IF(N4474="základní",J4474,0)</f>
        <v>0</v>
      </c>
      <c r="BF4474" s="243">
        <f>IF(N4474="snížená",J4474,0)</f>
        <v>0</v>
      </c>
      <c r="BG4474" s="243">
        <f>IF(N4474="zákl. přenesená",J4474,0)</f>
        <v>0</v>
      </c>
      <c r="BH4474" s="243">
        <f>IF(N4474="sníž. přenesená",J4474,0)</f>
        <v>0</v>
      </c>
      <c r="BI4474" s="243">
        <f>IF(N4474="nulová",J4474,0)</f>
        <v>0</v>
      </c>
      <c r="BJ4474" s="19" t="s">
        <v>91</v>
      </c>
      <c r="BK4474" s="243">
        <f>ROUND(I4474*H4474,2)</f>
        <v>0</v>
      </c>
      <c r="BL4474" s="19" t="s">
        <v>304</v>
      </c>
      <c r="BM4474" s="242" t="s">
        <v>3848</v>
      </c>
    </row>
    <row r="4475" s="2" customFormat="1">
      <c r="A4475" s="41"/>
      <c r="B4475" s="42"/>
      <c r="C4475" s="43"/>
      <c r="D4475" s="244" t="s">
        <v>258</v>
      </c>
      <c r="E4475" s="43"/>
      <c r="F4475" s="245" t="s">
        <v>3849</v>
      </c>
      <c r="G4475" s="43"/>
      <c r="H4475" s="43"/>
      <c r="I4475" s="246"/>
      <c r="J4475" s="43"/>
      <c r="K4475" s="43"/>
      <c r="L4475" s="47"/>
      <c r="M4475" s="247"/>
      <c r="N4475" s="248"/>
      <c r="O4475" s="94"/>
      <c r="P4475" s="94"/>
      <c r="Q4475" s="94"/>
      <c r="R4475" s="94"/>
      <c r="S4475" s="94"/>
      <c r="T4475" s="95"/>
      <c r="U4475" s="41"/>
      <c r="V4475" s="41"/>
      <c r="W4475" s="41"/>
      <c r="X4475" s="41"/>
      <c r="Y4475" s="41"/>
      <c r="Z4475" s="41"/>
      <c r="AA4475" s="41"/>
      <c r="AB4475" s="41"/>
      <c r="AC4475" s="41"/>
      <c r="AD4475" s="41"/>
      <c r="AE4475" s="41"/>
      <c r="AT4475" s="19" t="s">
        <v>258</v>
      </c>
      <c r="AU4475" s="19" t="s">
        <v>93</v>
      </c>
    </row>
    <row r="4476" s="15" customFormat="1">
      <c r="A4476" s="15"/>
      <c r="B4476" s="272"/>
      <c r="C4476" s="273"/>
      <c r="D4476" s="251" t="s">
        <v>260</v>
      </c>
      <c r="E4476" s="274" t="s">
        <v>1</v>
      </c>
      <c r="F4476" s="275" t="s">
        <v>3601</v>
      </c>
      <c r="G4476" s="273"/>
      <c r="H4476" s="274" t="s">
        <v>1</v>
      </c>
      <c r="I4476" s="276"/>
      <c r="J4476" s="273"/>
      <c r="K4476" s="273"/>
      <c r="L4476" s="277"/>
      <c r="M4476" s="278"/>
      <c r="N4476" s="279"/>
      <c r="O4476" s="279"/>
      <c r="P4476" s="279"/>
      <c r="Q4476" s="279"/>
      <c r="R4476" s="279"/>
      <c r="S4476" s="279"/>
      <c r="T4476" s="280"/>
      <c r="U4476" s="15"/>
      <c r="V4476" s="15"/>
      <c r="W4476" s="15"/>
      <c r="X4476" s="15"/>
      <c r="Y4476" s="15"/>
      <c r="Z4476" s="15"/>
      <c r="AA4476" s="15"/>
      <c r="AB4476" s="15"/>
      <c r="AC4476" s="15"/>
      <c r="AD4476" s="15"/>
      <c r="AE4476" s="15"/>
      <c r="AT4476" s="281" t="s">
        <v>260</v>
      </c>
      <c r="AU4476" s="281" t="s">
        <v>93</v>
      </c>
      <c r="AV4476" s="15" t="s">
        <v>91</v>
      </c>
      <c r="AW4476" s="15" t="s">
        <v>40</v>
      </c>
      <c r="AX4476" s="15" t="s">
        <v>84</v>
      </c>
      <c r="AY4476" s="281" t="s">
        <v>251</v>
      </c>
    </row>
    <row r="4477" s="15" customFormat="1">
      <c r="A4477" s="15"/>
      <c r="B4477" s="272"/>
      <c r="C4477" s="273"/>
      <c r="D4477" s="251" t="s">
        <v>260</v>
      </c>
      <c r="E4477" s="274" t="s">
        <v>1</v>
      </c>
      <c r="F4477" s="275" t="s">
        <v>330</v>
      </c>
      <c r="G4477" s="273"/>
      <c r="H4477" s="274" t="s">
        <v>1</v>
      </c>
      <c r="I4477" s="276"/>
      <c r="J4477" s="273"/>
      <c r="K4477" s="273"/>
      <c r="L4477" s="277"/>
      <c r="M4477" s="278"/>
      <c r="N4477" s="279"/>
      <c r="O4477" s="279"/>
      <c r="P4477" s="279"/>
      <c r="Q4477" s="279"/>
      <c r="R4477" s="279"/>
      <c r="S4477" s="279"/>
      <c r="T4477" s="280"/>
      <c r="U4477" s="15"/>
      <c r="V4477" s="15"/>
      <c r="W4477" s="15"/>
      <c r="X4477" s="15"/>
      <c r="Y4477" s="15"/>
      <c r="Z4477" s="15"/>
      <c r="AA4477" s="15"/>
      <c r="AB4477" s="15"/>
      <c r="AC4477" s="15"/>
      <c r="AD4477" s="15"/>
      <c r="AE4477" s="15"/>
      <c r="AT4477" s="281" t="s">
        <v>260</v>
      </c>
      <c r="AU4477" s="281" t="s">
        <v>93</v>
      </c>
      <c r="AV4477" s="15" t="s">
        <v>91</v>
      </c>
      <c r="AW4477" s="15" t="s">
        <v>40</v>
      </c>
      <c r="AX4477" s="15" t="s">
        <v>84</v>
      </c>
      <c r="AY4477" s="281" t="s">
        <v>251</v>
      </c>
    </row>
    <row r="4478" s="13" customFormat="1">
      <c r="A4478" s="13"/>
      <c r="B4478" s="249"/>
      <c r="C4478" s="250"/>
      <c r="D4478" s="251" t="s">
        <v>260</v>
      </c>
      <c r="E4478" s="252" t="s">
        <v>1</v>
      </c>
      <c r="F4478" s="253" t="s">
        <v>3602</v>
      </c>
      <c r="G4478" s="250"/>
      <c r="H4478" s="254">
        <v>3.6400000000000001</v>
      </c>
      <c r="I4478" s="255"/>
      <c r="J4478" s="250"/>
      <c r="K4478" s="250"/>
      <c r="L4478" s="256"/>
      <c r="M4478" s="257"/>
      <c r="N4478" s="258"/>
      <c r="O4478" s="258"/>
      <c r="P4478" s="258"/>
      <c r="Q4478" s="258"/>
      <c r="R4478" s="258"/>
      <c r="S4478" s="258"/>
      <c r="T4478" s="259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60" t="s">
        <v>260</v>
      </c>
      <c r="AU4478" s="260" t="s">
        <v>93</v>
      </c>
      <c r="AV4478" s="13" t="s">
        <v>93</v>
      </c>
      <c r="AW4478" s="13" t="s">
        <v>40</v>
      </c>
      <c r="AX4478" s="13" t="s">
        <v>84</v>
      </c>
      <c r="AY4478" s="260" t="s">
        <v>251</v>
      </c>
    </row>
    <row r="4479" s="13" customFormat="1">
      <c r="A4479" s="13"/>
      <c r="B4479" s="249"/>
      <c r="C4479" s="250"/>
      <c r="D4479" s="251" t="s">
        <v>260</v>
      </c>
      <c r="E4479" s="252" t="s">
        <v>1</v>
      </c>
      <c r="F4479" s="253" t="s">
        <v>3603</v>
      </c>
      <c r="G4479" s="250"/>
      <c r="H4479" s="254">
        <v>3.6400000000000001</v>
      </c>
      <c r="I4479" s="255"/>
      <c r="J4479" s="250"/>
      <c r="K4479" s="250"/>
      <c r="L4479" s="256"/>
      <c r="M4479" s="257"/>
      <c r="N4479" s="258"/>
      <c r="O4479" s="258"/>
      <c r="P4479" s="258"/>
      <c r="Q4479" s="258"/>
      <c r="R4479" s="258"/>
      <c r="S4479" s="258"/>
      <c r="T4479" s="259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60" t="s">
        <v>260</v>
      </c>
      <c r="AU4479" s="260" t="s">
        <v>93</v>
      </c>
      <c r="AV4479" s="13" t="s">
        <v>93</v>
      </c>
      <c r="AW4479" s="13" t="s">
        <v>40</v>
      </c>
      <c r="AX4479" s="13" t="s">
        <v>84</v>
      </c>
      <c r="AY4479" s="260" t="s">
        <v>251</v>
      </c>
    </row>
    <row r="4480" s="13" customFormat="1">
      <c r="A4480" s="13"/>
      <c r="B4480" s="249"/>
      <c r="C4480" s="250"/>
      <c r="D4480" s="251" t="s">
        <v>260</v>
      </c>
      <c r="E4480" s="252" t="s">
        <v>1</v>
      </c>
      <c r="F4480" s="253" t="s">
        <v>3604</v>
      </c>
      <c r="G4480" s="250"/>
      <c r="H4480" s="254">
        <v>3.6400000000000001</v>
      </c>
      <c r="I4480" s="255"/>
      <c r="J4480" s="250"/>
      <c r="K4480" s="250"/>
      <c r="L4480" s="256"/>
      <c r="M4480" s="257"/>
      <c r="N4480" s="258"/>
      <c r="O4480" s="258"/>
      <c r="P4480" s="258"/>
      <c r="Q4480" s="258"/>
      <c r="R4480" s="258"/>
      <c r="S4480" s="258"/>
      <c r="T4480" s="259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60" t="s">
        <v>260</v>
      </c>
      <c r="AU4480" s="260" t="s">
        <v>93</v>
      </c>
      <c r="AV4480" s="13" t="s">
        <v>93</v>
      </c>
      <c r="AW4480" s="13" t="s">
        <v>40</v>
      </c>
      <c r="AX4480" s="13" t="s">
        <v>84</v>
      </c>
      <c r="AY4480" s="260" t="s">
        <v>251</v>
      </c>
    </row>
    <row r="4481" s="13" customFormat="1">
      <c r="A4481" s="13"/>
      <c r="B4481" s="249"/>
      <c r="C4481" s="250"/>
      <c r="D4481" s="251" t="s">
        <v>260</v>
      </c>
      <c r="E4481" s="252" t="s">
        <v>1</v>
      </c>
      <c r="F4481" s="253" t="s">
        <v>3605</v>
      </c>
      <c r="G4481" s="250"/>
      <c r="H4481" s="254">
        <v>3.6400000000000001</v>
      </c>
      <c r="I4481" s="255"/>
      <c r="J4481" s="250"/>
      <c r="K4481" s="250"/>
      <c r="L4481" s="256"/>
      <c r="M4481" s="257"/>
      <c r="N4481" s="258"/>
      <c r="O4481" s="258"/>
      <c r="P4481" s="258"/>
      <c r="Q4481" s="258"/>
      <c r="R4481" s="258"/>
      <c r="S4481" s="258"/>
      <c r="T4481" s="259"/>
      <c r="U4481" s="13"/>
      <c r="V4481" s="13"/>
      <c r="W4481" s="13"/>
      <c r="X4481" s="13"/>
      <c r="Y4481" s="13"/>
      <c r="Z4481" s="13"/>
      <c r="AA4481" s="13"/>
      <c r="AB4481" s="13"/>
      <c r="AC4481" s="13"/>
      <c r="AD4481" s="13"/>
      <c r="AE4481" s="13"/>
      <c r="AT4481" s="260" t="s">
        <v>260</v>
      </c>
      <c r="AU4481" s="260" t="s">
        <v>93</v>
      </c>
      <c r="AV4481" s="13" t="s">
        <v>93</v>
      </c>
      <c r="AW4481" s="13" t="s">
        <v>40</v>
      </c>
      <c r="AX4481" s="13" t="s">
        <v>84</v>
      </c>
      <c r="AY4481" s="260" t="s">
        <v>251</v>
      </c>
    </row>
    <row r="4482" s="13" customFormat="1">
      <c r="A4482" s="13"/>
      <c r="B4482" s="249"/>
      <c r="C4482" s="250"/>
      <c r="D4482" s="251" t="s">
        <v>260</v>
      </c>
      <c r="E4482" s="252" t="s">
        <v>1</v>
      </c>
      <c r="F4482" s="253" t="s">
        <v>3606</v>
      </c>
      <c r="G4482" s="250"/>
      <c r="H4482" s="254">
        <v>3.6400000000000001</v>
      </c>
      <c r="I4482" s="255"/>
      <c r="J4482" s="250"/>
      <c r="K4482" s="250"/>
      <c r="L4482" s="256"/>
      <c r="M4482" s="257"/>
      <c r="N4482" s="258"/>
      <c r="O4482" s="258"/>
      <c r="P4482" s="258"/>
      <c r="Q4482" s="258"/>
      <c r="R4482" s="258"/>
      <c r="S4482" s="258"/>
      <c r="T4482" s="259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60" t="s">
        <v>260</v>
      </c>
      <c r="AU4482" s="260" t="s">
        <v>93</v>
      </c>
      <c r="AV4482" s="13" t="s">
        <v>93</v>
      </c>
      <c r="AW4482" s="13" t="s">
        <v>40</v>
      </c>
      <c r="AX4482" s="13" t="s">
        <v>84</v>
      </c>
      <c r="AY4482" s="260" t="s">
        <v>251</v>
      </c>
    </row>
    <row r="4483" s="13" customFormat="1">
      <c r="A4483" s="13"/>
      <c r="B4483" s="249"/>
      <c r="C4483" s="250"/>
      <c r="D4483" s="251" t="s">
        <v>260</v>
      </c>
      <c r="E4483" s="252" t="s">
        <v>1</v>
      </c>
      <c r="F4483" s="253" t="s">
        <v>3607</v>
      </c>
      <c r="G4483" s="250"/>
      <c r="H4483" s="254">
        <v>3.6400000000000001</v>
      </c>
      <c r="I4483" s="255"/>
      <c r="J4483" s="250"/>
      <c r="K4483" s="250"/>
      <c r="L4483" s="256"/>
      <c r="M4483" s="257"/>
      <c r="N4483" s="258"/>
      <c r="O4483" s="258"/>
      <c r="P4483" s="258"/>
      <c r="Q4483" s="258"/>
      <c r="R4483" s="258"/>
      <c r="S4483" s="258"/>
      <c r="T4483" s="259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T4483" s="260" t="s">
        <v>260</v>
      </c>
      <c r="AU4483" s="260" t="s">
        <v>93</v>
      </c>
      <c r="AV4483" s="13" t="s">
        <v>93</v>
      </c>
      <c r="AW4483" s="13" t="s">
        <v>40</v>
      </c>
      <c r="AX4483" s="13" t="s">
        <v>84</v>
      </c>
      <c r="AY4483" s="260" t="s">
        <v>251</v>
      </c>
    </row>
    <row r="4484" s="13" customFormat="1">
      <c r="A4484" s="13"/>
      <c r="B4484" s="249"/>
      <c r="C4484" s="250"/>
      <c r="D4484" s="251" t="s">
        <v>260</v>
      </c>
      <c r="E4484" s="252" t="s">
        <v>1</v>
      </c>
      <c r="F4484" s="253" t="s">
        <v>3608</v>
      </c>
      <c r="G4484" s="250"/>
      <c r="H4484" s="254">
        <v>3.6400000000000001</v>
      </c>
      <c r="I4484" s="255"/>
      <c r="J4484" s="250"/>
      <c r="K4484" s="250"/>
      <c r="L4484" s="256"/>
      <c r="M4484" s="257"/>
      <c r="N4484" s="258"/>
      <c r="O4484" s="258"/>
      <c r="P4484" s="258"/>
      <c r="Q4484" s="258"/>
      <c r="R4484" s="258"/>
      <c r="S4484" s="258"/>
      <c r="T4484" s="259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60" t="s">
        <v>260</v>
      </c>
      <c r="AU4484" s="260" t="s">
        <v>93</v>
      </c>
      <c r="AV4484" s="13" t="s">
        <v>93</v>
      </c>
      <c r="AW4484" s="13" t="s">
        <v>40</v>
      </c>
      <c r="AX4484" s="13" t="s">
        <v>84</v>
      </c>
      <c r="AY4484" s="260" t="s">
        <v>251</v>
      </c>
    </row>
    <row r="4485" s="13" customFormat="1">
      <c r="A4485" s="13"/>
      <c r="B4485" s="249"/>
      <c r="C4485" s="250"/>
      <c r="D4485" s="251" t="s">
        <v>260</v>
      </c>
      <c r="E4485" s="252" t="s">
        <v>1</v>
      </c>
      <c r="F4485" s="253" t="s">
        <v>3609</v>
      </c>
      <c r="G4485" s="250"/>
      <c r="H4485" s="254">
        <v>3.6400000000000001</v>
      </c>
      <c r="I4485" s="255"/>
      <c r="J4485" s="250"/>
      <c r="K4485" s="250"/>
      <c r="L4485" s="256"/>
      <c r="M4485" s="257"/>
      <c r="N4485" s="258"/>
      <c r="O4485" s="258"/>
      <c r="P4485" s="258"/>
      <c r="Q4485" s="258"/>
      <c r="R4485" s="258"/>
      <c r="S4485" s="258"/>
      <c r="T4485" s="259"/>
      <c r="U4485" s="13"/>
      <c r="V4485" s="13"/>
      <c r="W4485" s="13"/>
      <c r="X4485" s="13"/>
      <c r="Y4485" s="13"/>
      <c r="Z4485" s="13"/>
      <c r="AA4485" s="13"/>
      <c r="AB4485" s="13"/>
      <c r="AC4485" s="13"/>
      <c r="AD4485" s="13"/>
      <c r="AE4485" s="13"/>
      <c r="AT4485" s="260" t="s">
        <v>260</v>
      </c>
      <c r="AU4485" s="260" t="s">
        <v>93</v>
      </c>
      <c r="AV4485" s="13" t="s">
        <v>93</v>
      </c>
      <c r="AW4485" s="13" t="s">
        <v>40</v>
      </c>
      <c r="AX4485" s="13" t="s">
        <v>84</v>
      </c>
      <c r="AY4485" s="260" t="s">
        <v>251</v>
      </c>
    </row>
    <row r="4486" s="13" customFormat="1">
      <c r="A4486" s="13"/>
      <c r="B4486" s="249"/>
      <c r="C4486" s="250"/>
      <c r="D4486" s="251" t="s">
        <v>260</v>
      </c>
      <c r="E4486" s="252" t="s">
        <v>1</v>
      </c>
      <c r="F4486" s="253" t="s">
        <v>3610</v>
      </c>
      <c r="G4486" s="250"/>
      <c r="H4486" s="254">
        <v>3.6400000000000001</v>
      </c>
      <c r="I4486" s="255"/>
      <c r="J4486" s="250"/>
      <c r="K4486" s="250"/>
      <c r="L4486" s="256"/>
      <c r="M4486" s="257"/>
      <c r="N4486" s="258"/>
      <c r="O4486" s="258"/>
      <c r="P4486" s="258"/>
      <c r="Q4486" s="258"/>
      <c r="R4486" s="258"/>
      <c r="S4486" s="258"/>
      <c r="T4486" s="259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60" t="s">
        <v>260</v>
      </c>
      <c r="AU4486" s="260" t="s">
        <v>93</v>
      </c>
      <c r="AV4486" s="13" t="s">
        <v>93</v>
      </c>
      <c r="AW4486" s="13" t="s">
        <v>40</v>
      </c>
      <c r="AX4486" s="13" t="s">
        <v>84</v>
      </c>
      <c r="AY4486" s="260" t="s">
        <v>251</v>
      </c>
    </row>
    <row r="4487" s="13" customFormat="1">
      <c r="A4487" s="13"/>
      <c r="B4487" s="249"/>
      <c r="C4487" s="250"/>
      <c r="D4487" s="251" t="s">
        <v>260</v>
      </c>
      <c r="E4487" s="252" t="s">
        <v>1</v>
      </c>
      <c r="F4487" s="253" t="s">
        <v>3611</v>
      </c>
      <c r="G4487" s="250"/>
      <c r="H4487" s="254">
        <v>3.6400000000000001</v>
      </c>
      <c r="I4487" s="255"/>
      <c r="J4487" s="250"/>
      <c r="K4487" s="250"/>
      <c r="L4487" s="256"/>
      <c r="M4487" s="257"/>
      <c r="N4487" s="258"/>
      <c r="O4487" s="258"/>
      <c r="P4487" s="258"/>
      <c r="Q4487" s="258"/>
      <c r="R4487" s="258"/>
      <c r="S4487" s="258"/>
      <c r="T4487" s="259"/>
      <c r="U4487" s="13"/>
      <c r="V4487" s="13"/>
      <c r="W4487" s="13"/>
      <c r="X4487" s="13"/>
      <c r="Y4487" s="13"/>
      <c r="Z4487" s="13"/>
      <c r="AA4487" s="13"/>
      <c r="AB4487" s="13"/>
      <c r="AC4487" s="13"/>
      <c r="AD4487" s="13"/>
      <c r="AE4487" s="13"/>
      <c r="AT4487" s="260" t="s">
        <v>260</v>
      </c>
      <c r="AU4487" s="260" t="s">
        <v>93</v>
      </c>
      <c r="AV4487" s="13" t="s">
        <v>93</v>
      </c>
      <c r="AW4487" s="13" t="s">
        <v>40</v>
      </c>
      <c r="AX4487" s="13" t="s">
        <v>84</v>
      </c>
      <c r="AY4487" s="260" t="s">
        <v>251</v>
      </c>
    </row>
    <row r="4488" s="13" customFormat="1">
      <c r="A4488" s="13"/>
      <c r="B4488" s="249"/>
      <c r="C4488" s="250"/>
      <c r="D4488" s="251" t="s">
        <v>260</v>
      </c>
      <c r="E4488" s="252" t="s">
        <v>1</v>
      </c>
      <c r="F4488" s="253" t="s">
        <v>3612</v>
      </c>
      <c r="G4488" s="250"/>
      <c r="H4488" s="254">
        <v>3.6400000000000001</v>
      </c>
      <c r="I4488" s="255"/>
      <c r="J4488" s="250"/>
      <c r="K4488" s="250"/>
      <c r="L4488" s="256"/>
      <c r="M4488" s="257"/>
      <c r="N4488" s="258"/>
      <c r="O4488" s="258"/>
      <c r="P4488" s="258"/>
      <c r="Q4488" s="258"/>
      <c r="R4488" s="258"/>
      <c r="S4488" s="258"/>
      <c r="T4488" s="259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60" t="s">
        <v>260</v>
      </c>
      <c r="AU4488" s="260" t="s">
        <v>93</v>
      </c>
      <c r="AV4488" s="13" t="s">
        <v>93</v>
      </c>
      <c r="AW4488" s="13" t="s">
        <v>40</v>
      </c>
      <c r="AX4488" s="13" t="s">
        <v>84</v>
      </c>
      <c r="AY4488" s="260" t="s">
        <v>251</v>
      </c>
    </row>
    <row r="4489" s="13" customFormat="1">
      <c r="A4489" s="13"/>
      <c r="B4489" s="249"/>
      <c r="C4489" s="250"/>
      <c r="D4489" s="251" t="s">
        <v>260</v>
      </c>
      <c r="E4489" s="252" t="s">
        <v>1</v>
      </c>
      <c r="F4489" s="253" t="s">
        <v>3613</v>
      </c>
      <c r="G4489" s="250"/>
      <c r="H4489" s="254">
        <v>6.3899999999999997</v>
      </c>
      <c r="I4489" s="255"/>
      <c r="J4489" s="250"/>
      <c r="K4489" s="250"/>
      <c r="L4489" s="256"/>
      <c r="M4489" s="257"/>
      <c r="N4489" s="258"/>
      <c r="O4489" s="258"/>
      <c r="P4489" s="258"/>
      <c r="Q4489" s="258"/>
      <c r="R4489" s="258"/>
      <c r="S4489" s="258"/>
      <c r="T4489" s="259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60" t="s">
        <v>260</v>
      </c>
      <c r="AU4489" s="260" t="s">
        <v>93</v>
      </c>
      <c r="AV4489" s="13" t="s">
        <v>93</v>
      </c>
      <c r="AW4489" s="13" t="s">
        <v>40</v>
      </c>
      <c r="AX4489" s="13" t="s">
        <v>84</v>
      </c>
      <c r="AY4489" s="260" t="s">
        <v>251</v>
      </c>
    </row>
    <row r="4490" s="13" customFormat="1">
      <c r="A4490" s="13"/>
      <c r="B4490" s="249"/>
      <c r="C4490" s="250"/>
      <c r="D4490" s="251" t="s">
        <v>260</v>
      </c>
      <c r="E4490" s="252" t="s">
        <v>1</v>
      </c>
      <c r="F4490" s="253" t="s">
        <v>3614</v>
      </c>
      <c r="G4490" s="250"/>
      <c r="H4490" s="254">
        <v>3.6400000000000001</v>
      </c>
      <c r="I4490" s="255"/>
      <c r="J4490" s="250"/>
      <c r="K4490" s="250"/>
      <c r="L4490" s="256"/>
      <c r="M4490" s="257"/>
      <c r="N4490" s="258"/>
      <c r="O4490" s="258"/>
      <c r="P4490" s="258"/>
      <c r="Q4490" s="258"/>
      <c r="R4490" s="258"/>
      <c r="S4490" s="258"/>
      <c r="T4490" s="259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60" t="s">
        <v>260</v>
      </c>
      <c r="AU4490" s="260" t="s">
        <v>93</v>
      </c>
      <c r="AV4490" s="13" t="s">
        <v>93</v>
      </c>
      <c r="AW4490" s="13" t="s">
        <v>40</v>
      </c>
      <c r="AX4490" s="13" t="s">
        <v>84</v>
      </c>
      <c r="AY4490" s="260" t="s">
        <v>251</v>
      </c>
    </row>
    <row r="4491" s="13" customFormat="1">
      <c r="A4491" s="13"/>
      <c r="B4491" s="249"/>
      <c r="C4491" s="250"/>
      <c r="D4491" s="251" t="s">
        <v>260</v>
      </c>
      <c r="E4491" s="252" t="s">
        <v>1</v>
      </c>
      <c r="F4491" s="253" t="s">
        <v>3615</v>
      </c>
      <c r="G4491" s="250"/>
      <c r="H4491" s="254">
        <v>3.6400000000000001</v>
      </c>
      <c r="I4491" s="255"/>
      <c r="J4491" s="250"/>
      <c r="K4491" s="250"/>
      <c r="L4491" s="256"/>
      <c r="M4491" s="257"/>
      <c r="N4491" s="258"/>
      <c r="O4491" s="258"/>
      <c r="P4491" s="258"/>
      <c r="Q4491" s="258"/>
      <c r="R4491" s="258"/>
      <c r="S4491" s="258"/>
      <c r="T4491" s="259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60" t="s">
        <v>260</v>
      </c>
      <c r="AU4491" s="260" t="s">
        <v>93</v>
      </c>
      <c r="AV4491" s="13" t="s">
        <v>93</v>
      </c>
      <c r="AW4491" s="13" t="s">
        <v>40</v>
      </c>
      <c r="AX4491" s="13" t="s">
        <v>84</v>
      </c>
      <c r="AY4491" s="260" t="s">
        <v>251</v>
      </c>
    </row>
    <row r="4492" s="13" customFormat="1">
      <c r="A4492" s="13"/>
      <c r="B4492" s="249"/>
      <c r="C4492" s="250"/>
      <c r="D4492" s="251" t="s">
        <v>260</v>
      </c>
      <c r="E4492" s="252" t="s">
        <v>1</v>
      </c>
      <c r="F4492" s="253" t="s">
        <v>3616</v>
      </c>
      <c r="G4492" s="250"/>
      <c r="H4492" s="254">
        <v>3.6400000000000001</v>
      </c>
      <c r="I4492" s="255"/>
      <c r="J4492" s="250"/>
      <c r="K4492" s="250"/>
      <c r="L4492" s="256"/>
      <c r="M4492" s="257"/>
      <c r="N4492" s="258"/>
      <c r="O4492" s="258"/>
      <c r="P4492" s="258"/>
      <c r="Q4492" s="258"/>
      <c r="R4492" s="258"/>
      <c r="S4492" s="258"/>
      <c r="T4492" s="259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60" t="s">
        <v>260</v>
      </c>
      <c r="AU4492" s="260" t="s">
        <v>93</v>
      </c>
      <c r="AV4492" s="13" t="s">
        <v>93</v>
      </c>
      <c r="AW4492" s="13" t="s">
        <v>40</v>
      </c>
      <c r="AX4492" s="13" t="s">
        <v>84</v>
      </c>
      <c r="AY4492" s="260" t="s">
        <v>251</v>
      </c>
    </row>
    <row r="4493" s="13" customFormat="1">
      <c r="A4493" s="13"/>
      <c r="B4493" s="249"/>
      <c r="C4493" s="250"/>
      <c r="D4493" s="251" t="s">
        <v>260</v>
      </c>
      <c r="E4493" s="252" t="s">
        <v>1</v>
      </c>
      <c r="F4493" s="253" t="s">
        <v>3617</v>
      </c>
      <c r="G4493" s="250"/>
      <c r="H4493" s="254">
        <v>3.6400000000000001</v>
      </c>
      <c r="I4493" s="255"/>
      <c r="J4493" s="250"/>
      <c r="K4493" s="250"/>
      <c r="L4493" s="256"/>
      <c r="M4493" s="257"/>
      <c r="N4493" s="258"/>
      <c r="O4493" s="258"/>
      <c r="P4493" s="258"/>
      <c r="Q4493" s="258"/>
      <c r="R4493" s="258"/>
      <c r="S4493" s="258"/>
      <c r="T4493" s="259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T4493" s="260" t="s">
        <v>260</v>
      </c>
      <c r="AU4493" s="260" t="s">
        <v>93</v>
      </c>
      <c r="AV4493" s="13" t="s">
        <v>93</v>
      </c>
      <c r="AW4493" s="13" t="s">
        <v>40</v>
      </c>
      <c r="AX4493" s="13" t="s">
        <v>84</v>
      </c>
      <c r="AY4493" s="260" t="s">
        <v>251</v>
      </c>
    </row>
    <row r="4494" s="13" customFormat="1">
      <c r="A4494" s="13"/>
      <c r="B4494" s="249"/>
      <c r="C4494" s="250"/>
      <c r="D4494" s="251" t="s">
        <v>260</v>
      </c>
      <c r="E4494" s="252" t="s">
        <v>1</v>
      </c>
      <c r="F4494" s="253" t="s">
        <v>3618</v>
      </c>
      <c r="G4494" s="250"/>
      <c r="H4494" s="254">
        <v>3.6400000000000001</v>
      </c>
      <c r="I4494" s="255"/>
      <c r="J4494" s="250"/>
      <c r="K4494" s="250"/>
      <c r="L4494" s="256"/>
      <c r="M4494" s="257"/>
      <c r="N4494" s="258"/>
      <c r="O4494" s="258"/>
      <c r="P4494" s="258"/>
      <c r="Q4494" s="258"/>
      <c r="R4494" s="258"/>
      <c r="S4494" s="258"/>
      <c r="T4494" s="259"/>
      <c r="U4494" s="13"/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3"/>
      <c r="AT4494" s="260" t="s">
        <v>260</v>
      </c>
      <c r="AU4494" s="260" t="s">
        <v>93</v>
      </c>
      <c r="AV4494" s="13" t="s">
        <v>93</v>
      </c>
      <c r="AW4494" s="13" t="s">
        <v>40</v>
      </c>
      <c r="AX4494" s="13" t="s">
        <v>84</v>
      </c>
      <c r="AY4494" s="260" t="s">
        <v>251</v>
      </c>
    </row>
    <row r="4495" s="13" customFormat="1">
      <c r="A4495" s="13"/>
      <c r="B4495" s="249"/>
      <c r="C4495" s="250"/>
      <c r="D4495" s="251" t="s">
        <v>260</v>
      </c>
      <c r="E4495" s="252" t="s">
        <v>1</v>
      </c>
      <c r="F4495" s="253" t="s">
        <v>3619</v>
      </c>
      <c r="G4495" s="250"/>
      <c r="H4495" s="254">
        <v>3.6400000000000001</v>
      </c>
      <c r="I4495" s="255"/>
      <c r="J4495" s="250"/>
      <c r="K4495" s="250"/>
      <c r="L4495" s="256"/>
      <c r="M4495" s="257"/>
      <c r="N4495" s="258"/>
      <c r="O4495" s="258"/>
      <c r="P4495" s="258"/>
      <c r="Q4495" s="258"/>
      <c r="R4495" s="258"/>
      <c r="S4495" s="258"/>
      <c r="T4495" s="259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60" t="s">
        <v>260</v>
      </c>
      <c r="AU4495" s="260" t="s">
        <v>93</v>
      </c>
      <c r="AV4495" s="13" t="s">
        <v>93</v>
      </c>
      <c r="AW4495" s="13" t="s">
        <v>40</v>
      </c>
      <c r="AX4495" s="13" t="s">
        <v>84</v>
      </c>
      <c r="AY4495" s="260" t="s">
        <v>251</v>
      </c>
    </row>
    <row r="4496" s="13" customFormat="1">
      <c r="A4496" s="13"/>
      <c r="B4496" s="249"/>
      <c r="C4496" s="250"/>
      <c r="D4496" s="251" t="s">
        <v>260</v>
      </c>
      <c r="E4496" s="252" t="s">
        <v>1</v>
      </c>
      <c r="F4496" s="253" t="s">
        <v>3620</v>
      </c>
      <c r="G4496" s="250"/>
      <c r="H4496" s="254">
        <v>3.6400000000000001</v>
      </c>
      <c r="I4496" s="255"/>
      <c r="J4496" s="250"/>
      <c r="K4496" s="250"/>
      <c r="L4496" s="256"/>
      <c r="M4496" s="257"/>
      <c r="N4496" s="258"/>
      <c r="O4496" s="258"/>
      <c r="P4496" s="258"/>
      <c r="Q4496" s="258"/>
      <c r="R4496" s="258"/>
      <c r="S4496" s="258"/>
      <c r="T4496" s="259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60" t="s">
        <v>260</v>
      </c>
      <c r="AU4496" s="260" t="s">
        <v>93</v>
      </c>
      <c r="AV4496" s="13" t="s">
        <v>93</v>
      </c>
      <c r="AW4496" s="13" t="s">
        <v>40</v>
      </c>
      <c r="AX4496" s="13" t="s">
        <v>84</v>
      </c>
      <c r="AY4496" s="260" t="s">
        <v>251</v>
      </c>
    </row>
    <row r="4497" s="13" customFormat="1">
      <c r="A4497" s="13"/>
      <c r="B4497" s="249"/>
      <c r="C4497" s="250"/>
      <c r="D4497" s="251" t="s">
        <v>260</v>
      </c>
      <c r="E4497" s="252" t="s">
        <v>1</v>
      </c>
      <c r="F4497" s="253" t="s">
        <v>3621</v>
      </c>
      <c r="G4497" s="250"/>
      <c r="H4497" s="254">
        <v>3.6400000000000001</v>
      </c>
      <c r="I4497" s="255"/>
      <c r="J4497" s="250"/>
      <c r="K4497" s="250"/>
      <c r="L4497" s="256"/>
      <c r="M4497" s="257"/>
      <c r="N4497" s="258"/>
      <c r="O4497" s="258"/>
      <c r="P4497" s="258"/>
      <c r="Q4497" s="258"/>
      <c r="R4497" s="258"/>
      <c r="S4497" s="258"/>
      <c r="T4497" s="259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60" t="s">
        <v>260</v>
      </c>
      <c r="AU4497" s="260" t="s">
        <v>93</v>
      </c>
      <c r="AV4497" s="13" t="s">
        <v>93</v>
      </c>
      <c r="AW4497" s="13" t="s">
        <v>40</v>
      </c>
      <c r="AX4497" s="13" t="s">
        <v>84</v>
      </c>
      <c r="AY4497" s="260" t="s">
        <v>251</v>
      </c>
    </row>
    <row r="4498" s="16" customFormat="1">
      <c r="A4498" s="16"/>
      <c r="B4498" s="283"/>
      <c r="C4498" s="284"/>
      <c r="D4498" s="251" t="s">
        <v>260</v>
      </c>
      <c r="E4498" s="285" t="s">
        <v>1</v>
      </c>
      <c r="F4498" s="286" t="s">
        <v>329</v>
      </c>
      <c r="G4498" s="284"/>
      <c r="H4498" s="287">
        <v>75.549999999999997</v>
      </c>
      <c r="I4498" s="288"/>
      <c r="J4498" s="284"/>
      <c r="K4498" s="284"/>
      <c r="L4498" s="289"/>
      <c r="M4498" s="290"/>
      <c r="N4498" s="291"/>
      <c r="O4498" s="291"/>
      <c r="P4498" s="291"/>
      <c r="Q4498" s="291"/>
      <c r="R4498" s="291"/>
      <c r="S4498" s="291"/>
      <c r="T4498" s="292"/>
      <c r="U4498" s="16"/>
      <c r="V4498" s="16"/>
      <c r="W4498" s="16"/>
      <c r="X4498" s="16"/>
      <c r="Y4498" s="16"/>
      <c r="Z4498" s="16"/>
      <c r="AA4498" s="16"/>
      <c r="AB4498" s="16"/>
      <c r="AC4498" s="16"/>
      <c r="AD4498" s="16"/>
      <c r="AE4498" s="16"/>
      <c r="AT4498" s="293" t="s">
        <v>260</v>
      </c>
      <c r="AU4498" s="293" t="s">
        <v>93</v>
      </c>
      <c r="AV4498" s="16" t="s">
        <v>273</v>
      </c>
      <c r="AW4498" s="16" t="s">
        <v>40</v>
      </c>
      <c r="AX4498" s="16" t="s">
        <v>84</v>
      </c>
      <c r="AY4498" s="293" t="s">
        <v>251</v>
      </c>
    </row>
    <row r="4499" s="15" customFormat="1">
      <c r="A4499" s="15"/>
      <c r="B4499" s="272"/>
      <c r="C4499" s="273"/>
      <c r="D4499" s="251" t="s">
        <v>260</v>
      </c>
      <c r="E4499" s="274" t="s">
        <v>1</v>
      </c>
      <c r="F4499" s="275" t="s">
        <v>628</v>
      </c>
      <c r="G4499" s="273"/>
      <c r="H4499" s="274" t="s">
        <v>1</v>
      </c>
      <c r="I4499" s="276"/>
      <c r="J4499" s="273"/>
      <c r="K4499" s="273"/>
      <c r="L4499" s="277"/>
      <c r="M4499" s="278"/>
      <c r="N4499" s="279"/>
      <c r="O4499" s="279"/>
      <c r="P4499" s="279"/>
      <c r="Q4499" s="279"/>
      <c r="R4499" s="279"/>
      <c r="S4499" s="279"/>
      <c r="T4499" s="280"/>
      <c r="U4499" s="15"/>
      <c r="V4499" s="15"/>
      <c r="W4499" s="15"/>
      <c r="X4499" s="15"/>
      <c r="Y4499" s="15"/>
      <c r="Z4499" s="15"/>
      <c r="AA4499" s="15"/>
      <c r="AB4499" s="15"/>
      <c r="AC4499" s="15"/>
      <c r="AD4499" s="15"/>
      <c r="AE4499" s="15"/>
      <c r="AT4499" s="281" t="s">
        <v>260</v>
      </c>
      <c r="AU4499" s="281" t="s">
        <v>93</v>
      </c>
      <c r="AV4499" s="15" t="s">
        <v>91</v>
      </c>
      <c r="AW4499" s="15" t="s">
        <v>40</v>
      </c>
      <c r="AX4499" s="15" t="s">
        <v>84</v>
      </c>
      <c r="AY4499" s="281" t="s">
        <v>251</v>
      </c>
    </row>
    <row r="4500" s="13" customFormat="1">
      <c r="A4500" s="13"/>
      <c r="B4500" s="249"/>
      <c r="C4500" s="250"/>
      <c r="D4500" s="251" t="s">
        <v>260</v>
      </c>
      <c r="E4500" s="252" t="s">
        <v>1</v>
      </c>
      <c r="F4500" s="253" t="s">
        <v>3622</v>
      </c>
      <c r="G4500" s="250"/>
      <c r="H4500" s="254">
        <v>3.6400000000000001</v>
      </c>
      <c r="I4500" s="255"/>
      <c r="J4500" s="250"/>
      <c r="K4500" s="250"/>
      <c r="L4500" s="256"/>
      <c r="M4500" s="257"/>
      <c r="N4500" s="258"/>
      <c r="O4500" s="258"/>
      <c r="P4500" s="258"/>
      <c r="Q4500" s="258"/>
      <c r="R4500" s="258"/>
      <c r="S4500" s="258"/>
      <c r="T4500" s="259"/>
      <c r="U4500" s="13"/>
      <c r="V4500" s="13"/>
      <c r="W4500" s="13"/>
      <c r="X4500" s="13"/>
      <c r="Y4500" s="13"/>
      <c r="Z4500" s="13"/>
      <c r="AA4500" s="13"/>
      <c r="AB4500" s="13"/>
      <c r="AC4500" s="13"/>
      <c r="AD4500" s="13"/>
      <c r="AE4500" s="13"/>
      <c r="AT4500" s="260" t="s">
        <v>260</v>
      </c>
      <c r="AU4500" s="260" t="s">
        <v>93</v>
      </c>
      <c r="AV4500" s="13" t="s">
        <v>93</v>
      </c>
      <c r="AW4500" s="13" t="s">
        <v>40</v>
      </c>
      <c r="AX4500" s="13" t="s">
        <v>84</v>
      </c>
      <c r="AY4500" s="260" t="s">
        <v>251</v>
      </c>
    </row>
    <row r="4501" s="13" customFormat="1">
      <c r="A4501" s="13"/>
      <c r="B4501" s="249"/>
      <c r="C4501" s="250"/>
      <c r="D4501" s="251" t="s">
        <v>260</v>
      </c>
      <c r="E4501" s="252" t="s">
        <v>1</v>
      </c>
      <c r="F4501" s="253" t="s">
        <v>3623</v>
      </c>
      <c r="G4501" s="250"/>
      <c r="H4501" s="254">
        <v>3.6400000000000001</v>
      </c>
      <c r="I4501" s="255"/>
      <c r="J4501" s="250"/>
      <c r="K4501" s="250"/>
      <c r="L4501" s="256"/>
      <c r="M4501" s="257"/>
      <c r="N4501" s="258"/>
      <c r="O4501" s="258"/>
      <c r="P4501" s="258"/>
      <c r="Q4501" s="258"/>
      <c r="R4501" s="258"/>
      <c r="S4501" s="258"/>
      <c r="T4501" s="259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60" t="s">
        <v>260</v>
      </c>
      <c r="AU4501" s="260" t="s">
        <v>93</v>
      </c>
      <c r="AV4501" s="13" t="s">
        <v>93</v>
      </c>
      <c r="AW4501" s="13" t="s">
        <v>40</v>
      </c>
      <c r="AX4501" s="13" t="s">
        <v>84</v>
      </c>
      <c r="AY4501" s="260" t="s">
        <v>251</v>
      </c>
    </row>
    <row r="4502" s="13" customFormat="1">
      <c r="A4502" s="13"/>
      <c r="B4502" s="249"/>
      <c r="C4502" s="250"/>
      <c r="D4502" s="251" t="s">
        <v>260</v>
      </c>
      <c r="E4502" s="252" t="s">
        <v>1</v>
      </c>
      <c r="F4502" s="253" t="s">
        <v>3624</v>
      </c>
      <c r="G4502" s="250"/>
      <c r="H4502" s="254">
        <v>3.6400000000000001</v>
      </c>
      <c r="I4502" s="255"/>
      <c r="J4502" s="250"/>
      <c r="K4502" s="250"/>
      <c r="L4502" s="256"/>
      <c r="M4502" s="257"/>
      <c r="N4502" s="258"/>
      <c r="O4502" s="258"/>
      <c r="P4502" s="258"/>
      <c r="Q4502" s="258"/>
      <c r="R4502" s="258"/>
      <c r="S4502" s="258"/>
      <c r="T4502" s="259"/>
      <c r="U4502" s="13"/>
      <c r="V4502" s="13"/>
      <c r="W4502" s="13"/>
      <c r="X4502" s="13"/>
      <c r="Y4502" s="13"/>
      <c r="Z4502" s="13"/>
      <c r="AA4502" s="13"/>
      <c r="AB4502" s="13"/>
      <c r="AC4502" s="13"/>
      <c r="AD4502" s="13"/>
      <c r="AE4502" s="13"/>
      <c r="AT4502" s="260" t="s">
        <v>260</v>
      </c>
      <c r="AU4502" s="260" t="s">
        <v>93</v>
      </c>
      <c r="AV4502" s="13" t="s">
        <v>93</v>
      </c>
      <c r="AW4502" s="13" t="s">
        <v>40</v>
      </c>
      <c r="AX4502" s="13" t="s">
        <v>84</v>
      </c>
      <c r="AY4502" s="260" t="s">
        <v>251</v>
      </c>
    </row>
    <row r="4503" s="13" customFormat="1">
      <c r="A4503" s="13"/>
      <c r="B4503" s="249"/>
      <c r="C4503" s="250"/>
      <c r="D4503" s="251" t="s">
        <v>260</v>
      </c>
      <c r="E4503" s="252" t="s">
        <v>1</v>
      </c>
      <c r="F4503" s="253" t="s">
        <v>3625</v>
      </c>
      <c r="G4503" s="250"/>
      <c r="H4503" s="254">
        <v>3.6400000000000001</v>
      </c>
      <c r="I4503" s="255"/>
      <c r="J4503" s="250"/>
      <c r="K4503" s="250"/>
      <c r="L4503" s="256"/>
      <c r="M4503" s="257"/>
      <c r="N4503" s="258"/>
      <c r="O4503" s="258"/>
      <c r="P4503" s="258"/>
      <c r="Q4503" s="258"/>
      <c r="R4503" s="258"/>
      <c r="S4503" s="258"/>
      <c r="T4503" s="259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60" t="s">
        <v>260</v>
      </c>
      <c r="AU4503" s="260" t="s">
        <v>93</v>
      </c>
      <c r="AV4503" s="13" t="s">
        <v>93</v>
      </c>
      <c r="AW4503" s="13" t="s">
        <v>40</v>
      </c>
      <c r="AX4503" s="13" t="s">
        <v>84</v>
      </c>
      <c r="AY4503" s="260" t="s">
        <v>251</v>
      </c>
    </row>
    <row r="4504" s="13" customFormat="1">
      <c r="A4504" s="13"/>
      <c r="B4504" s="249"/>
      <c r="C4504" s="250"/>
      <c r="D4504" s="251" t="s">
        <v>260</v>
      </c>
      <c r="E4504" s="252" t="s">
        <v>1</v>
      </c>
      <c r="F4504" s="253" t="s">
        <v>3626</v>
      </c>
      <c r="G4504" s="250"/>
      <c r="H4504" s="254">
        <v>3.6400000000000001</v>
      </c>
      <c r="I4504" s="255"/>
      <c r="J4504" s="250"/>
      <c r="K4504" s="250"/>
      <c r="L4504" s="256"/>
      <c r="M4504" s="257"/>
      <c r="N4504" s="258"/>
      <c r="O4504" s="258"/>
      <c r="P4504" s="258"/>
      <c r="Q4504" s="258"/>
      <c r="R4504" s="258"/>
      <c r="S4504" s="258"/>
      <c r="T4504" s="259"/>
      <c r="U4504" s="13"/>
      <c r="V4504" s="13"/>
      <c r="W4504" s="13"/>
      <c r="X4504" s="13"/>
      <c r="Y4504" s="13"/>
      <c r="Z4504" s="13"/>
      <c r="AA4504" s="13"/>
      <c r="AB4504" s="13"/>
      <c r="AC4504" s="13"/>
      <c r="AD4504" s="13"/>
      <c r="AE4504" s="13"/>
      <c r="AT4504" s="260" t="s">
        <v>260</v>
      </c>
      <c r="AU4504" s="260" t="s">
        <v>93</v>
      </c>
      <c r="AV4504" s="13" t="s">
        <v>93</v>
      </c>
      <c r="AW4504" s="13" t="s">
        <v>40</v>
      </c>
      <c r="AX4504" s="13" t="s">
        <v>84</v>
      </c>
      <c r="AY4504" s="260" t="s">
        <v>251</v>
      </c>
    </row>
    <row r="4505" s="13" customFormat="1">
      <c r="A4505" s="13"/>
      <c r="B4505" s="249"/>
      <c r="C4505" s="250"/>
      <c r="D4505" s="251" t="s">
        <v>260</v>
      </c>
      <c r="E4505" s="252" t="s">
        <v>1</v>
      </c>
      <c r="F4505" s="253" t="s">
        <v>3627</v>
      </c>
      <c r="G4505" s="250"/>
      <c r="H4505" s="254">
        <v>3.6400000000000001</v>
      </c>
      <c r="I4505" s="255"/>
      <c r="J4505" s="250"/>
      <c r="K4505" s="250"/>
      <c r="L4505" s="256"/>
      <c r="M4505" s="257"/>
      <c r="N4505" s="258"/>
      <c r="O4505" s="258"/>
      <c r="P4505" s="258"/>
      <c r="Q4505" s="258"/>
      <c r="R4505" s="258"/>
      <c r="S4505" s="258"/>
      <c r="T4505" s="259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60" t="s">
        <v>260</v>
      </c>
      <c r="AU4505" s="260" t="s">
        <v>93</v>
      </c>
      <c r="AV4505" s="13" t="s">
        <v>93</v>
      </c>
      <c r="AW4505" s="13" t="s">
        <v>40</v>
      </c>
      <c r="AX4505" s="13" t="s">
        <v>84</v>
      </c>
      <c r="AY4505" s="260" t="s">
        <v>251</v>
      </c>
    </row>
    <row r="4506" s="13" customFormat="1">
      <c r="A4506" s="13"/>
      <c r="B4506" s="249"/>
      <c r="C4506" s="250"/>
      <c r="D4506" s="251" t="s">
        <v>260</v>
      </c>
      <c r="E4506" s="252" t="s">
        <v>1</v>
      </c>
      <c r="F4506" s="253" t="s">
        <v>3628</v>
      </c>
      <c r="G4506" s="250"/>
      <c r="H4506" s="254">
        <v>3.6400000000000001</v>
      </c>
      <c r="I4506" s="255"/>
      <c r="J4506" s="250"/>
      <c r="K4506" s="250"/>
      <c r="L4506" s="256"/>
      <c r="M4506" s="257"/>
      <c r="N4506" s="258"/>
      <c r="O4506" s="258"/>
      <c r="P4506" s="258"/>
      <c r="Q4506" s="258"/>
      <c r="R4506" s="258"/>
      <c r="S4506" s="258"/>
      <c r="T4506" s="259"/>
      <c r="U4506" s="13"/>
      <c r="V4506" s="13"/>
      <c r="W4506" s="13"/>
      <c r="X4506" s="13"/>
      <c r="Y4506" s="13"/>
      <c r="Z4506" s="13"/>
      <c r="AA4506" s="13"/>
      <c r="AB4506" s="13"/>
      <c r="AC4506" s="13"/>
      <c r="AD4506" s="13"/>
      <c r="AE4506" s="13"/>
      <c r="AT4506" s="260" t="s">
        <v>260</v>
      </c>
      <c r="AU4506" s="260" t="s">
        <v>93</v>
      </c>
      <c r="AV4506" s="13" t="s">
        <v>93</v>
      </c>
      <c r="AW4506" s="13" t="s">
        <v>40</v>
      </c>
      <c r="AX4506" s="13" t="s">
        <v>84</v>
      </c>
      <c r="AY4506" s="260" t="s">
        <v>251</v>
      </c>
    </row>
    <row r="4507" s="13" customFormat="1">
      <c r="A4507" s="13"/>
      <c r="B4507" s="249"/>
      <c r="C4507" s="250"/>
      <c r="D4507" s="251" t="s">
        <v>260</v>
      </c>
      <c r="E4507" s="252" t="s">
        <v>1</v>
      </c>
      <c r="F4507" s="253" t="s">
        <v>3629</v>
      </c>
      <c r="G4507" s="250"/>
      <c r="H4507" s="254">
        <v>3.6400000000000001</v>
      </c>
      <c r="I4507" s="255"/>
      <c r="J4507" s="250"/>
      <c r="K4507" s="250"/>
      <c r="L4507" s="256"/>
      <c r="M4507" s="257"/>
      <c r="N4507" s="258"/>
      <c r="O4507" s="258"/>
      <c r="P4507" s="258"/>
      <c r="Q4507" s="258"/>
      <c r="R4507" s="258"/>
      <c r="S4507" s="258"/>
      <c r="T4507" s="259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60" t="s">
        <v>260</v>
      </c>
      <c r="AU4507" s="260" t="s">
        <v>93</v>
      </c>
      <c r="AV4507" s="13" t="s">
        <v>93</v>
      </c>
      <c r="AW4507" s="13" t="s">
        <v>40</v>
      </c>
      <c r="AX4507" s="13" t="s">
        <v>84</v>
      </c>
      <c r="AY4507" s="260" t="s">
        <v>251</v>
      </c>
    </row>
    <row r="4508" s="13" customFormat="1">
      <c r="A4508" s="13"/>
      <c r="B4508" s="249"/>
      <c r="C4508" s="250"/>
      <c r="D4508" s="251" t="s">
        <v>260</v>
      </c>
      <c r="E4508" s="252" t="s">
        <v>1</v>
      </c>
      <c r="F4508" s="253" t="s">
        <v>3630</v>
      </c>
      <c r="G4508" s="250"/>
      <c r="H4508" s="254">
        <v>3.6400000000000001</v>
      </c>
      <c r="I4508" s="255"/>
      <c r="J4508" s="250"/>
      <c r="K4508" s="250"/>
      <c r="L4508" s="256"/>
      <c r="M4508" s="257"/>
      <c r="N4508" s="258"/>
      <c r="O4508" s="258"/>
      <c r="P4508" s="258"/>
      <c r="Q4508" s="258"/>
      <c r="R4508" s="258"/>
      <c r="S4508" s="258"/>
      <c r="T4508" s="259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60" t="s">
        <v>260</v>
      </c>
      <c r="AU4508" s="260" t="s">
        <v>93</v>
      </c>
      <c r="AV4508" s="13" t="s">
        <v>93</v>
      </c>
      <c r="AW4508" s="13" t="s">
        <v>40</v>
      </c>
      <c r="AX4508" s="13" t="s">
        <v>84</v>
      </c>
      <c r="AY4508" s="260" t="s">
        <v>251</v>
      </c>
    </row>
    <row r="4509" s="13" customFormat="1">
      <c r="A4509" s="13"/>
      <c r="B4509" s="249"/>
      <c r="C4509" s="250"/>
      <c r="D4509" s="251" t="s">
        <v>260</v>
      </c>
      <c r="E4509" s="252" t="s">
        <v>1</v>
      </c>
      <c r="F4509" s="253" t="s">
        <v>3631</v>
      </c>
      <c r="G4509" s="250"/>
      <c r="H4509" s="254">
        <v>3.6400000000000001</v>
      </c>
      <c r="I4509" s="255"/>
      <c r="J4509" s="250"/>
      <c r="K4509" s="250"/>
      <c r="L4509" s="256"/>
      <c r="M4509" s="257"/>
      <c r="N4509" s="258"/>
      <c r="O4509" s="258"/>
      <c r="P4509" s="258"/>
      <c r="Q4509" s="258"/>
      <c r="R4509" s="258"/>
      <c r="S4509" s="258"/>
      <c r="T4509" s="259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60" t="s">
        <v>260</v>
      </c>
      <c r="AU4509" s="260" t="s">
        <v>93</v>
      </c>
      <c r="AV4509" s="13" t="s">
        <v>93</v>
      </c>
      <c r="AW4509" s="13" t="s">
        <v>40</v>
      </c>
      <c r="AX4509" s="13" t="s">
        <v>84</v>
      </c>
      <c r="AY4509" s="260" t="s">
        <v>251</v>
      </c>
    </row>
    <row r="4510" s="13" customFormat="1">
      <c r="A4510" s="13"/>
      <c r="B4510" s="249"/>
      <c r="C4510" s="250"/>
      <c r="D4510" s="251" t="s">
        <v>260</v>
      </c>
      <c r="E4510" s="252" t="s">
        <v>1</v>
      </c>
      <c r="F4510" s="253" t="s">
        <v>3632</v>
      </c>
      <c r="G4510" s="250"/>
      <c r="H4510" s="254">
        <v>3.6400000000000001</v>
      </c>
      <c r="I4510" s="255"/>
      <c r="J4510" s="250"/>
      <c r="K4510" s="250"/>
      <c r="L4510" s="256"/>
      <c r="M4510" s="257"/>
      <c r="N4510" s="258"/>
      <c r="O4510" s="258"/>
      <c r="P4510" s="258"/>
      <c r="Q4510" s="258"/>
      <c r="R4510" s="258"/>
      <c r="S4510" s="258"/>
      <c r="T4510" s="259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60" t="s">
        <v>260</v>
      </c>
      <c r="AU4510" s="260" t="s">
        <v>93</v>
      </c>
      <c r="AV4510" s="13" t="s">
        <v>93</v>
      </c>
      <c r="AW4510" s="13" t="s">
        <v>40</v>
      </c>
      <c r="AX4510" s="13" t="s">
        <v>84</v>
      </c>
      <c r="AY4510" s="260" t="s">
        <v>251</v>
      </c>
    </row>
    <row r="4511" s="13" customFormat="1">
      <c r="A4511" s="13"/>
      <c r="B4511" s="249"/>
      <c r="C4511" s="250"/>
      <c r="D4511" s="251" t="s">
        <v>260</v>
      </c>
      <c r="E4511" s="252" t="s">
        <v>1</v>
      </c>
      <c r="F4511" s="253" t="s">
        <v>3633</v>
      </c>
      <c r="G4511" s="250"/>
      <c r="H4511" s="254">
        <v>6.3899999999999997</v>
      </c>
      <c r="I4511" s="255"/>
      <c r="J4511" s="250"/>
      <c r="K4511" s="250"/>
      <c r="L4511" s="256"/>
      <c r="M4511" s="257"/>
      <c r="N4511" s="258"/>
      <c r="O4511" s="258"/>
      <c r="P4511" s="258"/>
      <c r="Q4511" s="258"/>
      <c r="R4511" s="258"/>
      <c r="S4511" s="258"/>
      <c r="T4511" s="259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60" t="s">
        <v>260</v>
      </c>
      <c r="AU4511" s="260" t="s">
        <v>93</v>
      </c>
      <c r="AV4511" s="13" t="s">
        <v>93</v>
      </c>
      <c r="AW4511" s="13" t="s">
        <v>40</v>
      </c>
      <c r="AX4511" s="13" t="s">
        <v>84</v>
      </c>
      <c r="AY4511" s="260" t="s">
        <v>251</v>
      </c>
    </row>
    <row r="4512" s="13" customFormat="1">
      <c r="A4512" s="13"/>
      <c r="B4512" s="249"/>
      <c r="C4512" s="250"/>
      <c r="D4512" s="251" t="s">
        <v>260</v>
      </c>
      <c r="E4512" s="252" t="s">
        <v>1</v>
      </c>
      <c r="F4512" s="253" t="s">
        <v>3634</v>
      </c>
      <c r="G4512" s="250"/>
      <c r="H4512" s="254">
        <v>3.6400000000000001</v>
      </c>
      <c r="I4512" s="255"/>
      <c r="J4512" s="250"/>
      <c r="K4512" s="250"/>
      <c r="L4512" s="256"/>
      <c r="M4512" s="257"/>
      <c r="N4512" s="258"/>
      <c r="O4512" s="258"/>
      <c r="P4512" s="258"/>
      <c r="Q4512" s="258"/>
      <c r="R4512" s="258"/>
      <c r="S4512" s="258"/>
      <c r="T4512" s="259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60" t="s">
        <v>260</v>
      </c>
      <c r="AU4512" s="260" t="s">
        <v>93</v>
      </c>
      <c r="AV4512" s="13" t="s">
        <v>93</v>
      </c>
      <c r="AW4512" s="13" t="s">
        <v>40</v>
      </c>
      <c r="AX4512" s="13" t="s">
        <v>84</v>
      </c>
      <c r="AY4512" s="260" t="s">
        <v>251</v>
      </c>
    </row>
    <row r="4513" s="13" customFormat="1">
      <c r="A4513" s="13"/>
      <c r="B4513" s="249"/>
      <c r="C4513" s="250"/>
      <c r="D4513" s="251" t="s">
        <v>260</v>
      </c>
      <c r="E4513" s="252" t="s">
        <v>1</v>
      </c>
      <c r="F4513" s="253" t="s">
        <v>3635</v>
      </c>
      <c r="G4513" s="250"/>
      <c r="H4513" s="254">
        <v>3.6400000000000001</v>
      </c>
      <c r="I4513" s="255"/>
      <c r="J4513" s="250"/>
      <c r="K4513" s="250"/>
      <c r="L4513" s="256"/>
      <c r="M4513" s="257"/>
      <c r="N4513" s="258"/>
      <c r="O4513" s="258"/>
      <c r="P4513" s="258"/>
      <c r="Q4513" s="258"/>
      <c r="R4513" s="258"/>
      <c r="S4513" s="258"/>
      <c r="T4513" s="259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60" t="s">
        <v>260</v>
      </c>
      <c r="AU4513" s="260" t="s">
        <v>93</v>
      </c>
      <c r="AV4513" s="13" t="s">
        <v>93</v>
      </c>
      <c r="AW4513" s="13" t="s">
        <v>40</v>
      </c>
      <c r="AX4513" s="13" t="s">
        <v>84</v>
      </c>
      <c r="AY4513" s="260" t="s">
        <v>251</v>
      </c>
    </row>
    <row r="4514" s="13" customFormat="1">
      <c r="A4514" s="13"/>
      <c r="B4514" s="249"/>
      <c r="C4514" s="250"/>
      <c r="D4514" s="251" t="s">
        <v>260</v>
      </c>
      <c r="E4514" s="252" t="s">
        <v>1</v>
      </c>
      <c r="F4514" s="253" t="s">
        <v>3636</v>
      </c>
      <c r="G4514" s="250"/>
      <c r="H4514" s="254">
        <v>3.6400000000000001</v>
      </c>
      <c r="I4514" s="255"/>
      <c r="J4514" s="250"/>
      <c r="K4514" s="250"/>
      <c r="L4514" s="256"/>
      <c r="M4514" s="257"/>
      <c r="N4514" s="258"/>
      <c r="O4514" s="258"/>
      <c r="P4514" s="258"/>
      <c r="Q4514" s="258"/>
      <c r="R4514" s="258"/>
      <c r="S4514" s="258"/>
      <c r="T4514" s="259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60" t="s">
        <v>260</v>
      </c>
      <c r="AU4514" s="260" t="s">
        <v>93</v>
      </c>
      <c r="AV4514" s="13" t="s">
        <v>93</v>
      </c>
      <c r="AW4514" s="13" t="s">
        <v>40</v>
      </c>
      <c r="AX4514" s="13" t="s">
        <v>84</v>
      </c>
      <c r="AY4514" s="260" t="s">
        <v>251</v>
      </c>
    </row>
    <row r="4515" s="13" customFormat="1">
      <c r="A4515" s="13"/>
      <c r="B4515" s="249"/>
      <c r="C4515" s="250"/>
      <c r="D4515" s="251" t="s">
        <v>260</v>
      </c>
      <c r="E4515" s="252" t="s">
        <v>1</v>
      </c>
      <c r="F4515" s="253" t="s">
        <v>3637</v>
      </c>
      <c r="G4515" s="250"/>
      <c r="H4515" s="254">
        <v>3.6400000000000001</v>
      </c>
      <c r="I4515" s="255"/>
      <c r="J4515" s="250"/>
      <c r="K4515" s="250"/>
      <c r="L4515" s="256"/>
      <c r="M4515" s="257"/>
      <c r="N4515" s="258"/>
      <c r="O4515" s="258"/>
      <c r="P4515" s="258"/>
      <c r="Q4515" s="258"/>
      <c r="R4515" s="258"/>
      <c r="S4515" s="258"/>
      <c r="T4515" s="259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60" t="s">
        <v>260</v>
      </c>
      <c r="AU4515" s="260" t="s">
        <v>93</v>
      </c>
      <c r="AV4515" s="13" t="s">
        <v>93</v>
      </c>
      <c r="AW4515" s="13" t="s">
        <v>40</v>
      </c>
      <c r="AX4515" s="13" t="s">
        <v>84</v>
      </c>
      <c r="AY4515" s="260" t="s">
        <v>251</v>
      </c>
    </row>
    <row r="4516" s="13" customFormat="1">
      <c r="A4516" s="13"/>
      <c r="B4516" s="249"/>
      <c r="C4516" s="250"/>
      <c r="D4516" s="251" t="s">
        <v>260</v>
      </c>
      <c r="E4516" s="252" t="s">
        <v>1</v>
      </c>
      <c r="F4516" s="253" t="s">
        <v>3638</v>
      </c>
      <c r="G4516" s="250"/>
      <c r="H4516" s="254">
        <v>3.6400000000000001</v>
      </c>
      <c r="I4516" s="255"/>
      <c r="J4516" s="250"/>
      <c r="K4516" s="250"/>
      <c r="L4516" s="256"/>
      <c r="M4516" s="257"/>
      <c r="N4516" s="258"/>
      <c r="O4516" s="258"/>
      <c r="P4516" s="258"/>
      <c r="Q4516" s="258"/>
      <c r="R4516" s="258"/>
      <c r="S4516" s="258"/>
      <c r="T4516" s="259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T4516" s="260" t="s">
        <v>260</v>
      </c>
      <c r="AU4516" s="260" t="s">
        <v>93</v>
      </c>
      <c r="AV4516" s="13" t="s">
        <v>93</v>
      </c>
      <c r="AW4516" s="13" t="s">
        <v>40</v>
      </c>
      <c r="AX4516" s="13" t="s">
        <v>84</v>
      </c>
      <c r="AY4516" s="260" t="s">
        <v>251</v>
      </c>
    </row>
    <row r="4517" s="13" customFormat="1">
      <c r="A4517" s="13"/>
      <c r="B4517" s="249"/>
      <c r="C4517" s="250"/>
      <c r="D4517" s="251" t="s">
        <v>260</v>
      </c>
      <c r="E4517" s="252" t="s">
        <v>1</v>
      </c>
      <c r="F4517" s="253" t="s">
        <v>3639</v>
      </c>
      <c r="G4517" s="250"/>
      <c r="H4517" s="254">
        <v>3.6400000000000001</v>
      </c>
      <c r="I4517" s="255"/>
      <c r="J4517" s="250"/>
      <c r="K4517" s="250"/>
      <c r="L4517" s="256"/>
      <c r="M4517" s="257"/>
      <c r="N4517" s="258"/>
      <c r="O4517" s="258"/>
      <c r="P4517" s="258"/>
      <c r="Q4517" s="258"/>
      <c r="R4517" s="258"/>
      <c r="S4517" s="258"/>
      <c r="T4517" s="259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60" t="s">
        <v>260</v>
      </c>
      <c r="AU4517" s="260" t="s">
        <v>93</v>
      </c>
      <c r="AV4517" s="13" t="s">
        <v>93</v>
      </c>
      <c r="AW4517" s="13" t="s">
        <v>40</v>
      </c>
      <c r="AX4517" s="13" t="s">
        <v>84</v>
      </c>
      <c r="AY4517" s="260" t="s">
        <v>251</v>
      </c>
    </row>
    <row r="4518" s="13" customFormat="1">
      <c r="A4518" s="13"/>
      <c r="B4518" s="249"/>
      <c r="C4518" s="250"/>
      <c r="D4518" s="251" t="s">
        <v>260</v>
      </c>
      <c r="E4518" s="252" t="s">
        <v>1</v>
      </c>
      <c r="F4518" s="253" t="s">
        <v>3640</v>
      </c>
      <c r="G4518" s="250"/>
      <c r="H4518" s="254">
        <v>3.6400000000000001</v>
      </c>
      <c r="I4518" s="255"/>
      <c r="J4518" s="250"/>
      <c r="K4518" s="250"/>
      <c r="L4518" s="256"/>
      <c r="M4518" s="257"/>
      <c r="N4518" s="258"/>
      <c r="O4518" s="258"/>
      <c r="P4518" s="258"/>
      <c r="Q4518" s="258"/>
      <c r="R4518" s="258"/>
      <c r="S4518" s="258"/>
      <c r="T4518" s="259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60" t="s">
        <v>260</v>
      </c>
      <c r="AU4518" s="260" t="s">
        <v>93</v>
      </c>
      <c r="AV4518" s="13" t="s">
        <v>93</v>
      </c>
      <c r="AW4518" s="13" t="s">
        <v>40</v>
      </c>
      <c r="AX4518" s="13" t="s">
        <v>84</v>
      </c>
      <c r="AY4518" s="260" t="s">
        <v>251</v>
      </c>
    </row>
    <row r="4519" s="13" customFormat="1">
      <c r="A4519" s="13"/>
      <c r="B4519" s="249"/>
      <c r="C4519" s="250"/>
      <c r="D4519" s="251" t="s">
        <v>260</v>
      </c>
      <c r="E4519" s="252" t="s">
        <v>1</v>
      </c>
      <c r="F4519" s="253" t="s">
        <v>3641</v>
      </c>
      <c r="G4519" s="250"/>
      <c r="H4519" s="254">
        <v>3.6400000000000001</v>
      </c>
      <c r="I4519" s="255"/>
      <c r="J4519" s="250"/>
      <c r="K4519" s="250"/>
      <c r="L4519" s="256"/>
      <c r="M4519" s="257"/>
      <c r="N4519" s="258"/>
      <c r="O4519" s="258"/>
      <c r="P4519" s="258"/>
      <c r="Q4519" s="258"/>
      <c r="R4519" s="258"/>
      <c r="S4519" s="258"/>
      <c r="T4519" s="259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60" t="s">
        <v>260</v>
      </c>
      <c r="AU4519" s="260" t="s">
        <v>93</v>
      </c>
      <c r="AV4519" s="13" t="s">
        <v>93</v>
      </c>
      <c r="AW4519" s="13" t="s">
        <v>40</v>
      </c>
      <c r="AX4519" s="13" t="s">
        <v>84</v>
      </c>
      <c r="AY4519" s="260" t="s">
        <v>251</v>
      </c>
    </row>
    <row r="4520" s="16" customFormat="1">
      <c r="A4520" s="16"/>
      <c r="B4520" s="283"/>
      <c r="C4520" s="284"/>
      <c r="D4520" s="251" t="s">
        <v>260</v>
      </c>
      <c r="E4520" s="285" t="s">
        <v>1</v>
      </c>
      <c r="F4520" s="286" t="s">
        <v>329</v>
      </c>
      <c r="G4520" s="284"/>
      <c r="H4520" s="287">
        <v>75.549999999999997</v>
      </c>
      <c r="I4520" s="288"/>
      <c r="J4520" s="284"/>
      <c r="K4520" s="284"/>
      <c r="L4520" s="289"/>
      <c r="M4520" s="290"/>
      <c r="N4520" s="291"/>
      <c r="O4520" s="291"/>
      <c r="P4520" s="291"/>
      <c r="Q4520" s="291"/>
      <c r="R4520" s="291"/>
      <c r="S4520" s="291"/>
      <c r="T4520" s="292"/>
      <c r="U4520" s="16"/>
      <c r="V4520" s="16"/>
      <c r="W4520" s="16"/>
      <c r="X4520" s="16"/>
      <c r="Y4520" s="16"/>
      <c r="Z4520" s="16"/>
      <c r="AA4520" s="16"/>
      <c r="AB4520" s="16"/>
      <c r="AC4520" s="16"/>
      <c r="AD4520" s="16"/>
      <c r="AE4520" s="16"/>
      <c r="AT4520" s="293" t="s">
        <v>260</v>
      </c>
      <c r="AU4520" s="293" t="s">
        <v>93</v>
      </c>
      <c r="AV4520" s="16" t="s">
        <v>273</v>
      </c>
      <c r="AW4520" s="16" t="s">
        <v>40</v>
      </c>
      <c r="AX4520" s="16" t="s">
        <v>84</v>
      </c>
      <c r="AY4520" s="293" t="s">
        <v>251</v>
      </c>
    </row>
    <row r="4521" s="15" customFormat="1">
      <c r="A4521" s="15"/>
      <c r="B4521" s="272"/>
      <c r="C4521" s="273"/>
      <c r="D4521" s="251" t="s">
        <v>260</v>
      </c>
      <c r="E4521" s="274" t="s">
        <v>1</v>
      </c>
      <c r="F4521" s="275" t="s">
        <v>630</v>
      </c>
      <c r="G4521" s="273"/>
      <c r="H4521" s="274" t="s">
        <v>1</v>
      </c>
      <c r="I4521" s="276"/>
      <c r="J4521" s="273"/>
      <c r="K4521" s="273"/>
      <c r="L4521" s="277"/>
      <c r="M4521" s="278"/>
      <c r="N4521" s="279"/>
      <c r="O4521" s="279"/>
      <c r="P4521" s="279"/>
      <c r="Q4521" s="279"/>
      <c r="R4521" s="279"/>
      <c r="S4521" s="279"/>
      <c r="T4521" s="280"/>
      <c r="U4521" s="15"/>
      <c r="V4521" s="15"/>
      <c r="W4521" s="15"/>
      <c r="X4521" s="15"/>
      <c r="Y4521" s="15"/>
      <c r="Z4521" s="15"/>
      <c r="AA4521" s="15"/>
      <c r="AB4521" s="15"/>
      <c r="AC4521" s="15"/>
      <c r="AD4521" s="15"/>
      <c r="AE4521" s="15"/>
      <c r="AT4521" s="281" t="s">
        <v>260</v>
      </c>
      <c r="AU4521" s="281" t="s">
        <v>93</v>
      </c>
      <c r="AV4521" s="15" t="s">
        <v>91</v>
      </c>
      <c r="AW4521" s="15" t="s">
        <v>40</v>
      </c>
      <c r="AX4521" s="15" t="s">
        <v>84</v>
      </c>
      <c r="AY4521" s="281" t="s">
        <v>251</v>
      </c>
    </row>
    <row r="4522" s="13" customFormat="1">
      <c r="A4522" s="13"/>
      <c r="B4522" s="249"/>
      <c r="C4522" s="250"/>
      <c r="D4522" s="251" t="s">
        <v>260</v>
      </c>
      <c r="E4522" s="252" t="s">
        <v>1</v>
      </c>
      <c r="F4522" s="253" t="s">
        <v>3642</v>
      </c>
      <c r="G4522" s="250"/>
      <c r="H4522" s="254">
        <v>3.6400000000000001</v>
      </c>
      <c r="I4522" s="255"/>
      <c r="J4522" s="250"/>
      <c r="K4522" s="250"/>
      <c r="L4522" s="256"/>
      <c r="M4522" s="257"/>
      <c r="N4522" s="258"/>
      <c r="O4522" s="258"/>
      <c r="P4522" s="258"/>
      <c r="Q4522" s="258"/>
      <c r="R4522" s="258"/>
      <c r="S4522" s="258"/>
      <c r="T4522" s="259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60" t="s">
        <v>260</v>
      </c>
      <c r="AU4522" s="260" t="s">
        <v>93</v>
      </c>
      <c r="AV4522" s="13" t="s">
        <v>93</v>
      </c>
      <c r="AW4522" s="13" t="s">
        <v>40</v>
      </c>
      <c r="AX4522" s="13" t="s">
        <v>84</v>
      </c>
      <c r="AY4522" s="260" t="s">
        <v>251</v>
      </c>
    </row>
    <row r="4523" s="13" customFormat="1">
      <c r="A4523" s="13"/>
      <c r="B4523" s="249"/>
      <c r="C4523" s="250"/>
      <c r="D4523" s="251" t="s">
        <v>260</v>
      </c>
      <c r="E4523" s="252" t="s">
        <v>1</v>
      </c>
      <c r="F4523" s="253" t="s">
        <v>3643</v>
      </c>
      <c r="G4523" s="250"/>
      <c r="H4523" s="254">
        <v>3.6400000000000001</v>
      </c>
      <c r="I4523" s="255"/>
      <c r="J4523" s="250"/>
      <c r="K4523" s="250"/>
      <c r="L4523" s="256"/>
      <c r="M4523" s="257"/>
      <c r="N4523" s="258"/>
      <c r="O4523" s="258"/>
      <c r="P4523" s="258"/>
      <c r="Q4523" s="258"/>
      <c r="R4523" s="258"/>
      <c r="S4523" s="258"/>
      <c r="T4523" s="259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T4523" s="260" t="s">
        <v>260</v>
      </c>
      <c r="AU4523" s="260" t="s">
        <v>93</v>
      </c>
      <c r="AV4523" s="13" t="s">
        <v>93</v>
      </c>
      <c r="AW4523" s="13" t="s">
        <v>40</v>
      </c>
      <c r="AX4523" s="13" t="s">
        <v>84</v>
      </c>
      <c r="AY4523" s="260" t="s">
        <v>251</v>
      </c>
    </row>
    <row r="4524" s="13" customFormat="1">
      <c r="A4524" s="13"/>
      <c r="B4524" s="249"/>
      <c r="C4524" s="250"/>
      <c r="D4524" s="251" t="s">
        <v>260</v>
      </c>
      <c r="E4524" s="252" t="s">
        <v>1</v>
      </c>
      <c r="F4524" s="253" t="s">
        <v>3644</v>
      </c>
      <c r="G4524" s="250"/>
      <c r="H4524" s="254">
        <v>3.6400000000000001</v>
      </c>
      <c r="I4524" s="255"/>
      <c r="J4524" s="250"/>
      <c r="K4524" s="250"/>
      <c r="L4524" s="256"/>
      <c r="M4524" s="257"/>
      <c r="N4524" s="258"/>
      <c r="O4524" s="258"/>
      <c r="P4524" s="258"/>
      <c r="Q4524" s="258"/>
      <c r="R4524" s="258"/>
      <c r="S4524" s="258"/>
      <c r="T4524" s="259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60" t="s">
        <v>260</v>
      </c>
      <c r="AU4524" s="260" t="s">
        <v>93</v>
      </c>
      <c r="AV4524" s="13" t="s">
        <v>93</v>
      </c>
      <c r="AW4524" s="13" t="s">
        <v>40</v>
      </c>
      <c r="AX4524" s="13" t="s">
        <v>84</v>
      </c>
      <c r="AY4524" s="260" t="s">
        <v>251</v>
      </c>
    </row>
    <row r="4525" s="13" customFormat="1">
      <c r="A4525" s="13"/>
      <c r="B4525" s="249"/>
      <c r="C4525" s="250"/>
      <c r="D4525" s="251" t="s">
        <v>260</v>
      </c>
      <c r="E4525" s="252" t="s">
        <v>1</v>
      </c>
      <c r="F4525" s="253" t="s">
        <v>3645</v>
      </c>
      <c r="G4525" s="250"/>
      <c r="H4525" s="254">
        <v>3.6400000000000001</v>
      </c>
      <c r="I4525" s="255"/>
      <c r="J4525" s="250"/>
      <c r="K4525" s="250"/>
      <c r="L4525" s="256"/>
      <c r="M4525" s="257"/>
      <c r="N4525" s="258"/>
      <c r="O4525" s="258"/>
      <c r="P4525" s="258"/>
      <c r="Q4525" s="258"/>
      <c r="R4525" s="258"/>
      <c r="S4525" s="258"/>
      <c r="T4525" s="259"/>
      <c r="U4525" s="13"/>
      <c r="V4525" s="13"/>
      <c r="W4525" s="13"/>
      <c r="X4525" s="13"/>
      <c r="Y4525" s="13"/>
      <c r="Z4525" s="13"/>
      <c r="AA4525" s="13"/>
      <c r="AB4525" s="13"/>
      <c r="AC4525" s="13"/>
      <c r="AD4525" s="13"/>
      <c r="AE4525" s="13"/>
      <c r="AT4525" s="260" t="s">
        <v>260</v>
      </c>
      <c r="AU4525" s="260" t="s">
        <v>93</v>
      </c>
      <c r="AV4525" s="13" t="s">
        <v>93</v>
      </c>
      <c r="AW4525" s="13" t="s">
        <v>40</v>
      </c>
      <c r="AX4525" s="13" t="s">
        <v>84</v>
      </c>
      <c r="AY4525" s="260" t="s">
        <v>251</v>
      </c>
    </row>
    <row r="4526" s="13" customFormat="1">
      <c r="A4526" s="13"/>
      <c r="B4526" s="249"/>
      <c r="C4526" s="250"/>
      <c r="D4526" s="251" t="s">
        <v>260</v>
      </c>
      <c r="E4526" s="252" t="s">
        <v>1</v>
      </c>
      <c r="F4526" s="253" t="s">
        <v>3646</v>
      </c>
      <c r="G4526" s="250"/>
      <c r="H4526" s="254">
        <v>3.6400000000000001</v>
      </c>
      <c r="I4526" s="255"/>
      <c r="J4526" s="250"/>
      <c r="K4526" s="250"/>
      <c r="L4526" s="256"/>
      <c r="M4526" s="257"/>
      <c r="N4526" s="258"/>
      <c r="O4526" s="258"/>
      <c r="P4526" s="258"/>
      <c r="Q4526" s="258"/>
      <c r="R4526" s="258"/>
      <c r="S4526" s="258"/>
      <c r="T4526" s="259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60" t="s">
        <v>260</v>
      </c>
      <c r="AU4526" s="260" t="s">
        <v>93</v>
      </c>
      <c r="AV4526" s="13" t="s">
        <v>93</v>
      </c>
      <c r="AW4526" s="13" t="s">
        <v>40</v>
      </c>
      <c r="AX4526" s="13" t="s">
        <v>84</v>
      </c>
      <c r="AY4526" s="260" t="s">
        <v>251</v>
      </c>
    </row>
    <row r="4527" s="13" customFormat="1">
      <c r="A4527" s="13"/>
      <c r="B4527" s="249"/>
      <c r="C4527" s="250"/>
      <c r="D4527" s="251" t="s">
        <v>260</v>
      </c>
      <c r="E4527" s="252" t="s">
        <v>1</v>
      </c>
      <c r="F4527" s="253" t="s">
        <v>3647</v>
      </c>
      <c r="G4527" s="250"/>
      <c r="H4527" s="254">
        <v>3.6400000000000001</v>
      </c>
      <c r="I4527" s="255"/>
      <c r="J4527" s="250"/>
      <c r="K4527" s="250"/>
      <c r="L4527" s="256"/>
      <c r="M4527" s="257"/>
      <c r="N4527" s="258"/>
      <c r="O4527" s="258"/>
      <c r="P4527" s="258"/>
      <c r="Q4527" s="258"/>
      <c r="R4527" s="258"/>
      <c r="S4527" s="258"/>
      <c r="T4527" s="259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T4527" s="260" t="s">
        <v>260</v>
      </c>
      <c r="AU4527" s="260" t="s">
        <v>93</v>
      </c>
      <c r="AV4527" s="13" t="s">
        <v>93</v>
      </c>
      <c r="AW4527" s="13" t="s">
        <v>40</v>
      </c>
      <c r="AX4527" s="13" t="s">
        <v>84</v>
      </c>
      <c r="AY4527" s="260" t="s">
        <v>251</v>
      </c>
    </row>
    <row r="4528" s="13" customFormat="1">
      <c r="A4528" s="13"/>
      <c r="B4528" s="249"/>
      <c r="C4528" s="250"/>
      <c r="D4528" s="251" t="s">
        <v>260</v>
      </c>
      <c r="E4528" s="252" t="s">
        <v>1</v>
      </c>
      <c r="F4528" s="253" t="s">
        <v>3648</v>
      </c>
      <c r="G4528" s="250"/>
      <c r="H4528" s="254">
        <v>3.6400000000000001</v>
      </c>
      <c r="I4528" s="255"/>
      <c r="J4528" s="250"/>
      <c r="K4528" s="250"/>
      <c r="L4528" s="256"/>
      <c r="M4528" s="257"/>
      <c r="N4528" s="258"/>
      <c r="O4528" s="258"/>
      <c r="P4528" s="258"/>
      <c r="Q4528" s="258"/>
      <c r="R4528" s="258"/>
      <c r="S4528" s="258"/>
      <c r="T4528" s="259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60" t="s">
        <v>260</v>
      </c>
      <c r="AU4528" s="260" t="s">
        <v>93</v>
      </c>
      <c r="AV4528" s="13" t="s">
        <v>93</v>
      </c>
      <c r="AW4528" s="13" t="s">
        <v>40</v>
      </c>
      <c r="AX4528" s="13" t="s">
        <v>84</v>
      </c>
      <c r="AY4528" s="260" t="s">
        <v>251</v>
      </c>
    </row>
    <row r="4529" s="13" customFormat="1">
      <c r="A4529" s="13"/>
      <c r="B4529" s="249"/>
      <c r="C4529" s="250"/>
      <c r="D4529" s="251" t="s">
        <v>260</v>
      </c>
      <c r="E4529" s="252" t="s">
        <v>1</v>
      </c>
      <c r="F4529" s="253" t="s">
        <v>3649</v>
      </c>
      <c r="G4529" s="250"/>
      <c r="H4529" s="254">
        <v>3.6400000000000001</v>
      </c>
      <c r="I4529" s="255"/>
      <c r="J4529" s="250"/>
      <c r="K4529" s="250"/>
      <c r="L4529" s="256"/>
      <c r="M4529" s="257"/>
      <c r="N4529" s="258"/>
      <c r="O4529" s="258"/>
      <c r="P4529" s="258"/>
      <c r="Q4529" s="258"/>
      <c r="R4529" s="258"/>
      <c r="S4529" s="258"/>
      <c r="T4529" s="259"/>
      <c r="U4529" s="13"/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3"/>
      <c r="AT4529" s="260" t="s">
        <v>260</v>
      </c>
      <c r="AU4529" s="260" t="s">
        <v>93</v>
      </c>
      <c r="AV4529" s="13" t="s">
        <v>93</v>
      </c>
      <c r="AW4529" s="13" t="s">
        <v>40</v>
      </c>
      <c r="AX4529" s="13" t="s">
        <v>84</v>
      </c>
      <c r="AY4529" s="260" t="s">
        <v>251</v>
      </c>
    </row>
    <row r="4530" s="13" customFormat="1">
      <c r="A4530" s="13"/>
      <c r="B4530" s="249"/>
      <c r="C4530" s="250"/>
      <c r="D4530" s="251" t="s">
        <v>260</v>
      </c>
      <c r="E4530" s="252" t="s">
        <v>1</v>
      </c>
      <c r="F4530" s="253" t="s">
        <v>3650</v>
      </c>
      <c r="G4530" s="250"/>
      <c r="H4530" s="254">
        <v>3.6400000000000001</v>
      </c>
      <c r="I4530" s="255"/>
      <c r="J4530" s="250"/>
      <c r="K4530" s="250"/>
      <c r="L4530" s="256"/>
      <c r="M4530" s="257"/>
      <c r="N4530" s="258"/>
      <c r="O4530" s="258"/>
      <c r="P4530" s="258"/>
      <c r="Q4530" s="258"/>
      <c r="R4530" s="258"/>
      <c r="S4530" s="258"/>
      <c r="T4530" s="259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60" t="s">
        <v>260</v>
      </c>
      <c r="AU4530" s="260" t="s">
        <v>93</v>
      </c>
      <c r="AV4530" s="13" t="s">
        <v>93</v>
      </c>
      <c r="AW4530" s="13" t="s">
        <v>40</v>
      </c>
      <c r="AX4530" s="13" t="s">
        <v>84</v>
      </c>
      <c r="AY4530" s="260" t="s">
        <v>251</v>
      </c>
    </row>
    <row r="4531" s="13" customFormat="1">
      <c r="A4531" s="13"/>
      <c r="B4531" s="249"/>
      <c r="C4531" s="250"/>
      <c r="D4531" s="251" t="s">
        <v>260</v>
      </c>
      <c r="E4531" s="252" t="s">
        <v>1</v>
      </c>
      <c r="F4531" s="253" t="s">
        <v>3651</v>
      </c>
      <c r="G4531" s="250"/>
      <c r="H4531" s="254">
        <v>3.6400000000000001</v>
      </c>
      <c r="I4531" s="255"/>
      <c r="J4531" s="250"/>
      <c r="K4531" s="250"/>
      <c r="L4531" s="256"/>
      <c r="M4531" s="257"/>
      <c r="N4531" s="258"/>
      <c r="O4531" s="258"/>
      <c r="P4531" s="258"/>
      <c r="Q4531" s="258"/>
      <c r="R4531" s="258"/>
      <c r="S4531" s="258"/>
      <c r="T4531" s="259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60" t="s">
        <v>260</v>
      </c>
      <c r="AU4531" s="260" t="s">
        <v>93</v>
      </c>
      <c r="AV4531" s="13" t="s">
        <v>93</v>
      </c>
      <c r="AW4531" s="13" t="s">
        <v>40</v>
      </c>
      <c r="AX4531" s="13" t="s">
        <v>84</v>
      </c>
      <c r="AY4531" s="260" t="s">
        <v>251</v>
      </c>
    </row>
    <row r="4532" s="13" customFormat="1">
      <c r="A4532" s="13"/>
      <c r="B4532" s="249"/>
      <c r="C4532" s="250"/>
      <c r="D4532" s="251" t="s">
        <v>260</v>
      </c>
      <c r="E4532" s="252" t="s">
        <v>1</v>
      </c>
      <c r="F4532" s="253" t="s">
        <v>3652</v>
      </c>
      <c r="G4532" s="250"/>
      <c r="H4532" s="254">
        <v>3.6400000000000001</v>
      </c>
      <c r="I4532" s="255"/>
      <c r="J4532" s="250"/>
      <c r="K4532" s="250"/>
      <c r="L4532" s="256"/>
      <c r="M4532" s="257"/>
      <c r="N4532" s="258"/>
      <c r="O4532" s="258"/>
      <c r="P4532" s="258"/>
      <c r="Q4532" s="258"/>
      <c r="R4532" s="258"/>
      <c r="S4532" s="258"/>
      <c r="T4532" s="259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60" t="s">
        <v>260</v>
      </c>
      <c r="AU4532" s="260" t="s">
        <v>93</v>
      </c>
      <c r="AV4532" s="13" t="s">
        <v>93</v>
      </c>
      <c r="AW4532" s="13" t="s">
        <v>40</v>
      </c>
      <c r="AX4532" s="13" t="s">
        <v>84</v>
      </c>
      <c r="AY4532" s="260" t="s">
        <v>251</v>
      </c>
    </row>
    <row r="4533" s="13" customFormat="1">
      <c r="A4533" s="13"/>
      <c r="B4533" s="249"/>
      <c r="C4533" s="250"/>
      <c r="D4533" s="251" t="s">
        <v>260</v>
      </c>
      <c r="E4533" s="252" t="s">
        <v>1</v>
      </c>
      <c r="F4533" s="253" t="s">
        <v>3653</v>
      </c>
      <c r="G4533" s="250"/>
      <c r="H4533" s="254">
        <v>6.3899999999999997</v>
      </c>
      <c r="I4533" s="255"/>
      <c r="J4533" s="250"/>
      <c r="K4533" s="250"/>
      <c r="L4533" s="256"/>
      <c r="M4533" s="257"/>
      <c r="N4533" s="258"/>
      <c r="O4533" s="258"/>
      <c r="P4533" s="258"/>
      <c r="Q4533" s="258"/>
      <c r="R4533" s="258"/>
      <c r="S4533" s="258"/>
      <c r="T4533" s="259"/>
      <c r="U4533" s="13"/>
      <c r="V4533" s="13"/>
      <c r="W4533" s="13"/>
      <c r="X4533" s="13"/>
      <c r="Y4533" s="13"/>
      <c r="Z4533" s="13"/>
      <c r="AA4533" s="13"/>
      <c r="AB4533" s="13"/>
      <c r="AC4533" s="13"/>
      <c r="AD4533" s="13"/>
      <c r="AE4533" s="13"/>
      <c r="AT4533" s="260" t="s">
        <v>260</v>
      </c>
      <c r="AU4533" s="260" t="s">
        <v>93</v>
      </c>
      <c r="AV4533" s="13" t="s">
        <v>93</v>
      </c>
      <c r="AW4533" s="13" t="s">
        <v>40</v>
      </c>
      <c r="AX4533" s="13" t="s">
        <v>84</v>
      </c>
      <c r="AY4533" s="260" t="s">
        <v>251</v>
      </c>
    </row>
    <row r="4534" s="13" customFormat="1">
      <c r="A4534" s="13"/>
      <c r="B4534" s="249"/>
      <c r="C4534" s="250"/>
      <c r="D4534" s="251" t="s">
        <v>260</v>
      </c>
      <c r="E4534" s="252" t="s">
        <v>1</v>
      </c>
      <c r="F4534" s="253" t="s">
        <v>3654</v>
      </c>
      <c r="G4534" s="250"/>
      <c r="H4534" s="254">
        <v>3.6400000000000001</v>
      </c>
      <c r="I4534" s="255"/>
      <c r="J4534" s="250"/>
      <c r="K4534" s="250"/>
      <c r="L4534" s="256"/>
      <c r="M4534" s="257"/>
      <c r="N4534" s="258"/>
      <c r="O4534" s="258"/>
      <c r="P4534" s="258"/>
      <c r="Q4534" s="258"/>
      <c r="R4534" s="258"/>
      <c r="S4534" s="258"/>
      <c r="T4534" s="259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60" t="s">
        <v>260</v>
      </c>
      <c r="AU4534" s="260" t="s">
        <v>93</v>
      </c>
      <c r="AV4534" s="13" t="s">
        <v>93</v>
      </c>
      <c r="AW4534" s="13" t="s">
        <v>40</v>
      </c>
      <c r="AX4534" s="13" t="s">
        <v>84</v>
      </c>
      <c r="AY4534" s="260" t="s">
        <v>251</v>
      </c>
    </row>
    <row r="4535" s="13" customFormat="1">
      <c r="A4535" s="13"/>
      <c r="B4535" s="249"/>
      <c r="C4535" s="250"/>
      <c r="D4535" s="251" t="s">
        <v>260</v>
      </c>
      <c r="E4535" s="252" t="s">
        <v>1</v>
      </c>
      <c r="F4535" s="253" t="s">
        <v>3655</v>
      </c>
      <c r="G4535" s="250"/>
      <c r="H4535" s="254">
        <v>3.6400000000000001</v>
      </c>
      <c r="I4535" s="255"/>
      <c r="J4535" s="250"/>
      <c r="K4535" s="250"/>
      <c r="L4535" s="256"/>
      <c r="M4535" s="257"/>
      <c r="N4535" s="258"/>
      <c r="O4535" s="258"/>
      <c r="P4535" s="258"/>
      <c r="Q4535" s="258"/>
      <c r="R4535" s="258"/>
      <c r="S4535" s="258"/>
      <c r="T4535" s="259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60" t="s">
        <v>260</v>
      </c>
      <c r="AU4535" s="260" t="s">
        <v>93</v>
      </c>
      <c r="AV4535" s="13" t="s">
        <v>93</v>
      </c>
      <c r="AW4535" s="13" t="s">
        <v>40</v>
      </c>
      <c r="AX4535" s="13" t="s">
        <v>84</v>
      </c>
      <c r="AY4535" s="260" t="s">
        <v>251</v>
      </c>
    </row>
    <row r="4536" s="13" customFormat="1">
      <c r="A4536" s="13"/>
      <c r="B4536" s="249"/>
      <c r="C4536" s="250"/>
      <c r="D4536" s="251" t="s">
        <v>260</v>
      </c>
      <c r="E4536" s="252" t="s">
        <v>1</v>
      </c>
      <c r="F4536" s="253" t="s">
        <v>3656</v>
      </c>
      <c r="G4536" s="250"/>
      <c r="H4536" s="254">
        <v>3.6400000000000001</v>
      </c>
      <c r="I4536" s="255"/>
      <c r="J4536" s="250"/>
      <c r="K4536" s="250"/>
      <c r="L4536" s="256"/>
      <c r="M4536" s="257"/>
      <c r="N4536" s="258"/>
      <c r="O4536" s="258"/>
      <c r="P4536" s="258"/>
      <c r="Q4536" s="258"/>
      <c r="R4536" s="258"/>
      <c r="S4536" s="258"/>
      <c r="T4536" s="259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60" t="s">
        <v>260</v>
      </c>
      <c r="AU4536" s="260" t="s">
        <v>93</v>
      </c>
      <c r="AV4536" s="13" t="s">
        <v>93</v>
      </c>
      <c r="AW4536" s="13" t="s">
        <v>40</v>
      </c>
      <c r="AX4536" s="13" t="s">
        <v>84</v>
      </c>
      <c r="AY4536" s="260" t="s">
        <v>251</v>
      </c>
    </row>
    <row r="4537" s="13" customFormat="1">
      <c r="A4537" s="13"/>
      <c r="B4537" s="249"/>
      <c r="C4537" s="250"/>
      <c r="D4537" s="251" t="s">
        <v>260</v>
      </c>
      <c r="E4537" s="252" t="s">
        <v>1</v>
      </c>
      <c r="F4537" s="253" t="s">
        <v>3657</v>
      </c>
      <c r="G4537" s="250"/>
      <c r="H4537" s="254">
        <v>3.6400000000000001</v>
      </c>
      <c r="I4537" s="255"/>
      <c r="J4537" s="250"/>
      <c r="K4537" s="250"/>
      <c r="L4537" s="256"/>
      <c r="M4537" s="257"/>
      <c r="N4537" s="258"/>
      <c r="O4537" s="258"/>
      <c r="P4537" s="258"/>
      <c r="Q4537" s="258"/>
      <c r="R4537" s="258"/>
      <c r="S4537" s="258"/>
      <c r="T4537" s="259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60" t="s">
        <v>260</v>
      </c>
      <c r="AU4537" s="260" t="s">
        <v>93</v>
      </c>
      <c r="AV4537" s="13" t="s">
        <v>93</v>
      </c>
      <c r="AW4537" s="13" t="s">
        <v>40</v>
      </c>
      <c r="AX4537" s="13" t="s">
        <v>84</v>
      </c>
      <c r="AY4537" s="260" t="s">
        <v>251</v>
      </c>
    </row>
    <row r="4538" s="13" customFormat="1">
      <c r="A4538" s="13"/>
      <c r="B4538" s="249"/>
      <c r="C4538" s="250"/>
      <c r="D4538" s="251" t="s">
        <v>260</v>
      </c>
      <c r="E4538" s="252" t="s">
        <v>1</v>
      </c>
      <c r="F4538" s="253" t="s">
        <v>3658</v>
      </c>
      <c r="G4538" s="250"/>
      <c r="H4538" s="254">
        <v>3.6400000000000001</v>
      </c>
      <c r="I4538" s="255"/>
      <c r="J4538" s="250"/>
      <c r="K4538" s="250"/>
      <c r="L4538" s="256"/>
      <c r="M4538" s="257"/>
      <c r="N4538" s="258"/>
      <c r="O4538" s="258"/>
      <c r="P4538" s="258"/>
      <c r="Q4538" s="258"/>
      <c r="R4538" s="258"/>
      <c r="S4538" s="258"/>
      <c r="T4538" s="259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60" t="s">
        <v>260</v>
      </c>
      <c r="AU4538" s="260" t="s">
        <v>93</v>
      </c>
      <c r="AV4538" s="13" t="s">
        <v>93</v>
      </c>
      <c r="AW4538" s="13" t="s">
        <v>40</v>
      </c>
      <c r="AX4538" s="13" t="s">
        <v>84</v>
      </c>
      <c r="AY4538" s="260" t="s">
        <v>251</v>
      </c>
    </row>
    <row r="4539" s="13" customFormat="1">
      <c r="A4539" s="13"/>
      <c r="B4539" s="249"/>
      <c r="C4539" s="250"/>
      <c r="D4539" s="251" t="s">
        <v>260</v>
      </c>
      <c r="E4539" s="252" t="s">
        <v>1</v>
      </c>
      <c r="F4539" s="253" t="s">
        <v>3659</v>
      </c>
      <c r="G4539" s="250"/>
      <c r="H4539" s="254">
        <v>3.6400000000000001</v>
      </c>
      <c r="I4539" s="255"/>
      <c r="J4539" s="250"/>
      <c r="K4539" s="250"/>
      <c r="L4539" s="256"/>
      <c r="M4539" s="257"/>
      <c r="N4539" s="258"/>
      <c r="O4539" s="258"/>
      <c r="P4539" s="258"/>
      <c r="Q4539" s="258"/>
      <c r="R4539" s="258"/>
      <c r="S4539" s="258"/>
      <c r="T4539" s="259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60" t="s">
        <v>260</v>
      </c>
      <c r="AU4539" s="260" t="s">
        <v>93</v>
      </c>
      <c r="AV4539" s="13" t="s">
        <v>93</v>
      </c>
      <c r="AW4539" s="13" t="s">
        <v>40</v>
      </c>
      <c r="AX4539" s="13" t="s">
        <v>84</v>
      </c>
      <c r="AY4539" s="260" t="s">
        <v>251</v>
      </c>
    </row>
    <row r="4540" s="13" customFormat="1">
      <c r="A4540" s="13"/>
      <c r="B4540" s="249"/>
      <c r="C4540" s="250"/>
      <c r="D4540" s="251" t="s">
        <v>260</v>
      </c>
      <c r="E4540" s="252" t="s">
        <v>1</v>
      </c>
      <c r="F4540" s="253" t="s">
        <v>3660</v>
      </c>
      <c r="G4540" s="250"/>
      <c r="H4540" s="254">
        <v>3.6400000000000001</v>
      </c>
      <c r="I4540" s="255"/>
      <c r="J4540" s="250"/>
      <c r="K4540" s="250"/>
      <c r="L4540" s="256"/>
      <c r="M4540" s="257"/>
      <c r="N4540" s="258"/>
      <c r="O4540" s="258"/>
      <c r="P4540" s="258"/>
      <c r="Q4540" s="258"/>
      <c r="R4540" s="258"/>
      <c r="S4540" s="258"/>
      <c r="T4540" s="259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60" t="s">
        <v>260</v>
      </c>
      <c r="AU4540" s="260" t="s">
        <v>93</v>
      </c>
      <c r="AV4540" s="13" t="s">
        <v>93</v>
      </c>
      <c r="AW4540" s="13" t="s">
        <v>40</v>
      </c>
      <c r="AX4540" s="13" t="s">
        <v>84</v>
      </c>
      <c r="AY4540" s="260" t="s">
        <v>251</v>
      </c>
    </row>
    <row r="4541" s="13" customFormat="1">
      <c r="A4541" s="13"/>
      <c r="B4541" s="249"/>
      <c r="C4541" s="250"/>
      <c r="D4541" s="251" t="s">
        <v>260</v>
      </c>
      <c r="E4541" s="252" t="s">
        <v>1</v>
      </c>
      <c r="F4541" s="253" t="s">
        <v>3661</v>
      </c>
      <c r="G4541" s="250"/>
      <c r="H4541" s="254">
        <v>3.6400000000000001</v>
      </c>
      <c r="I4541" s="255"/>
      <c r="J4541" s="250"/>
      <c r="K4541" s="250"/>
      <c r="L4541" s="256"/>
      <c r="M4541" s="257"/>
      <c r="N4541" s="258"/>
      <c r="O4541" s="258"/>
      <c r="P4541" s="258"/>
      <c r="Q4541" s="258"/>
      <c r="R4541" s="258"/>
      <c r="S4541" s="258"/>
      <c r="T4541" s="259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60" t="s">
        <v>260</v>
      </c>
      <c r="AU4541" s="260" t="s">
        <v>93</v>
      </c>
      <c r="AV4541" s="13" t="s">
        <v>93</v>
      </c>
      <c r="AW4541" s="13" t="s">
        <v>40</v>
      </c>
      <c r="AX4541" s="13" t="s">
        <v>84</v>
      </c>
      <c r="AY4541" s="260" t="s">
        <v>251</v>
      </c>
    </row>
    <row r="4542" s="16" customFormat="1">
      <c r="A4542" s="16"/>
      <c r="B4542" s="283"/>
      <c r="C4542" s="284"/>
      <c r="D4542" s="251" t="s">
        <v>260</v>
      </c>
      <c r="E4542" s="285" t="s">
        <v>1</v>
      </c>
      <c r="F4542" s="286" t="s">
        <v>329</v>
      </c>
      <c r="G4542" s="284"/>
      <c r="H4542" s="287">
        <v>75.549999999999997</v>
      </c>
      <c r="I4542" s="288"/>
      <c r="J4542" s="284"/>
      <c r="K4542" s="284"/>
      <c r="L4542" s="289"/>
      <c r="M4542" s="290"/>
      <c r="N4542" s="291"/>
      <c r="O4542" s="291"/>
      <c r="P4542" s="291"/>
      <c r="Q4542" s="291"/>
      <c r="R4542" s="291"/>
      <c r="S4542" s="291"/>
      <c r="T4542" s="292"/>
      <c r="U4542" s="16"/>
      <c r="V4542" s="16"/>
      <c r="W4542" s="16"/>
      <c r="X4542" s="16"/>
      <c r="Y4542" s="16"/>
      <c r="Z4542" s="16"/>
      <c r="AA4542" s="16"/>
      <c r="AB4542" s="16"/>
      <c r="AC4542" s="16"/>
      <c r="AD4542" s="16"/>
      <c r="AE4542" s="16"/>
      <c r="AT4542" s="293" t="s">
        <v>260</v>
      </c>
      <c r="AU4542" s="293" t="s">
        <v>93</v>
      </c>
      <c r="AV4542" s="16" t="s">
        <v>273</v>
      </c>
      <c r="AW4542" s="16" t="s">
        <v>40</v>
      </c>
      <c r="AX4542" s="16" t="s">
        <v>84</v>
      </c>
      <c r="AY4542" s="293" t="s">
        <v>251</v>
      </c>
    </row>
    <row r="4543" s="15" customFormat="1">
      <c r="A4543" s="15"/>
      <c r="B4543" s="272"/>
      <c r="C4543" s="273"/>
      <c r="D4543" s="251" t="s">
        <v>260</v>
      </c>
      <c r="E4543" s="274" t="s">
        <v>1</v>
      </c>
      <c r="F4543" s="275" t="s">
        <v>631</v>
      </c>
      <c r="G4543" s="273"/>
      <c r="H4543" s="274" t="s">
        <v>1</v>
      </c>
      <c r="I4543" s="276"/>
      <c r="J4543" s="273"/>
      <c r="K4543" s="273"/>
      <c r="L4543" s="277"/>
      <c r="M4543" s="278"/>
      <c r="N4543" s="279"/>
      <c r="O4543" s="279"/>
      <c r="P4543" s="279"/>
      <c r="Q4543" s="279"/>
      <c r="R4543" s="279"/>
      <c r="S4543" s="279"/>
      <c r="T4543" s="280"/>
      <c r="U4543" s="15"/>
      <c r="V4543" s="15"/>
      <c r="W4543" s="15"/>
      <c r="X4543" s="15"/>
      <c r="Y4543" s="15"/>
      <c r="Z4543" s="15"/>
      <c r="AA4543" s="15"/>
      <c r="AB4543" s="15"/>
      <c r="AC4543" s="15"/>
      <c r="AD4543" s="15"/>
      <c r="AE4543" s="15"/>
      <c r="AT4543" s="281" t="s">
        <v>260</v>
      </c>
      <c r="AU4543" s="281" t="s">
        <v>93</v>
      </c>
      <c r="AV4543" s="15" t="s">
        <v>91</v>
      </c>
      <c r="AW4543" s="15" t="s">
        <v>40</v>
      </c>
      <c r="AX4543" s="15" t="s">
        <v>84</v>
      </c>
      <c r="AY4543" s="281" t="s">
        <v>251</v>
      </c>
    </row>
    <row r="4544" s="13" customFormat="1">
      <c r="A4544" s="13"/>
      <c r="B4544" s="249"/>
      <c r="C4544" s="250"/>
      <c r="D4544" s="251" t="s">
        <v>260</v>
      </c>
      <c r="E4544" s="252" t="s">
        <v>1</v>
      </c>
      <c r="F4544" s="253" t="s">
        <v>3662</v>
      </c>
      <c r="G4544" s="250"/>
      <c r="H4544" s="254">
        <v>3.6400000000000001</v>
      </c>
      <c r="I4544" s="255"/>
      <c r="J4544" s="250"/>
      <c r="K4544" s="250"/>
      <c r="L4544" s="256"/>
      <c r="M4544" s="257"/>
      <c r="N4544" s="258"/>
      <c r="O4544" s="258"/>
      <c r="P4544" s="258"/>
      <c r="Q4544" s="258"/>
      <c r="R4544" s="258"/>
      <c r="S4544" s="258"/>
      <c r="T4544" s="259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60" t="s">
        <v>260</v>
      </c>
      <c r="AU4544" s="260" t="s">
        <v>93</v>
      </c>
      <c r="AV4544" s="13" t="s">
        <v>93</v>
      </c>
      <c r="AW4544" s="13" t="s">
        <v>40</v>
      </c>
      <c r="AX4544" s="13" t="s">
        <v>84</v>
      </c>
      <c r="AY4544" s="260" t="s">
        <v>251</v>
      </c>
    </row>
    <row r="4545" s="13" customFormat="1">
      <c r="A4545" s="13"/>
      <c r="B4545" s="249"/>
      <c r="C4545" s="250"/>
      <c r="D4545" s="251" t="s">
        <v>260</v>
      </c>
      <c r="E4545" s="252" t="s">
        <v>1</v>
      </c>
      <c r="F4545" s="253" t="s">
        <v>3663</v>
      </c>
      <c r="G4545" s="250"/>
      <c r="H4545" s="254">
        <v>3.6400000000000001</v>
      </c>
      <c r="I4545" s="255"/>
      <c r="J4545" s="250"/>
      <c r="K4545" s="250"/>
      <c r="L4545" s="256"/>
      <c r="M4545" s="257"/>
      <c r="N4545" s="258"/>
      <c r="O4545" s="258"/>
      <c r="P4545" s="258"/>
      <c r="Q4545" s="258"/>
      <c r="R4545" s="258"/>
      <c r="S4545" s="258"/>
      <c r="T4545" s="259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60" t="s">
        <v>260</v>
      </c>
      <c r="AU4545" s="260" t="s">
        <v>93</v>
      </c>
      <c r="AV4545" s="13" t="s">
        <v>93</v>
      </c>
      <c r="AW4545" s="13" t="s">
        <v>40</v>
      </c>
      <c r="AX4545" s="13" t="s">
        <v>84</v>
      </c>
      <c r="AY4545" s="260" t="s">
        <v>251</v>
      </c>
    </row>
    <row r="4546" s="13" customFormat="1">
      <c r="A4546" s="13"/>
      <c r="B4546" s="249"/>
      <c r="C4546" s="250"/>
      <c r="D4546" s="251" t="s">
        <v>260</v>
      </c>
      <c r="E4546" s="252" t="s">
        <v>1</v>
      </c>
      <c r="F4546" s="253" t="s">
        <v>3664</v>
      </c>
      <c r="G4546" s="250"/>
      <c r="H4546" s="254">
        <v>3.6400000000000001</v>
      </c>
      <c r="I4546" s="255"/>
      <c r="J4546" s="250"/>
      <c r="K4546" s="250"/>
      <c r="L4546" s="256"/>
      <c r="M4546" s="257"/>
      <c r="N4546" s="258"/>
      <c r="O4546" s="258"/>
      <c r="P4546" s="258"/>
      <c r="Q4546" s="258"/>
      <c r="R4546" s="258"/>
      <c r="S4546" s="258"/>
      <c r="T4546" s="259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60" t="s">
        <v>260</v>
      </c>
      <c r="AU4546" s="260" t="s">
        <v>93</v>
      </c>
      <c r="AV4546" s="13" t="s">
        <v>93</v>
      </c>
      <c r="AW4546" s="13" t="s">
        <v>40</v>
      </c>
      <c r="AX4546" s="13" t="s">
        <v>84</v>
      </c>
      <c r="AY4546" s="260" t="s">
        <v>251</v>
      </c>
    </row>
    <row r="4547" s="13" customFormat="1">
      <c r="A4547" s="13"/>
      <c r="B4547" s="249"/>
      <c r="C4547" s="250"/>
      <c r="D4547" s="251" t="s">
        <v>260</v>
      </c>
      <c r="E4547" s="252" t="s">
        <v>1</v>
      </c>
      <c r="F4547" s="253" t="s">
        <v>3665</v>
      </c>
      <c r="G4547" s="250"/>
      <c r="H4547" s="254">
        <v>3.6400000000000001</v>
      </c>
      <c r="I4547" s="255"/>
      <c r="J4547" s="250"/>
      <c r="K4547" s="250"/>
      <c r="L4547" s="256"/>
      <c r="M4547" s="257"/>
      <c r="N4547" s="258"/>
      <c r="O4547" s="258"/>
      <c r="P4547" s="258"/>
      <c r="Q4547" s="258"/>
      <c r="R4547" s="258"/>
      <c r="S4547" s="258"/>
      <c r="T4547" s="259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T4547" s="260" t="s">
        <v>260</v>
      </c>
      <c r="AU4547" s="260" t="s">
        <v>93</v>
      </c>
      <c r="AV4547" s="13" t="s">
        <v>93</v>
      </c>
      <c r="AW4547" s="13" t="s">
        <v>40</v>
      </c>
      <c r="AX4547" s="13" t="s">
        <v>84</v>
      </c>
      <c r="AY4547" s="260" t="s">
        <v>251</v>
      </c>
    </row>
    <row r="4548" s="13" customFormat="1">
      <c r="A4548" s="13"/>
      <c r="B4548" s="249"/>
      <c r="C4548" s="250"/>
      <c r="D4548" s="251" t="s">
        <v>260</v>
      </c>
      <c r="E4548" s="252" t="s">
        <v>1</v>
      </c>
      <c r="F4548" s="253" t="s">
        <v>3666</v>
      </c>
      <c r="G4548" s="250"/>
      <c r="H4548" s="254">
        <v>3.6400000000000001</v>
      </c>
      <c r="I4548" s="255"/>
      <c r="J4548" s="250"/>
      <c r="K4548" s="250"/>
      <c r="L4548" s="256"/>
      <c r="M4548" s="257"/>
      <c r="N4548" s="258"/>
      <c r="O4548" s="258"/>
      <c r="P4548" s="258"/>
      <c r="Q4548" s="258"/>
      <c r="R4548" s="258"/>
      <c r="S4548" s="258"/>
      <c r="T4548" s="259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60" t="s">
        <v>260</v>
      </c>
      <c r="AU4548" s="260" t="s">
        <v>93</v>
      </c>
      <c r="AV4548" s="13" t="s">
        <v>93</v>
      </c>
      <c r="AW4548" s="13" t="s">
        <v>40</v>
      </c>
      <c r="AX4548" s="13" t="s">
        <v>84</v>
      </c>
      <c r="AY4548" s="260" t="s">
        <v>251</v>
      </c>
    </row>
    <row r="4549" s="13" customFormat="1">
      <c r="A4549" s="13"/>
      <c r="B4549" s="249"/>
      <c r="C4549" s="250"/>
      <c r="D4549" s="251" t="s">
        <v>260</v>
      </c>
      <c r="E4549" s="252" t="s">
        <v>1</v>
      </c>
      <c r="F4549" s="253" t="s">
        <v>3667</v>
      </c>
      <c r="G4549" s="250"/>
      <c r="H4549" s="254">
        <v>3.6400000000000001</v>
      </c>
      <c r="I4549" s="255"/>
      <c r="J4549" s="250"/>
      <c r="K4549" s="250"/>
      <c r="L4549" s="256"/>
      <c r="M4549" s="257"/>
      <c r="N4549" s="258"/>
      <c r="O4549" s="258"/>
      <c r="P4549" s="258"/>
      <c r="Q4549" s="258"/>
      <c r="R4549" s="258"/>
      <c r="S4549" s="258"/>
      <c r="T4549" s="259"/>
      <c r="U4549" s="13"/>
      <c r="V4549" s="13"/>
      <c r="W4549" s="13"/>
      <c r="X4549" s="13"/>
      <c r="Y4549" s="13"/>
      <c r="Z4549" s="13"/>
      <c r="AA4549" s="13"/>
      <c r="AB4549" s="13"/>
      <c r="AC4549" s="13"/>
      <c r="AD4549" s="13"/>
      <c r="AE4549" s="13"/>
      <c r="AT4549" s="260" t="s">
        <v>260</v>
      </c>
      <c r="AU4549" s="260" t="s">
        <v>93</v>
      </c>
      <c r="AV4549" s="13" t="s">
        <v>93</v>
      </c>
      <c r="AW4549" s="13" t="s">
        <v>40</v>
      </c>
      <c r="AX4549" s="13" t="s">
        <v>84</v>
      </c>
      <c r="AY4549" s="260" t="s">
        <v>251</v>
      </c>
    </row>
    <row r="4550" s="13" customFormat="1">
      <c r="A4550" s="13"/>
      <c r="B4550" s="249"/>
      <c r="C4550" s="250"/>
      <c r="D4550" s="251" t="s">
        <v>260</v>
      </c>
      <c r="E4550" s="252" t="s">
        <v>1</v>
      </c>
      <c r="F4550" s="253" t="s">
        <v>3668</v>
      </c>
      <c r="G4550" s="250"/>
      <c r="H4550" s="254">
        <v>3.6400000000000001</v>
      </c>
      <c r="I4550" s="255"/>
      <c r="J4550" s="250"/>
      <c r="K4550" s="250"/>
      <c r="L4550" s="256"/>
      <c r="M4550" s="257"/>
      <c r="N4550" s="258"/>
      <c r="O4550" s="258"/>
      <c r="P4550" s="258"/>
      <c r="Q4550" s="258"/>
      <c r="R4550" s="258"/>
      <c r="S4550" s="258"/>
      <c r="T4550" s="259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60" t="s">
        <v>260</v>
      </c>
      <c r="AU4550" s="260" t="s">
        <v>93</v>
      </c>
      <c r="AV4550" s="13" t="s">
        <v>93</v>
      </c>
      <c r="AW4550" s="13" t="s">
        <v>40</v>
      </c>
      <c r="AX4550" s="13" t="s">
        <v>84</v>
      </c>
      <c r="AY4550" s="260" t="s">
        <v>251</v>
      </c>
    </row>
    <row r="4551" s="13" customFormat="1">
      <c r="A4551" s="13"/>
      <c r="B4551" s="249"/>
      <c r="C4551" s="250"/>
      <c r="D4551" s="251" t="s">
        <v>260</v>
      </c>
      <c r="E4551" s="252" t="s">
        <v>1</v>
      </c>
      <c r="F4551" s="253" t="s">
        <v>3669</v>
      </c>
      <c r="G4551" s="250"/>
      <c r="H4551" s="254">
        <v>3.6400000000000001</v>
      </c>
      <c r="I4551" s="255"/>
      <c r="J4551" s="250"/>
      <c r="K4551" s="250"/>
      <c r="L4551" s="256"/>
      <c r="M4551" s="257"/>
      <c r="N4551" s="258"/>
      <c r="O4551" s="258"/>
      <c r="P4551" s="258"/>
      <c r="Q4551" s="258"/>
      <c r="R4551" s="258"/>
      <c r="S4551" s="258"/>
      <c r="T4551" s="259"/>
      <c r="U4551" s="13"/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3"/>
      <c r="AT4551" s="260" t="s">
        <v>260</v>
      </c>
      <c r="AU4551" s="260" t="s">
        <v>93</v>
      </c>
      <c r="AV4551" s="13" t="s">
        <v>93</v>
      </c>
      <c r="AW4551" s="13" t="s">
        <v>40</v>
      </c>
      <c r="AX4551" s="13" t="s">
        <v>84</v>
      </c>
      <c r="AY4551" s="260" t="s">
        <v>251</v>
      </c>
    </row>
    <row r="4552" s="13" customFormat="1">
      <c r="A4552" s="13"/>
      <c r="B4552" s="249"/>
      <c r="C4552" s="250"/>
      <c r="D4552" s="251" t="s">
        <v>260</v>
      </c>
      <c r="E4552" s="252" t="s">
        <v>1</v>
      </c>
      <c r="F4552" s="253" t="s">
        <v>3670</v>
      </c>
      <c r="G4552" s="250"/>
      <c r="H4552" s="254">
        <v>3.6400000000000001</v>
      </c>
      <c r="I4552" s="255"/>
      <c r="J4552" s="250"/>
      <c r="K4552" s="250"/>
      <c r="L4552" s="256"/>
      <c r="M4552" s="257"/>
      <c r="N4552" s="258"/>
      <c r="O4552" s="258"/>
      <c r="P4552" s="258"/>
      <c r="Q4552" s="258"/>
      <c r="R4552" s="258"/>
      <c r="S4552" s="258"/>
      <c r="T4552" s="259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T4552" s="260" t="s">
        <v>260</v>
      </c>
      <c r="AU4552" s="260" t="s">
        <v>93</v>
      </c>
      <c r="AV4552" s="13" t="s">
        <v>93</v>
      </c>
      <c r="AW4552" s="13" t="s">
        <v>40</v>
      </c>
      <c r="AX4552" s="13" t="s">
        <v>84</v>
      </c>
      <c r="AY4552" s="260" t="s">
        <v>251</v>
      </c>
    </row>
    <row r="4553" s="13" customFormat="1">
      <c r="A4553" s="13"/>
      <c r="B4553" s="249"/>
      <c r="C4553" s="250"/>
      <c r="D4553" s="251" t="s">
        <v>260</v>
      </c>
      <c r="E4553" s="252" t="s">
        <v>1</v>
      </c>
      <c r="F4553" s="253" t="s">
        <v>3671</v>
      </c>
      <c r="G4553" s="250"/>
      <c r="H4553" s="254">
        <v>3.6400000000000001</v>
      </c>
      <c r="I4553" s="255"/>
      <c r="J4553" s="250"/>
      <c r="K4553" s="250"/>
      <c r="L4553" s="256"/>
      <c r="M4553" s="257"/>
      <c r="N4553" s="258"/>
      <c r="O4553" s="258"/>
      <c r="P4553" s="258"/>
      <c r="Q4553" s="258"/>
      <c r="R4553" s="258"/>
      <c r="S4553" s="258"/>
      <c r="T4553" s="259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60" t="s">
        <v>260</v>
      </c>
      <c r="AU4553" s="260" t="s">
        <v>93</v>
      </c>
      <c r="AV4553" s="13" t="s">
        <v>93</v>
      </c>
      <c r="AW4553" s="13" t="s">
        <v>40</v>
      </c>
      <c r="AX4553" s="13" t="s">
        <v>84</v>
      </c>
      <c r="AY4553" s="260" t="s">
        <v>251</v>
      </c>
    </row>
    <row r="4554" s="13" customFormat="1">
      <c r="A4554" s="13"/>
      <c r="B4554" s="249"/>
      <c r="C4554" s="250"/>
      <c r="D4554" s="251" t="s">
        <v>260</v>
      </c>
      <c r="E4554" s="252" t="s">
        <v>1</v>
      </c>
      <c r="F4554" s="253" t="s">
        <v>3672</v>
      </c>
      <c r="G4554" s="250"/>
      <c r="H4554" s="254">
        <v>3.6400000000000001</v>
      </c>
      <c r="I4554" s="255"/>
      <c r="J4554" s="250"/>
      <c r="K4554" s="250"/>
      <c r="L4554" s="256"/>
      <c r="M4554" s="257"/>
      <c r="N4554" s="258"/>
      <c r="O4554" s="258"/>
      <c r="P4554" s="258"/>
      <c r="Q4554" s="258"/>
      <c r="R4554" s="258"/>
      <c r="S4554" s="258"/>
      <c r="T4554" s="259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60" t="s">
        <v>260</v>
      </c>
      <c r="AU4554" s="260" t="s">
        <v>93</v>
      </c>
      <c r="AV4554" s="13" t="s">
        <v>93</v>
      </c>
      <c r="AW4554" s="13" t="s">
        <v>40</v>
      </c>
      <c r="AX4554" s="13" t="s">
        <v>84</v>
      </c>
      <c r="AY4554" s="260" t="s">
        <v>251</v>
      </c>
    </row>
    <row r="4555" s="13" customFormat="1">
      <c r="A4555" s="13"/>
      <c r="B4555" s="249"/>
      <c r="C4555" s="250"/>
      <c r="D4555" s="251" t="s">
        <v>260</v>
      </c>
      <c r="E4555" s="252" t="s">
        <v>1</v>
      </c>
      <c r="F4555" s="253" t="s">
        <v>3673</v>
      </c>
      <c r="G4555" s="250"/>
      <c r="H4555" s="254">
        <v>6.3899999999999997</v>
      </c>
      <c r="I4555" s="255"/>
      <c r="J4555" s="250"/>
      <c r="K4555" s="250"/>
      <c r="L4555" s="256"/>
      <c r="M4555" s="257"/>
      <c r="N4555" s="258"/>
      <c r="O4555" s="258"/>
      <c r="P4555" s="258"/>
      <c r="Q4555" s="258"/>
      <c r="R4555" s="258"/>
      <c r="S4555" s="258"/>
      <c r="T4555" s="259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T4555" s="260" t="s">
        <v>260</v>
      </c>
      <c r="AU4555" s="260" t="s">
        <v>93</v>
      </c>
      <c r="AV4555" s="13" t="s">
        <v>93</v>
      </c>
      <c r="AW4555" s="13" t="s">
        <v>40</v>
      </c>
      <c r="AX4555" s="13" t="s">
        <v>84</v>
      </c>
      <c r="AY4555" s="260" t="s">
        <v>251</v>
      </c>
    </row>
    <row r="4556" s="13" customFormat="1">
      <c r="A4556" s="13"/>
      <c r="B4556" s="249"/>
      <c r="C4556" s="250"/>
      <c r="D4556" s="251" t="s">
        <v>260</v>
      </c>
      <c r="E4556" s="252" t="s">
        <v>1</v>
      </c>
      <c r="F4556" s="253" t="s">
        <v>3674</v>
      </c>
      <c r="G4556" s="250"/>
      <c r="H4556" s="254">
        <v>3.6400000000000001</v>
      </c>
      <c r="I4556" s="255"/>
      <c r="J4556" s="250"/>
      <c r="K4556" s="250"/>
      <c r="L4556" s="256"/>
      <c r="M4556" s="257"/>
      <c r="N4556" s="258"/>
      <c r="O4556" s="258"/>
      <c r="P4556" s="258"/>
      <c r="Q4556" s="258"/>
      <c r="R4556" s="258"/>
      <c r="S4556" s="258"/>
      <c r="T4556" s="259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60" t="s">
        <v>260</v>
      </c>
      <c r="AU4556" s="260" t="s">
        <v>93</v>
      </c>
      <c r="AV4556" s="13" t="s">
        <v>93</v>
      </c>
      <c r="AW4556" s="13" t="s">
        <v>40</v>
      </c>
      <c r="AX4556" s="13" t="s">
        <v>84</v>
      </c>
      <c r="AY4556" s="260" t="s">
        <v>251</v>
      </c>
    </row>
    <row r="4557" s="13" customFormat="1">
      <c r="A4557" s="13"/>
      <c r="B4557" s="249"/>
      <c r="C4557" s="250"/>
      <c r="D4557" s="251" t="s">
        <v>260</v>
      </c>
      <c r="E4557" s="252" t="s">
        <v>1</v>
      </c>
      <c r="F4557" s="253" t="s">
        <v>3675</v>
      </c>
      <c r="G4557" s="250"/>
      <c r="H4557" s="254">
        <v>3.6400000000000001</v>
      </c>
      <c r="I4557" s="255"/>
      <c r="J4557" s="250"/>
      <c r="K4557" s="250"/>
      <c r="L4557" s="256"/>
      <c r="M4557" s="257"/>
      <c r="N4557" s="258"/>
      <c r="O4557" s="258"/>
      <c r="P4557" s="258"/>
      <c r="Q4557" s="258"/>
      <c r="R4557" s="258"/>
      <c r="S4557" s="258"/>
      <c r="T4557" s="259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T4557" s="260" t="s">
        <v>260</v>
      </c>
      <c r="AU4557" s="260" t="s">
        <v>93</v>
      </c>
      <c r="AV4557" s="13" t="s">
        <v>93</v>
      </c>
      <c r="AW4557" s="13" t="s">
        <v>40</v>
      </c>
      <c r="AX4557" s="13" t="s">
        <v>84</v>
      </c>
      <c r="AY4557" s="260" t="s">
        <v>251</v>
      </c>
    </row>
    <row r="4558" s="13" customFormat="1">
      <c r="A4558" s="13"/>
      <c r="B4558" s="249"/>
      <c r="C4558" s="250"/>
      <c r="D4558" s="251" t="s">
        <v>260</v>
      </c>
      <c r="E4558" s="252" t="s">
        <v>1</v>
      </c>
      <c r="F4558" s="253" t="s">
        <v>3676</v>
      </c>
      <c r="G4558" s="250"/>
      <c r="H4558" s="254">
        <v>3.6400000000000001</v>
      </c>
      <c r="I4558" s="255"/>
      <c r="J4558" s="250"/>
      <c r="K4558" s="250"/>
      <c r="L4558" s="256"/>
      <c r="M4558" s="257"/>
      <c r="N4558" s="258"/>
      <c r="O4558" s="258"/>
      <c r="P4558" s="258"/>
      <c r="Q4558" s="258"/>
      <c r="R4558" s="258"/>
      <c r="S4558" s="258"/>
      <c r="T4558" s="259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60" t="s">
        <v>260</v>
      </c>
      <c r="AU4558" s="260" t="s">
        <v>93</v>
      </c>
      <c r="AV4558" s="13" t="s">
        <v>93</v>
      </c>
      <c r="AW4558" s="13" t="s">
        <v>40</v>
      </c>
      <c r="AX4558" s="13" t="s">
        <v>84</v>
      </c>
      <c r="AY4558" s="260" t="s">
        <v>251</v>
      </c>
    </row>
    <row r="4559" s="13" customFormat="1">
      <c r="A4559" s="13"/>
      <c r="B4559" s="249"/>
      <c r="C4559" s="250"/>
      <c r="D4559" s="251" t="s">
        <v>260</v>
      </c>
      <c r="E4559" s="252" t="s">
        <v>1</v>
      </c>
      <c r="F4559" s="253" t="s">
        <v>3677</v>
      </c>
      <c r="G4559" s="250"/>
      <c r="H4559" s="254">
        <v>3.6400000000000001</v>
      </c>
      <c r="I4559" s="255"/>
      <c r="J4559" s="250"/>
      <c r="K4559" s="250"/>
      <c r="L4559" s="256"/>
      <c r="M4559" s="257"/>
      <c r="N4559" s="258"/>
      <c r="O4559" s="258"/>
      <c r="P4559" s="258"/>
      <c r="Q4559" s="258"/>
      <c r="R4559" s="258"/>
      <c r="S4559" s="258"/>
      <c r="T4559" s="259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60" t="s">
        <v>260</v>
      </c>
      <c r="AU4559" s="260" t="s">
        <v>93</v>
      </c>
      <c r="AV4559" s="13" t="s">
        <v>93</v>
      </c>
      <c r="AW4559" s="13" t="s">
        <v>40</v>
      </c>
      <c r="AX4559" s="13" t="s">
        <v>84</v>
      </c>
      <c r="AY4559" s="260" t="s">
        <v>251</v>
      </c>
    </row>
    <row r="4560" s="13" customFormat="1">
      <c r="A4560" s="13"/>
      <c r="B4560" s="249"/>
      <c r="C4560" s="250"/>
      <c r="D4560" s="251" t="s">
        <v>260</v>
      </c>
      <c r="E4560" s="252" t="s">
        <v>1</v>
      </c>
      <c r="F4560" s="253" t="s">
        <v>3678</v>
      </c>
      <c r="G4560" s="250"/>
      <c r="H4560" s="254">
        <v>3.6400000000000001</v>
      </c>
      <c r="I4560" s="255"/>
      <c r="J4560" s="250"/>
      <c r="K4560" s="250"/>
      <c r="L4560" s="256"/>
      <c r="M4560" s="257"/>
      <c r="N4560" s="258"/>
      <c r="O4560" s="258"/>
      <c r="P4560" s="258"/>
      <c r="Q4560" s="258"/>
      <c r="R4560" s="258"/>
      <c r="S4560" s="258"/>
      <c r="T4560" s="259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60" t="s">
        <v>260</v>
      </c>
      <c r="AU4560" s="260" t="s">
        <v>93</v>
      </c>
      <c r="AV4560" s="13" t="s">
        <v>93</v>
      </c>
      <c r="AW4560" s="13" t="s">
        <v>40</v>
      </c>
      <c r="AX4560" s="13" t="s">
        <v>84</v>
      </c>
      <c r="AY4560" s="260" t="s">
        <v>251</v>
      </c>
    </row>
    <row r="4561" s="13" customFormat="1">
      <c r="A4561" s="13"/>
      <c r="B4561" s="249"/>
      <c r="C4561" s="250"/>
      <c r="D4561" s="251" t="s">
        <v>260</v>
      </c>
      <c r="E4561" s="252" t="s">
        <v>1</v>
      </c>
      <c r="F4561" s="253" t="s">
        <v>3679</v>
      </c>
      <c r="G4561" s="250"/>
      <c r="H4561" s="254">
        <v>3.6400000000000001</v>
      </c>
      <c r="I4561" s="255"/>
      <c r="J4561" s="250"/>
      <c r="K4561" s="250"/>
      <c r="L4561" s="256"/>
      <c r="M4561" s="257"/>
      <c r="N4561" s="258"/>
      <c r="O4561" s="258"/>
      <c r="P4561" s="258"/>
      <c r="Q4561" s="258"/>
      <c r="R4561" s="258"/>
      <c r="S4561" s="258"/>
      <c r="T4561" s="259"/>
      <c r="U4561" s="13"/>
      <c r="V4561" s="13"/>
      <c r="W4561" s="13"/>
      <c r="X4561" s="13"/>
      <c r="Y4561" s="13"/>
      <c r="Z4561" s="13"/>
      <c r="AA4561" s="13"/>
      <c r="AB4561" s="13"/>
      <c r="AC4561" s="13"/>
      <c r="AD4561" s="13"/>
      <c r="AE4561" s="13"/>
      <c r="AT4561" s="260" t="s">
        <v>260</v>
      </c>
      <c r="AU4561" s="260" t="s">
        <v>93</v>
      </c>
      <c r="AV4561" s="13" t="s">
        <v>93</v>
      </c>
      <c r="AW4561" s="13" t="s">
        <v>40</v>
      </c>
      <c r="AX4561" s="13" t="s">
        <v>84</v>
      </c>
      <c r="AY4561" s="260" t="s">
        <v>251</v>
      </c>
    </row>
    <row r="4562" s="13" customFormat="1">
      <c r="A4562" s="13"/>
      <c r="B4562" s="249"/>
      <c r="C4562" s="250"/>
      <c r="D4562" s="251" t="s">
        <v>260</v>
      </c>
      <c r="E4562" s="252" t="s">
        <v>1</v>
      </c>
      <c r="F4562" s="253" t="s">
        <v>3680</v>
      </c>
      <c r="G4562" s="250"/>
      <c r="H4562" s="254">
        <v>3.6400000000000001</v>
      </c>
      <c r="I4562" s="255"/>
      <c r="J4562" s="250"/>
      <c r="K4562" s="250"/>
      <c r="L4562" s="256"/>
      <c r="M4562" s="257"/>
      <c r="N4562" s="258"/>
      <c r="O4562" s="258"/>
      <c r="P4562" s="258"/>
      <c r="Q4562" s="258"/>
      <c r="R4562" s="258"/>
      <c r="S4562" s="258"/>
      <c r="T4562" s="259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60" t="s">
        <v>260</v>
      </c>
      <c r="AU4562" s="260" t="s">
        <v>93</v>
      </c>
      <c r="AV4562" s="13" t="s">
        <v>93</v>
      </c>
      <c r="AW4562" s="13" t="s">
        <v>40</v>
      </c>
      <c r="AX4562" s="13" t="s">
        <v>84</v>
      </c>
      <c r="AY4562" s="260" t="s">
        <v>251</v>
      </c>
    </row>
    <row r="4563" s="13" customFormat="1">
      <c r="A4563" s="13"/>
      <c r="B4563" s="249"/>
      <c r="C4563" s="250"/>
      <c r="D4563" s="251" t="s">
        <v>260</v>
      </c>
      <c r="E4563" s="252" t="s">
        <v>1</v>
      </c>
      <c r="F4563" s="253" t="s">
        <v>3681</v>
      </c>
      <c r="G4563" s="250"/>
      <c r="H4563" s="254">
        <v>3.6400000000000001</v>
      </c>
      <c r="I4563" s="255"/>
      <c r="J4563" s="250"/>
      <c r="K4563" s="250"/>
      <c r="L4563" s="256"/>
      <c r="M4563" s="257"/>
      <c r="N4563" s="258"/>
      <c r="O4563" s="258"/>
      <c r="P4563" s="258"/>
      <c r="Q4563" s="258"/>
      <c r="R4563" s="258"/>
      <c r="S4563" s="258"/>
      <c r="T4563" s="259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60" t="s">
        <v>260</v>
      </c>
      <c r="AU4563" s="260" t="s">
        <v>93</v>
      </c>
      <c r="AV4563" s="13" t="s">
        <v>93</v>
      </c>
      <c r="AW4563" s="13" t="s">
        <v>40</v>
      </c>
      <c r="AX4563" s="13" t="s">
        <v>84</v>
      </c>
      <c r="AY4563" s="260" t="s">
        <v>251</v>
      </c>
    </row>
    <row r="4564" s="16" customFormat="1">
      <c r="A4564" s="16"/>
      <c r="B4564" s="283"/>
      <c r="C4564" s="284"/>
      <c r="D4564" s="251" t="s">
        <v>260</v>
      </c>
      <c r="E4564" s="285" t="s">
        <v>1</v>
      </c>
      <c r="F4564" s="286" t="s">
        <v>329</v>
      </c>
      <c r="G4564" s="284"/>
      <c r="H4564" s="287">
        <v>75.549999999999997</v>
      </c>
      <c r="I4564" s="288"/>
      <c r="J4564" s="284"/>
      <c r="K4564" s="284"/>
      <c r="L4564" s="289"/>
      <c r="M4564" s="290"/>
      <c r="N4564" s="291"/>
      <c r="O4564" s="291"/>
      <c r="P4564" s="291"/>
      <c r="Q4564" s="291"/>
      <c r="R4564" s="291"/>
      <c r="S4564" s="291"/>
      <c r="T4564" s="292"/>
      <c r="U4564" s="16"/>
      <c r="V4564" s="16"/>
      <c r="W4564" s="16"/>
      <c r="X4564" s="16"/>
      <c r="Y4564" s="16"/>
      <c r="Z4564" s="16"/>
      <c r="AA4564" s="16"/>
      <c r="AB4564" s="16"/>
      <c r="AC4564" s="16"/>
      <c r="AD4564" s="16"/>
      <c r="AE4564" s="16"/>
      <c r="AT4564" s="293" t="s">
        <v>260</v>
      </c>
      <c r="AU4564" s="293" t="s">
        <v>93</v>
      </c>
      <c r="AV4564" s="16" t="s">
        <v>273</v>
      </c>
      <c r="AW4564" s="16" t="s">
        <v>40</v>
      </c>
      <c r="AX4564" s="16" t="s">
        <v>84</v>
      </c>
      <c r="AY4564" s="293" t="s">
        <v>251</v>
      </c>
    </row>
    <row r="4565" s="15" customFormat="1">
      <c r="A4565" s="15"/>
      <c r="B4565" s="272"/>
      <c r="C4565" s="273"/>
      <c r="D4565" s="251" t="s">
        <v>260</v>
      </c>
      <c r="E4565" s="274" t="s">
        <v>1</v>
      </c>
      <c r="F4565" s="275" t="s">
        <v>632</v>
      </c>
      <c r="G4565" s="273"/>
      <c r="H4565" s="274" t="s">
        <v>1</v>
      </c>
      <c r="I4565" s="276"/>
      <c r="J4565" s="273"/>
      <c r="K4565" s="273"/>
      <c r="L4565" s="277"/>
      <c r="M4565" s="278"/>
      <c r="N4565" s="279"/>
      <c r="O4565" s="279"/>
      <c r="P4565" s="279"/>
      <c r="Q4565" s="279"/>
      <c r="R4565" s="279"/>
      <c r="S4565" s="279"/>
      <c r="T4565" s="280"/>
      <c r="U4565" s="15"/>
      <c r="V4565" s="15"/>
      <c r="W4565" s="15"/>
      <c r="X4565" s="15"/>
      <c r="Y4565" s="15"/>
      <c r="Z4565" s="15"/>
      <c r="AA4565" s="15"/>
      <c r="AB4565" s="15"/>
      <c r="AC4565" s="15"/>
      <c r="AD4565" s="15"/>
      <c r="AE4565" s="15"/>
      <c r="AT4565" s="281" t="s">
        <v>260</v>
      </c>
      <c r="AU4565" s="281" t="s">
        <v>93</v>
      </c>
      <c r="AV4565" s="15" t="s">
        <v>91</v>
      </c>
      <c r="AW4565" s="15" t="s">
        <v>40</v>
      </c>
      <c r="AX4565" s="15" t="s">
        <v>84</v>
      </c>
      <c r="AY4565" s="281" t="s">
        <v>251</v>
      </c>
    </row>
    <row r="4566" s="13" customFormat="1">
      <c r="A4566" s="13"/>
      <c r="B4566" s="249"/>
      <c r="C4566" s="250"/>
      <c r="D4566" s="251" t="s">
        <v>260</v>
      </c>
      <c r="E4566" s="252" t="s">
        <v>1</v>
      </c>
      <c r="F4566" s="253" t="s">
        <v>3682</v>
      </c>
      <c r="G4566" s="250"/>
      <c r="H4566" s="254">
        <v>3.6400000000000001</v>
      </c>
      <c r="I4566" s="255"/>
      <c r="J4566" s="250"/>
      <c r="K4566" s="250"/>
      <c r="L4566" s="256"/>
      <c r="M4566" s="257"/>
      <c r="N4566" s="258"/>
      <c r="O4566" s="258"/>
      <c r="P4566" s="258"/>
      <c r="Q4566" s="258"/>
      <c r="R4566" s="258"/>
      <c r="S4566" s="258"/>
      <c r="T4566" s="259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60" t="s">
        <v>260</v>
      </c>
      <c r="AU4566" s="260" t="s">
        <v>93</v>
      </c>
      <c r="AV4566" s="13" t="s">
        <v>93</v>
      </c>
      <c r="AW4566" s="13" t="s">
        <v>40</v>
      </c>
      <c r="AX4566" s="13" t="s">
        <v>84</v>
      </c>
      <c r="AY4566" s="260" t="s">
        <v>251</v>
      </c>
    </row>
    <row r="4567" s="13" customFormat="1">
      <c r="A4567" s="13"/>
      <c r="B4567" s="249"/>
      <c r="C4567" s="250"/>
      <c r="D4567" s="251" t="s">
        <v>260</v>
      </c>
      <c r="E4567" s="252" t="s">
        <v>1</v>
      </c>
      <c r="F4567" s="253" t="s">
        <v>3683</v>
      </c>
      <c r="G4567" s="250"/>
      <c r="H4567" s="254">
        <v>3.6400000000000001</v>
      </c>
      <c r="I4567" s="255"/>
      <c r="J4567" s="250"/>
      <c r="K4567" s="250"/>
      <c r="L4567" s="256"/>
      <c r="M4567" s="257"/>
      <c r="N4567" s="258"/>
      <c r="O4567" s="258"/>
      <c r="P4567" s="258"/>
      <c r="Q4567" s="258"/>
      <c r="R4567" s="258"/>
      <c r="S4567" s="258"/>
      <c r="T4567" s="259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60" t="s">
        <v>260</v>
      </c>
      <c r="AU4567" s="260" t="s">
        <v>93</v>
      </c>
      <c r="AV4567" s="13" t="s">
        <v>93</v>
      </c>
      <c r="AW4567" s="13" t="s">
        <v>40</v>
      </c>
      <c r="AX4567" s="13" t="s">
        <v>84</v>
      </c>
      <c r="AY4567" s="260" t="s">
        <v>251</v>
      </c>
    </row>
    <row r="4568" s="13" customFormat="1">
      <c r="A4568" s="13"/>
      <c r="B4568" s="249"/>
      <c r="C4568" s="250"/>
      <c r="D4568" s="251" t="s">
        <v>260</v>
      </c>
      <c r="E4568" s="252" t="s">
        <v>1</v>
      </c>
      <c r="F4568" s="253" t="s">
        <v>3684</v>
      </c>
      <c r="G4568" s="250"/>
      <c r="H4568" s="254">
        <v>3.6400000000000001</v>
      </c>
      <c r="I4568" s="255"/>
      <c r="J4568" s="250"/>
      <c r="K4568" s="250"/>
      <c r="L4568" s="256"/>
      <c r="M4568" s="257"/>
      <c r="N4568" s="258"/>
      <c r="O4568" s="258"/>
      <c r="P4568" s="258"/>
      <c r="Q4568" s="258"/>
      <c r="R4568" s="258"/>
      <c r="S4568" s="258"/>
      <c r="T4568" s="259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60" t="s">
        <v>260</v>
      </c>
      <c r="AU4568" s="260" t="s">
        <v>93</v>
      </c>
      <c r="AV4568" s="13" t="s">
        <v>93</v>
      </c>
      <c r="AW4568" s="13" t="s">
        <v>40</v>
      </c>
      <c r="AX4568" s="13" t="s">
        <v>84</v>
      </c>
      <c r="AY4568" s="260" t="s">
        <v>251</v>
      </c>
    </row>
    <row r="4569" s="13" customFormat="1">
      <c r="A4569" s="13"/>
      <c r="B4569" s="249"/>
      <c r="C4569" s="250"/>
      <c r="D4569" s="251" t="s">
        <v>260</v>
      </c>
      <c r="E4569" s="252" t="s">
        <v>1</v>
      </c>
      <c r="F4569" s="253" t="s">
        <v>3685</v>
      </c>
      <c r="G4569" s="250"/>
      <c r="H4569" s="254">
        <v>3.6400000000000001</v>
      </c>
      <c r="I4569" s="255"/>
      <c r="J4569" s="250"/>
      <c r="K4569" s="250"/>
      <c r="L4569" s="256"/>
      <c r="M4569" s="257"/>
      <c r="N4569" s="258"/>
      <c r="O4569" s="258"/>
      <c r="P4569" s="258"/>
      <c r="Q4569" s="258"/>
      <c r="R4569" s="258"/>
      <c r="S4569" s="258"/>
      <c r="T4569" s="259"/>
      <c r="U4569" s="13"/>
      <c r="V4569" s="13"/>
      <c r="W4569" s="13"/>
      <c r="X4569" s="13"/>
      <c r="Y4569" s="13"/>
      <c r="Z4569" s="13"/>
      <c r="AA4569" s="13"/>
      <c r="AB4569" s="13"/>
      <c r="AC4569" s="13"/>
      <c r="AD4569" s="13"/>
      <c r="AE4569" s="13"/>
      <c r="AT4569" s="260" t="s">
        <v>260</v>
      </c>
      <c r="AU4569" s="260" t="s">
        <v>93</v>
      </c>
      <c r="AV4569" s="13" t="s">
        <v>93</v>
      </c>
      <c r="AW4569" s="13" t="s">
        <v>40</v>
      </c>
      <c r="AX4569" s="13" t="s">
        <v>84</v>
      </c>
      <c r="AY4569" s="260" t="s">
        <v>251</v>
      </c>
    </row>
    <row r="4570" s="13" customFormat="1">
      <c r="A4570" s="13"/>
      <c r="B4570" s="249"/>
      <c r="C4570" s="250"/>
      <c r="D4570" s="251" t="s">
        <v>260</v>
      </c>
      <c r="E4570" s="252" t="s">
        <v>1</v>
      </c>
      <c r="F4570" s="253" t="s">
        <v>3686</v>
      </c>
      <c r="G4570" s="250"/>
      <c r="H4570" s="254">
        <v>3.6400000000000001</v>
      </c>
      <c r="I4570" s="255"/>
      <c r="J4570" s="250"/>
      <c r="K4570" s="250"/>
      <c r="L4570" s="256"/>
      <c r="M4570" s="257"/>
      <c r="N4570" s="258"/>
      <c r="O4570" s="258"/>
      <c r="P4570" s="258"/>
      <c r="Q4570" s="258"/>
      <c r="R4570" s="258"/>
      <c r="S4570" s="258"/>
      <c r="T4570" s="259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60" t="s">
        <v>260</v>
      </c>
      <c r="AU4570" s="260" t="s">
        <v>93</v>
      </c>
      <c r="AV4570" s="13" t="s">
        <v>93</v>
      </c>
      <c r="AW4570" s="13" t="s">
        <v>40</v>
      </c>
      <c r="AX4570" s="13" t="s">
        <v>84</v>
      </c>
      <c r="AY4570" s="260" t="s">
        <v>251</v>
      </c>
    </row>
    <row r="4571" s="13" customFormat="1">
      <c r="A4571" s="13"/>
      <c r="B4571" s="249"/>
      <c r="C4571" s="250"/>
      <c r="D4571" s="251" t="s">
        <v>260</v>
      </c>
      <c r="E4571" s="252" t="s">
        <v>1</v>
      </c>
      <c r="F4571" s="253" t="s">
        <v>3687</v>
      </c>
      <c r="G4571" s="250"/>
      <c r="H4571" s="254">
        <v>3.6400000000000001</v>
      </c>
      <c r="I4571" s="255"/>
      <c r="J4571" s="250"/>
      <c r="K4571" s="250"/>
      <c r="L4571" s="256"/>
      <c r="M4571" s="257"/>
      <c r="N4571" s="258"/>
      <c r="O4571" s="258"/>
      <c r="P4571" s="258"/>
      <c r="Q4571" s="258"/>
      <c r="R4571" s="258"/>
      <c r="S4571" s="258"/>
      <c r="T4571" s="259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60" t="s">
        <v>260</v>
      </c>
      <c r="AU4571" s="260" t="s">
        <v>93</v>
      </c>
      <c r="AV4571" s="13" t="s">
        <v>93</v>
      </c>
      <c r="AW4571" s="13" t="s">
        <v>40</v>
      </c>
      <c r="AX4571" s="13" t="s">
        <v>84</v>
      </c>
      <c r="AY4571" s="260" t="s">
        <v>251</v>
      </c>
    </row>
    <row r="4572" s="13" customFormat="1">
      <c r="A4572" s="13"/>
      <c r="B4572" s="249"/>
      <c r="C4572" s="250"/>
      <c r="D4572" s="251" t="s">
        <v>260</v>
      </c>
      <c r="E4572" s="252" t="s">
        <v>1</v>
      </c>
      <c r="F4572" s="253" t="s">
        <v>3688</v>
      </c>
      <c r="G4572" s="250"/>
      <c r="H4572" s="254">
        <v>3.6400000000000001</v>
      </c>
      <c r="I4572" s="255"/>
      <c r="J4572" s="250"/>
      <c r="K4572" s="250"/>
      <c r="L4572" s="256"/>
      <c r="M4572" s="257"/>
      <c r="N4572" s="258"/>
      <c r="O4572" s="258"/>
      <c r="P4572" s="258"/>
      <c r="Q4572" s="258"/>
      <c r="R4572" s="258"/>
      <c r="S4572" s="258"/>
      <c r="T4572" s="259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60" t="s">
        <v>260</v>
      </c>
      <c r="AU4572" s="260" t="s">
        <v>93</v>
      </c>
      <c r="AV4572" s="13" t="s">
        <v>93</v>
      </c>
      <c r="AW4572" s="13" t="s">
        <v>40</v>
      </c>
      <c r="AX4572" s="13" t="s">
        <v>84</v>
      </c>
      <c r="AY4572" s="260" t="s">
        <v>251</v>
      </c>
    </row>
    <row r="4573" s="13" customFormat="1">
      <c r="A4573" s="13"/>
      <c r="B4573" s="249"/>
      <c r="C4573" s="250"/>
      <c r="D4573" s="251" t="s">
        <v>260</v>
      </c>
      <c r="E4573" s="252" t="s">
        <v>1</v>
      </c>
      <c r="F4573" s="253" t="s">
        <v>3689</v>
      </c>
      <c r="G4573" s="250"/>
      <c r="H4573" s="254">
        <v>3.6400000000000001</v>
      </c>
      <c r="I4573" s="255"/>
      <c r="J4573" s="250"/>
      <c r="K4573" s="250"/>
      <c r="L4573" s="256"/>
      <c r="M4573" s="257"/>
      <c r="N4573" s="258"/>
      <c r="O4573" s="258"/>
      <c r="P4573" s="258"/>
      <c r="Q4573" s="258"/>
      <c r="R4573" s="258"/>
      <c r="S4573" s="258"/>
      <c r="T4573" s="259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60" t="s">
        <v>260</v>
      </c>
      <c r="AU4573" s="260" t="s">
        <v>93</v>
      </c>
      <c r="AV4573" s="13" t="s">
        <v>93</v>
      </c>
      <c r="AW4573" s="13" t="s">
        <v>40</v>
      </c>
      <c r="AX4573" s="13" t="s">
        <v>84</v>
      </c>
      <c r="AY4573" s="260" t="s">
        <v>251</v>
      </c>
    </row>
    <row r="4574" s="13" customFormat="1">
      <c r="A4574" s="13"/>
      <c r="B4574" s="249"/>
      <c r="C4574" s="250"/>
      <c r="D4574" s="251" t="s">
        <v>260</v>
      </c>
      <c r="E4574" s="252" t="s">
        <v>1</v>
      </c>
      <c r="F4574" s="253" t="s">
        <v>3690</v>
      </c>
      <c r="G4574" s="250"/>
      <c r="H4574" s="254">
        <v>3.6400000000000001</v>
      </c>
      <c r="I4574" s="255"/>
      <c r="J4574" s="250"/>
      <c r="K4574" s="250"/>
      <c r="L4574" s="256"/>
      <c r="M4574" s="257"/>
      <c r="N4574" s="258"/>
      <c r="O4574" s="258"/>
      <c r="P4574" s="258"/>
      <c r="Q4574" s="258"/>
      <c r="R4574" s="258"/>
      <c r="S4574" s="258"/>
      <c r="T4574" s="259"/>
      <c r="U4574" s="13"/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3"/>
      <c r="AT4574" s="260" t="s">
        <v>260</v>
      </c>
      <c r="AU4574" s="260" t="s">
        <v>93</v>
      </c>
      <c r="AV4574" s="13" t="s">
        <v>93</v>
      </c>
      <c r="AW4574" s="13" t="s">
        <v>40</v>
      </c>
      <c r="AX4574" s="13" t="s">
        <v>84</v>
      </c>
      <c r="AY4574" s="260" t="s">
        <v>251</v>
      </c>
    </row>
    <row r="4575" s="13" customFormat="1">
      <c r="A4575" s="13"/>
      <c r="B4575" s="249"/>
      <c r="C4575" s="250"/>
      <c r="D4575" s="251" t="s">
        <v>260</v>
      </c>
      <c r="E4575" s="252" t="s">
        <v>1</v>
      </c>
      <c r="F4575" s="253" t="s">
        <v>3691</v>
      </c>
      <c r="G4575" s="250"/>
      <c r="H4575" s="254">
        <v>3.6400000000000001</v>
      </c>
      <c r="I4575" s="255"/>
      <c r="J4575" s="250"/>
      <c r="K4575" s="250"/>
      <c r="L4575" s="256"/>
      <c r="M4575" s="257"/>
      <c r="N4575" s="258"/>
      <c r="O4575" s="258"/>
      <c r="P4575" s="258"/>
      <c r="Q4575" s="258"/>
      <c r="R4575" s="258"/>
      <c r="S4575" s="258"/>
      <c r="T4575" s="259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60" t="s">
        <v>260</v>
      </c>
      <c r="AU4575" s="260" t="s">
        <v>93</v>
      </c>
      <c r="AV4575" s="13" t="s">
        <v>93</v>
      </c>
      <c r="AW4575" s="13" t="s">
        <v>40</v>
      </c>
      <c r="AX4575" s="13" t="s">
        <v>84</v>
      </c>
      <c r="AY4575" s="260" t="s">
        <v>251</v>
      </c>
    </row>
    <row r="4576" s="13" customFormat="1">
      <c r="A4576" s="13"/>
      <c r="B4576" s="249"/>
      <c r="C4576" s="250"/>
      <c r="D4576" s="251" t="s">
        <v>260</v>
      </c>
      <c r="E4576" s="252" t="s">
        <v>1</v>
      </c>
      <c r="F4576" s="253" t="s">
        <v>3692</v>
      </c>
      <c r="G4576" s="250"/>
      <c r="H4576" s="254">
        <v>3.6400000000000001</v>
      </c>
      <c r="I4576" s="255"/>
      <c r="J4576" s="250"/>
      <c r="K4576" s="250"/>
      <c r="L4576" s="256"/>
      <c r="M4576" s="257"/>
      <c r="N4576" s="258"/>
      <c r="O4576" s="258"/>
      <c r="P4576" s="258"/>
      <c r="Q4576" s="258"/>
      <c r="R4576" s="258"/>
      <c r="S4576" s="258"/>
      <c r="T4576" s="259"/>
      <c r="U4576" s="13"/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3"/>
      <c r="AT4576" s="260" t="s">
        <v>260</v>
      </c>
      <c r="AU4576" s="260" t="s">
        <v>93</v>
      </c>
      <c r="AV4576" s="13" t="s">
        <v>93</v>
      </c>
      <c r="AW4576" s="13" t="s">
        <v>40</v>
      </c>
      <c r="AX4576" s="13" t="s">
        <v>84</v>
      </c>
      <c r="AY4576" s="260" t="s">
        <v>251</v>
      </c>
    </row>
    <row r="4577" s="13" customFormat="1">
      <c r="A4577" s="13"/>
      <c r="B4577" s="249"/>
      <c r="C4577" s="250"/>
      <c r="D4577" s="251" t="s">
        <v>260</v>
      </c>
      <c r="E4577" s="252" t="s">
        <v>1</v>
      </c>
      <c r="F4577" s="253" t="s">
        <v>3693</v>
      </c>
      <c r="G4577" s="250"/>
      <c r="H4577" s="254">
        <v>6.3899999999999997</v>
      </c>
      <c r="I4577" s="255"/>
      <c r="J4577" s="250"/>
      <c r="K4577" s="250"/>
      <c r="L4577" s="256"/>
      <c r="M4577" s="257"/>
      <c r="N4577" s="258"/>
      <c r="O4577" s="258"/>
      <c r="P4577" s="258"/>
      <c r="Q4577" s="258"/>
      <c r="R4577" s="258"/>
      <c r="S4577" s="258"/>
      <c r="T4577" s="259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60" t="s">
        <v>260</v>
      </c>
      <c r="AU4577" s="260" t="s">
        <v>93</v>
      </c>
      <c r="AV4577" s="13" t="s">
        <v>93</v>
      </c>
      <c r="AW4577" s="13" t="s">
        <v>40</v>
      </c>
      <c r="AX4577" s="13" t="s">
        <v>84</v>
      </c>
      <c r="AY4577" s="260" t="s">
        <v>251</v>
      </c>
    </row>
    <row r="4578" s="13" customFormat="1">
      <c r="A4578" s="13"/>
      <c r="B4578" s="249"/>
      <c r="C4578" s="250"/>
      <c r="D4578" s="251" t="s">
        <v>260</v>
      </c>
      <c r="E4578" s="252" t="s">
        <v>1</v>
      </c>
      <c r="F4578" s="253" t="s">
        <v>3694</v>
      </c>
      <c r="G4578" s="250"/>
      <c r="H4578" s="254">
        <v>3.6400000000000001</v>
      </c>
      <c r="I4578" s="255"/>
      <c r="J4578" s="250"/>
      <c r="K4578" s="250"/>
      <c r="L4578" s="256"/>
      <c r="M4578" s="257"/>
      <c r="N4578" s="258"/>
      <c r="O4578" s="258"/>
      <c r="P4578" s="258"/>
      <c r="Q4578" s="258"/>
      <c r="R4578" s="258"/>
      <c r="S4578" s="258"/>
      <c r="T4578" s="259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T4578" s="260" t="s">
        <v>260</v>
      </c>
      <c r="AU4578" s="260" t="s">
        <v>93</v>
      </c>
      <c r="AV4578" s="13" t="s">
        <v>93</v>
      </c>
      <c r="AW4578" s="13" t="s">
        <v>40</v>
      </c>
      <c r="AX4578" s="13" t="s">
        <v>84</v>
      </c>
      <c r="AY4578" s="260" t="s">
        <v>251</v>
      </c>
    </row>
    <row r="4579" s="13" customFormat="1">
      <c r="A4579" s="13"/>
      <c r="B4579" s="249"/>
      <c r="C4579" s="250"/>
      <c r="D4579" s="251" t="s">
        <v>260</v>
      </c>
      <c r="E4579" s="252" t="s">
        <v>1</v>
      </c>
      <c r="F4579" s="253" t="s">
        <v>3695</v>
      </c>
      <c r="G4579" s="250"/>
      <c r="H4579" s="254">
        <v>3.6400000000000001</v>
      </c>
      <c r="I4579" s="255"/>
      <c r="J4579" s="250"/>
      <c r="K4579" s="250"/>
      <c r="L4579" s="256"/>
      <c r="M4579" s="257"/>
      <c r="N4579" s="258"/>
      <c r="O4579" s="258"/>
      <c r="P4579" s="258"/>
      <c r="Q4579" s="258"/>
      <c r="R4579" s="258"/>
      <c r="S4579" s="258"/>
      <c r="T4579" s="259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60" t="s">
        <v>260</v>
      </c>
      <c r="AU4579" s="260" t="s">
        <v>93</v>
      </c>
      <c r="AV4579" s="13" t="s">
        <v>93</v>
      </c>
      <c r="AW4579" s="13" t="s">
        <v>40</v>
      </c>
      <c r="AX4579" s="13" t="s">
        <v>84</v>
      </c>
      <c r="AY4579" s="260" t="s">
        <v>251</v>
      </c>
    </row>
    <row r="4580" s="13" customFormat="1">
      <c r="A4580" s="13"/>
      <c r="B4580" s="249"/>
      <c r="C4580" s="250"/>
      <c r="D4580" s="251" t="s">
        <v>260</v>
      </c>
      <c r="E4580" s="252" t="s">
        <v>1</v>
      </c>
      <c r="F4580" s="253" t="s">
        <v>3696</v>
      </c>
      <c r="G4580" s="250"/>
      <c r="H4580" s="254">
        <v>3.6400000000000001</v>
      </c>
      <c r="I4580" s="255"/>
      <c r="J4580" s="250"/>
      <c r="K4580" s="250"/>
      <c r="L4580" s="256"/>
      <c r="M4580" s="257"/>
      <c r="N4580" s="258"/>
      <c r="O4580" s="258"/>
      <c r="P4580" s="258"/>
      <c r="Q4580" s="258"/>
      <c r="R4580" s="258"/>
      <c r="S4580" s="258"/>
      <c r="T4580" s="259"/>
      <c r="U4580" s="13"/>
      <c r="V4580" s="13"/>
      <c r="W4580" s="13"/>
      <c r="X4580" s="13"/>
      <c r="Y4580" s="13"/>
      <c r="Z4580" s="13"/>
      <c r="AA4580" s="13"/>
      <c r="AB4580" s="13"/>
      <c r="AC4580" s="13"/>
      <c r="AD4580" s="13"/>
      <c r="AE4580" s="13"/>
      <c r="AT4580" s="260" t="s">
        <v>260</v>
      </c>
      <c r="AU4580" s="260" t="s">
        <v>93</v>
      </c>
      <c r="AV4580" s="13" t="s">
        <v>93</v>
      </c>
      <c r="AW4580" s="13" t="s">
        <v>40</v>
      </c>
      <c r="AX4580" s="13" t="s">
        <v>84</v>
      </c>
      <c r="AY4580" s="260" t="s">
        <v>251</v>
      </c>
    </row>
    <row r="4581" s="13" customFormat="1">
      <c r="A4581" s="13"/>
      <c r="B4581" s="249"/>
      <c r="C4581" s="250"/>
      <c r="D4581" s="251" t="s">
        <v>260</v>
      </c>
      <c r="E4581" s="252" t="s">
        <v>1</v>
      </c>
      <c r="F4581" s="253" t="s">
        <v>3697</v>
      </c>
      <c r="G4581" s="250"/>
      <c r="H4581" s="254">
        <v>3.6400000000000001</v>
      </c>
      <c r="I4581" s="255"/>
      <c r="J4581" s="250"/>
      <c r="K4581" s="250"/>
      <c r="L4581" s="256"/>
      <c r="M4581" s="257"/>
      <c r="N4581" s="258"/>
      <c r="O4581" s="258"/>
      <c r="P4581" s="258"/>
      <c r="Q4581" s="258"/>
      <c r="R4581" s="258"/>
      <c r="S4581" s="258"/>
      <c r="T4581" s="259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60" t="s">
        <v>260</v>
      </c>
      <c r="AU4581" s="260" t="s">
        <v>93</v>
      </c>
      <c r="AV4581" s="13" t="s">
        <v>93</v>
      </c>
      <c r="AW4581" s="13" t="s">
        <v>40</v>
      </c>
      <c r="AX4581" s="13" t="s">
        <v>84</v>
      </c>
      <c r="AY4581" s="260" t="s">
        <v>251</v>
      </c>
    </row>
    <row r="4582" s="13" customFormat="1">
      <c r="A4582" s="13"/>
      <c r="B4582" s="249"/>
      <c r="C4582" s="250"/>
      <c r="D4582" s="251" t="s">
        <v>260</v>
      </c>
      <c r="E4582" s="252" t="s">
        <v>1</v>
      </c>
      <c r="F4582" s="253" t="s">
        <v>3698</v>
      </c>
      <c r="G4582" s="250"/>
      <c r="H4582" s="254">
        <v>3.6400000000000001</v>
      </c>
      <c r="I4582" s="255"/>
      <c r="J4582" s="250"/>
      <c r="K4582" s="250"/>
      <c r="L4582" s="256"/>
      <c r="M4582" s="257"/>
      <c r="N4582" s="258"/>
      <c r="O4582" s="258"/>
      <c r="P4582" s="258"/>
      <c r="Q4582" s="258"/>
      <c r="R4582" s="258"/>
      <c r="S4582" s="258"/>
      <c r="T4582" s="259"/>
      <c r="U4582" s="13"/>
      <c r="V4582" s="13"/>
      <c r="W4582" s="13"/>
      <c r="X4582" s="13"/>
      <c r="Y4582" s="13"/>
      <c r="Z4582" s="13"/>
      <c r="AA4582" s="13"/>
      <c r="AB4582" s="13"/>
      <c r="AC4582" s="13"/>
      <c r="AD4582" s="13"/>
      <c r="AE4582" s="13"/>
      <c r="AT4582" s="260" t="s">
        <v>260</v>
      </c>
      <c r="AU4582" s="260" t="s">
        <v>93</v>
      </c>
      <c r="AV4582" s="13" t="s">
        <v>93</v>
      </c>
      <c r="AW4582" s="13" t="s">
        <v>40</v>
      </c>
      <c r="AX4582" s="13" t="s">
        <v>84</v>
      </c>
      <c r="AY4582" s="260" t="s">
        <v>251</v>
      </c>
    </row>
    <row r="4583" s="13" customFormat="1">
      <c r="A4583" s="13"/>
      <c r="B4583" s="249"/>
      <c r="C4583" s="250"/>
      <c r="D4583" s="251" t="s">
        <v>260</v>
      </c>
      <c r="E4583" s="252" t="s">
        <v>1</v>
      </c>
      <c r="F4583" s="253" t="s">
        <v>3699</v>
      </c>
      <c r="G4583" s="250"/>
      <c r="H4583" s="254">
        <v>3.6400000000000001</v>
      </c>
      <c r="I4583" s="255"/>
      <c r="J4583" s="250"/>
      <c r="K4583" s="250"/>
      <c r="L4583" s="256"/>
      <c r="M4583" s="257"/>
      <c r="N4583" s="258"/>
      <c r="O4583" s="258"/>
      <c r="P4583" s="258"/>
      <c r="Q4583" s="258"/>
      <c r="R4583" s="258"/>
      <c r="S4583" s="258"/>
      <c r="T4583" s="259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60" t="s">
        <v>260</v>
      </c>
      <c r="AU4583" s="260" t="s">
        <v>93</v>
      </c>
      <c r="AV4583" s="13" t="s">
        <v>93</v>
      </c>
      <c r="AW4583" s="13" t="s">
        <v>40</v>
      </c>
      <c r="AX4583" s="13" t="s">
        <v>84</v>
      </c>
      <c r="AY4583" s="260" t="s">
        <v>251</v>
      </c>
    </row>
    <row r="4584" s="13" customFormat="1">
      <c r="A4584" s="13"/>
      <c r="B4584" s="249"/>
      <c r="C4584" s="250"/>
      <c r="D4584" s="251" t="s">
        <v>260</v>
      </c>
      <c r="E4584" s="252" t="s">
        <v>1</v>
      </c>
      <c r="F4584" s="253" t="s">
        <v>3700</v>
      </c>
      <c r="G4584" s="250"/>
      <c r="H4584" s="254">
        <v>3.6400000000000001</v>
      </c>
      <c r="I4584" s="255"/>
      <c r="J4584" s="250"/>
      <c r="K4584" s="250"/>
      <c r="L4584" s="256"/>
      <c r="M4584" s="257"/>
      <c r="N4584" s="258"/>
      <c r="O4584" s="258"/>
      <c r="P4584" s="258"/>
      <c r="Q4584" s="258"/>
      <c r="R4584" s="258"/>
      <c r="S4584" s="258"/>
      <c r="T4584" s="259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T4584" s="260" t="s">
        <v>260</v>
      </c>
      <c r="AU4584" s="260" t="s">
        <v>93</v>
      </c>
      <c r="AV4584" s="13" t="s">
        <v>93</v>
      </c>
      <c r="AW4584" s="13" t="s">
        <v>40</v>
      </c>
      <c r="AX4584" s="13" t="s">
        <v>84</v>
      </c>
      <c r="AY4584" s="260" t="s">
        <v>251</v>
      </c>
    </row>
    <row r="4585" s="13" customFormat="1">
      <c r="A4585" s="13"/>
      <c r="B4585" s="249"/>
      <c r="C4585" s="250"/>
      <c r="D4585" s="251" t="s">
        <v>260</v>
      </c>
      <c r="E4585" s="252" t="s">
        <v>1</v>
      </c>
      <c r="F4585" s="253" t="s">
        <v>3701</v>
      </c>
      <c r="G4585" s="250"/>
      <c r="H4585" s="254">
        <v>3.6400000000000001</v>
      </c>
      <c r="I4585" s="255"/>
      <c r="J4585" s="250"/>
      <c r="K4585" s="250"/>
      <c r="L4585" s="256"/>
      <c r="M4585" s="257"/>
      <c r="N4585" s="258"/>
      <c r="O4585" s="258"/>
      <c r="P4585" s="258"/>
      <c r="Q4585" s="258"/>
      <c r="R4585" s="258"/>
      <c r="S4585" s="258"/>
      <c r="T4585" s="259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60" t="s">
        <v>260</v>
      </c>
      <c r="AU4585" s="260" t="s">
        <v>93</v>
      </c>
      <c r="AV4585" s="13" t="s">
        <v>93</v>
      </c>
      <c r="AW4585" s="13" t="s">
        <v>40</v>
      </c>
      <c r="AX4585" s="13" t="s">
        <v>84</v>
      </c>
      <c r="AY4585" s="260" t="s">
        <v>251</v>
      </c>
    </row>
    <row r="4586" s="16" customFormat="1">
      <c r="A4586" s="16"/>
      <c r="B4586" s="283"/>
      <c r="C4586" s="284"/>
      <c r="D4586" s="251" t="s">
        <v>260</v>
      </c>
      <c r="E4586" s="285" t="s">
        <v>1</v>
      </c>
      <c r="F4586" s="286" t="s">
        <v>329</v>
      </c>
      <c r="G4586" s="284"/>
      <c r="H4586" s="287">
        <v>75.549999999999997</v>
      </c>
      <c r="I4586" s="288"/>
      <c r="J4586" s="284"/>
      <c r="K4586" s="284"/>
      <c r="L4586" s="289"/>
      <c r="M4586" s="290"/>
      <c r="N4586" s="291"/>
      <c r="O4586" s="291"/>
      <c r="P4586" s="291"/>
      <c r="Q4586" s="291"/>
      <c r="R4586" s="291"/>
      <c r="S4586" s="291"/>
      <c r="T4586" s="292"/>
      <c r="U4586" s="16"/>
      <c r="V4586" s="16"/>
      <c r="W4586" s="16"/>
      <c r="X4586" s="16"/>
      <c r="Y4586" s="16"/>
      <c r="Z4586" s="16"/>
      <c r="AA4586" s="16"/>
      <c r="AB4586" s="16"/>
      <c r="AC4586" s="16"/>
      <c r="AD4586" s="16"/>
      <c r="AE4586" s="16"/>
      <c r="AT4586" s="293" t="s">
        <v>260</v>
      </c>
      <c r="AU4586" s="293" t="s">
        <v>93</v>
      </c>
      <c r="AV4586" s="16" t="s">
        <v>273</v>
      </c>
      <c r="AW4586" s="16" t="s">
        <v>40</v>
      </c>
      <c r="AX4586" s="16" t="s">
        <v>84</v>
      </c>
      <c r="AY4586" s="293" t="s">
        <v>251</v>
      </c>
    </row>
    <row r="4587" s="14" customFormat="1">
      <c r="A4587" s="14"/>
      <c r="B4587" s="261"/>
      <c r="C4587" s="262"/>
      <c r="D4587" s="251" t="s">
        <v>260</v>
      </c>
      <c r="E4587" s="263" t="s">
        <v>1</v>
      </c>
      <c r="F4587" s="264" t="s">
        <v>262</v>
      </c>
      <c r="G4587" s="262"/>
      <c r="H4587" s="265">
        <v>377.74999999999898</v>
      </c>
      <c r="I4587" s="266"/>
      <c r="J4587" s="262"/>
      <c r="K4587" s="262"/>
      <c r="L4587" s="267"/>
      <c r="M4587" s="268"/>
      <c r="N4587" s="269"/>
      <c r="O4587" s="269"/>
      <c r="P4587" s="269"/>
      <c r="Q4587" s="269"/>
      <c r="R4587" s="269"/>
      <c r="S4587" s="269"/>
      <c r="T4587" s="270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T4587" s="271" t="s">
        <v>260</v>
      </c>
      <c r="AU4587" s="271" t="s">
        <v>93</v>
      </c>
      <c r="AV4587" s="14" t="s">
        <v>257</v>
      </c>
      <c r="AW4587" s="14" t="s">
        <v>40</v>
      </c>
      <c r="AX4587" s="14" t="s">
        <v>91</v>
      </c>
      <c r="AY4587" s="271" t="s">
        <v>251</v>
      </c>
    </row>
    <row r="4588" s="2" customFormat="1" ht="37.8" customHeight="1">
      <c r="A4588" s="41"/>
      <c r="B4588" s="42"/>
      <c r="C4588" s="294" t="s">
        <v>3850</v>
      </c>
      <c r="D4588" s="294" t="s">
        <v>338</v>
      </c>
      <c r="E4588" s="295" t="s">
        <v>3851</v>
      </c>
      <c r="F4588" s="296" t="s">
        <v>3852</v>
      </c>
      <c r="G4588" s="297" t="s">
        <v>389</v>
      </c>
      <c r="H4588" s="298">
        <v>434.41300000000001</v>
      </c>
      <c r="I4588" s="299"/>
      <c r="J4588" s="300">
        <f>ROUND(I4588*H4588,2)</f>
        <v>0</v>
      </c>
      <c r="K4588" s="301"/>
      <c r="L4588" s="302"/>
      <c r="M4588" s="303" t="s">
        <v>1</v>
      </c>
      <c r="N4588" s="304" t="s">
        <v>49</v>
      </c>
      <c r="O4588" s="94"/>
      <c r="P4588" s="240">
        <f>O4588*H4588</f>
        <v>0</v>
      </c>
      <c r="Q4588" s="240">
        <v>0.021999999999999999</v>
      </c>
      <c r="R4588" s="240">
        <f>Q4588*H4588</f>
        <v>9.557086</v>
      </c>
      <c r="S4588" s="240">
        <v>0</v>
      </c>
      <c r="T4588" s="241">
        <f>S4588*H4588</f>
        <v>0</v>
      </c>
      <c r="U4588" s="41"/>
      <c r="V4588" s="41"/>
      <c r="W4588" s="41"/>
      <c r="X4588" s="41"/>
      <c r="Y4588" s="41"/>
      <c r="Z4588" s="41"/>
      <c r="AA4588" s="41"/>
      <c r="AB4588" s="41"/>
      <c r="AC4588" s="41"/>
      <c r="AD4588" s="41"/>
      <c r="AE4588" s="41"/>
      <c r="AR4588" s="242" t="s">
        <v>364</v>
      </c>
      <c r="AT4588" s="242" t="s">
        <v>338</v>
      </c>
      <c r="AU4588" s="242" t="s">
        <v>93</v>
      </c>
      <c r="AY4588" s="19" t="s">
        <v>251</v>
      </c>
      <c r="BE4588" s="243">
        <f>IF(N4588="základní",J4588,0)</f>
        <v>0</v>
      </c>
      <c r="BF4588" s="243">
        <f>IF(N4588="snížená",J4588,0)</f>
        <v>0</v>
      </c>
      <c r="BG4588" s="243">
        <f>IF(N4588="zákl. přenesená",J4588,0)</f>
        <v>0</v>
      </c>
      <c r="BH4588" s="243">
        <f>IF(N4588="sníž. přenesená",J4588,0)</f>
        <v>0</v>
      </c>
      <c r="BI4588" s="243">
        <f>IF(N4588="nulová",J4588,0)</f>
        <v>0</v>
      </c>
      <c r="BJ4588" s="19" t="s">
        <v>91</v>
      </c>
      <c r="BK4588" s="243">
        <f>ROUND(I4588*H4588,2)</f>
        <v>0</v>
      </c>
      <c r="BL4588" s="19" t="s">
        <v>304</v>
      </c>
      <c r="BM4588" s="242" t="s">
        <v>3853</v>
      </c>
    </row>
    <row r="4589" s="2" customFormat="1">
      <c r="A4589" s="41"/>
      <c r="B4589" s="42"/>
      <c r="C4589" s="43"/>
      <c r="D4589" s="251" t="s">
        <v>289</v>
      </c>
      <c r="E4589" s="43"/>
      <c r="F4589" s="282" t="s">
        <v>3821</v>
      </c>
      <c r="G4589" s="43"/>
      <c r="H4589" s="43"/>
      <c r="I4589" s="246"/>
      <c r="J4589" s="43"/>
      <c r="K4589" s="43"/>
      <c r="L4589" s="47"/>
      <c r="M4589" s="247"/>
      <c r="N4589" s="248"/>
      <c r="O4589" s="94"/>
      <c r="P4589" s="94"/>
      <c r="Q4589" s="94"/>
      <c r="R4589" s="94"/>
      <c r="S4589" s="94"/>
      <c r="T4589" s="95"/>
      <c r="U4589" s="41"/>
      <c r="V4589" s="41"/>
      <c r="W4589" s="41"/>
      <c r="X4589" s="41"/>
      <c r="Y4589" s="41"/>
      <c r="Z4589" s="41"/>
      <c r="AA4589" s="41"/>
      <c r="AB4589" s="41"/>
      <c r="AC4589" s="41"/>
      <c r="AD4589" s="41"/>
      <c r="AE4589" s="41"/>
      <c r="AT4589" s="19" t="s">
        <v>289</v>
      </c>
      <c r="AU4589" s="19" t="s">
        <v>93</v>
      </c>
    </row>
    <row r="4590" s="15" customFormat="1">
      <c r="A4590" s="15"/>
      <c r="B4590" s="272"/>
      <c r="C4590" s="273"/>
      <c r="D4590" s="251" t="s">
        <v>260</v>
      </c>
      <c r="E4590" s="274" t="s">
        <v>1</v>
      </c>
      <c r="F4590" s="275" t="s">
        <v>3601</v>
      </c>
      <c r="G4590" s="273"/>
      <c r="H4590" s="274" t="s">
        <v>1</v>
      </c>
      <c r="I4590" s="276"/>
      <c r="J4590" s="273"/>
      <c r="K4590" s="273"/>
      <c r="L4590" s="277"/>
      <c r="M4590" s="278"/>
      <c r="N4590" s="279"/>
      <c r="O4590" s="279"/>
      <c r="P4590" s="279"/>
      <c r="Q4590" s="279"/>
      <c r="R4590" s="279"/>
      <c r="S4590" s="279"/>
      <c r="T4590" s="280"/>
      <c r="U4590" s="15"/>
      <c r="V4590" s="15"/>
      <c r="W4590" s="15"/>
      <c r="X4590" s="15"/>
      <c r="Y4590" s="15"/>
      <c r="Z4590" s="15"/>
      <c r="AA4590" s="15"/>
      <c r="AB4590" s="15"/>
      <c r="AC4590" s="15"/>
      <c r="AD4590" s="15"/>
      <c r="AE4590" s="15"/>
      <c r="AT4590" s="281" t="s">
        <v>260</v>
      </c>
      <c r="AU4590" s="281" t="s">
        <v>93</v>
      </c>
      <c r="AV4590" s="15" t="s">
        <v>91</v>
      </c>
      <c r="AW4590" s="15" t="s">
        <v>40</v>
      </c>
      <c r="AX4590" s="15" t="s">
        <v>84</v>
      </c>
      <c r="AY4590" s="281" t="s">
        <v>251</v>
      </c>
    </row>
    <row r="4591" s="15" customFormat="1">
      <c r="A4591" s="15"/>
      <c r="B4591" s="272"/>
      <c r="C4591" s="273"/>
      <c r="D4591" s="251" t="s">
        <v>260</v>
      </c>
      <c r="E4591" s="274" t="s">
        <v>1</v>
      </c>
      <c r="F4591" s="275" t="s">
        <v>330</v>
      </c>
      <c r="G4591" s="273"/>
      <c r="H4591" s="274" t="s">
        <v>1</v>
      </c>
      <c r="I4591" s="276"/>
      <c r="J4591" s="273"/>
      <c r="K4591" s="273"/>
      <c r="L4591" s="277"/>
      <c r="M4591" s="278"/>
      <c r="N4591" s="279"/>
      <c r="O4591" s="279"/>
      <c r="P4591" s="279"/>
      <c r="Q4591" s="279"/>
      <c r="R4591" s="279"/>
      <c r="S4591" s="279"/>
      <c r="T4591" s="280"/>
      <c r="U4591" s="15"/>
      <c r="V4591" s="15"/>
      <c r="W4591" s="15"/>
      <c r="X4591" s="15"/>
      <c r="Y4591" s="15"/>
      <c r="Z4591" s="15"/>
      <c r="AA4591" s="15"/>
      <c r="AB4591" s="15"/>
      <c r="AC4591" s="15"/>
      <c r="AD4591" s="15"/>
      <c r="AE4591" s="15"/>
      <c r="AT4591" s="281" t="s">
        <v>260</v>
      </c>
      <c r="AU4591" s="281" t="s">
        <v>93</v>
      </c>
      <c r="AV4591" s="15" t="s">
        <v>91</v>
      </c>
      <c r="AW4591" s="15" t="s">
        <v>40</v>
      </c>
      <c r="AX4591" s="15" t="s">
        <v>84</v>
      </c>
      <c r="AY4591" s="281" t="s">
        <v>251</v>
      </c>
    </row>
    <row r="4592" s="13" customFormat="1">
      <c r="A4592" s="13"/>
      <c r="B4592" s="249"/>
      <c r="C4592" s="250"/>
      <c r="D4592" s="251" t="s">
        <v>260</v>
      </c>
      <c r="E4592" s="252" t="s">
        <v>1</v>
      </c>
      <c r="F4592" s="253" t="s">
        <v>3602</v>
      </c>
      <c r="G4592" s="250"/>
      <c r="H4592" s="254">
        <v>3.6400000000000001</v>
      </c>
      <c r="I4592" s="255"/>
      <c r="J4592" s="250"/>
      <c r="K4592" s="250"/>
      <c r="L4592" s="256"/>
      <c r="M4592" s="257"/>
      <c r="N4592" s="258"/>
      <c r="O4592" s="258"/>
      <c r="P4592" s="258"/>
      <c r="Q4592" s="258"/>
      <c r="R4592" s="258"/>
      <c r="S4592" s="258"/>
      <c r="T4592" s="259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60" t="s">
        <v>260</v>
      </c>
      <c r="AU4592" s="260" t="s">
        <v>93</v>
      </c>
      <c r="AV4592" s="13" t="s">
        <v>93</v>
      </c>
      <c r="AW4592" s="13" t="s">
        <v>40</v>
      </c>
      <c r="AX4592" s="13" t="s">
        <v>84</v>
      </c>
      <c r="AY4592" s="260" t="s">
        <v>251</v>
      </c>
    </row>
    <row r="4593" s="13" customFormat="1">
      <c r="A4593" s="13"/>
      <c r="B4593" s="249"/>
      <c r="C4593" s="250"/>
      <c r="D4593" s="251" t="s">
        <v>260</v>
      </c>
      <c r="E4593" s="252" t="s">
        <v>1</v>
      </c>
      <c r="F4593" s="253" t="s">
        <v>3603</v>
      </c>
      <c r="G4593" s="250"/>
      <c r="H4593" s="254">
        <v>3.6400000000000001</v>
      </c>
      <c r="I4593" s="255"/>
      <c r="J4593" s="250"/>
      <c r="K4593" s="250"/>
      <c r="L4593" s="256"/>
      <c r="M4593" s="257"/>
      <c r="N4593" s="258"/>
      <c r="O4593" s="258"/>
      <c r="P4593" s="258"/>
      <c r="Q4593" s="258"/>
      <c r="R4593" s="258"/>
      <c r="S4593" s="258"/>
      <c r="T4593" s="259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T4593" s="260" t="s">
        <v>260</v>
      </c>
      <c r="AU4593" s="260" t="s">
        <v>93</v>
      </c>
      <c r="AV4593" s="13" t="s">
        <v>93</v>
      </c>
      <c r="AW4593" s="13" t="s">
        <v>40</v>
      </c>
      <c r="AX4593" s="13" t="s">
        <v>84</v>
      </c>
      <c r="AY4593" s="260" t="s">
        <v>251</v>
      </c>
    </row>
    <row r="4594" s="13" customFormat="1">
      <c r="A4594" s="13"/>
      <c r="B4594" s="249"/>
      <c r="C4594" s="250"/>
      <c r="D4594" s="251" t="s">
        <v>260</v>
      </c>
      <c r="E4594" s="252" t="s">
        <v>1</v>
      </c>
      <c r="F4594" s="253" t="s">
        <v>3604</v>
      </c>
      <c r="G4594" s="250"/>
      <c r="H4594" s="254">
        <v>3.6400000000000001</v>
      </c>
      <c r="I4594" s="255"/>
      <c r="J4594" s="250"/>
      <c r="K4594" s="250"/>
      <c r="L4594" s="256"/>
      <c r="M4594" s="257"/>
      <c r="N4594" s="258"/>
      <c r="O4594" s="258"/>
      <c r="P4594" s="258"/>
      <c r="Q4594" s="258"/>
      <c r="R4594" s="258"/>
      <c r="S4594" s="258"/>
      <c r="T4594" s="259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60" t="s">
        <v>260</v>
      </c>
      <c r="AU4594" s="260" t="s">
        <v>93</v>
      </c>
      <c r="AV4594" s="13" t="s">
        <v>93</v>
      </c>
      <c r="AW4594" s="13" t="s">
        <v>40</v>
      </c>
      <c r="AX4594" s="13" t="s">
        <v>84</v>
      </c>
      <c r="AY4594" s="260" t="s">
        <v>251</v>
      </c>
    </row>
    <row r="4595" s="13" customFormat="1">
      <c r="A4595" s="13"/>
      <c r="B4595" s="249"/>
      <c r="C4595" s="250"/>
      <c r="D4595" s="251" t="s">
        <v>260</v>
      </c>
      <c r="E4595" s="252" t="s">
        <v>1</v>
      </c>
      <c r="F4595" s="253" t="s">
        <v>3605</v>
      </c>
      <c r="G4595" s="250"/>
      <c r="H4595" s="254">
        <v>3.6400000000000001</v>
      </c>
      <c r="I4595" s="255"/>
      <c r="J4595" s="250"/>
      <c r="K4595" s="250"/>
      <c r="L4595" s="256"/>
      <c r="M4595" s="257"/>
      <c r="N4595" s="258"/>
      <c r="O4595" s="258"/>
      <c r="P4595" s="258"/>
      <c r="Q4595" s="258"/>
      <c r="R4595" s="258"/>
      <c r="S4595" s="258"/>
      <c r="T4595" s="259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T4595" s="260" t="s">
        <v>260</v>
      </c>
      <c r="AU4595" s="260" t="s">
        <v>93</v>
      </c>
      <c r="AV4595" s="13" t="s">
        <v>93</v>
      </c>
      <c r="AW4595" s="13" t="s">
        <v>40</v>
      </c>
      <c r="AX4595" s="13" t="s">
        <v>84</v>
      </c>
      <c r="AY4595" s="260" t="s">
        <v>251</v>
      </c>
    </row>
    <row r="4596" s="13" customFormat="1">
      <c r="A4596" s="13"/>
      <c r="B4596" s="249"/>
      <c r="C4596" s="250"/>
      <c r="D4596" s="251" t="s">
        <v>260</v>
      </c>
      <c r="E4596" s="252" t="s">
        <v>1</v>
      </c>
      <c r="F4596" s="253" t="s">
        <v>3606</v>
      </c>
      <c r="G4596" s="250"/>
      <c r="H4596" s="254">
        <v>3.6400000000000001</v>
      </c>
      <c r="I4596" s="255"/>
      <c r="J4596" s="250"/>
      <c r="K4596" s="250"/>
      <c r="L4596" s="256"/>
      <c r="M4596" s="257"/>
      <c r="N4596" s="258"/>
      <c r="O4596" s="258"/>
      <c r="P4596" s="258"/>
      <c r="Q4596" s="258"/>
      <c r="R4596" s="258"/>
      <c r="S4596" s="258"/>
      <c r="T4596" s="259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60" t="s">
        <v>260</v>
      </c>
      <c r="AU4596" s="260" t="s">
        <v>93</v>
      </c>
      <c r="AV4596" s="13" t="s">
        <v>93</v>
      </c>
      <c r="AW4596" s="13" t="s">
        <v>40</v>
      </c>
      <c r="AX4596" s="13" t="s">
        <v>84</v>
      </c>
      <c r="AY4596" s="260" t="s">
        <v>251</v>
      </c>
    </row>
    <row r="4597" s="13" customFormat="1">
      <c r="A4597" s="13"/>
      <c r="B4597" s="249"/>
      <c r="C4597" s="250"/>
      <c r="D4597" s="251" t="s">
        <v>260</v>
      </c>
      <c r="E4597" s="252" t="s">
        <v>1</v>
      </c>
      <c r="F4597" s="253" t="s">
        <v>3607</v>
      </c>
      <c r="G4597" s="250"/>
      <c r="H4597" s="254">
        <v>3.6400000000000001</v>
      </c>
      <c r="I4597" s="255"/>
      <c r="J4597" s="250"/>
      <c r="K4597" s="250"/>
      <c r="L4597" s="256"/>
      <c r="M4597" s="257"/>
      <c r="N4597" s="258"/>
      <c r="O4597" s="258"/>
      <c r="P4597" s="258"/>
      <c r="Q4597" s="258"/>
      <c r="R4597" s="258"/>
      <c r="S4597" s="258"/>
      <c r="T4597" s="259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T4597" s="260" t="s">
        <v>260</v>
      </c>
      <c r="AU4597" s="260" t="s">
        <v>93</v>
      </c>
      <c r="AV4597" s="13" t="s">
        <v>93</v>
      </c>
      <c r="AW4597" s="13" t="s">
        <v>40</v>
      </c>
      <c r="AX4597" s="13" t="s">
        <v>84</v>
      </c>
      <c r="AY4597" s="260" t="s">
        <v>251</v>
      </c>
    </row>
    <row r="4598" s="13" customFormat="1">
      <c r="A4598" s="13"/>
      <c r="B4598" s="249"/>
      <c r="C4598" s="250"/>
      <c r="D4598" s="251" t="s">
        <v>260</v>
      </c>
      <c r="E4598" s="252" t="s">
        <v>1</v>
      </c>
      <c r="F4598" s="253" t="s">
        <v>3608</v>
      </c>
      <c r="G4598" s="250"/>
      <c r="H4598" s="254">
        <v>3.6400000000000001</v>
      </c>
      <c r="I4598" s="255"/>
      <c r="J4598" s="250"/>
      <c r="K4598" s="250"/>
      <c r="L4598" s="256"/>
      <c r="M4598" s="257"/>
      <c r="N4598" s="258"/>
      <c r="O4598" s="258"/>
      <c r="P4598" s="258"/>
      <c r="Q4598" s="258"/>
      <c r="R4598" s="258"/>
      <c r="S4598" s="258"/>
      <c r="T4598" s="259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60" t="s">
        <v>260</v>
      </c>
      <c r="AU4598" s="260" t="s">
        <v>93</v>
      </c>
      <c r="AV4598" s="13" t="s">
        <v>93</v>
      </c>
      <c r="AW4598" s="13" t="s">
        <v>40</v>
      </c>
      <c r="AX4598" s="13" t="s">
        <v>84</v>
      </c>
      <c r="AY4598" s="260" t="s">
        <v>251</v>
      </c>
    </row>
    <row r="4599" s="13" customFormat="1">
      <c r="A4599" s="13"/>
      <c r="B4599" s="249"/>
      <c r="C4599" s="250"/>
      <c r="D4599" s="251" t="s">
        <v>260</v>
      </c>
      <c r="E4599" s="252" t="s">
        <v>1</v>
      </c>
      <c r="F4599" s="253" t="s">
        <v>3609</v>
      </c>
      <c r="G4599" s="250"/>
      <c r="H4599" s="254">
        <v>3.6400000000000001</v>
      </c>
      <c r="I4599" s="255"/>
      <c r="J4599" s="250"/>
      <c r="K4599" s="250"/>
      <c r="L4599" s="256"/>
      <c r="M4599" s="257"/>
      <c r="N4599" s="258"/>
      <c r="O4599" s="258"/>
      <c r="P4599" s="258"/>
      <c r="Q4599" s="258"/>
      <c r="R4599" s="258"/>
      <c r="S4599" s="258"/>
      <c r="T4599" s="259"/>
      <c r="U4599" s="13"/>
      <c r="V4599" s="13"/>
      <c r="W4599" s="13"/>
      <c r="X4599" s="13"/>
      <c r="Y4599" s="13"/>
      <c r="Z4599" s="13"/>
      <c r="AA4599" s="13"/>
      <c r="AB4599" s="13"/>
      <c r="AC4599" s="13"/>
      <c r="AD4599" s="13"/>
      <c r="AE4599" s="13"/>
      <c r="AT4599" s="260" t="s">
        <v>260</v>
      </c>
      <c r="AU4599" s="260" t="s">
        <v>93</v>
      </c>
      <c r="AV4599" s="13" t="s">
        <v>93</v>
      </c>
      <c r="AW4599" s="13" t="s">
        <v>40</v>
      </c>
      <c r="AX4599" s="13" t="s">
        <v>84</v>
      </c>
      <c r="AY4599" s="260" t="s">
        <v>251</v>
      </c>
    </row>
    <row r="4600" s="13" customFormat="1">
      <c r="A4600" s="13"/>
      <c r="B4600" s="249"/>
      <c r="C4600" s="250"/>
      <c r="D4600" s="251" t="s">
        <v>260</v>
      </c>
      <c r="E4600" s="252" t="s">
        <v>1</v>
      </c>
      <c r="F4600" s="253" t="s">
        <v>3610</v>
      </c>
      <c r="G4600" s="250"/>
      <c r="H4600" s="254">
        <v>3.6400000000000001</v>
      </c>
      <c r="I4600" s="255"/>
      <c r="J4600" s="250"/>
      <c r="K4600" s="250"/>
      <c r="L4600" s="256"/>
      <c r="M4600" s="257"/>
      <c r="N4600" s="258"/>
      <c r="O4600" s="258"/>
      <c r="P4600" s="258"/>
      <c r="Q4600" s="258"/>
      <c r="R4600" s="258"/>
      <c r="S4600" s="258"/>
      <c r="T4600" s="259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60" t="s">
        <v>260</v>
      </c>
      <c r="AU4600" s="260" t="s">
        <v>93</v>
      </c>
      <c r="AV4600" s="13" t="s">
        <v>93</v>
      </c>
      <c r="AW4600" s="13" t="s">
        <v>40</v>
      </c>
      <c r="AX4600" s="13" t="s">
        <v>84</v>
      </c>
      <c r="AY4600" s="260" t="s">
        <v>251</v>
      </c>
    </row>
    <row r="4601" s="13" customFormat="1">
      <c r="A4601" s="13"/>
      <c r="B4601" s="249"/>
      <c r="C4601" s="250"/>
      <c r="D4601" s="251" t="s">
        <v>260</v>
      </c>
      <c r="E4601" s="252" t="s">
        <v>1</v>
      </c>
      <c r="F4601" s="253" t="s">
        <v>3611</v>
      </c>
      <c r="G4601" s="250"/>
      <c r="H4601" s="254">
        <v>3.6400000000000001</v>
      </c>
      <c r="I4601" s="255"/>
      <c r="J4601" s="250"/>
      <c r="K4601" s="250"/>
      <c r="L4601" s="256"/>
      <c r="M4601" s="257"/>
      <c r="N4601" s="258"/>
      <c r="O4601" s="258"/>
      <c r="P4601" s="258"/>
      <c r="Q4601" s="258"/>
      <c r="R4601" s="258"/>
      <c r="S4601" s="258"/>
      <c r="T4601" s="259"/>
      <c r="U4601" s="13"/>
      <c r="V4601" s="13"/>
      <c r="W4601" s="13"/>
      <c r="X4601" s="13"/>
      <c r="Y4601" s="13"/>
      <c r="Z4601" s="13"/>
      <c r="AA4601" s="13"/>
      <c r="AB4601" s="13"/>
      <c r="AC4601" s="13"/>
      <c r="AD4601" s="13"/>
      <c r="AE4601" s="13"/>
      <c r="AT4601" s="260" t="s">
        <v>260</v>
      </c>
      <c r="AU4601" s="260" t="s">
        <v>93</v>
      </c>
      <c r="AV4601" s="13" t="s">
        <v>93</v>
      </c>
      <c r="AW4601" s="13" t="s">
        <v>40</v>
      </c>
      <c r="AX4601" s="13" t="s">
        <v>84</v>
      </c>
      <c r="AY4601" s="260" t="s">
        <v>251</v>
      </c>
    </row>
    <row r="4602" s="13" customFormat="1">
      <c r="A4602" s="13"/>
      <c r="B4602" s="249"/>
      <c r="C4602" s="250"/>
      <c r="D4602" s="251" t="s">
        <v>260</v>
      </c>
      <c r="E4602" s="252" t="s">
        <v>1</v>
      </c>
      <c r="F4602" s="253" t="s">
        <v>3612</v>
      </c>
      <c r="G4602" s="250"/>
      <c r="H4602" s="254">
        <v>3.6400000000000001</v>
      </c>
      <c r="I4602" s="255"/>
      <c r="J4602" s="250"/>
      <c r="K4602" s="250"/>
      <c r="L4602" s="256"/>
      <c r="M4602" s="257"/>
      <c r="N4602" s="258"/>
      <c r="O4602" s="258"/>
      <c r="P4602" s="258"/>
      <c r="Q4602" s="258"/>
      <c r="R4602" s="258"/>
      <c r="S4602" s="258"/>
      <c r="T4602" s="259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60" t="s">
        <v>260</v>
      </c>
      <c r="AU4602" s="260" t="s">
        <v>93</v>
      </c>
      <c r="AV4602" s="13" t="s">
        <v>93</v>
      </c>
      <c r="AW4602" s="13" t="s">
        <v>40</v>
      </c>
      <c r="AX4602" s="13" t="s">
        <v>84</v>
      </c>
      <c r="AY4602" s="260" t="s">
        <v>251</v>
      </c>
    </row>
    <row r="4603" s="13" customFormat="1">
      <c r="A4603" s="13"/>
      <c r="B4603" s="249"/>
      <c r="C4603" s="250"/>
      <c r="D4603" s="251" t="s">
        <v>260</v>
      </c>
      <c r="E4603" s="252" t="s">
        <v>1</v>
      </c>
      <c r="F4603" s="253" t="s">
        <v>3613</v>
      </c>
      <c r="G4603" s="250"/>
      <c r="H4603" s="254">
        <v>6.3899999999999997</v>
      </c>
      <c r="I4603" s="255"/>
      <c r="J4603" s="250"/>
      <c r="K4603" s="250"/>
      <c r="L4603" s="256"/>
      <c r="M4603" s="257"/>
      <c r="N4603" s="258"/>
      <c r="O4603" s="258"/>
      <c r="P4603" s="258"/>
      <c r="Q4603" s="258"/>
      <c r="R4603" s="258"/>
      <c r="S4603" s="258"/>
      <c r="T4603" s="259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T4603" s="260" t="s">
        <v>260</v>
      </c>
      <c r="AU4603" s="260" t="s">
        <v>93</v>
      </c>
      <c r="AV4603" s="13" t="s">
        <v>93</v>
      </c>
      <c r="AW4603" s="13" t="s">
        <v>40</v>
      </c>
      <c r="AX4603" s="13" t="s">
        <v>84</v>
      </c>
      <c r="AY4603" s="260" t="s">
        <v>251</v>
      </c>
    </row>
    <row r="4604" s="13" customFormat="1">
      <c r="A4604" s="13"/>
      <c r="B4604" s="249"/>
      <c r="C4604" s="250"/>
      <c r="D4604" s="251" t="s">
        <v>260</v>
      </c>
      <c r="E4604" s="252" t="s">
        <v>1</v>
      </c>
      <c r="F4604" s="253" t="s">
        <v>3614</v>
      </c>
      <c r="G4604" s="250"/>
      <c r="H4604" s="254">
        <v>3.6400000000000001</v>
      </c>
      <c r="I4604" s="255"/>
      <c r="J4604" s="250"/>
      <c r="K4604" s="250"/>
      <c r="L4604" s="256"/>
      <c r="M4604" s="257"/>
      <c r="N4604" s="258"/>
      <c r="O4604" s="258"/>
      <c r="P4604" s="258"/>
      <c r="Q4604" s="258"/>
      <c r="R4604" s="258"/>
      <c r="S4604" s="258"/>
      <c r="T4604" s="259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60" t="s">
        <v>260</v>
      </c>
      <c r="AU4604" s="260" t="s">
        <v>93</v>
      </c>
      <c r="AV4604" s="13" t="s">
        <v>93</v>
      </c>
      <c r="AW4604" s="13" t="s">
        <v>40</v>
      </c>
      <c r="AX4604" s="13" t="s">
        <v>84</v>
      </c>
      <c r="AY4604" s="260" t="s">
        <v>251</v>
      </c>
    </row>
    <row r="4605" s="13" customFormat="1">
      <c r="A4605" s="13"/>
      <c r="B4605" s="249"/>
      <c r="C4605" s="250"/>
      <c r="D4605" s="251" t="s">
        <v>260</v>
      </c>
      <c r="E4605" s="252" t="s">
        <v>1</v>
      </c>
      <c r="F4605" s="253" t="s">
        <v>3615</v>
      </c>
      <c r="G4605" s="250"/>
      <c r="H4605" s="254">
        <v>3.6400000000000001</v>
      </c>
      <c r="I4605" s="255"/>
      <c r="J4605" s="250"/>
      <c r="K4605" s="250"/>
      <c r="L4605" s="256"/>
      <c r="M4605" s="257"/>
      <c r="N4605" s="258"/>
      <c r="O4605" s="258"/>
      <c r="P4605" s="258"/>
      <c r="Q4605" s="258"/>
      <c r="R4605" s="258"/>
      <c r="S4605" s="258"/>
      <c r="T4605" s="259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T4605" s="260" t="s">
        <v>260</v>
      </c>
      <c r="AU4605" s="260" t="s">
        <v>93</v>
      </c>
      <c r="AV4605" s="13" t="s">
        <v>93</v>
      </c>
      <c r="AW4605" s="13" t="s">
        <v>40</v>
      </c>
      <c r="AX4605" s="13" t="s">
        <v>84</v>
      </c>
      <c r="AY4605" s="260" t="s">
        <v>251</v>
      </c>
    </row>
    <row r="4606" s="13" customFormat="1">
      <c r="A4606" s="13"/>
      <c r="B4606" s="249"/>
      <c r="C4606" s="250"/>
      <c r="D4606" s="251" t="s">
        <v>260</v>
      </c>
      <c r="E4606" s="252" t="s">
        <v>1</v>
      </c>
      <c r="F4606" s="253" t="s">
        <v>3616</v>
      </c>
      <c r="G4606" s="250"/>
      <c r="H4606" s="254">
        <v>3.6400000000000001</v>
      </c>
      <c r="I4606" s="255"/>
      <c r="J4606" s="250"/>
      <c r="K4606" s="250"/>
      <c r="L4606" s="256"/>
      <c r="M4606" s="257"/>
      <c r="N4606" s="258"/>
      <c r="O4606" s="258"/>
      <c r="P4606" s="258"/>
      <c r="Q4606" s="258"/>
      <c r="R4606" s="258"/>
      <c r="S4606" s="258"/>
      <c r="T4606" s="259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60" t="s">
        <v>260</v>
      </c>
      <c r="AU4606" s="260" t="s">
        <v>93</v>
      </c>
      <c r="AV4606" s="13" t="s">
        <v>93</v>
      </c>
      <c r="AW4606" s="13" t="s">
        <v>40</v>
      </c>
      <c r="AX4606" s="13" t="s">
        <v>84</v>
      </c>
      <c r="AY4606" s="260" t="s">
        <v>251</v>
      </c>
    </row>
    <row r="4607" s="13" customFormat="1">
      <c r="A4607" s="13"/>
      <c r="B4607" s="249"/>
      <c r="C4607" s="250"/>
      <c r="D4607" s="251" t="s">
        <v>260</v>
      </c>
      <c r="E4607" s="252" t="s">
        <v>1</v>
      </c>
      <c r="F4607" s="253" t="s">
        <v>3617</v>
      </c>
      <c r="G4607" s="250"/>
      <c r="H4607" s="254">
        <v>3.6400000000000001</v>
      </c>
      <c r="I4607" s="255"/>
      <c r="J4607" s="250"/>
      <c r="K4607" s="250"/>
      <c r="L4607" s="256"/>
      <c r="M4607" s="257"/>
      <c r="N4607" s="258"/>
      <c r="O4607" s="258"/>
      <c r="P4607" s="258"/>
      <c r="Q4607" s="258"/>
      <c r="R4607" s="258"/>
      <c r="S4607" s="258"/>
      <c r="T4607" s="259"/>
      <c r="U4607" s="13"/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3"/>
      <c r="AT4607" s="260" t="s">
        <v>260</v>
      </c>
      <c r="AU4607" s="260" t="s">
        <v>93</v>
      </c>
      <c r="AV4607" s="13" t="s">
        <v>93</v>
      </c>
      <c r="AW4607" s="13" t="s">
        <v>40</v>
      </c>
      <c r="AX4607" s="13" t="s">
        <v>84</v>
      </c>
      <c r="AY4607" s="260" t="s">
        <v>251</v>
      </c>
    </row>
    <row r="4608" s="13" customFormat="1">
      <c r="A4608" s="13"/>
      <c r="B4608" s="249"/>
      <c r="C4608" s="250"/>
      <c r="D4608" s="251" t="s">
        <v>260</v>
      </c>
      <c r="E4608" s="252" t="s">
        <v>1</v>
      </c>
      <c r="F4608" s="253" t="s">
        <v>3618</v>
      </c>
      <c r="G4608" s="250"/>
      <c r="H4608" s="254">
        <v>3.6400000000000001</v>
      </c>
      <c r="I4608" s="255"/>
      <c r="J4608" s="250"/>
      <c r="K4608" s="250"/>
      <c r="L4608" s="256"/>
      <c r="M4608" s="257"/>
      <c r="N4608" s="258"/>
      <c r="O4608" s="258"/>
      <c r="P4608" s="258"/>
      <c r="Q4608" s="258"/>
      <c r="R4608" s="258"/>
      <c r="S4608" s="258"/>
      <c r="T4608" s="259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60" t="s">
        <v>260</v>
      </c>
      <c r="AU4608" s="260" t="s">
        <v>93</v>
      </c>
      <c r="AV4608" s="13" t="s">
        <v>93</v>
      </c>
      <c r="AW4608" s="13" t="s">
        <v>40</v>
      </c>
      <c r="AX4608" s="13" t="s">
        <v>84</v>
      </c>
      <c r="AY4608" s="260" t="s">
        <v>251</v>
      </c>
    </row>
    <row r="4609" s="13" customFormat="1">
      <c r="A4609" s="13"/>
      <c r="B4609" s="249"/>
      <c r="C4609" s="250"/>
      <c r="D4609" s="251" t="s">
        <v>260</v>
      </c>
      <c r="E4609" s="252" t="s">
        <v>1</v>
      </c>
      <c r="F4609" s="253" t="s">
        <v>3619</v>
      </c>
      <c r="G4609" s="250"/>
      <c r="H4609" s="254">
        <v>3.6400000000000001</v>
      </c>
      <c r="I4609" s="255"/>
      <c r="J4609" s="250"/>
      <c r="K4609" s="250"/>
      <c r="L4609" s="256"/>
      <c r="M4609" s="257"/>
      <c r="N4609" s="258"/>
      <c r="O4609" s="258"/>
      <c r="P4609" s="258"/>
      <c r="Q4609" s="258"/>
      <c r="R4609" s="258"/>
      <c r="S4609" s="258"/>
      <c r="T4609" s="259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T4609" s="260" t="s">
        <v>260</v>
      </c>
      <c r="AU4609" s="260" t="s">
        <v>93</v>
      </c>
      <c r="AV4609" s="13" t="s">
        <v>93</v>
      </c>
      <c r="AW4609" s="13" t="s">
        <v>40</v>
      </c>
      <c r="AX4609" s="13" t="s">
        <v>84</v>
      </c>
      <c r="AY4609" s="260" t="s">
        <v>251</v>
      </c>
    </row>
    <row r="4610" s="13" customFormat="1">
      <c r="A4610" s="13"/>
      <c r="B4610" s="249"/>
      <c r="C4610" s="250"/>
      <c r="D4610" s="251" t="s">
        <v>260</v>
      </c>
      <c r="E4610" s="252" t="s">
        <v>1</v>
      </c>
      <c r="F4610" s="253" t="s">
        <v>3620</v>
      </c>
      <c r="G4610" s="250"/>
      <c r="H4610" s="254">
        <v>3.6400000000000001</v>
      </c>
      <c r="I4610" s="255"/>
      <c r="J4610" s="250"/>
      <c r="K4610" s="250"/>
      <c r="L4610" s="256"/>
      <c r="M4610" s="257"/>
      <c r="N4610" s="258"/>
      <c r="O4610" s="258"/>
      <c r="P4610" s="258"/>
      <c r="Q4610" s="258"/>
      <c r="R4610" s="258"/>
      <c r="S4610" s="258"/>
      <c r="T4610" s="259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60" t="s">
        <v>260</v>
      </c>
      <c r="AU4610" s="260" t="s">
        <v>93</v>
      </c>
      <c r="AV4610" s="13" t="s">
        <v>93</v>
      </c>
      <c r="AW4610" s="13" t="s">
        <v>40</v>
      </c>
      <c r="AX4610" s="13" t="s">
        <v>84</v>
      </c>
      <c r="AY4610" s="260" t="s">
        <v>251</v>
      </c>
    </row>
    <row r="4611" s="13" customFormat="1">
      <c r="A4611" s="13"/>
      <c r="B4611" s="249"/>
      <c r="C4611" s="250"/>
      <c r="D4611" s="251" t="s">
        <v>260</v>
      </c>
      <c r="E4611" s="252" t="s">
        <v>1</v>
      </c>
      <c r="F4611" s="253" t="s">
        <v>3621</v>
      </c>
      <c r="G4611" s="250"/>
      <c r="H4611" s="254">
        <v>3.6400000000000001</v>
      </c>
      <c r="I4611" s="255"/>
      <c r="J4611" s="250"/>
      <c r="K4611" s="250"/>
      <c r="L4611" s="256"/>
      <c r="M4611" s="257"/>
      <c r="N4611" s="258"/>
      <c r="O4611" s="258"/>
      <c r="P4611" s="258"/>
      <c r="Q4611" s="258"/>
      <c r="R4611" s="258"/>
      <c r="S4611" s="258"/>
      <c r="T4611" s="259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60" t="s">
        <v>260</v>
      </c>
      <c r="AU4611" s="260" t="s">
        <v>93</v>
      </c>
      <c r="AV4611" s="13" t="s">
        <v>93</v>
      </c>
      <c r="AW4611" s="13" t="s">
        <v>40</v>
      </c>
      <c r="AX4611" s="13" t="s">
        <v>84</v>
      </c>
      <c r="AY4611" s="260" t="s">
        <v>251</v>
      </c>
    </row>
    <row r="4612" s="16" customFormat="1">
      <c r="A4612" s="16"/>
      <c r="B4612" s="283"/>
      <c r="C4612" s="284"/>
      <c r="D4612" s="251" t="s">
        <v>260</v>
      </c>
      <c r="E4612" s="285" t="s">
        <v>1</v>
      </c>
      <c r="F4612" s="286" t="s">
        <v>329</v>
      </c>
      <c r="G4612" s="284"/>
      <c r="H4612" s="287">
        <v>75.549999999999997</v>
      </c>
      <c r="I4612" s="288"/>
      <c r="J4612" s="284"/>
      <c r="K4612" s="284"/>
      <c r="L4612" s="289"/>
      <c r="M4612" s="290"/>
      <c r="N4612" s="291"/>
      <c r="O4612" s="291"/>
      <c r="P4612" s="291"/>
      <c r="Q4612" s="291"/>
      <c r="R4612" s="291"/>
      <c r="S4612" s="291"/>
      <c r="T4612" s="292"/>
      <c r="U4612" s="16"/>
      <c r="V4612" s="16"/>
      <c r="W4612" s="16"/>
      <c r="X4612" s="16"/>
      <c r="Y4612" s="16"/>
      <c r="Z4612" s="16"/>
      <c r="AA4612" s="16"/>
      <c r="AB4612" s="16"/>
      <c r="AC4612" s="16"/>
      <c r="AD4612" s="16"/>
      <c r="AE4612" s="16"/>
      <c r="AT4612" s="293" t="s">
        <v>260</v>
      </c>
      <c r="AU4612" s="293" t="s">
        <v>93</v>
      </c>
      <c r="AV4612" s="16" t="s">
        <v>273</v>
      </c>
      <c r="AW4612" s="16" t="s">
        <v>40</v>
      </c>
      <c r="AX4612" s="16" t="s">
        <v>84</v>
      </c>
      <c r="AY4612" s="293" t="s">
        <v>251</v>
      </c>
    </row>
    <row r="4613" s="15" customFormat="1">
      <c r="A4613" s="15"/>
      <c r="B4613" s="272"/>
      <c r="C4613" s="273"/>
      <c r="D4613" s="251" t="s">
        <v>260</v>
      </c>
      <c r="E4613" s="274" t="s">
        <v>1</v>
      </c>
      <c r="F4613" s="275" t="s">
        <v>628</v>
      </c>
      <c r="G4613" s="273"/>
      <c r="H4613" s="274" t="s">
        <v>1</v>
      </c>
      <c r="I4613" s="276"/>
      <c r="J4613" s="273"/>
      <c r="K4613" s="273"/>
      <c r="L4613" s="277"/>
      <c r="M4613" s="278"/>
      <c r="N4613" s="279"/>
      <c r="O4613" s="279"/>
      <c r="P4613" s="279"/>
      <c r="Q4613" s="279"/>
      <c r="R4613" s="279"/>
      <c r="S4613" s="279"/>
      <c r="T4613" s="280"/>
      <c r="U4613" s="15"/>
      <c r="V4613" s="15"/>
      <c r="W4613" s="15"/>
      <c r="X4613" s="15"/>
      <c r="Y4613" s="15"/>
      <c r="Z4613" s="15"/>
      <c r="AA4613" s="15"/>
      <c r="AB4613" s="15"/>
      <c r="AC4613" s="15"/>
      <c r="AD4613" s="15"/>
      <c r="AE4613" s="15"/>
      <c r="AT4613" s="281" t="s">
        <v>260</v>
      </c>
      <c r="AU4613" s="281" t="s">
        <v>93</v>
      </c>
      <c r="AV4613" s="15" t="s">
        <v>91</v>
      </c>
      <c r="AW4613" s="15" t="s">
        <v>40</v>
      </c>
      <c r="AX4613" s="15" t="s">
        <v>84</v>
      </c>
      <c r="AY4613" s="281" t="s">
        <v>251</v>
      </c>
    </row>
    <row r="4614" s="13" customFormat="1">
      <c r="A4614" s="13"/>
      <c r="B4614" s="249"/>
      <c r="C4614" s="250"/>
      <c r="D4614" s="251" t="s">
        <v>260</v>
      </c>
      <c r="E4614" s="252" t="s">
        <v>1</v>
      </c>
      <c r="F4614" s="253" t="s">
        <v>3622</v>
      </c>
      <c r="G4614" s="250"/>
      <c r="H4614" s="254">
        <v>3.6400000000000001</v>
      </c>
      <c r="I4614" s="255"/>
      <c r="J4614" s="250"/>
      <c r="K4614" s="250"/>
      <c r="L4614" s="256"/>
      <c r="M4614" s="257"/>
      <c r="N4614" s="258"/>
      <c r="O4614" s="258"/>
      <c r="P4614" s="258"/>
      <c r="Q4614" s="258"/>
      <c r="R4614" s="258"/>
      <c r="S4614" s="258"/>
      <c r="T4614" s="259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T4614" s="260" t="s">
        <v>260</v>
      </c>
      <c r="AU4614" s="260" t="s">
        <v>93</v>
      </c>
      <c r="AV4614" s="13" t="s">
        <v>93</v>
      </c>
      <c r="AW4614" s="13" t="s">
        <v>40</v>
      </c>
      <c r="AX4614" s="13" t="s">
        <v>84</v>
      </c>
      <c r="AY4614" s="260" t="s">
        <v>251</v>
      </c>
    </row>
    <row r="4615" s="13" customFormat="1">
      <c r="A4615" s="13"/>
      <c r="B4615" s="249"/>
      <c r="C4615" s="250"/>
      <c r="D4615" s="251" t="s">
        <v>260</v>
      </c>
      <c r="E4615" s="252" t="s">
        <v>1</v>
      </c>
      <c r="F4615" s="253" t="s">
        <v>3623</v>
      </c>
      <c r="G4615" s="250"/>
      <c r="H4615" s="254">
        <v>3.6400000000000001</v>
      </c>
      <c r="I4615" s="255"/>
      <c r="J4615" s="250"/>
      <c r="K4615" s="250"/>
      <c r="L4615" s="256"/>
      <c r="M4615" s="257"/>
      <c r="N4615" s="258"/>
      <c r="O4615" s="258"/>
      <c r="P4615" s="258"/>
      <c r="Q4615" s="258"/>
      <c r="R4615" s="258"/>
      <c r="S4615" s="258"/>
      <c r="T4615" s="259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60" t="s">
        <v>260</v>
      </c>
      <c r="AU4615" s="260" t="s">
        <v>93</v>
      </c>
      <c r="AV4615" s="13" t="s">
        <v>93</v>
      </c>
      <c r="AW4615" s="13" t="s">
        <v>40</v>
      </c>
      <c r="AX4615" s="13" t="s">
        <v>84</v>
      </c>
      <c r="AY4615" s="260" t="s">
        <v>251</v>
      </c>
    </row>
    <row r="4616" s="13" customFormat="1">
      <c r="A4616" s="13"/>
      <c r="B4616" s="249"/>
      <c r="C4616" s="250"/>
      <c r="D4616" s="251" t="s">
        <v>260</v>
      </c>
      <c r="E4616" s="252" t="s">
        <v>1</v>
      </c>
      <c r="F4616" s="253" t="s">
        <v>3624</v>
      </c>
      <c r="G4616" s="250"/>
      <c r="H4616" s="254">
        <v>3.6400000000000001</v>
      </c>
      <c r="I4616" s="255"/>
      <c r="J4616" s="250"/>
      <c r="K4616" s="250"/>
      <c r="L4616" s="256"/>
      <c r="M4616" s="257"/>
      <c r="N4616" s="258"/>
      <c r="O4616" s="258"/>
      <c r="P4616" s="258"/>
      <c r="Q4616" s="258"/>
      <c r="R4616" s="258"/>
      <c r="S4616" s="258"/>
      <c r="T4616" s="259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60" t="s">
        <v>260</v>
      </c>
      <c r="AU4616" s="260" t="s">
        <v>93</v>
      </c>
      <c r="AV4616" s="13" t="s">
        <v>93</v>
      </c>
      <c r="AW4616" s="13" t="s">
        <v>40</v>
      </c>
      <c r="AX4616" s="13" t="s">
        <v>84</v>
      </c>
      <c r="AY4616" s="260" t="s">
        <v>251</v>
      </c>
    </row>
    <row r="4617" s="13" customFormat="1">
      <c r="A4617" s="13"/>
      <c r="B4617" s="249"/>
      <c r="C4617" s="250"/>
      <c r="D4617" s="251" t="s">
        <v>260</v>
      </c>
      <c r="E4617" s="252" t="s">
        <v>1</v>
      </c>
      <c r="F4617" s="253" t="s">
        <v>3625</v>
      </c>
      <c r="G4617" s="250"/>
      <c r="H4617" s="254">
        <v>3.6400000000000001</v>
      </c>
      <c r="I4617" s="255"/>
      <c r="J4617" s="250"/>
      <c r="K4617" s="250"/>
      <c r="L4617" s="256"/>
      <c r="M4617" s="257"/>
      <c r="N4617" s="258"/>
      <c r="O4617" s="258"/>
      <c r="P4617" s="258"/>
      <c r="Q4617" s="258"/>
      <c r="R4617" s="258"/>
      <c r="S4617" s="258"/>
      <c r="T4617" s="259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60" t="s">
        <v>260</v>
      </c>
      <c r="AU4617" s="260" t="s">
        <v>93</v>
      </c>
      <c r="AV4617" s="13" t="s">
        <v>93</v>
      </c>
      <c r="AW4617" s="13" t="s">
        <v>40</v>
      </c>
      <c r="AX4617" s="13" t="s">
        <v>84</v>
      </c>
      <c r="AY4617" s="260" t="s">
        <v>251</v>
      </c>
    </row>
    <row r="4618" s="13" customFormat="1">
      <c r="A4618" s="13"/>
      <c r="B4618" s="249"/>
      <c r="C4618" s="250"/>
      <c r="D4618" s="251" t="s">
        <v>260</v>
      </c>
      <c r="E4618" s="252" t="s">
        <v>1</v>
      </c>
      <c r="F4618" s="253" t="s">
        <v>3626</v>
      </c>
      <c r="G4618" s="250"/>
      <c r="H4618" s="254">
        <v>3.6400000000000001</v>
      </c>
      <c r="I4618" s="255"/>
      <c r="J4618" s="250"/>
      <c r="K4618" s="250"/>
      <c r="L4618" s="256"/>
      <c r="M4618" s="257"/>
      <c r="N4618" s="258"/>
      <c r="O4618" s="258"/>
      <c r="P4618" s="258"/>
      <c r="Q4618" s="258"/>
      <c r="R4618" s="258"/>
      <c r="S4618" s="258"/>
      <c r="T4618" s="259"/>
      <c r="U4618" s="13"/>
      <c r="V4618" s="13"/>
      <c r="W4618" s="13"/>
      <c r="X4618" s="13"/>
      <c r="Y4618" s="13"/>
      <c r="Z4618" s="13"/>
      <c r="AA4618" s="13"/>
      <c r="AB4618" s="13"/>
      <c r="AC4618" s="13"/>
      <c r="AD4618" s="13"/>
      <c r="AE4618" s="13"/>
      <c r="AT4618" s="260" t="s">
        <v>260</v>
      </c>
      <c r="AU4618" s="260" t="s">
        <v>93</v>
      </c>
      <c r="AV4618" s="13" t="s">
        <v>93</v>
      </c>
      <c r="AW4618" s="13" t="s">
        <v>40</v>
      </c>
      <c r="AX4618" s="13" t="s">
        <v>84</v>
      </c>
      <c r="AY4618" s="260" t="s">
        <v>251</v>
      </c>
    </row>
    <row r="4619" s="13" customFormat="1">
      <c r="A4619" s="13"/>
      <c r="B4619" s="249"/>
      <c r="C4619" s="250"/>
      <c r="D4619" s="251" t="s">
        <v>260</v>
      </c>
      <c r="E4619" s="252" t="s">
        <v>1</v>
      </c>
      <c r="F4619" s="253" t="s">
        <v>3627</v>
      </c>
      <c r="G4619" s="250"/>
      <c r="H4619" s="254">
        <v>3.6400000000000001</v>
      </c>
      <c r="I4619" s="255"/>
      <c r="J4619" s="250"/>
      <c r="K4619" s="250"/>
      <c r="L4619" s="256"/>
      <c r="M4619" s="257"/>
      <c r="N4619" s="258"/>
      <c r="O4619" s="258"/>
      <c r="P4619" s="258"/>
      <c r="Q4619" s="258"/>
      <c r="R4619" s="258"/>
      <c r="S4619" s="258"/>
      <c r="T4619" s="259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60" t="s">
        <v>260</v>
      </c>
      <c r="AU4619" s="260" t="s">
        <v>93</v>
      </c>
      <c r="AV4619" s="13" t="s">
        <v>93</v>
      </c>
      <c r="AW4619" s="13" t="s">
        <v>40</v>
      </c>
      <c r="AX4619" s="13" t="s">
        <v>84</v>
      </c>
      <c r="AY4619" s="260" t="s">
        <v>251</v>
      </c>
    </row>
    <row r="4620" s="13" customFormat="1">
      <c r="A4620" s="13"/>
      <c r="B4620" s="249"/>
      <c r="C4620" s="250"/>
      <c r="D4620" s="251" t="s">
        <v>260</v>
      </c>
      <c r="E4620" s="252" t="s">
        <v>1</v>
      </c>
      <c r="F4620" s="253" t="s">
        <v>3628</v>
      </c>
      <c r="G4620" s="250"/>
      <c r="H4620" s="254">
        <v>3.6400000000000001</v>
      </c>
      <c r="I4620" s="255"/>
      <c r="J4620" s="250"/>
      <c r="K4620" s="250"/>
      <c r="L4620" s="256"/>
      <c r="M4620" s="257"/>
      <c r="N4620" s="258"/>
      <c r="O4620" s="258"/>
      <c r="P4620" s="258"/>
      <c r="Q4620" s="258"/>
      <c r="R4620" s="258"/>
      <c r="S4620" s="258"/>
      <c r="T4620" s="259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60" t="s">
        <v>260</v>
      </c>
      <c r="AU4620" s="260" t="s">
        <v>93</v>
      </c>
      <c r="AV4620" s="13" t="s">
        <v>93</v>
      </c>
      <c r="AW4620" s="13" t="s">
        <v>40</v>
      </c>
      <c r="AX4620" s="13" t="s">
        <v>84</v>
      </c>
      <c r="AY4620" s="260" t="s">
        <v>251</v>
      </c>
    </row>
    <row r="4621" s="13" customFormat="1">
      <c r="A4621" s="13"/>
      <c r="B4621" s="249"/>
      <c r="C4621" s="250"/>
      <c r="D4621" s="251" t="s">
        <v>260</v>
      </c>
      <c r="E4621" s="252" t="s">
        <v>1</v>
      </c>
      <c r="F4621" s="253" t="s">
        <v>3629</v>
      </c>
      <c r="G4621" s="250"/>
      <c r="H4621" s="254">
        <v>3.6400000000000001</v>
      </c>
      <c r="I4621" s="255"/>
      <c r="J4621" s="250"/>
      <c r="K4621" s="250"/>
      <c r="L4621" s="256"/>
      <c r="M4621" s="257"/>
      <c r="N4621" s="258"/>
      <c r="O4621" s="258"/>
      <c r="P4621" s="258"/>
      <c r="Q4621" s="258"/>
      <c r="R4621" s="258"/>
      <c r="S4621" s="258"/>
      <c r="T4621" s="259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60" t="s">
        <v>260</v>
      </c>
      <c r="AU4621" s="260" t="s">
        <v>93</v>
      </c>
      <c r="AV4621" s="13" t="s">
        <v>93</v>
      </c>
      <c r="AW4621" s="13" t="s">
        <v>40</v>
      </c>
      <c r="AX4621" s="13" t="s">
        <v>84</v>
      </c>
      <c r="AY4621" s="260" t="s">
        <v>251</v>
      </c>
    </row>
    <row r="4622" s="13" customFormat="1">
      <c r="A4622" s="13"/>
      <c r="B4622" s="249"/>
      <c r="C4622" s="250"/>
      <c r="D4622" s="251" t="s">
        <v>260</v>
      </c>
      <c r="E4622" s="252" t="s">
        <v>1</v>
      </c>
      <c r="F4622" s="253" t="s">
        <v>3630</v>
      </c>
      <c r="G4622" s="250"/>
      <c r="H4622" s="254">
        <v>3.6400000000000001</v>
      </c>
      <c r="I4622" s="255"/>
      <c r="J4622" s="250"/>
      <c r="K4622" s="250"/>
      <c r="L4622" s="256"/>
      <c r="M4622" s="257"/>
      <c r="N4622" s="258"/>
      <c r="O4622" s="258"/>
      <c r="P4622" s="258"/>
      <c r="Q4622" s="258"/>
      <c r="R4622" s="258"/>
      <c r="S4622" s="258"/>
      <c r="T4622" s="259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60" t="s">
        <v>260</v>
      </c>
      <c r="AU4622" s="260" t="s">
        <v>93</v>
      </c>
      <c r="AV4622" s="13" t="s">
        <v>93</v>
      </c>
      <c r="AW4622" s="13" t="s">
        <v>40</v>
      </c>
      <c r="AX4622" s="13" t="s">
        <v>84</v>
      </c>
      <c r="AY4622" s="260" t="s">
        <v>251</v>
      </c>
    </row>
    <row r="4623" s="13" customFormat="1">
      <c r="A4623" s="13"/>
      <c r="B4623" s="249"/>
      <c r="C4623" s="250"/>
      <c r="D4623" s="251" t="s">
        <v>260</v>
      </c>
      <c r="E4623" s="252" t="s">
        <v>1</v>
      </c>
      <c r="F4623" s="253" t="s">
        <v>3631</v>
      </c>
      <c r="G4623" s="250"/>
      <c r="H4623" s="254">
        <v>3.6400000000000001</v>
      </c>
      <c r="I4623" s="255"/>
      <c r="J4623" s="250"/>
      <c r="K4623" s="250"/>
      <c r="L4623" s="256"/>
      <c r="M4623" s="257"/>
      <c r="N4623" s="258"/>
      <c r="O4623" s="258"/>
      <c r="P4623" s="258"/>
      <c r="Q4623" s="258"/>
      <c r="R4623" s="258"/>
      <c r="S4623" s="258"/>
      <c r="T4623" s="259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60" t="s">
        <v>260</v>
      </c>
      <c r="AU4623" s="260" t="s">
        <v>93</v>
      </c>
      <c r="AV4623" s="13" t="s">
        <v>93</v>
      </c>
      <c r="AW4623" s="13" t="s">
        <v>40</v>
      </c>
      <c r="AX4623" s="13" t="s">
        <v>84</v>
      </c>
      <c r="AY4623" s="260" t="s">
        <v>251</v>
      </c>
    </row>
    <row r="4624" s="13" customFormat="1">
      <c r="A4624" s="13"/>
      <c r="B4624" s="249"/>
      <c r="C4624" s="250"/>
      <c r="D4624" s="251" t="s">
        <v>260</v>
      </c>
      <c r="E4624" s="252" t="s">
        <v>1</v>
      </c>
      <c r="F4624" s="253" t="s">
        <v>3632</v>
      </c>
      <c r="G4624" s="250"/>
      <c r="H4624" s="254">
        <v>3.6400000000000001</v>
      </c>
      <c r="I4624" s="255"/>
      <c r="J4624" s="250"/>
      <c r="K4624" s="250"/>
      <c r="L4624" s="256"/>
      <c r="M4624" s="257"/>
      <c r="N4624" s="258"/>
      <c r="O4624" s="258"/>
      <c r="P4624" s="258"/>
      <c r="Q4624" s="258"/>
      <c r="R4624" s="258"/>
      <c r="S4624" s="258"/>
      <c r="T4624" s="259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60" t="s">
        <v>260</v>
      </c>
      <c r="AU4624" s="260" t="s">
        <v>93</v>
      </c>
      <c r="AV4624" s="13" t="s">
        <v>93</v>
      </c>
      <c r="AW4624" s="13" t="s">
        <v>40</v>
      </c>
      <c r="AX4624" s="13" t="s">
        <v>84</v>
      </c>
      <c r="AY4624" s="260" t="s">
        <v>251</v>
      </c>
    </row>
    <row r="4625" s="13" customFormat="1">
      <c r="A4625" s="13"/>
      <c r="B4625" s="249"/>
      <c r="C4625" s="250"/>
      <c r="D4625" s="251" t="s">
        <v>260</v>
      </c>
      <c r="E4625" s="252" t="s">
        <v>1</v>
      </c>
      <c r="F4625" s="253" t="s">
        <v>3633</v>
      </c>
      <c r="G4625" s="250"/>
      <c r="H4625" s="254">
        <v>6.3899999999999997</v>
      </c>
      <c r="I4625" s="255"/>
      <c r="J4625" s="250"/>
      <c r="K4625" s="250"/>
      <c r="L4625" s="256"/>
      <c r="M4625" s="257"/>
      <c r="N4625" s="258"/>
      <c r="O4625" s="258"/>
      <c r="P4625" s="258"/>
      <c r="Q4625" s="258"/>
      <c r="R4625" s="258"/>
      <c r="S4625" s="258"/>
      <c r="T4625" s="259"/>
      <c r="U4625" s="13"/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3"/>
      <c r="AT4625" s="260" t="s">
        <v>260</v>
      </c>
      <c r="AU4625" s="260" t="s">
        <v>93</v>
      </c>
      <c r="AV4625" s="13" t="s">
        <v>93</v>
      </c>
      <c r="AW4625" s="13" t="s">
        <v>40</v>
      </c>
      <c r="AX4625" s="13" t="s">
        <v>84</v>
      </c>
      <c r="AY4625" s="260" t="s">
        <v>251</v>
      </c>
    </row>
    <row r="4626" s="13" customFormat="1">
      <c r="A4626" s="13"/>
      <c r="B4626" s="249"/>
      <c r="C4626" s="250"/>
      <c r="D4626" s="251" t="s">
        <v>260</v>
      </c>
      <c r="E4626" s="252" t="s">
        <v>1</v>
      </c>
      <c r="F4626" s="253" t="s">
        <v>3634</v>
      </c>
      <c r="G4626" s="250"/>
      <c r="H4626" s="254">
        <v>3.6400000000000001</v>
      </c>
      <c r="I4626" s="255"/>
      <c r="J4626" s="250"/>
      <c r="K4626" s="250"/>
      <c r="L4626" s="256"/>
      <c r="M4626" s="257"/>
      <c r="N4626" s="258"/>
      <c r="O4626" s="258"/>
      <c r="P4626" s="258"/>
      <c r="Q4626" s="258"/>
      <c r="R4626" s="258"/>
      <c r="S4626" s="258"/>
      <c r="T4626" s="259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60" t="s">
        <v>260</v>
      </c>
      <c r="AU4626" s="260" t="s">
        <v>93</v>
      </c>
      <c r="AV4626" s="13" t="s">
        <v>93</v>
      </c>
      <c r="AW4626" s="13" t="s">
        <v>40</v>
      </c>
      <c r="AX4626" s="13" t="s">
        <v>84</v>
      </c>
      <c r="AY4626" s="260" t="s">
        <v>251</v>
      </c>
    </row>
    <row r="4627" s="13" customFormat="1">
      <c r="A4627" s="13"/>
      <c r="B4627" s="249"/>
      <c r="C4627" s="250"/>
      <c r="D4627" s="251" t="s">
        <v>260</v>
      </c>
      <c r="E4627" s="252" t="s">
        <v>1</v>
      </c>
      <c r="F4627" s="253" t="s">
        <v>3635</v>
      </c>
      <c r="G4627" s="250"/>
      <c r="H4627" s="254">
        <v>3.6400000000000001</v>
      </c>
      <c r="I4627" s="255"/>
      <c r="J4627" s="250"/>
      <c r="K4627" s="250"/>
      <c r="L4627" s="256"/>
      <c r="M4627" s="257"/>
      <c r="N4627" s="258"/>
      <c r="O4627" s="258"/>
      <c r="P4627" s="258"/>
      <c r="Q4627" s="258"/>
      <c r="R4627" s="258"/>
      <c r="S4627" s="258"/>
      <c r="T4627" s="259"/>
      <c r="U4627" s="13"/>
      <c r="V4627" s="13"/>
      <c r="W4627" s="13"/>
      <c r="X4627" s="13"/>
      <c r="Y4627" s="13"/>
      <c r="Z4627" s="13"/>
      <c r="AA4627" s="13"/>
      <c r="AB4627" s="13"/>
      <c r="AC4627" s="13"/>
      <c r="AD4627" s="13"/>
      <c r="AE4627" s="13"/>
      <c r="AT4627" s="260" t="s">
        <v>260</v>
      </c>
      <c r="AU4627" s="260" t="s">
        <v>93</v>
      </c>
      <c r="AV4627" s="13" t="s">
        <v>93</v>
      </c>
      <c r="AW4627" s="13" t="s">
        <v>40</v>
      </c>
      <c r="AX4627" s="13" t="s">
        <v>84</v>
      </c>
      <c r="AY4627" s="260" t="s">
        <v>251</v>
      </c>
    </row>
    <row r="4628" s="13" customFormat="1">
      <c r="A4628" s="13"/>
      <c r="B4628" s="249"/>
      <c r="C4628" s="250"/>
      <c r="D4628" s="251" t="s">
        <v>260</v>
      </c>
      <c r="E4628" s="252" t="s">
        <v>1</v>
      </c>
      <c r="F4628" s="253" t="s">
        <v>3636</v>
      </c>
      <c r="G4628" s="250"/>
      <c r="H4628" s="254">
        <v>3.6400000000000001</v>
      </c>
      <c r="I4628" s="255"/>
      <c r="J4628" s="250"/>
      <c r="K4628" s="250"/>
      <c r="L4628" s="256"/>
      <c r="M4628" s="257"/>
      <c r="N4628" s="258"/>
      <c r="O4628" s="258"/>
      <c r="P4628" s="258"/>
      <c r="Q4628" s="258"/>
      <c r="R4628" s="258"/>
      <c r="S4628" s="258"/>
      <c r="T4628" s="259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60" t="s">
        <v>260</v>
      </c>
      <c r="AU4628" s="260" t="s">
        <v>93</v>
      </c>
      <c r="AV4628" s="13" t="s">
        <v>93</v>
      </c>
      <c r="AW4628" s="13" t="s">
        <v>40</v>
      </c>
      <c r="AX4628" s="13" t="s">
        <v>84</v>
      </c>
      <c r="AY4628" s="260" t="s">
        <v>251</v>
      </c>
    </row>
    <row r="4629" s="13" customFormat="1">
      <c r="A4629" s="13"/>
      <c r="B4629" s="249"/>
      <c r="C4629" s="250"/>
      <c r="D4629" s="251" t="s">
        <v>260</v>
      </c>
      <c r="E4629" s="252" t="s">
        <v>1</v>
      </c>
      <c r="F4629" s="253" t="s">
        <v>3637</v>
      </c>
      <c r="G4629" s="250"/>
      <c r="H4629" s="254">
        <v>3.6400000000000001</v>
      </c>
      <c r="I4629" s="255"/>
      <c r="J4629" s="250"/>
      <c r="K4629" s="250"/>
      <c r="L4629" s="256"/>
      <c r="M4629" s="257"/>
      <c r="N4629" s="258"/>
      <c r="O4629" s="258"/>
      <c r="P4629" s="258"/>
      <c r="Q4629" s="258"/>
      <c r="R4629" s="258"/>
      <c r="S4629" s="258"/>
      <c r="T4629" s="259"/>
      <c r="U4629" s="13"/>
      <c r="V4629" s="13"/>
      <c r="W4629" s="13"/>
      <c r="X4629" s="13"/>
      <c r="Y4629" s="13"/>
      <c r="Z4629" s="13"/>
      <c r="AA4629" s="13"/>
      <c r="AB4629" s="13"/>
      <c r="AC4629" s="13"/>
      <c r="AD4629" s="13"/>
      <c r="AE4629" s="13"/>
      <c r="AT4629" s="260" t="s">
        <v>260</v>
      </c>
      <c r="AU4629" s="260" t="s">
        <v>93</v>
      </c>
      <c r="AV4629" s="13" t="s">
        <v>93</v>
      </c>
      <c r="AW4629" s="13" t="s">
        <v>40</v>
      </c>
      <c r="AX4629" s="13" t="s">
        <v>84</v>
      </c>
      <c r="AY4629" s="260" t="s">
        <v>251</v>
      </c>
    </row>
    <row r="4630" s="13" customFormat="1">
      <c r="A4630" s="13"/>
      <c r="B4630" s="249"/>
      <c r="C4630" s="250"/>
      <c r="D4630" s="251" t="s">
        <v>260</v>
      </c>
      <c r="E4630" s="252" t="s">
        <v>1</v>
      </c>
      <c r="F4630" s="253" t="s">
        <v>3638</v>
      </c>
      <c r="G4630" s="250"/>
      <c r="H4630" s="254">
        <v>3.6400000000000001</v>
      </c>
      <c r="I4630" s="255"/>
      <c r="J4630" s="250"/>
      <c r="K4630" s="250"/>
      <c r="L4630" s="256"/>
      <c r="M4630" s="257"/>
      <c r="N4630" s="258"/>
      <c r="O4630" s="258"/>
      <c r="P4630" s="258"/>
      <c r="Q4630" s="258"/>
      <c r="R4630" s="258"/>
      <c r="S4630" s="258"/>
      <c r="T4630" s="259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60" t="s">
        <v>260</v>
      </c>
      <c r="AU4630" s="260" t="s">
        <v>93</v>
      </c>
      <c r="AV4630" s="13" t="s">
        <v>93</v>
      </c>
      <c r="AW4630" s="13" t="s">
        <v>40</v>
      </c>
      <c r="AX4630" s="13" t="s">
        <v>84</v>
      </c>
      <c r="AY4630" s="260" t="s">
        <v>251</v>
      </c>
    </row>
    <row r="4631" s="13" customFormat="1">
      <c r="A4631" s="13"/>
      <c r="B4631" s="249"/>
      <c r="C4631" s="250"/>
      <c r="D4631" s="251" t="s">
        <v>260</v>
      </c>
      <c r="E4631" s="252" t="s">
        <v>1</v>
      </c>
      <c r="F4631" s="253" t="s">
        <v>3639</v>
      </c>
      <c r="G4631" s="250"/>
      <c r="H4631" s="254">
        <v>3.6400000000000001</v>
      </c>
      <c r="I4631" s="255"/>
      <c r="J4631" s="250"/>
      <c r="K4631" s="250"/>
      <c r="L4631" s="256"/>
      <c r="M4631" s="257"/>
      <c r="N4631" s="258"/>
      <c r="O4631" s="258"/>
      <c r="P4631" s="258"/>
      <c r="Q4631" s="258"/>
      <c r="R4631" s="258"/>
      <c r="S4631" s="258"/>
      <c r="T4631" s="259"/>
      <c r="U4631" s="13"/>
      <c r="V4631" s="13"/>
      <c r="W4631" s="13"/>
      <c r="X4631" s="13"/>
      <c r="Y4631" s="13"/>
      <c r="Z4631" s="13"/>
      <c r="AA4631" s="13"/>
      <c r="AB4631" s="13"/>
      <c r="AC4631" s="13"/>
      <c r="AD4631" s="13"/>
      <c r="AE4631" s="13"/>
      <c r="AT4631" s="260" t="s">
        <v>260</v>
      </c>
      <c r="AU4631" s="260" t="s">
        <v>93</v>
      </c>
      <c r="AV4631" s="13" t="s">
        <v>93</v>
      </c>
      <c r="AW4631" s="13" t="s">
        <v>40</v>
      </c>
      <c r="AX4631" s="13" t="s">
        <v>84</v>
      </c>
      <c r="AY4631" s="260" t="s">
        <v>251</v>
      </c>
    </row>
    <row r="4632" s="13" customFormat="1">
      <c r="A4632" s="13"/>
      <c r="B4632" s="249"/>
      <c r="C4632" s="250"/>
      <c r="D4632" s="251" t="s">
        <v>260</v>
      </c>
      <c r="E4632" s="252" t="s">
        <v>1</v>
      </c>
      <c r="F4632" s="253" t="s">
        <v>3640</v>
      </c>
      <c r="G4632" s="250"/>
      <c r="H4632" s="254">
        <v>3.6400000000000001</v>
      </c>
      <c r="I4632" s="255"/>
      <c r="J4632" s="250"/>
      <c r="K4632" s="250"/>
      <c r="L4632" s="256"/>
      <c r="M4632" s="257"/>
      <c r="N4632" s="258"/>
      <c r="O4632" s="258"/>
      <c r="P4632" s="258"/>
      <c r="Q4632" s="258"/>
      <c r="R4632" s="258"/>
      <c r="S4632" s="258"/>
      <c r="T4632" s="259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60" t="s">
        <v>260</v>
      </c>
      <c r="AU4632" s="260" t="s">
        <v>93</v>
      </c>
      <c r="AV4632" s="13" t="s">
        <v>93</v>
      </c>
      <c r="AW4632" s="13" t="s">
        <v>40</v>
      </c>
      <c r="AX4632" s="13" t="s">
        <v>84</v>
      </c>
      <c r="AY4632" s="260" t="s">
        <v>251</v>
      </c>
    </row>
    <row r="4633" s="13" customFormat="1">
      <c r="A4633" s="13"/>
      <c r="B4633" s="249"/>
      <c r="C4633" s="250"/>
      <c r="D4633" s="251" t="s">
        <v>260</v>
      </c>
      <c r="E4633" s="252" t="s">
        <v>1</v>
      </c>
      <c r="F4633" s="253" t="s">
        <v>3641</v>
      </c>
      <c r="G4633" s="250"/>
      <c r="H4633" s="254">
        <v>3.6400000000000001</v>
      </c>
      <c r="I4633" s="255"/>
      <c r="J4633" s="250"/>
      <c r="K4633" s="250"/>
      <c r="L4633" s="256"/>
      <c r="M4633" s="257"/>
      <c r="N4633" s="258"/>
      <c r="O4633" s="258"/>
      <c r="P4633" s="258"/>
      <c r="Q4633" s="258"/>
      <c r="R4633" s="258"/>
      <c r="S4633" s="258"/>
      <c r="T4633" s="259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T4633" s="260" t="s">
        <v>260</v>
      </c>
      <c r="AU4633" s="260" t="s">
        <v>93</v>
      </c>
      <c r="AV4633" s="13" t="s">
        <v>93</v>
      </c>
      <c r="AW4633" s="13" t="s">
        <v>40</v>
      </c>
      <c r="AX4633" s="13" t="s">
        <v>84</v>
      </c>
      <c r="AY4633" s="260" t="s">
        <v>251</v>
      </c>
    </row>
    <row r="4634" s="16" customFormat="1">
      <c r="A4634" s="16"/>
      <c r="B4634" s="283"/>
      <c r="C4634" s="284"/>
      <c r="D4634" s="251" t="s">
        <v>260</v>
      </c>
      <c r="E4634" s="285" t="s">
        <v>1</v>
      </c>
      <c r="F4634" s="286" t="s">
        <v>329</v>
      </c>
      <c r="G4634" s="284"/>
      <c r="H4634" s="287">
        <v>75.549999999999997</v>
      </c>
      <c r="I4634" s="288"/>
      <c r="J4634" s="284"/>
      <c r="K4634" s="284"/>
      <c r="L4634" s="289"/>
      <c r="M4634" s="290"/>
      <c r="N4634" s="291"/>
      <c r="O4634" s="291"/>
      <c r="P4634" s="291"/>
      <c r="Q4634" s="291"/>
      <c r="R4634" s="291"/>
      <c r="S4634" s="291"/>
      <c r="T4634" s="292"/>
      <c r="U4634" s="16"/>
      <c r="V4634" s="16"/>
      <c r="W4634" s="16"/>
      <c r="X4634" s="16"/>
      <c r="Y4634" s="16"/>
      <c r="Z4634" s="16"/>
      <c r="AA4634" s="16"/>
      <c r="AB4634" s="16"/>
      <c r="AC4634" s="16"/>
      <c r="AD4634" s="16"/>
      <c r="AE4634" s="16"/>
      <c r="AT4634" s="293" t="s">
        <v>260</v>
      </c>
      <c r="AU4634" s="293" t="s">
        <v>93</v>
      </c>
      <c r="AV4634" s="16" t="s">
        <v>273</v>
      </c>
      <c r="AW4634" s="16" t="s">
        <v>40</v>
      </c>
      <c r="AX4634" s="16" t="s">
        <v>84</v>
      </c>
      <c r="AY4634" s="293" t="s">
        <v>251</v>
      </c>
    </row>
    <row r="4635" s="15" customFormat="1">
      <c r="A4635" s="15"/>
      <c r="B4635" s="272"/>
      <c r="C4635" s="273"/>
      <c r="D4635" s="251" t="s">
        <v>260</v>
      </c>
      <c r="E4635" s="274" t="s">
        <v>1</v>
      </c>
      <c r="F4635" s="275" t="s">
        <v>630</v>
      </c>
      <c r="G4635" s="273"/>
      <c r="H4635" s="274" t="s">
        <v>1</v>
      </c>
      <c r="I4635" s="276"/>
      <c r="J4635" s="273"/>
      <c r="K4635" s="273"/>
      <c r="L4635" s="277"/>
      <c r="M4635" s="278"/>
      <c r="N4635" s="279"/>
      <c r="O4635" s="279"/>
      <c r="P4635" s="279"/>
      <c r="Q4635" s="279"/>
      <c r="R4635" s="279"/>
      <c r="S4635" s="279"/>
      <c r="T4635" s="280"/>
      <c r="U4635" s="15"/>
      <c r="V4635" s="15"/>
      <c r="W4635" s="15"/>
      <c r="X4635" s="15"/>
      <c r="Y4635" s="15"/>
      <c r="Z4635" s="15"/>
      <c r="AA4635" s="15"/>
      <c r="AB4635" s="15"/>
      <c r="AC4635" s="15"/>
      <c r="AD4635" s="15"/>
      <c r="AE4635" s="15"/>
      <c r="AT4635" s="281" t="s">
        <v>260</v>
      </c>
      <c r="AU4635" s="281" t="s">
        <v>93</v>
      </c>
      <c r="AV4635" s="15" t="s">
        <v>91</v>
      </c>
      <c r="AW4635" s="15" t="s">
        <v>40</v>
      </c>
      <c r="AX4635" s="15" t="s">
        <v>84</v>
      </c>
      <c r="AY4635" s="281" t="s">
        <v>251</v>
      </c>
    </row>
    <row r="4636" s="13" customFormat="1">
      <c r="A4636" s="13"/>
      <c r="B4636" s="249"/>
      <c r="C4636" s="250"/>
      <c r="D4636" s="251" t="s">
        <v>260</v>
      </c>
      <c r="E4636" s="252" t="s">
        <v>1</v>
      </c>
      <c r="F4636" s="253" t="s">
        <v>3642</v>
      </c>
      <c r="G4636" s="250"/>
      <c r="H4636" s="254">
        <v>3.6400000000000001</v>
      </c>
      <c r="I4636" s="255"/>
      <c r="J4636" s="250"/>
      <c r="K4636" s="250"/>
      <c r="L4636" s="256"/>
      <c r="M4636" s="257"/>
      <c r="N4636" s="258"/>
      <c r="O4636" s="258"/>
      <c r="P4636" s="258"/>
      <c r="Q4636" s="258"/>
      <c r="R4636" s="258"/>
      <c r="S4636" s="258"/>
      <c r="T4636" s="259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60" t="s">
        <v>260</v>
      </c>
      <c r="AU4636" s="260" t="s">
        <v>93</v>
      </c>
      <c r="AV4636" s="13" t="s">
        <v>93</v>
      </c>
      <c r="AW4636" s="13" t="s">
        <v>40</v>
      </c>
      <c r="AX4636" s="13" t="s">
        <v>84</v>
      </c>
      <c r="AY4636" s="260" t="s">
        <v>251</v>
      </c>
    </row>
    <row r="4637" s="13" customFormat="1">
      <c r="A4637" s="13"/>
      <c r="B4637" s="249"/>
      <c r="C4637" s="250"/>
      <c r="D4637" s="251" t="s">
        <v>260</v>
      </c>
      <c r="E4637" s="252" t="s">
        <v>1</v>
      </c>
      <c r="F4637" s="253" t="s">
        <v>3643</v>
      </c>
      <c r="G4637" s="250"/>
      <c r="H4637" s="254">
        <v>3.6400000000000001</v>
      </c>
      <c r="I4637" s="255"/>
      <c r="J4637" s="250"/>
      <c r="K4637" s="250"/>
      <c r="L4637" s="256"/>
      <c r="M4637" s="257"/>
      <c r="N4637" s="258"/>
      <c r="O4637" s="258"/>
      <c r="P4637" s="258"/>
      <c r="Q4637" s="258"/>
      <c r="R4637" s="258"/>
      <c r="S4637" s="258"/>
      <c r="T4637" s="259"/>
      <c r="U4637" s="13"/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3"/>
      <c r="AT4637" s="260" t="s">
        <v>260</v>
      </c>
      <c r="AU4637" s="260" t="s">
        <v>93</v>
      </c>
      <c r="AV4637" s="13" t="s">
        <v>93</v>
      </c>
      <c r="AW4637" s="13" t="s">
        <v>40</v>
      </c>
      <c r="AX4637" s="13" t="s">
        <v>84</v>
      </c>
      <c r="AY4637" s="260" t="s">
        <v>251</v>
      </c>
    </row>
    <row r="4638" s="13" customFormat="1">
      <c r="A4638" s="13"/>
      <c r="B4638" s="249"/>
      <c r="C4638" s="250"/>
      <c r="D4638" s="251" t="s">
        <v>260</v>
      </c>
      <c r="E4638" s="252" t="s">
        <v>1</v>
      </c>
      <c r="F4638" s="253" t="s">
        <v>3644</v>
      </c>
      <c r="G4638" s="250"/>
      <c r="H4638" s="254">
        <v>3.6400000000000001</v>
      </c>
      <c r="I4638" s="255"/>
      <c r="J4638" s="250"/>
      <c r="K4638" s="250"/>
      <c r="L4638" s="256"/>
      <c r="M4638" s="257"/>
      <c r="N4638" s="258"/>
      <c r="O4638" s="258"/>
      <c r="P4638" s="258"/>
      <c r="Q4638" s="258"/>
      <c r="R4638" s="258"/>
      <c r="S4638" s="258"/>
      <c r="T4638" s="259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60" t="s">
        <v>260</v>
      </c>
      <c r="AU4638" s="260" t="s">
        <v>93</v>
      </c>
      <c r="AV4638" s="13" t="s">
        <v>93</v>
      </c>
      <c r="AW4638" s="13" t="s">
        <v>40</v>
      </c>
      <c r="AX4638" s="13" t="s">
        <v>84</v>
      </c>
      <c r="AY4638" s="260" t="s">
        <v>251</v>
      </c>
    </row>
    <row r="4639" s="13" customFormat="1">
      <c r="A4639" s="13"/>
      <c r="B4639" s="249"/>
      <c r="C4639" s="250"/>
      <c r="D4639" s="251" t="s">
        <v>260</v>
      </c>
      <c r="E4639" s="252" t="s">
        <v>1</v>
      </c>
      <c r="F4639" s="253" t="s">
        <v>3645</v>
      </c>
      <c r="G4639" s="250"/>
      <c r="H4639" s="254">
        <v>3.6400000000000001</v>
      </c>
      <c r="I4639" s="255"/>
      <c r="J4639" s="250"/>
      <c r="K4639" s="250"/>
      <c r="L4639" s="256"/>
      <c r="M4639" s="257"/>
      <c r="N4639" s="258"/>
      <c r="O4639" s="258"/>
      <c r="P4639" s="258"/>
      <c r="Q4639" s="258"/>
      <c r="R4639" s="258"/>
      <c r="S4639" s="258"/>
      <c r="T4639" s="259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T4639" s="260" t="s">
        <v>260</v>
      </c>
      <c r="AU4639" s="260" t="s">
        <v>93</v>
      </c>
      <c r="AV4639" s="13" t="s">
        <v>93</v>
      </c>
      <c r="AW4639" s="13" t="s">
        <v>40</v>
      </c>
      <c r="AX4639" s="13" t="s">
        <v>84</v>
      </c>
      <c r="AY4639" s="260" t="s">
        <v>251</v>
      </c>
    </row>
    <row r="4640" s="13" customFormat="1">
      <c r="A4640" s="13"/>
      <c r="B4640" s="249"/>
      <c r="C4640" s="250"/>
      <c r="D4640" s="251" t="s">
        <v>260</v>
      </c>
      <c r="E4640" s="252" t="s">
        <v>1</v>
      </c>
      <c r="F4640" s="253" t="s">
        <v>3646</v>
      </c>
      <c r="G4640" s="250"/>
      <c r="H4640" s="254">
        <v>3.6400000000000001</v>
      </c>
      <c r="I4640" s="255"/>
      <c r="J4640" s="250"/>
      <c r="K4640" s="250"/>
      <c r="L4640" s="256"/>
      <c r="M4640" s="257"/>
      <c r="N4640" s="258"/>
      <c r="O4640" s="258"/>
      <c r="P4640" s="258"/>
      <c r="Q4640" s="258"/>
      <c r="R4640" s="258"/>
      <c r="S4640" s="258"/>
      <c r="T4640" s="259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60" t="s">
        <v>260</v>
      </c>
      <c r="AU4640" s="260" t="s">
        <v>93</v>
      </c>
      <c r="AV4640" s="13" t="s">
        <v>93</v>
      </c>
      <c r="AW4640" s="13" t="s">
        <v>40</v>
      </c>
      <c r="AX4640" s="13" t="s">
        <v>84</v>
      </c>
      <c r="AY4640" s="260" t="s">
        <v>251</v>
      </c>
    </row>
    <row r="4641" s="13" customFormat="1">
      <c r="A4641" s="13"/>
      <c r="B4641" s="249"/>
      <c r="C4641" s="250"/>
      <c r="D4641" s="251" t="s">
        <v>260</v>
      </c>
      <c r="E4641" s="252" t="s">
        <v>1</v>
      </c>
      <c r="F4641" s="253" t="s">
        <v>3647</v>
      </c>
      <c r="G4641" s="250"/>
      <c r="H4641" s="254">
        <v>3.6400000000000001</v>
      </c>
      <c r="I4641" s="255"/>
      <c r="J4641" s="250"/>
      <c r="K4641" s="250"/>
      <c r="L4641" s="256"/>
      <c r="M4641" s="257"/>
      <c r="N4641" s="258"/>
      <c r="O4641" s="258"/>
      <c r="P4641" s="258"/>
      <c r="Q4641" s="258"/>
      <c r="R4641" s="258"/>
      <c r="S4641" s="258"/>
      <c r="T4641" s="259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60" t="s">
        <v>260</v>
      </c>
      <c r="AU4641" s="260" t="s">
        <v>93</v>
      </c>
      <c r="AV4641" s="13" t="s">
        <v>93</v>
      </c>
      <c r="AW4641" s="13" t="s">
        <v>40</v>
      </c>
      <c r="AX4641" s="13" t="s">
        <v>84</v>
      </c>
      <c r="AY4641" s="260" t="s">
        <v>251</v>
      </c>
    </row>
    <row r="4642" s="13" customFormat="1">
      <c r="A4642" s="13"/>
      <c r="B4642" s="249"/>
      <c r="C4642" s="250"/>
      <c r="D4642" s="251" t="s">
        <v>260</v>
      </c>
      <c r="E4642" s="252" t="s">
        <v>1</v>
      </c>
      <c r="F4642" s="253" t="s">
        <v>3648</v>
      </c>
      <c r="G4642" s="250"/>
      <c r="H4642" s="254">
        <v>3.6400000000000001</v>
      </c>
      <c r="I4642" s="255"/>
      <c r="J4642" s="250"/>
      <c r="K4642" s="250"/>
      <c r="L4642" s="256"/>
      <c r="M4642" s="257"/>
      <c r="N4642" s="258"/>
      <c r="O4642" s="258"/>
      <c r="P4642" s="258"/>
      <c r="Q4642" s="258"/>
      <c r="R4642" s="258"/>
      <c r="S4642" s="258"/>
      <c r="T4642" s="259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60" t="s">
        <v>260</v>
      </c>
      <c r="AU4642" s="260" t="s">
        <v>93</v>
      </c>
      <c r="AV4642" s="13" t="s">
        <v>93</v>
      </c>
      <c r="AW4642" s="13" t="s">
        <v>40</v>
      </c>
      <c r="AX4642" s="13" t="s">
        <v>84</v>
      </c>
      <c r="AY4642" s="260" t="s">
        <v>251</v>
      </c>
    </row>
    <row r="4643" s="13" customFormat="1">
      <c r="A4643" s="13"/>
      <c r="B4643" s="249"/>
      <c r="C4643" s="250"/>
      <c r="D4643" s="251" t="s">
        <v>260</v>
      </c>
      <c r="E4643" s="252" t="s">
        <v>1</v>
      </c>
      <c r="F4643" s="253" t="s">
        <v>3649</v>
      </c>
      <c r="G4643" s="250"/>
      <c r="H4643" s="254">
        <v>3.6400000000000001</v>
      </c>
      <c r="I4643" s="255"/>
      <c r="J4643" s="250"/>
      <c r="K4643" s="250"/>
      <c r="L4643" s="256"/>
      <c r="M4643" s="257"/>
      <c r="N4643" s="258"/>
      <c r="O4643" s="258"/>
      <c r="P4643" s="258"/>
      <c r="Q4643" s="258"/>
      <c r="R4643" s="258"/>
      <c r="S4643" s="258"/>
      <c r="T4643" s="259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T4643" s="260" t="s">
        <v>260</v>
      </c>
      <c r="AU4643" s="260" t="s">
        <v>93</v>
      </c>
      <c r="AV4643" s="13" t="s">
        <v>93</v>
      </c>
      <c r="AW4643" s="13" t="s">
        <v>40</v>
      </c>
      <c r="AX4643" s="13" t="s">
        <v>84</v>
      </c>
      <c r="AY4643" s="260" t="s">
        <v>251</v>
      </c>
    </row>
    <row r="4644" s="13" customFormat="1">
      <c r="A4644" s="13"/>
      <c r="B4644" s="249"/>
      <c r="C4644" s="250"/>
      <c r="D4644" s="251" t="s">
        <v>260</v>
      </c>
      <c r="E4644" s="252" t="s">
        <v>1</v>
      </c>
      <c r="F4644" s="253" t="s">
        <v>3650</v>
      </c>
      <c r="G4644" s="250"/>
      <c r="H4644" s="254">
        <v>3.6400000000000001</v>
      </c>
      <c r="I4644" s="255"/>
      <c r="J4644" s="250"/>
      <c r="K4644" s="250"/>
      <c r="L4644" s="256"/>
      <c r="M4644" s="257"/>
      <c r="N4644" s="258"/>
      <c r="O4644" s="258"/>
      <c r="P4644" s="258"/>
      <c r="Q4644" s="258"/>
      <c r="R4644" s="258"/>
      <c r="S4644" s="258"/>
      <c r="T4644" s="259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60" t="s">
        <v>260</v>
      </c>
      <c r="AU4644" s="260" t="s">
        <v>93</v>
      </c>
      <c r="AV4644" s="13" t="s">
        <v>93</v>
      </c>
      <c r="AW4644" s="13" t="s">
        <v>40</v>
      </c>
      <c r="AX4644" s="13" t="s">
        <v>84</v>
      </c>
      <c r="AY4644" s="260" t="s">
        <v>251</v>
      </c>
    </row>
    <row r="4645" s="13" customFormat="1">
      <c r="A4645" s="13"/>
      <c r="B4645" s="249"/>
      <c r="C4645" s="250"/>
      <c r="D4645" s="251" t="s">
        <v>260</v>
      </c>
      <c r="E4645" s="252" t="s">
        <v>1</v>
      </c>
      <c r="F4645" s="253" t="s">
        <v>3651</v>
      </c>
      <c r="G4645" s="250"/>
      <c r="H4645" s="254">
        <v>3.6400000000000001</v>
      </c>
      <c r="I4645" s="255"/>
      <c r="J4645" s="250"/>
      <c r="K4645" s="250"/>
      <c r="L4645" s="256"/>
      <c r="M4645" s="257"/>
      <c r="N4645" s="258"/>
      <c r="O4645" s="258"/>
      <c r="P4645" s="258"/>
      <c r="Q4645" s="258"/>
      <c r="R4645" s="258"/>
      <c r="S4645" s="258"/>
      <c r="T4645" s="259"/>
      <c r="U4645" s="13"/>
      <c r="V4645" s="13"/>
      <c r="W4645" s="13"/>
      <c r="X4645" s="13"/>
      <c r="Y4645" s="13"/>
      <c r="Z4645" s="13"/>
      <c r="AA4645" s="13"/>
      <c r="AB4645" s="13"/>
      <c r="AC4645" s="13"/>
      <c r="AD4645" s="13"/>
      <c r="AE4645" s="13"/>
      <c r="AT4645" s="260" t="s">
        <v>260</v>
      </c>
      <c r="AU4645" s="260" t="s">
        <v>93</v>
      </c>
      <c r="AV4645" s="13" t="s">
        <v>93</v>
      </c>
      <c r="AW4645" s="13" t="s">
        <v>40</v>
      </c>
      <c r="AX4645" s="13" t="s">
        <v>84</v>
      </c>
      <c r="AY4645" s="260" t="s">
        <v>251</v>
      </c>
    </row>
    <row r="4646" s="13" customFormat="1">
      <c r="A4646" s="13"/>
      <c r="B4646" s="249"/>
      <c r="C4646" s="250"/>
      <c r="D4646" s="251" t="s">
        <v>260</v>
      </c>
      <c r="E4646" s="252" t="s">
        <v>1</v>
      </c>
      <c r="F4646" s="253" t="s">
        <v>3652</v>
      </c>
      <c r="G4646" s="250"/>
      <c r="H4646" s="254">
        <v>3.6400000000000001</v>
      </c>
      <c r="I4646" s="255"/>
      <c r="J4646" s="250"/>
      <c r="K4646" s="250"/>
      <c r="L4646" s="256"/>
      <c r="M4646" s="257"/>
      <c r="N4646" s="258"/>
      <c r="O4646" s="258"/>
      <c r="P4646" s="258"/>
      <c r="Q4646" s="258"/>
      <c r="R4646" s="258"/>
      <c r="S4646" s="258"/>
      <c r="T4646" s="259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60" t="s">
        <v>260</v>
      </c>
      <c r="AU4646" s="260" t="s">
        <v>93</v>
      </c>
      <c r="AV4646" s="13" t="s">
        <v>93</v>
      </c>
      <c r="AW4646" s="13" t="s">
        <v>40</v>
      </c>
      <c r="AX4646" s="13" t="s">
        <v>84</v>
      </c>
      <c r="AY4646" s="260" t="s">
        <v>251</v>
      </c>
    </row>
    <row r="4647" s="13" customFormat="1">
      <c r="A4647" s="13"/>
      <c r="B4647" s="249"/>
      <c r="C4647" s="250"/>
      <c r="D4647" s="251" t="s">
        <v>260</v>
      </c>
      <c r="E4647" s="252" t="s">
        <v>1</v>
      </c>
      <c r="F4647" s="253" t="s">
        <v>3653</v>
      </c>
      <c r="G4647" s="250"/>
      <c r="H4647" s="254">
        <v>6.3899999999999997</v>
      </c>
      <c r="I4647" s="255"/>
      <c r="J4647" s="250"/>
      <c r="K4647" s="250"/>
      <c r="L4647" s="256"/>
      <c r="M4647" s="257"/>
      <c r="N4647" s="258"/>
      <c r="O4647" s="258"/>
      <c r="P4647" s="258"/>
      <c r="Q4647" s="258"/>
      <c r="R4647" s="258"/>
      <c r="S4647" s="258"/>
      <c r="T4647" s="259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60" t="s">
        <v>260</v>
      </c>
      <c r="AU4647" s="260" t="s">
        <v>93</v>
      </c>
      <c r="AV4647" s="13" t="s">
        <v>93</v>
      </c>
      <c r="AW4647" s="13" t="s">
        <v>40</v>
      </c>
      <c r="AX4647" s="13" t="s">
        <v>84</v>
      </c>
      <c r="AY4647" s="260" t="s">
        <v>251</v>
      </c>
    </row>
    <row r="4648" s="13" customFormat="1">
      <c r="A4648" s="13"/>
      <c r="B4648" s="249"/>
      <c r="C4648" s="250"/>
      <c r="D4648" s="251" t="s">
        <v>260</v>
      </c>
      <c r="E4648" s="252" t="s">
        <v>1</v>
      </c>
      <c r="F4648" s="253" t="s">
        <v>3654</v>
      </c>
      <c r="G4648" s="250"/>
      <c r="H4648" s="254">
        <v>3.6400000000000001</v>
      </c>
      <c r="I4648" s="255"/>
      <c r="J4648" s="250"/>
      <c r="K4648" s="250"/>
      <c r="L4648" s="256"/>
      <c r="M4648" s="257"/>
      <c r="N4648" s="258"/>
      <c r="O4648" s="258"/>
      <c r="P4648" s="258"/>
      <c r="Q4648" s="258"/>
      <c r="R4648" s="258"/>
      <c r="S4648" s="258"/>
      <c r="T4648" s="259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60" t="s">
        <v>260</v>
      </c>
      <c r="AU4648" s="260" t="s">
        <v>93</v>
      </c>
      <c r="AV4648" s="13" t="s">
        <v>93</v>
      </c>
      <c r="AW4648" s="13" t="s">
        <v>40</v>
      </c>
      <c r="AX4648" s="13" t="s">
        <v>84</v>
      </c>
      <c r="AY4648" s="260" t="s">
        <v>251</v>
      </c>
    </row>
    <row r="4649" s="13" customFormat="1">
      <c r="A4649" s="13"/>
      <c r="B4649" s="249"/>
      <c r="C4649" s="250"/>
      <c r="D4649" s="251" t="s">
        <v>260</v>
      </c>
      <c r="E4649" s="252" t="s">
        <v>1</v>
      </c>
      <c r="F4649" s="253" t="s">
        <v>3655</v>
      </c>
      <c r="G4649" s="250"/>
      <c r="H4649" s="254">
        <v>3.6400000000000001</v>
      </c>
      <c r="I4649" s="255"/>
      <c r="J4649" s="250"/>
      <c r="K4649" s="250"/>
      <c r="L4649" s="256"/>
      <c r="M4649" s="257"/>
      <c r="N4649" s="258"/>
      <c r="O4649" s="258"/>
      <c r="P4649" s="258"/>
      <c r="Q4649" s="258"/>
      <c r="R4649" s="258"/>
      <c r="S4649" s="258"/>
      <c r="T4649" s="259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60" t="s">
        <v>260</v>
      </c>
      <c r="AU4649" s="260" t="s">
        <v>93</v>
      </c>
      <c r="AV4649" s="13" t="s">
        <v>93</v>
      </c>
      <c r="AW4649" s="13" t="s">
        <v>40</v>
      </c>
      <c r="AX4649" s="13" t="s">
        <v>84</v>
      </c>
      <c r="AY4649" s="260" t="s">
        <v>251</v>
      </c>
    </row>
    <row r="4650" s="13" customFormat="1">
      <c r="A4650" s="13"/>
      <c r="B4650" s="249"/>
      <c r="C4650" s="250"/>
      <c r="D4650" s="251" t="s">
        <v>260</v>
      </c>
      <c r="E4650" s="252" t="s">
        <v>1</v>
      </c>
      <c r="F4650" s="253" t="s">
        <v>3656</v>
      </c>
      <c r="G4650" s="250"/>
      <c r="H4650" s="254">
        <v>3.6400000000000001</v>
      </c>
      <c r="I4650" s="255"/>
      <c r="J4650" s="250"/>
      <c r="K4650" s="250"/>
      <c r="L4650" s="256"/>
      <c r="M4650" s="257"/>
      <c r="N4650" s="258"/>
      <c r="O4650" s="258"/>
      <c r="P4650" s="258"/>
      <c r="Q4650" s="258"/>
      <c r="R4650" s="258"/>
      <c r="S4650" s="258"/>
      <c r="T4650" s="259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60" t="s">
        <v>260</v>
      </c>
      <c r="AU4650" s="260" t="s">
        <v>93</v>
      </c>
      <c r="AV4650" s="13" t="s">
        <v>93</v>
      </c>
      <c r="AW4650" s="13" t="s">
        <v>40</v>
      </c>
      <c r="AX4650" s="13" t="s">
        <v>84</v>
      </c>
      <c r="AY4650" s="260" t="s">
        <v>251</v>
      </c>
    </row>
    <row r="4651" s="13" customFormat="1">
      <c r="A4651" s="13"/>
      <c r="B4651" s="249"/>
      <c r="C4651" s="250"/>
      <c r="D4651" s="251" t="s">
        <v>260</v>
      </c>
      <c r="E4651" s="252" t="s">
        <v>1</v>
      </c>
      <c r="F4651" s="253" t="s">
        <v>3657</v>
      </c>
      <c r="G4651" s="250"/>
      <c r="H4651" s="254">
        <v>3.6400000000000001</v>
      </c>
      <c r="I4651" s="255"/>
      <c r="J4651" s="250"/>
      <c r="K4651" s="250"/>
      <c r="L4651" s="256"/>
      <c r="M4651" s="257"/>
      <c r="N4651" s="258"/>
      <c r="O4651" s="258"/>
      <c r="P4651" s="258"/>
      <c r="Q4651" s="258"/>
      <c r="R4651" s="258"/>
      <c r="S4651" s="258"/>
      <c r="T4651" s="259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60" t="s">
        <v>260</v>
      </c>
      <c r="AU4651" s="260" t="s">
        <v>93</v>
      </c>
      <c r="AV4651" s="13" t="s">
        <v>93</v>
      </c>
      <c r="AW4651" s="13" t="s">
        <v>40</v>
      </c>
      <c r="AX4651" s="13" t="s">
        <v>84</v>
      </c>
      <c r="AY4651" s="260" t="s">
        <v>251</v>
      </c>
    </row>
    <row r="4652" s="13" customFormat="1">
      <c r="A4652" s="13"/>
      <c r="B4652" s="249"/>
      <c r="C4652" s="250"/>
      <c r="D4652" s="251" t="s">
        <v>260</v>
      </c>
      <c r="E4652" s="252" t="s">
        <v>1</v>
      </c>
      <c r="F4652" s="253" t="s">
        <v>3658</v>
      </c>
      <c r="G4652" s="250"/>
      <c r="H4652" s="254">
        <v>3.6400000000000001</v>
      </c>
      <c r="I4652" s="255"/>
      <c r="J4652" s="250"/>
      <c r="K4652" s="250"/>
      <c r="L4652" s="256"/>
      <c r="M4652" s="257"/>
      <c r="N4652" s="258"/>
      <c r="O4652" s="258"/>
      <c r="P4652" s="258"/>
      <c r="Q4652" s="258"/>
      <c r="R4652" s="258"/>
      <c r="S4652" s="258"/>
      <c r="T4652" s="259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60" t="s">
        <v>260</v>
      </c>
      <c r="AU4652" s="260" t="s">
        <v>93</v>
      </c>
      <c r="AV4652" s="13" t="s">
        <v>93</v>
      </c>
      <c r="AW4652" s="13" t="s">
        <v>40</v>
      </c>
      <c r="AX4652" s="13" t="s">
        <v>84</v>
      </c>
      <c r="AY4652" s="260" t="s">
        <v>251</v>
      </c>
    </row>
    <row r="4653" s="13" customFormat="1">
      <c r="A4653" s="13"/>
      <c r="B4653" s="249"/>
      <c r="C4653" s="250"/>
      <c r="D4653" s="251" t="s">
        <v>260</v>
      </c>
      <c r="E4653" s="252" t="s">
        <v>1</v>
      </c>
      <c r="F4653" s="253" t="s">
        <v>3659</v>
      </c>
      <c r="G4653" s="250"/>
      <c r="H4653" s="254">
        <v>3.6400000000000001</v>
      </c>
      <c r="I4653" s="255"/>
      <c r="J4653" s="250"/>
      <c r="K4653" s="250"/>
      <c r="L4653" s="256"/>
      <c r="M4653" s="257"/>
      <c r="N4653" s="258"/>
      <c r="O4653" s="258"/>
      <c r="P4653" s="258"/>
      <c r="Q4653" s="258"/>
      <c r="R4653" s="258"/>
      <c r="S4653" s="258"/>
      <c r="T4653" s="259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60" t="s">
        <v>260</v>
      </c>
      <c r="AU4653" s="260" t="s">
        <v>93</v>
      </c>
      <c r="AV4653" s="13" t="s">
        <v>93</v>
      </c>
      <c r="AW4653" s="13" t="s">
        <v>40</v>
      </c>
      <c r="AX4653" s="13" t="s">
        <v>84</v>
      </c>
      <c r="AY4653" s="260" t="s">
        <v>251</v>
      </c>
    </row>
    <row r="4654" s="13" customFormat="1">
      <c r="A4654" s="13"/>
      <c r="B4654" s="249"/>
      <c r="C4654" s="250"/>
      <c r="D4654" s="251" t="s">
        <v>260</v>
      </c>
      <c r="E4654" s="252" t="s">
        <v>1</v>
      </c>
      <c r="F4654" s="253" t="s">
        <v>3660</v>
      </c>
      <c r="G4654" s="250"/>
      <c r="H4654" s="254">
        <v>3.6400000000000001</v>
      </c>
      <c r="I4654" s="255"/>
      <c r="J4654" s="250"/>
      <c r="K4654" s="250"/>
      <c r="L4654" s="256"/>
      <c r="M4654" s="257"/>
      <c r="N4654" s="258"/>
      <c r="O4654" s="258"/>
      <c r="P4654" s="258"/>
      <c r="Q4654" s="258"/>
      <c r="R4654" s="258"/>
      <c r="S4654" s="258"/>
      <c r="T4654" s="259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60" t="s">
        <v>260</v>
      </c>
      <c r="AU4654" s="260" t="s">
        <v>93</v>
      </c>
      <c r="AV4654" s="13" t="s">
        <v>93</v>
      </c>
      <c r="AW4654" s="13" t="s">
        <v>40</v>
      </c>
      <c r="AX4654" s="13" t="s">
        <v>84</v>
      </c>
      <c r="AY4654" s="260" t="s">
        <v>251</v>
      </c>
    </row>
    <row r="4655" s="13" customFormat="1">
      <c r="A4655" s="13"/>
      <c r="B4655" s="249"/>
      <c r="C4655" s="250"/>
      <c r="D4655" s="251" t="s">
        <v>260</v>
      </c>
      <c r="E4655" s="252" t="s">
        <v>1</v>
      </c>
      <c r="F4655" s="253" t="s">
        <v>3661</v>
      </c>
      <c r="G4655" s="250"/>
      <c r="H4655" s="254">
        <v>3.6400000000000001</v>
      </c>
      <c r="I4655" s="255"/>
      <c r="J4655" s="250"/>
      <c r="K4655" s="250"/>
      <c r="L4655" s="256"/>
      <c r="M4655" s="257"/>
      <c r="N4655" s="258"/>
      <c r="O4655" s="258"/>
      <c r="P4655" s="258"/>
      <c r="Q4655" s="258"/>
      <c r="R4655" s="258"/>
      <c r="S4655" s="258"/>
      <c r="T4655" s="259"/>
      <c r="U4655" s="13"/>
      <c r="V4655" s="13"/>
      <c r="W4655" s="13"/>
      <c r="X4655" s="13"/>
      <c r="Y4655" s="13"/>
      <c r="Z4655" s="13"/>
      <c r="AA4655" s="13"/>
      <c r="AB4655" s="13"/>
      <c r="AC4655" s="13"/>
      <c r="AD4655" s="13"/>
      <c r="AE4655" s="13"/>
      <c r="AT4655" s="260" t="s">
        <v>260</v>
      </c>
      <c r="AU4655" s="260" t="s">
        <v>93</v>
      </c>
      <c r="AV4655" s="13" t="s">
        <v>93</v>
      </c>
      <c r="AW4655" s="13" t="s">
        <v>40</v>
      </c>
      <c r="AX4655" s="13" t="s">
        <v>84</v>
      </c>
      <c r="AY4655" s="260" t="s">
        <v>251</v>
      </c>
    </row>
    <row r="4656" s="16" customFormat="1">
      <c r="A4656" s="16"/>
      <c r="B4656" s="283"/>
      <c r="C4656" s="284"/>
      <c r="D4656" s="251" t="s">
        <v>260</v>
      </c>
      <c r="E4656" s="285" t="s">
        <v>1</v>
      </c>
      <c r="F4656" s="286" t="s">
        <v>329</v>
      </c>
      <c r="G4656" s="284"/>
      <c r="H4656" s="287">
        <v>75.549999999999997</v>
      </c>
      <c r="I4656" s="288"/>
      <c r="J4656" s="284"/>
      <c r="K4656" s="284"/>
      <c r="L4656" s="289"/>
      <c r="M4656" s="290"/>
      <c r="N4656" s="291"/>
      <c r="O4656" s="291"/>
      <c r="P4656" s="291"/>
      <c r="Q4656" s="291"/>
      <c r="R4656" s="291"/>
      <c r="S4656" s="291"/>
      <c r="T4656" s="292"/>
      <c r="U4656" s="16"/>
      <c r="V4656" s="16"/>
      <c r="W4656" s="16"/>
      <c r="X4656" s="16"/>
      <c r="Y4656" s="16"/>
      <c r="Z4656" s="16"/>
      <c r="AA4656" s="16"/>
      <c r="AB4656" s="16"/>
      <c r="AC4656" s="16"/>
      <c r="AD4656" s="16"/>
      <c r="AE4656" s="16"/>
      <c r="AT4656" s="293" t="s">
        <v>260</v>
      </c>
      <c r="AU4656" s="293" t="s">
        <v>93</v>
      </c>
      <c r="AV4656" s="16" t="s">
        <v>273</v>
      </c>
      <c r="AW4656" s="16" t="s">
        <v>40</v>
      </c>
      <c r="AX4656" s="16" t="s">
        <v>84</v>
      </c>
      <c r="AY4656" s="293" t="s">
        <v>251</v>
      </c>
    </row>
    <row r="4657" s="15" customFormat="1">
      <c r="A4657" s="15"/>
      <c r="B4657" s="272"/>
      <c r="C4657" s="273"/>
      <c r="D4657" s="251" t="s">
        <v>260</v>
      </c>
      <c r="E4657" s="274" t="s">
        <v>1</v>
      </c>
      <c r="F4657" s="275" t="s">
        <v>631</v>
      </c>
      <c r="G4657" s="273"/>
      <c r="H4657" s="274" t="s">
        <v>1</v>
      </c>
      <c r="I4657" s="276"/>
      <c r="J4657" s="273"/>
      <c r="K4657" s="273"/>
      <c r="L4657" s="277"/>
      <c r="M4657" s="278"/>
      <c r="N4657" s="279"/>
      <c r="O4657" s="279"/>
      <c r="P4657" s="279"/>
      <c r="Q4657" s="279"/>
      <c r="R4657" s="279"/>
      <c r="S4657" s="279"/>
      <c r="T4657" s="280"/>
      <c r="U4657" s="15"/>
      <c r="V4657" s="15"/>
      <c r="W4657" s="15"/>
      <c r="X4657" s="15"/>
      <c r="Y4657" s="15"/>
      <c r="Z4657" s="15"/>
      <c r="AA4657" s="15"/>
      <c r="AB4657" s="15"/>
      <c r="AC4657" s="15"/>
      <c r="AD4657" s="15"/>
      <c r="AE4657" s="15"/>
      <c r="AT4657" s="281" t="s">
        <v>260</v>
      </c>
      <c r="AU4657" s="281" t="s">
        <v>93</v>
      </c>
      <c r="AV4657" s="15" t="s">
        <v>91</v>
      </c>
      <c r="AW4657" s="15" t="s">
        <v>40</v>
      </c>
      <c r="AX4657" s="15" t="s">
        <v>84</v>
      </c>
      <c r="AY4657" s="281" t="s">
        <v>251</v>
      </c>
    </row>
    <row r="4658" s="13" customFormat="1">
      <c r="A4658" s="13"/>
      <c r="B4658" s="249"/>
      <c r="C4658" s="250"/>
      <c r="D4658" s="251" t="s">
        <v>260</v>
      </c>
      <c r="E4658" s="252" t="s">
        <v>1</v>
      </c>
      <c r="F4658" s="253" t="s">
        <v>3662</v>
      </c>
      <c r="G4658" s="250"/>
      <c r="H4658" s="254">
        <v>3.6400000000000001</v>
      </c>
      <c r="I4658" s="255"/>
      <c r="J4658" s="250"/>
      <c r="K4658" s="250"/>
      <c r="L4658" s="256"/>
      <c r="M4658" s="257"/>
      <c r="N4658" s="258"/>
      <c r="O4658" s="258"/>
      <c r="P4658" s="258"/>
      <c r="Q4658" s="258"/>
      <c r="R4658" s="258"/>
      <c r="S4658" s="258"/>
      <c r="T4658" s="259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60" t="s">
        <v>260</v>
      </c>
      <c r="AU4658" s="260" t="s">
        <v>93</v>
      </c>
      <c r="AV4658" s="13" t="s">
        <v>93</v>
      </c>
      <c r="AW4658" s="13" t="s">
        <v>40</v>
      </c>
      <c r="AX4658" s="13" t="s">
        <v>84</v>
      </c>
      <c r="AY4658" s="260" t="s">
        <v>251</v>
      </c>
    </row>
    <row r="4659" s="13" customFormat="1">
      <c r="A4659" s="13"/>
      <c r="B4659" s="249"/>
      <c r="C4659" s="250"/>
      <c r="D4659" s="251" t="s">
        <v>260</v>
      </c>
      <c r="E4659" s="252" t="s">
        <v>1</v>
      </c>
      <c r="F4659" s="253" t="s">
        <v>3663</v>
      </c>
      <c r="G4659" s="250"/>
      <c r="H4659" s="254">
        <v>3.6400000000000001</v>
      </c>
      <c r="I4659" s="255"/>
      <c r="J4659" s="250"/>
      <c r="K4659" s="250"/>
      <c r="L4659" s="256"/>
      <c r="M4659" s="257"/>
      <c r="N4659" s="258"/>
      <c r="O4659" s="258"/>
      <c r="P4659" s="258"/>
      <c r="Q4659" s="258"/>
      <c r="R4659" s="258"/>
      <c r="S4659" s="258"/>
      <c r="T4659" s="259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T4659" s="260" t="s">
        <v>260</v>
      </c>
      <c r="AU4659" s="260" t="s">
        <v>93</v>
      </c>
      <c r="AV4659" s="13" t="s">
        <v>93</v>
      </c>
      <c r="AW4659" s="13" t="s">
        <v>40</v>
      </c>
      <c r="AX4659" s="13" t="s">
        <v>84</v>
      </c>
      <c r="AY4659" s="260" t="s">
        <v>251</v>
      </c>
    </row>
    <row r="4660" s="13" customFormat="1">
      <c r="A4660" s="13"/>
      <c r="B4660" s="249"/>
      <c r="C4660" s="250"/>
      <c r="D4660" s="251" t="s">
        <v>260</v>
      </c>
      <c r="E4660" s="252" t="s">
        <v>1</v>
      </c>
      <c r="F4660" s="253" t="s">
        <v>3664</v>
      </c>
      <c r="G4660" s="250"/>
      <c r="H4660" s="254">
        <v>3.6400000000000001</v>
      </c>
      <c r="I4660" s="255"/>
      <c r="J4660" s="250"/>
      <c r="K4660" s="250"/>
      <c r="L4660" s="256"/>
      <c r="M4660" s="257"/>
      <c r="N4660" s="258"/>
      <c r="O4660" s="258"/>
      <c r="P4660" s="258"/>
      <c r="Q4660" s="258"/>
      <c r="R4660" s="258"/>
      <c r="S4660" s="258"/>
      <c r="T4660" s="259"/>
      <c r="U4660" s="13"/>
      <c r="V4660" s="13"/>
      <c r="W4660" s="13"/>
      <c r="X4660" s="13"/>
      <c r="Y4660" s="13"/>
      <c r="Z4660" s="13"/>
      <c r="AA4660" s="13"/>
      <c r="AB4660" s="13"/>
      <c r="AC4660" s="13"/>
      <c r="AD4660" s="13"/>
      <c r="AE4660" s="13"/>
      <c r="AT4660" s="260" t="s">
        <v>260</v>
      </c>
      <c r="AU4660" s="260" t="s">
        <v>93</v>
      </c>
      <c r="AV4660" s="13" t="s">
        <v>93</v>
      </c>
      <c r="AW4660" s="13" t="s">
        <v>40</v>
      </c>
      <c r="AX4660" s="13" t="s">
        <v>84</v>
      </c>
      <c r="AY4660" s="260" t="s">
        <v>251</v>
      </c>
    </row>
    <row r="4661" s="13" customFormat="1">
      <c r="A4661" s="13"/>
      <c r="B4661" s="249"/>
      <c r="C4661" s="250"/>
      <c r="D4661" s="251" t="s">
        <v>260</v>
      </c>
      <c r="E4661" s="252" t="s">
        <v>1</v>
      </c>
      <c r="F4661" s="253" t="s">
        <v>3665</v>
      </c>
      <c r="G4661" s="250"/>
      <c r="H4661" s="254">
        <v>3.6400000000000001</v>
      </c>
      <c r="I4661" s="255"/>
      <c r="J4661" s="250"/>
      <c r="K4661" s="250"/>
      <c r="L4661" s="256"/>
      <c r="M4661" s="257"/>
      <c r="N4661" s="258"/>
      <c r="O4661" s="258"/>
      <c r="P4661" s="258"/>
      <c r="Q4661" s="258"/>
      <c r="R4661" s="258"/>
      <c r="S4661" s="258"/>
      <c r="T4661" s="259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60" t="s">
        <v>260</v>
      </c>
      <c r="AU4661" s="260" t="s">
        <v>93</v>
      </c>
      <c r="AV4661" s="13" t="s">
        <v>93</v>
      </c>
      <c r="AW4661" s="13" t="s">
        <v>40</v>
      </c>
      <c r="AX4661" s="13" t="s">
        <v>84</v>
      </c>
      <c r="AY4661" s="260" t="s">
        <v>251</v>
      </c>
    </row>
    <row r="4662" s="13" customFormat="1">
      <c r="A4662" s="13"/>
      <c r="B4662" s="249"/>
      <c r="C4662" s="250"/>
      <c r="D4662" s="251" t="s">
        <v>260</v>
      </c>
      <c r="E4662" s="252" t="s">
        <v>1</v>
      </c>
      <c r="F4662" s="253" t="s">
        <v>3666</v>
      </c>
      <c r="G4662" s="250"/>
      <c r="H4662" s="254">
        <v>3.6400000000000001</v>
      </c>
      <c r="I4662" s="255"/>
      <c r="J4662" s="250"/>
      <c r="K4662" s="250"/>
      <c r="L4662" s="256"/>
      <c r="M4662" s="257"/>
      <c r="N4662" s="258"/>
      <c r="O4662" s="258"/>
      <c r="P4662" s="258"/>
      <c r="Q4662" s="258"/>
      <c r="R4662" s="258"/>
      <c r="S4662" s="258"/>
      <c r="T4662" s="259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60" t="s">
        <v>260</v>
      </c>
      <c r="AU4662" s="260" t="s">
        <v>93</v>
      </c>
      <c r="AV4662" s="13" t="s">
        <v>93</v>
      </c>
      <c r="AW4662" s="13" t="s">
        <v>40</v>
      </c>
      <c r="AX4662" s="13" t="s">
        <v>84</v>
      </c>
      <c r="AY4662" s="260" t="s">
        <v>251</v>
      </c>
    </row>
    <row r="4663" s="13" customFormat="1">
      <c r="A4663" s="13"/>
      <c r="B4663" s="249"/>
      <c r="C4663" s="250"/>
      <c r="D4663" s="251" t="s">
        <v>260</v>
      </c>
      <c r="E4663" s="252" t="s">
        <v>1</v>
      </c>
      <c r="F4663" s="253" t="s">
        <v>3667</v>
      </c>
      <c r="G4663" s="250"/>
      <c r="H4663" s="254">
        <v>3.6400000000000001</v>
      </c>
      <c r="I4663" s="255"/>
      <c r="J4663" s="250"/>
      <c r="K4663" s="250"/>
      <c r="L4663" s="256"/>
      <c r="M4663" s="257"/>
      <c r="N4663" s="258"/>
      <c r="O4663" s="258"/>
      <c r="P4663" s="258"/>
      <c r="Q4663" s="258"/>
      <c r="R4663" s="258"/>
      <c r="S4663" s="258"/>
      <c r="T4663" s="259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60" t="s">
        <v>260</v>
      </c>
      <c r="AU4663" s="260" t="s">
        <v>93</v>
      </c>
      <c r="AV4663" s="13" t="s">
        <v>93</v>
      </c>
      <c r="AW4663" s="13" t="s">
        <v>40</v>
      </c>
      <c r="AX4663" s="13" t="s">
        <v>84</v>
      </c>
      <c r="AY4663" s="260" t="s">
        <v>251</v>
      </c>
    </row>
    <row r="4664" s="13" customFormat="1">
      <c r="A4664" s="13"/>
      <c r="B4664" s="249"/>
      <c r="C4664" s="250"/>
      <c r="D4664" s="251" t="s">
        <v>260</v>
      </c>
      <c r="E4664" s="252" t="s">
        <v>1</v>
      </c>
      <c r="F4664" s="253" t="s">
        <v>3668</v>
      </c>
      <c r="G4664" s="250"/>
      <c r="H4664" s="254">
        <v>3.6400000000000001</v>
      </c>
      <c r="I4664" s="255"/>
      <c r="J4664" s="250"/>
      <c r="K4664" s="250"/>
      <c r="L4664" s="256"/>
      <c r="M4664" s="257"/>
      <c r="N4664" s="258"/>
      <c r="O4664" s="258"/>
      <c r="P4664" s="258"/>
      <c r="Q4664" s="258"/>
      <c r="R4664" s="258"/>
      <c r="S4664" s="258"/>
      <c r="T4664" s="259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60" t="s">
        <v>260</v>
      </c>
      <c r="AU4664" s="260" t="s">
        <v>93</v>
      </c>
      <c r="AV4664" s="13" t="s">
        <v>93</v>
      </c>
      <c r="AW4664" s="13" t="s">
        <v>40</v>
      </c>
      <c r="AX4664" s="13" t="s">
        <v>84</v>
      </c>
      <c r="AY4664" s="260" t="s">
        <v>251</v>
      </c>
    </row>
    <row r="4665" s="13" customFormat="1">
      <c r="A4665" s="13"/>
      <c r="B4665" s="249"/>
      <c r="C4665" s="250"/>
      <c r="D4665" s="251" t="s">
        <v>260</v>
      </c>
      <c r="E4665" s="252" t="s">
        <v>1</v>
      </c>
      <c r="F4665" s="253" t="s">
        <v>3669</v>
      </c>
      <c r="G4665" s="250"/>
      <c r="H4665" s="254">
        <v>3.6400000000000001</v>
      </c>
      <c r="I4665" s="255"/>
      <c r="J4665" s="250"/>
      <c r="K4665" s="250"/>
      <c r="L4665" s="256"/>
      <c r="M4665" s="257"/>
      <c r="N4665" s="258"/>
      <c r="O4665" s="258"/>
      <c r="P4665" s="258"/>
      <c r="Q4665" s="258"/>
      <c r="R4665" s="258"/>
      <c r="S4665" s="258"/>
      <c r="T4665" s="259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60" t="s">
        <v>260</v>
      </c>
      <c r="AU4665" s="260" t="s">
        <v>93</v>
      </c>
      <c r="AV4665" s="13" t="s">
        <v>93</v>
      </c>
      <c r="AW4665" s="13" t="s">
        <v>40</v>
      </c>
      <c r="AX4665" s="13" t="s">
        <v>84</v>
      </c>
      <c r="AY4665" s="260" t="s">
        <v>251</v>
      </c>
    </row>
    <row r="4666" s="13" customFormat="1">
      <c r="A4666" s="13"/>
      <c r="B4666" s="249"/>
      <c r="C4666" s="250"/>
      <c r="D4666" s="251" t="s">
        <v>260</v>
      </c>
      <c r="E4666" s="252" t="s">
        <v>1</v>
      </c>
      <c r="F4666" s="253" t="s">
        <v>3670</v>
      </c>
      <c r="G4666" s="250"/>
      <c r="H4666" s="254">
        <v>3.6400000000000001</v>
      </c>
      <c r="I4666" s="255"/>
      <c r="J4666" s="250"/>
      <c r="K4666" s="250"/>
      <c r="L4666" s="256"/>
      <c r="M4666" s="257"/>
      <c r="N4666" s="258"/>
      <c r="O4666" s="258"/>
      <c r="P4666" s="258"/>
      <c r="Q4666" s="258"/>
      <c r="R4666" s="258"/>
      <c r="S4666" s="258"/>
      <c r="T4666" s="259"/>
      <c r="U4666" s="13"/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3"/>
      <c r="AT4666" s="260" t="s">
        <v>260</v>
      </c>
      <c r="AU4666" s="260" t="s">
        <v>93</v>
      </c>
      <c r="AV4666" s="13" t="s">
        <v>93</v>
      </c>
      <c r="AW4666" s="13" t="s">
        <v>40</v>
      </c>
      <c r="AX4666" s="13" t="s">
        <v>84</v>
      </c>
      <c r="AY4666" s="260" t="s">
        <v>251</v>
      </c>
    </row>
    <row r="4667" s="13" customFormat="1">
      <c r="A4667" s="13"/>
      <c r="B4667" s="249"/>
      <c r="C4667" s="250"/>
      <c r="D4667" s="251" t="s">
        <v>260</v>
      </c>
      <c r="E4667" s="252" t="s">
        <v>1</v>
      </c>
      <c r="F4667" s="253" t="s">
        <v>3671</v>
      </c>
      <c r="G4667" s="250"/>
      <c r="H4667" s="254">
        <v>3.6400000000000001</v>
      </c>
      <c r="I4667" s="255"/>
      <c r="J4667" s="250"/>
      <c r="K4667" s="250"/>
      <c r="L4667" s="256"/>
      <c r="M4667" s="257"/>
      <c r="N4667" s="258"/>
      <c r="O4667" s="258"/>
      <c r="P4667" s="258"/>
      <c r="Q4667" s="258"/>
      <c r="R4667" s="258"/>
      <c r="S4667" s="258"/>
      <c r="T4667" s="259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60" t="s">
        <v>260</v>
      </c>
      <c r="AU4667" s="260" t="s">
        <v>93</v>
      </c>
      <c r="AV4667" s="13" t="s">
        <v>93</v>
      </c>
      <c r="AW4667" s="13" t="s">
        <v>40</v>
      </c>
      <c r="AX4667" s="13" t="s">
        <v>84</v>
      </c>
      <c r="AY4667" s="260" t="s">
        <v>251</v>
      </c>
    </row>
    <row r="4668" s="13" customFormat="1">
      <c r="A4668" s="13"/>
      <c r="B4668" s="249"/>
      <c r="C4668" s="250"/>
      <c r="D4668" s="251" t="s">
        <v>260</v>
      </c>
      <c r="E4668" s="252" t="s">
        <v>1</v>
      </c>
      <c r="F4668" s="253" t="s">
        <v>3672</v>
      </c>
      <c r="G4668" s="250"/>
      <c r="H4668" s="254">
        <v>3.6400000000000001</v>
      </c>
      <c r="I4668" s="255"/>
      <c r="J4668" s="250"/>
      <c r="K4668" s="250"/>
      <c r="L4668" s="256"/>
      <c r="M4668" s="257"/>
      <c r="N4668" s="258"/>
      <c r="O4668" s="258"/>
      <c r="P4668" s="258"/>
      <c r="Q4668" s="258"/>
      <c r="R4668" s="258"/>
      <c r="S4668" s="258"/>
      <c r="T4668" s="259"/>
      <c r="U4668" s="13"/>
      <c r="V4668" s="13"/>
      <c r="W4668" s="13"/>
      <c r="X4668" s="13"/>
      <c r="Y4668" s="13"/>
      <c r="Z4668" s="13"/>
      <c r="AA4668" s="13"/>
      <c r="AB4668" s="13"/>
      <c r="AC4668" s="13"/>
      <c r="AD4668" s="13"/>
      <c r="AE4668" s="13"/>
      <c r="AT4668" s="260" t="s">
        <v>260</v>
      </c>
      <c r="AU4668" s="260" t="s">
        <v>93</v>
      </c>
      <c r="AV4668" s="13" t="s">
        <v>93</v>
      </c>
      <c r="AW4668" s="13" t="s">
        <v>40</v>
      </c>
      <c r="AX4668" s="13" t="s">
        <v>84</v>
      </c>
      <c r="AY4668" s="260" t="s">
        <v>251</v>
      </c>
    </row>
    <row r="4669" s="13" customFormat="1">
      <c r="A4669" s="13"/>
      <c r="B4669" s="249"/>
      <c r="C4669" s="250"/>
      <c r="D4669" s="251" t="s">
        <v>260</v>
      </c>
      <c r="E4669" s="252" t="s">
        <v>1</v>
      </c>
      <c r="F4669" s="253" t="s">
        <v>3673</v>
      </c>
      <c r="G4669" s="250"/>
      <c r="H4669" s="254">
        <v>6.3899999999999997</v>
      </c>
      <c r="I4669" s="255"/>
      <c r="J4669" s="250"/>
      <c r="K4669" s="250"/>
      <c r="L4669" s="256"/>
      <c r="M4669" s="257"/>
      <c r="N4669" s="258"/>
      <c r="O4669" s="258"/>
      <c r="P4669" s="258"/>
      <c r="Q4669" s="258"/>
      <c r="R4669" s="258"/>
      <c r="S4669" s="258"/>
      <c r="T4669" s="259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60" t="s">
        <v>260</v>
      </c>
      <c r="AU4669" s="260" t="s">
        <v>93</v>
      </c>
      <c r="AV4669" s="13" t="s">
        <v>93</v>
      </c>
      <c r="AW4669" s="13" t="s">
        <v>40</v>
      </c>
      <c r="AX4669" s="13" t="s">
        <v>84</v>
      </c>
      <c r="AY4669" s="260" t="s">
        <v>251</v>
      </c>
    </row>
    <row r="4670" s="13" customFormat="1">
      <c r="A4670" s="13"/>
      <c r="B4670" s="249"/>
      <c r="C4670" s="250"/>
      <c r="D4670" s="251" t="s">
        <v>260</v>
      </c>
      <c r="E4670" s="252" t="s">
        <v>1</v>
      </c>
      <c r="F4670" s="253" t="s">
        <v>3674</v>
      </c>
      <c r="G4670" s="250"/>
      <c r="H4670" s="254">
        <v>3.6400000000000001</v>
      </c>
      <c r="I4670" s="255"/>
      <c r="J4670" s="250"/>
      <c r="K4670" s="250"/>
      <c r="L4670" s="256"/>
      <c r="M4670" s="257"/>
      <c r="N4670" s="258"/>
      <c r="O4670" s="258"/>
      <c r="P4670" s="258"/>
      <c r="Q4670" s="258"/>
      <c r="R4670" s="258"/>
      <c r="S4670" s="258"/>
      <c r="T4670" s="259"/>
      <c r="U4670" s="13"/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3"/>
      <c r="AT4670" s="260" t="s">
        <v>260</v>
      </c>
      <c r="AU4670" s="260" t="s">
        <v>93</v>
      </c>
      <c r="AV4670" s="13" t="s">
        <v>93</v>
      </c>
      <c r="AW4670" s="13" t="s">
        <v>40</v>
      </c>
      <c r="AX4670" s="13" t="s">
        <v>84</v>
      </c>
      <c r="AY4670" s="260" t="s">
        <v>251</v>
      </c>
    </row>
    <row r="4671" s="13" customFormat="1">
      <c r="A4671" s="13"/>
      <c r="B4671" s="249"/>
      <c r="C4671" s="250"/>
      <c r="D4671" s="251" t="s">
        <v>260</v>
      </c>
      <c r="E4671" s="252" t="s">
        <v>1</v>
      </c>
      <c r="F4671" s="253" t="s">
        <v>3675</v>
      </c>
      <c r="G4671" s="250"/>
      <c r="H4671" s="254">
        <v>3.6400000000000001</v>
      </c>
      <c r="I4671" s="255"/>
      <c r="J4671" s="250"/>
      <c r="K4671" s="250"/>
      <c r="L4671" s="256"/>
      <c r="M4671" s="257"/>
      <c r="N4671" s="258"/>
      <c r="O4671" s="258"/>
      <c r="P4671" s="258"/>
      <c r="Q4671" s="258"/>
      <c r="R4671" s="258"/>
      <c r="S4671" s="258"/>
      <c r="T4671" s="259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60" t="s">
        <v>260</v>
      </c>
      <c r="AU4671" s="260" t="s">
        <v>93</v>
      </c>
      <c r="AV4671" s="13" t="s">
        <v>93</v>
      </c>
      <c r="AW4671" s="13" t="s">
        <v>40</v>
      </c>
      <c r="AX4671" s="13" t="s">
        <v>84</v>
      </c>
      <c r="AY4671" s="260" t="s">
        <v>251</v>
      </c>
    </row>
    <row r="4672" s="13" customFormat="1">
      <c r="A4672" s="13"/>
      <c r="B4672" s="249"/>
      <c r="C4672" s="250"/>
      <c r="D4672" s="251" t="s">
        <v>260</v>
      </c>
      <c r="E4672" s="252" t="s">
        <v>1</v>
      </c>
      <c r="F4672" s="253" t="s">
        <v>3676</v>
      </c>
      <c r="G4672" s="250"/>
      <c r="H4672" s="254">
        <v>3.6400000000000001</v>
      </c>
      <c r="I4672" s="255"/>
      <c r="J4672" s="250"/>
      <c r="K4672" s="250"/>
      <c r="L4672" s="256"/>
      <c r="M4672" s="257"/>
      <c r="N4672" s="258"/>
      <c r="O4672" s="258"/>
      <c r="P4672" s="258"/>
      <c r="Q4672" s="258"/>
      <c r="R4672" s="258"/>
      <c r="S4672" s="258"/>
      <c r="T4672" s="259"/>
      <c r="U4672" s="13"/>
      <c r="V4672" s="13"/>
      <c r="W4672" s="13"/>
      <c r="X4672" s="13"/>
      <c r="Y4672" s="13"/>
      <c r="Z4672" s="13"/>
      <c r="AA4672" s="13"/>
      <c r="AB4672" s="13"/>
      <c r="AC4672" s="13"/>
      <c r="AD4672" s="13"/>
      <c r="AE4672" s="13"/>
      <c r="AT4672" s="260" t="s">
        <v>260</v>
      </c>
      <c r="AU4672" s="260" t="s">
        <v>93</v>
      </c>
      <c r="AV4672" s="13" t="s">
        <v>93</v>
      </c>
      <c r="AW4672" s="13" t="s">
        <v>40</v>
      </c>
      <c r="AX4672" s="13" t="s">
        <v>84</v>
      </c>
      <c r="AY4672" s="260" t="s">
        <v>251</v>
      </c>
    </row>
    <row r="4673" s="13" customFormat="1">
      <c r="A4673" s="13"/>
      <c r="B4673" s="249"/>
      <c r="C4673" s="250"/>
      <c r="D4673" s="251" t="s">
        <v>260</v>
      </c>
      <c r="E4673" s="252" t="s">
        <v>1</v>
      </c>
      <c r="F4673" s="253" t="s">
        <v>3677</v>
      </c>
      <c r="G4673" s="250"/>
      <c r="H4673" s="254">
        <v>3.6400000000000001</v>
      </c>
      <c r="I4673" s="255"/>
      <c r="J4673" s="250"/>
      <c r="K4673" s="250"/>
      <c r="L4673" s="256"/>
      <c r="M4673" s="257"/>
      <c r="N4673" s="258"/>
      <c r="O4673" s="258"/>
      <c r="P4673" s="258"/>
      <c r="Q4673" s="258"/>
      <c r="R4673" s="258"/>
      <c r="S4673" s="258"/>
      <c r="T4673" s="259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60" t="s">
        <v>260</v>
      </c>
      <c r="AU4673" s="260" t="s">
        <v>93</v>
      </c>
      <c r="AV4673" s="13" t="s">
        <v>93</v>
      </c>
      <c r="AW4673" s="13" t="s">
        <v>40</v>
      </c>
      <c r="AX4673" s="13" t="s">
        <v>84</v>
      </c>
      <c r="AY4673" s="260" t="s">
        <v>251</v>
      </c>
    </row>
    <row r="4674" s="13" customFormat="1">
      <c r="A4674" s="13"/>
      <c r="B4674" s="249"/>
      <c r="C4674" s="250"/>
      <c r="D4674" s="251" t="s">
        <v>260</v>
      </c>
      <c r="E4674" s="252" t="s">
        <v>1</v>
      </c>
      <c r="F4674" s="253" t="s">
        <v>3678</v>
      </c>
      <c r="G4674" s="250"/>
      <c r="H4674" s="254">
        <v>3.6400000000000001</v>
      </c>
      <c r="I4674" s="255"/>
      <c r="J4674" s="250"/>
      <c r="K4674" s="250"/>
      <c r="L4674" s="256"/>
      <c r="M4674" s="257"/>
      <c r="N4674" s="258"/>
      <c r="O4674" s="258"/>
      <c r="P4674" s="258"/>
      <c r="Q4674" s="258"/>
      <c r="R4674" s="258"/>
      <c r="S4674" s="258"/>
      <c r="T4674" s="259"/>
      <c r="U4674" s="13"/>
      <c r="V4674" s="13"/>
      <c r="W4674" s="13"/>
      <c r="X4674" s="13"/>
      <c r="Y4674" s="13"/>
      <c r="Z4674" s="13"/>
      <c r="AA4674" s="13"/>
      <c r="AB4674" s="13"/>
      <c r="AC4674" s="13"/>
      <c r="AD4674" s="13"/>
      <c r="AE4674" s="13"/>
      <c r="AT4674" s="260" t="s">
        <v>260</v>
      </c>
      <c r="AU4674" s="260" t="s">
        <v>93</v>
      </c>
      <c r="AV4674" s="13" t="s">
        <v>93</v>
      </c>
      <c r="AW4674" s="13" t="s">
        <v>40</v>
      </c>
      <c r="AX4674" s="13" t="s">
        <v>84</v>
      </c>
      <c r="AY4674" s="260" t="s">
        <v>251</v>
      </c>
    </row>
    <row r="4675" s="13" customFormat="1">
      <c r="A4675" s="13"/>
      <c r="B4675" s="249"/>
      <c r="C4675" s="250"/>
      <c r="D4675" s="251" t="s">
        <v>260</v>
      </c>
      <c r="E4675" s="252" t="s">
        <v>1</v>
      </c>
      <c r="F4675" s="253" t="s">
        <v>3679</v>
      </c>
      <c r="G4675" s="250"/>
      <c r="H4675" s="254">
        <v>3.6400000000000001</v>
      </c>
      <c r="I4675" s="255"/>
      <c r="J4675" s="250"/>
      <c r="K4675" s="250"/>
      <c r="L4675" s="256"/>
      <c r="M4675" s="257"/>
      <c r="N4675" s="258"/>
      <c r="O4675" s="258"/>
      <c r="P4675" s="258"/>
      <c r="Q4675" s="258"/>
      <c r="R4675" s="258"/>
      <c r="S4675" s="258"/>
      <c r="T4675" s="259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60" t="s">
        <v>260</v>
      </c>
      <c r="AU4675" s="260" t="s">
        <v>93</v>
      </c>
      <c r="AV4675" s="13" t="s">
        <v>93</v>
      </c>
      <c r="AW4675" s="13" t="s">
        <v>40</v>
      </c>
      <c r="AX4675" s="13" t="s">
        <v>84</v>
      </c>
      <c r="AY4675" s="260" t="s">
        <v>251</v>
      </c>
    </row>
    <row r="4676" s="13" customFormat="1">
      <c r="A4676" s="13"/>
      <c r="B4676" s="249"/>
      <c r="C4676" s="250"/>
      <c r="D4676" s="251" t="s">
        <v>260</v>
      </c>
      <c r="E4676" s="252" t="s">
        <v>1</v>
      </c>
      <c r="F4676" s="253" t="s">
        <v>3680</v>
      </c>
      <c r="G4676" s="250"/>
      <c r="H4676" s="254">
        <v>3.6400000000000001</v>
      </c>
      <c r="I4676" s="255"/>
      <c r="J4676" s="250"/>
      <c r="K4676" s="250"/>
      <c r="L4676" s="256"/>
      <c r="M4676" s="257"/>
      <c r="N4676" s="258"/>
      <c r="O4676" s="258"/>
      <c r="P4676" s="258"/>
      <c r="Q4676" s="258"/>
      <c r="R4676" s="258"/>
      <c r="S4676" s="258"/>
      <c r="T4676" s="259"/>
      <c r="U4676" s="13"/>
      <c r="V4676" s="13"/>
      <c r="W4676" s="13"/>
      <c r="X4676" s="13"/>
      <c r="Y4676" s="13"/>
      <c r="Z4676" s="13"/>
      <c r="AA4676" s="13"/>
      <c r="AB4676" s="13"/>
      <c r="AC4676" s="13"/>
      <c r="AD4676" s="13"/>
      <c r="AE4676" s="13"/>
      <c r="AT4676" s="260" t="s">
        <v>260</v>
      </c>
      <c r="AU4676" s="260" t="s">
        <v>93</v>
      </c>
      <c r="AV4676" s="13" t="s">
        <v>93</v>
      </c>
      <c r="AW4676" s="13" t="s">
        <v>40</v>
      </c>
      <c r="AX4676" s="13" t="s">
        <v>84</v>
      </c>
      <c r="AY4676" s="260" t="s">
        <v>251</v>
      </c>
    </row>
    <row r="4677" s="13" customFormat="1">
      <c r="A4677" s="13"/>
      <c r="B4677" s="249"/>
      <c r="C4677" s="250"/>
      <c r="D4677" s="251" t="s">
        <v>260</v>
      </c>
      <c r="E4677" s="252" t="s">
        <v>1</v>
      </c>
      <c r="F4677" s="253" t="s">
        <v>3681</v>
      </c>
      <c r="G4677" s="250"/>
      <c r="H4677" s="254">
        <v>3.6400000000000001</v>
      </c>
      <c r="I4677" s="255"/>
      <c r="J4677" s="250"/>
      <c r="K4677" s="250"/>
      <c r="L4677" s="256"/>
      <c r="M4677" s="257"/>
      <c r="N4677" s="258"/>
      <c r="O4677" s="258"/>
      <c r="P4677" s="258"/>
      <c r="Q4677" s="258"/>
      <c r="R4677" s="258"/>
      <c r="S4677" s="258"/>
      <c r="T4677" s="259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60" t="s">
        <v>260</v>
      </c>
      <c r="AU4677" s="260" t="s">
        <v>93</v>
      </c>
      <c r="AV4677" s="13" t="s">
        <v>93</v>
      </c>
      <c r="AW4677" s="13" t="s">
        <v>40</v>
      </c>
      <c r="AX4677" s="13" t="s">
        <v>84</v>
      </c>
      <c r="AY4677" s="260" t="s">
        <v>251</v>
      </c>
    </row>
    <row r="4678" s="16" customFormat="1">
      <c r="A4678" s="16"/>
      <c r="B4678" s="283"/>
      <c r="C4678" s="284"/>
      <c r="D4678" s="251" t="s">
        <v>260</v>
      </c>
      <c r="E4678" s="285" t="s">
        <v>1</v>
      </c>
      <c r="F4678" s="286" t="s">
        <v>329</v>
      </c>
      <c r="G4678" s="284"/>
      <c r="H4678" s="287">
        <v>75.549999999999997</v>
      </c>
      <c r="I4678" s="288"/>
      <c r="J4678" s="284"/>
      <c r="K4678" s="284"/>
      <c r="L4678" s="289"/>
      <c r="M4678" s="290"/>
      <c r="N4678" s="291"/>
      <c r="O4678" s="291"/>
      <c r="P4678" s="291"/>
      <c r="Q4678" s="291"/>
      <c r="R4678" s="291"/>
      <c r="S4678" s="291"/>
      <c r="T4678" s="292"/>
      <c r="U4678" s="16"/>
      <c r="V4678" s="16"/>
      <c r="W4678" s="16"/>
      <c r="X4678" s="16"/>
      <c r="Y4678" s="16"/>
      <c r="Z4678" s="16"/>
      <c r="AA4678" s="16"/>
      <c r="AB4678" s="16"/>
      <c r="AC4678" s="16"/>
      <c r="AD4678" s="16"/>
      <c r="AE4678" s="16"/>
      <c r="AT4678" s="293" t="s">
        <v>260</v>
      </c>
      <c r="AU4678" s="293" t="s">
        <v>93</v>
      </c>
      <c r="AV4678" s="16" t="s">
        <v>273</v>
      </c>
      <c r="AW4678" s="16" t="s">
        <v>40</v>
      </c>
      <c r="AX4678" s="16" t="s">
        <v>84</v>
      </c>
      <c r="AY4678" s="293" t="s">
        <v>251</v>
      </c>
    </row>
    <row r="4679" s="15" customFormat="1">
      <c r="A4679" s="15"/>
      <c r="B4679" s="272"/>
      <c r="C4679" s="273"/>
      <c r="D4679" s="251" t="s">
        <v>260</v>
      </c>
      <c r="E4679" s="274" t="s">
        <v>1</v>
      </c>
      <c r="F4679" s="275" t="s">
        <v>632</v>
      </c>
      <c r="G4679" s="273"/>
      <c r="H4679" s="274" t="s">
        <v>1</v>
      </c>
      <c r="I4679" s="276"/>
      <c r="J4679" s="273"/>
      <c r="K4679" s="273"/>
      <c r="L4679" s="277"/>
      <c r="M4679" s="278"/>
      <c r="N4679" s="279"/>
      <c r="O4679" s="279"/>
      <c r="P4679" s="279"/>
      <c r="Q4679" s="279"/>
      <c r="R4679" s="279"/>
      <c r="S4679" s="279"/>
      <c r="T4679" s="280"/>
      <c r="U4679" s="15"/>
      <c r="V4679" s="15"/>
      <c r="W4679" s="15"/>
      <c r="X4679" s="15"/>
      <c r="Y4679" s="15"/>
      <c r="Z4679" s="15"/>
      <c r="AA4679" s="15"/>
      <c r="AB4679" s="15"/>
      <c r="AC4679" s="15"/>
      <c r="AD4679" s="15"/>
      <c r="AE4679" s="15"/>
      <c r="AT4679" s="281" t="s">
        <v>260</v>
      </c>
      <c r="AU4679" s="281" t="s">
        <v>93</v>
      </c>
      <c r="AV4679" s="15" t="s">
        <v>91</v>
      </c>
      <c r="AW4679" s="15" t="s">
        <v>40</v>
      </c>
      <c r="AX4679" s="15" t="s">
        <v>84</v>
      </c>
      <c r="AY4679" s="281" t="s">
        <v>251</v>
      </c>
    </row>
    <row r="4680" s="13" customFormat="1">
      <c r="A4680" s="13"/>
      <c r="B4680" s="249"/>
      <c r="C4680" s="250"/>
      <c r="D4680" s="251" t="s">
        <v>260</v>
      </c>
      <c r="E4680" s="252" t="s">
        <v>1</v>
      </c>
      <c r="F4680" s="253" t="s">
        <v>3682</v>
      </c>
      <c r="G4680" s="250"/>
      <c r="H4680" s="254">
        <v>3.6400000000000001</v>
      </c>
      <c r="I4680" s="255"/>
      <c r="J4680" s="250"/>
      <c r="K4680" s="250"/>
      <c r="L4680" s="256"/>
      <c r="M4680" s="257"/>
      <c r="N4680" s="258"/>
      <c r="O4680" s="258"/>
      <c r="P4680" s="258"/>
      <c r="Q4680" s="258"/>
      <c r="R4680" s="258"/>
      <c r="S4680" s="258"/>
      <c r="T4680" s="259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T4680" s="260" t="s">
        <v>260</v>
      </c>
      <c r="AU4680" s="260" t="s">
        <v>93</v>
      </c>
      <c r="AV4680" s="13" t="s">
        <v>93</v>
      </c>
      <c r="AW4680" s="13" t="s">
        <v>40</v>
      </c>
      <c r="AX4680" s="13" t="s">
        <v>84</v>
      </c>
      <c r="AY4680" s="260" t="s">
        <v>251</v>
      </c>
    </row>
    <row r="4681" s="13" customFormat="1">
      <c r="A4681" s="13"/>
      <c r="B4681" s="249"/>
      <c r="C4681" s="250"/>
      <c r="D4681" s="251" t="s">
        <v>260</v>
      </c>
      <c r="E4681" s="252" t="s">
        <v>1</v>
      </c>
      <c r="F4681" s="253" t="s">
        <v>3683</v>
      </c>
      <c r="G4681" s="250"/>
      <c r="H4681" s="254">
        <v>3.6400000000000001</v>
      </c>
      <c r="I4681" s="255"/>
      <c r="J4681" s="250"/>
      <c r="K4681" s="250"/>
      <c r="L4681" s="256"/>
      <c r="M4681" s="257"/>
      <c r="N4681" s="258"/>
      <c r="O4681" s="258"/>
      <c r="P4681" s="258"/>
      <c r="Q4681" s="258"/>
      <c r="R4681" s="258"/>
      <c r="S4681" s="258"/>
      <c r="T4681" s="259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T4681" s="260" t="s">
        <v>260</v>
      </c>
      <c r="AU4681" s="260" t="s">
        <v>93</v>
      </c>
      <c r="AV4681" s="13" t="s">
        <v>93</v>
      </c>
      <c r="AW4681" s="13" t="s">
        <v>40</v>
      </c>
      <c r="AX4681" s="13" t="s">
        <v>84</v>
      </c>
      <c r="AY4681" s="260" t="s">
        <v>251</v>
      </c>
    </row>
    <row r="4682" s="13" customFormat="1">
      <c r="A4682" s="13"/>
      <c r="B4682" s="249"/>
      <c r="C4682" s="250"/>
      <c r="D4682" s="251" t="s">
        <v>260</v>
      </c>
      <c r="E4682" s="252" t="s">
        <v>1</v>
      </c>
      <c r="F4682" s="253" t="s">
        <v>3684</v>
      </c>
      <c r="G4682" s="250"/>
      <c r="H4682" s="254">
        <v>3.6400000000000001</v>
      </c>
      <c r="I4682" s="255"/>
      <c r="J4682" s="250"/>
      <c r="K4682" s="250"/>
      <c r="L4682" s="256"/>
      <c r="M4682" s="257"/>
      <c r="N4682" s="258"/>
      <c r="O4682" s="258"/>
      <c r="P4682" s="258"/>
      <c r="Q4682" s="258"/>
      <c r="R4682" s="258"/>
      <c r="S4682" s="258"/>
      <c r="T4682" s="259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T4682" s="260" t="s">
        <v>260</v>
      </c>
      <c r="AU4682" s="260" t="s">
        <v>93</v>
      </c>
      <c r="AV4682" s="13" t="s">
        <v>93</v>
      </c>
      <c r="AW4682" s="13" t="s">
        <v>40</v>
      </c>
      <c r="AX4682" s="13" t="s">
        <v>84</v>
      </c>
      <c r="AY4682" s="260" t="s">
        <v>251</v>
      </c>
    </row>
    <row r="4683" s="13" customFormat="1">
      <c r="A4683" s="13"/>
      <c r="B4683" s="249"/>
      <c r="C4683" s="250"/>
      <c r="D4683" s="251" t="s">
        <v>260</v>
      </c>
      <c r="E4683" s="252" t="s">
        <v>1</v>
      </c>
      <c r="F4683" s="253" t="s">
        <v>3685</v>
      </c>
      <c r="G4683" s="250"/>
      <c r="H4683" s="254">
        <v>3.6400000000000001</v>
      </c>
      <c r="I4683" s="255"/>
      <c r="J4683" s="250"/>
      <c r="K4683" s="250"/>
      <c r="L4683" s="256"/>
      <c r="M4683" s="257"/>
      <c r="N4683" s="258"/>
      <c r="O4683" s="258"/>
      <c r="P4683" s="258"/>
      <c r="Q4683" s="258"/>
      <c r="R4683" s="258"/>
      <c r="S4683" s="258"/>
      <c r="T4683" s="259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60" t="s">
        <v>260</v>
      </c>
      <c r="AU4683" s="260" t="s">
        <v>93</v>
      </c>
      <c r="AV4683" s="13" t="s">
        <v>93</v>
      </c>
      <c r="AW4683" s="13" t="s">
        <v>40</v>
      </c>
      <c r="AX4683" s="13" t="s">
        <v>84</v>
      </c>
      <c r="AY4683" s="260" t="s">
        <v>251</v>
      </c>
    </row>
    <row r="4684" s="13" customFormat="1">
      <c r="A4684" s="13"/>
      <c r="B4684" s="249"/>
      <c r="C4684" s="250"/>
      <c r="D4684" s="251" t="s">
        <v>260</v>
      </c>
      <c r="E4684" s="252" t="s">
        <v>1</v>
      </c>
      <c r="F4684" s="253" t="s">
        <v>3686</v>
      </c>
      <c r="G4684" s="250"/>
      <c r="H4684" s="254">
        <v>3.6400000000000001</v>
      </c>
      <c r="I4684" s="255"/>
      <c r="J4684" s="250"/>
      <c r="K4684" s="250"/>
      <c r="L4684" s="256"/>
      <c r="M4684" s="257"/>
      <c r="N4684" s="258"/>
      <c r="O4684" s="258"/>
      <c r="P4684" s="258"/>
      <c r="Q4684" s="258"/>
      <c r="R4684" s="258"/>
      <c r="S4684" s="258"/>
      <c r="T4684" s="259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60" t="s">
        <v>260</v>
      </c>
      <c r="AU4684" s="260" t="s">
        <v>93</v>
      </c>
      <c r="AV4684" s="13" t="s">
        <v>93</v>
      </c>
      <c r="AW4684" s="13" t="s">
        <v>40</v>
      </c>
      <c r="AX4684" s="13" t="s">
        <v>84</v>
      </c>
      <c r="AY4684" s="260" t="s">
        <v>251</v>
      </c>
    </row>
    <row r="4685" s="13" customFormat="1">
      <c r="A4685" s="13"/>
      <c r="B4685" s="249"/>
      <c r="C4685" s="250"/>
      <c r="D4685" s="251" t="s">
        <v>260</v>
      </c>
      <c r="E4685" s="252" t="s">
        <v>1</v>
      </c>
      <c r="F4685" s="253" t="s">
        <v>3687</v>
      </c>
      <c r="G4685" s="250"/>
      <c r="H4685" s="254">
        <v>3.6400000000000001</v>
      </c>
      <c r="I4685" s="255"/>
      <c r="J4685" s="250"/>
      <c r="K4685" s="250"/>
      <c r="L4685" s="256"/>
      <c r="M4685" s="257"/>
      <c r="N4685" s="258"/>
      <c r="O4685" s="258"/>
      <c r="P4685" s="258"/>
      <c r="Q4685" s="258"/>
      <c r="R4685" s="258"/>
      <c r="S4685" s="258"/>
      <c r="T4685" s="259"/>
      <c r="U4685" s="13"/>
      <c r="V4685" s="13"/>
      <c r="W4685" s="13"/>
      <c r="X4685" s="13"/>
      <c r="Y4685" s="13"/>
      <c r="Z4685" s="13"/>
      <c r="AA4685" s="13"/>
      <c r="AB4685" s="13"/>
      <c r="AC4685" s="13"/>
      <c r="AD4685" s="13"/>
      <c r="AE4685" s="13"/>
      <c r="AT4685" s="260" t="s">
        <v>260</v>
      </c>
      <c r="AU4685" s="260" t="s">
        <v>93</v>
      </c>
      <c r="AV4685" s="13" t="s">
        <v>93</v>
      </c>
      <c r="AW4685" s="13" t="s">
        <v>40</v>
      </c>
      <c r="AX4685" s="13" t="s">
        <v>84</v>
      </c>
      <c r="AY4685" s="260" t="s">
        <v>251</v>
      </c>
    </row>
    <row r="4686" s="13" customFormat="1">
      <c r="A4686" s="13"/>
      <c r="B4686" s="249"/>
      <c r="C4686" s="250"/>
      <c r="D4686" s="251" t="s">
        <v>260</v>
      </c>
      <c r="E4686" s="252" t="s">
        <v>1</v>
      </c>
      <c r="F4686" s="253" t="s">
        <v>3688</v>
      </c>
      <c r="G4686" s="250"/>
      <c r="H4686" s="254">
        <v>3.6400000000000001</v>
      </c>
      <c r="I4686" s="255"/>
      <c r="J4686" s="250"/>
      <c r="K4686" s="250"/>
      <c r="L4686" s="256"/>
      <c r="M4686" s="257"/>
      <c r="N4686" s="258"/>
      <c r="O4686" s="258"/>
      <c r="P4686" s="258"/>
      <c r="Q4686" s="258"/>
      <c r="R4686" s="258"/>
      <c r="S4686" s="258"/>
      <c r="T4686" s="259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60" t="s">
        <v>260</v>
      </c>
      <c r="AU4686" s="260" t="s">
        <v>93</v>
      </c>
      <c r="AV4686" s="13" t="s">
        <v>93</v>
      </c>
      <c r="AW4686" s="13" t="s">
        <v>40</v>
      </c>
      <c r="AX4686" s="13" t="s">
        <v>84</v>
      </c>
      <c r="AY4686" s="260" t="s">
        <v>251</v>
      </c>
    </row>
    <row r="4687" s="13" customFormat="1">
      <c r="A4687" s="13"/>
      <c r="B4687" s="249"/>
      <c r="C4687" s="250"/>
      <c r="D4687" s="251" t="s">
        <v>260</v>
      </c>
      <c r="E4687" s="252" t="s">
        <v>1</v>
      </c>
      <c r="F4687" s="253" t="s">
        <v>3689</v>
      </c>
      <c r="G4687" s="250"/>
      <c r="H4687" s="254">
        <v>3.6400000000000001</v>
      </c>
      <c r="I4687" s="255"/>
      <c r="J4687" s="250"/>
      <c r="K4687" s="250"/>
      <c r="L4687" s="256"/>
      <c r="M4687" s="257"/>
      <c r="N4687" s="258"/>
      <c r="O4687" s="258"/>
      <c r="P4687" s="258"/>
      <c r="Q4687" s="258"/>
      <c r="R4687" s="258"/>
      <c r="S4687" s="258"/>
      <c r="T4687" s="259"/>
      <c r="U4687" s="13"/>
      <c r="V4687" s="13"/>
      <c r="W4687" s="13"/>
      <c r="X4687" s="13"/>
      <c r="Y4687" s="13"/>
      <c r="Z4687" s="13"/>
      <c r="AA4687" s="13"/>
      <c r="AB4687" s="13"/>
      <c r="AC4687" s="13"/>
      <c r="AD4687" s="13"/>
      <c r="AE4687" s="13"/>
      <c r="AT4687" s="260" t="s">
        <v>260</v>
      </c>
      <c r="AU4687" s="260" t="s">
        <v>93</v>
      </c>
      <c r="AV4687" s="13" t="s">
        <v>93</v>
      </c>
      <c r="AW4687" s="13" t="s">
        <v>40</v>
      </c>
      <c r="AX4687" s="13" t="s">
        <v>84</v>
      </c>
      <c r="AY4687" s="260" t="s">
        <v>251</v>
      </c>
    </row>
    <row r="4688" s="13" customFormat="1">
      <c r="A4688" s="13"/>
      <c r="B4688" s="249"/>
      <c r="C4688" s="250"/>
      <c r="D4688" s="251" t="s">
        <v>260</v>
      </c>
      <c r="E4688" s="252" t="s">
        <v>1</v>
      </c>
      <c r="F4688" s="253" t="s">
        <v>3690</v>
      </c>
      <c r="G4688" s="250"/>
      <c r="H4688" s="254">
        <v>3.6400000000000001</v>
      </c>
      <c r="I4688" s="255"/>
      <c r="J4688" s="250"/>
      <c r="K4688" s="250"/>
      <c r="L4688" s="256"/>
      <c r="M4688" s="257"/>
      <c r="N4688" s="258"/>
      <c r="O4688" s="258"/>
      <c r="P4688" s="258"/>
      <c r="Q4688" s="258"/>
      <c r="R4688" s="258"/>
      <c r="S4688" s="258"/>
      <c r="T4688" s="259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60" t="s">
        <v>260</v>
      </c>
      <c r="AU4688" s="260" t="s">
        <v>93</v>
      </c>
      <c r="AV4688" s="13" t="s">
        <v>93</v>
      </c>
      <c r="AW4688" s="13" t="s">
        <v>40</v>
      </c>
      <c r="AX4688" s="13" t="s">
        <v>84</v>
      </c>
      <c r="AY4688" s="260" t="s">
        <v>251</v>
      </c>
    </row>
    <row r="4689" s="13" customFormat="1">
      <c r="A4689" s="13"/>
      <c r="B4689" s="249"/>
      <c r="C4689" s="250"/>
      <c r="D4689" s="251" t="s">
        <v>260</v>
      </c>
      <c r="E4689" s="252" t="s">
        <v>1</v>
      </c>
      <c r="F4689" s="253" t="s">
        <v>3691</v>
      </c>
      <c r="G4689" s="250"/>
      <c r="H4689" s="254">
        <v>3.6400000000000001</v>
      </c>
      <c r="I4689" s="255"/>
      <c r="J4689" s="250"/>
      <c r="K4689" s="250"/>
      <c r="L4689" s="256"/>
      <c r="M4689" s="257"/>
      <c r="N4689" s="258"/>
      <c r="O4689" s="258"/>
      <c r="P4689" s="258"/>
      <c r="Q4689" s="258"/>
      <c r="R4689" s="258"/>
      <c r="S4689" s="258"/>
      <c r="T4689" s="259"/>
      <c r="U4689" s="13"/>
      <c r="V4689" s="13"/>
      <c r="W4689" s="13"/>
      <c r="X4689" s="13"/>
      <c r="Y4689" s="13"/>
      <c r="Z4689" s="13"/>
      <c r="AA4689" s="13"/>
      <c r="AB4689" s="13"/>
      <c r="AC4689" s="13"/>
      <c r="AD4689" s="13"/>
      <c r="AE4689" s="13"/>
      <c r="AT4689" s="260" t="s">
        <v>260</v>
      </c>
      <c r="AU4689" s="260" t="s">
        <v>93</v>
      </c>
      <c r="AV4689" s="13" t="s">
        <v>93</v>
      </c>
      <c r="AW4689" s="13" t="s">
        <v>40</v>
      </c>
      <c r="AX4689" s="13" t="s">
        <v>84</v>
      </c>
      <c r="AY4689" s="260" t="s">
        <v>251</v>
      </c>
    </row>
    <row r="4690" s="13" customFormat="1">
      <c r="A4690" s="13"/>
      <c r="B4690" s="249"/>
      <c r="C4690" s="250"/>
      <c r="D4690" s="251" t="s">
        <v>260</v>
      </c>
      <c r="E4690" s="252" t="s">
        <v>1</v>
      </c>
      <c r="F4690" s="253" t="s">
        <v>3692</v>
      </c>
      <c r="G4690" s="250"/>
      <c r="H4690" s="254">
        <v>3.6400000000000001</v>
      </c>
      <c r="I4690" s="255"/>
      <c r="J4690" s="250"/>
      <c r="K4690" s="250"/>
      <c r="L4690" s="256"/>
      <c r="M4690" s="257"/>
      <c r="N4690" s="258"/>
      <c r="O4690" s="258"/>
      <c r="P4690" s="258"/>
      <c r="Q4690" s="258"/>
      <c r="R4690" s="258"/>
      <c r="S4690" s="258"/>
      <c r="T4690" s="259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60" t="s">
        <v>260</v>
      </c>
      <c r="AU4690" s="260" t="s">
        <v>93</v>
      </c>
      <c r="AV4690" s="13" t="s">
        <v>93</v>
      </c>
      <c r="AW4690" s="13" t="s">
        <v>40</v>
      </c>
      <c r="AX4690" s="13" t="s">
        <v>84</v>
      </c>
      <c r="AY4690" s="260" t="s">
        <v>251</v>
      </c>
    </row>
    <row r="4691" s="13" customFormat="1">
      <c r="A4691" s="13"/>
      <c r="B4691" s="249"/>
      <c r="C4691" s="250"/>
      <c r="D4691" s="251" t="s">
        <v>260</v>
      </c>
      <c r="E4691" s="252" t="s">
        <v>1</v>
      </c>
      <c r="F4691" s="253" t="s">
        <v>3693</v>
      </c>
      <c r="G4691" s="250"/>
      <c r="H4691" s="254">
        <v>6.3899999999999997</v>
      </c>
      <c r="I4691" s="255"/>
      <c r="J4691" s="250"/>
      <c r="K4691" s="250"/>
      <c r="L4691" s="256"/>
      <c r="M4691" s="257"/>
      <c r="N4691" s="258"/>
      <c r="O4691" s="258"/>
      <c r="P4691" s="258"/>
      <c r="Q4691" s="258"/>
      <c r="R4691" s="258"/>
      <c r="S4691" s="258"/>
      <c r="T4691" s="259"/>
      <c r="U4691" s="13"/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3"/>
      <c r="AT4691" s="260" t="s">
        <v>260</v>
      </c>
      <c r="AU4691" s="260" t="s">
        <v>93</v>
      </c>
      <c r="AV4691" s="13" t="s">
        <v>93</v>
      </c>
      <c r="AW4691" s="13" t="s">
        <v>40</v>
      </c>
      <c r="AX4691" s="13" t="s">
        <v>84</v>
      </c>
      <c r="AY4691" s="260" t="s">
        <v>251</v>
      </c>
    </row>
    <row r="4692" s="13" customFormat="1">
      <c r="A4692" s="13"/>
      <c r="B4692" s="249"/>
      <c r="C4692" s="250"/>
      <c r="D4692" s="251" t="s">
        <v>260</v>
      </c>
      <c r="E4692" s="252" t="s">
        <v>1</v>
      </c>
      <c r="F4692" s="253" t="s">
        <v>3694</v>
      </c>
      <c r="G4692" s="250"/>
      <c r="H4692" s="254">
        <v>3.6400000000000001</v>
      </c>
      <c r="I4692" s="255"/>
      <c r="J4692" s="250"/>
      <c r="K4692" s="250"/>
      <c r="L4692" s="256"/>
      <c r="M4692" s="257"/>
      <c r="N4692" s="258"/>
      <c r="O4692" s="258"/>
      <c r="P4692" s="258"/>
      <c r="Q4692" s="258"/>
      <c r="R4692" s="258"/>
      <c r="S4692" s="258"/>
      <c r="T4692" s="259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60" t="s">
        <v>260</v>
      </c>
      <c r="AU4692" s="260" t="s">
        <v>93</v>
      </c>
      <c r="AV4692" s="13" t="s">
        <v>93</v>
      </c>
      <c r="AW4692" s="13" t="s">
        <v>40</v>
      </c>
      <c r="AX4692" s="13" t="s">
        <v>84</v>
      </c>
      <c r="AY4692" s="260" t="s">
        <v>251</v>
      </c>
    </row>
    <row r="4693" s="13" customFormat="1">
      <c r="A4693" s="13"/>
      <c r="B4693" s="249"/>
      <c r="C4693" s="250"/>
      <c r="D4693" s="251" t="s">
        <v>260</v>
      </c>
      <c r="E4693" s="252" t="s">
        <v>1</v>
      </c>
      <c r="F4693" s="253" t="s">
        <v>3695</v>
      </c>
      <c r="G4693" s="250"/>
      <c r="H4693" s="254">
        <v>3.6400000000000001</v>
      </c>
      <c r="I4693" s="255"/>
      <c r="J4693" s="250"/>
      <c r="K4693" s="250"/>
      <c r="L4693" s="256"/>
      <c r="M4693" s="257"/>
      <c r="N4693" s="258"/>
      <c r="O4693" s="258"/>
      <c r="P4693" s="258"/>
      <c r="Q4693" s="258"/>
      <c r="R4693" s="258"/>
      <c r="S4693" s="258"/>
      <c r="T4693" s="259"/>
      <c r="U4693" s="13"/>
      <c r="V4693" s="13"/>
      <c r="W4693" s="13"/>
      <c r="X4693" s="13"/>
      <c r="Y4693" s="13"/>
      <c r="Z4693" s="13"/>
      <c r="AA4693" s="13"/>
      <c r="AB4693" s="13"/>
      <c r="AC4693" s="13"/>
      <c r="AD4693" s="13"/>
      <c r="AE4693" s="13"/>
      <c r="AT4693" s="260" t="s">
        <v>260</v>
      </c>
      <c r="AU4693" s="260" t="s">
        <v>93</v>
      </c>
      <c r="AV4693" s="13" t="s">
        <v>93</v>
      </c>
      <c r="AW4693" s="13" t="s">
        <v>40</v>
      </c>
      <c r="AX4693" s="13" t="s">
        <v>84</v>
      </c>
      <c r="AY4693" s="260" t="s">
        <v>251</v>
      </c>
    </row>
    <row r="4694" s="13" customFormat="1">
      <c r="A4694" s="13"/>
      <c r="B4694" s="249"/>
      <c r="C4694" s="250"/>
      <c r="D4694" s="251" t="s">
        <v>260</v>
      </c>
      <c r="E4694" s="252" t="s">
        <v>1</v>
      </c>
      <c r="F4694" s="253" t="s">
        <v>3696</v>
      </c>
      <c r="G4694" s="250"/>
      <c r="H4694" s="254">
        <v>3.6400000000000001</v>
      </c>
      <c r="I4694" s="255"/>
      <c r="J4694" s="250"/>
      <c r="K4694" s="250"/>
      <c r="L4694" s="256"/>
      <c r="M4694" s="257"/>
      <c r="N4694" s="258"/>
      <c r="O4694" s="258"/>
      <c r="P4694" s="258"/>
      <c r="Q4694" s="258"/>
      <c r="R4694" s="258"/>
      <c r="S4694" s="258"/>
      <c r="T4694" s="259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60" t="s">
        <v>260</v>
      </c>
      <c r="AU4694" s="260" t="s">
        <v>93</v>
      </c>
      <c r="AV4694" s="13" t="s">
        <v>93</v>
      </c>
      <c r="AW4694" s="13" t="s">
        <v>40</v>
      </c>
      <c r="AX4694" s="13" t="s">
        <v>84</v>
      </c>
      <c r="AY4694" s="260" t="s">
        <v>251</v>
      </c>
    </row>
    <row r="4695" s="13" customFormat="1">
      <c r="A4695" s="13"/>
      <c r="B4695" s="249"/>
      <c r="C4695" s="250"/>
      <c r="D4695" s="251" t="s">
        <v>260</v>
      </c>
      <c r="E4695" s="252" t="s">
        <v>1</v>
      </c>
      <c r="F4695" s="253" t="s">
        <v>3697</v>
      </c>
      <c r="G4695" s="250"/>
      <c r="H4695" s="254">
        <v>3.6400000000000001</v>
      </c>
      <c r="I4695" s="255"/>
      <c r="J4695" s="250"/>
      <c r="K4695" s="250"/>
      <c r="L4695" s="256"/>
      <c r="M4695" s="257"/>
      <c r="N4695" s="258"/>
      <c r="O4695" s="258"/>
      <c r="P4695" s="258"/>
      <c r="Q4695" s="258"/>
      <c r="R4695" s="258"/>
      <c r="S4695" s="258"/>
      <c r="T4695" s="259"/>
      <c r="U4695" s="13"/>
      <c r="V4695" s="13"/>
      <c r="W4695" s="13"/>
      <c r="X4695" s="13"/>
      <c r="Y4695" s="13"/>
      <c r="Z4695" s="13"/>
      <c r="AA4695" s="13"/>
      <c r="AB4695" s="13"/>
      <c r="AC4695" s="13"/>
      <c r="AD4695" s="13"/>
      <c r="AE4695" s="13"/>
      <c r="AT4695" s="260" t="s">
        <v>260</v>
      </c>
      <c r="AU4695" s="260" t="s">
        <v>93</v>
      </c>
      <c r="AV4695" s="13" t="s">
        <v>93</v>
      </c>
      <c r="AW4695" s="13" t="s">
        <v>40</v>
      </c>
      <c r="AX4695" s="13" t="s">
        <v>84</v>
      </c>
      <c r="AY4695" s="260" t="s">
        <v>251</v>
      </c>
    </row>
    <row r="4696" s="13" customFormat="1">
      <c r="A4696" s="13"/>
      <c r="B4696" s="249"/>
      <c r="C4696" s="250"/>
      <c r="D4696" s="251" t="s">
        <v>260</v>
      </c>
      <c r="E4696" s="252" t="s">
        <v>1</v>
      </c>
      <c r="F4696" s="253" t="s">
        <v>3698</v>
      </c>
      <c r="G4696" s="250"/>
      <c r="H4696" s="254">
        <v>3.6400000000000001</v>
      </c>
      <c r="I4696" s="255"/>
      <c r="J4696" s="250"/>
      <c r="K4696" s="250"/>
      <c r="L4696" s="256"/>
      <c r="M4696" s="257"/>
      <c r="N4696" s="258"/>
      <c r="O4696" s="258"/>
      <c r="P4696" s="258"/>
      <c r="Q4696" s="258"/>
      <c r="R4696" s="258"/>
      <c r="S4696" s="258"/>
      <c r="T4696" s="259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60" t="s">
        <v>260</v>
      </c>
      <c r="AU4696" s="260" t="s">
        <v>93</v>
      </c>
      <c r="AV4696" s="13" t="s">
        <v>93</v>
      </c>
      <c r="AW4696" s="13" t="s">
        <v>40</v>
      </c>
      <c r="AX4696" s="13" t="s">
        <v>84</v>
      </c>
      <c r="AY4696" s="260" t="s">
        <v>251</v>
      </c>
    </row>
    <row r="4697" s="13" customFormat="1">
      <c r="A4697" s="13"/>
      <c r="B4697" s="249"/>
      <c r="C4697" s="250"/>
      <c r="D4697" s="251" t="s">
        <v>260</v>
      </c>
      <c r="E4697" s="252" t="s">
        <v>1</v>
      </c>
      <c r="F4697" s="253" t="s">
        <v>3699</v>
      </c>
      <c r="G4697" s="250"/>
      <c r="H4697" s="254">
        <v>3.6400000000000001</v>
      </c>
      <c r="I4697" s="255"/>
      <c r="J4697" s="250"/>
      <c r="K4697" s="250"/>
      <c r="L4697" s="256"/>
      <c r="M4697" s="257"/>
      <c r="N4697" s="258"/>
      <c r="O4697" s="258"/>
      <c r="P4697" s="258"/>
      <c r="Q4697" s="258"/>
      <c r="R4697" s="258"/>
      <c r="S4697" s="258"/>
      <c r="T4697" s="259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60" t="s">
        <v>260</v>
      </c>
      <c r="AU4697" s="260" t="s">
        <v>93</v>
      </c>
      <c r="AV4697" s="13" t="s">
        <v>93</v>
      </c>
      <c r="AW4697" s="13" t="s">
        <v>40</v>
      </c>
      <c r="AX4697" s="13" t="s">
        <v>84</v>
      </c>
      <c r="AY4697" s="260" t="s">
        <v>251</v>
      </c>
    </row>
    <row r="4698" s="13" customFormat="1">
      <c r="A4698" s="13"/>
      <c r="B4698" s="249"/>
      <c r="C4698" s="250"/>
      <c r="D4698" s="251" t="s">
        <v>260</v>
      </c>
      <c r="E4698" s="252" t="s">
        <v>1</v>
      </c>
      <c r="F4698" s="253" t="s">
        <v>3700</v>
      </c>
      <c r="G4698" s="250"/>
      <c r="H4698" s="254">
        <v>3.6400000000000001</v>
      </c>
      <c r="I4698" s="255"/>
      <c r="J4698" s="250"/>
      <c r="K4698" s="250"/>
      <c r="L4698" s="256"/>
      <c r="M4698" s="257"/>
      <c r="N4698" s="258"/>
      <c r="O4698" s="258"/>
      <c r="P4698" s="258"/>
      <c r="Q4698" s="258"/>
      <c r="R4698" s="258"/>
      <c r="S4698" s="258"/>
      <c r="T4698" s="259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60" t="s">
        <v>260</v>
      </c>
      <c r="AU4698" s="260" t="s">
        <v>93</v>
      </c>
      <c r="AV4698" s="13" t="s">
        <v>93</v>
      </c>
      <c r="AW4698" s="13" t="s">
        <v>40</v>
      </c>
      <c r="AX4698" s="13" t="s">
        <v>84</v>
      </c>
      <c r="AY4698" s="260" t="s">
        <v>251</v>
      </c>
    </row>
    <row r="4699" s="13" customFormat="1">
      <c r="A4699" s="13"/>
      <c r="B4699" s="249"/>
      <c r="C4699" s="250"/>
      <c r="D4699" s="251" t="s">
        <v>260</v>
      </c>
      <c r="E4699" s="252" t="s">
        <v>1</v>
      </c>
      <c r="F4699" s="253" t="s">
        <v>3701</v>
      </c>
      <c r="G4699" s="250"/>
      <c r="H4699" s="254">
        <v>3.6400000000000001</v>
      </c>
      <c r="I4699" s="255"/>
      <c r="J4699" s="250"/>
      <c r="K4699" s="250"/>
      <c r="L4699" s="256"/>
      <c r="M4699" s="257"/>
      <c r="N4699" s="258"/>
      <c r="O4699" s="258"/>
      <c r="P4699" s="258"/>
      <c r="Q4699" s="258"/>
      <c r="R4699" s="258"/>
      <c r="S4699" s="258"/>
      <c r="T4699" s="259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T4699" s="260" t="s">
        <v>260</v>
      </c>
      <c r="AU4699" s="260" t="s">
        <v>93</v>
      </c>
      <c r="AV4699" s="13" t="s">
        <v>93</v>
      </c>
      <c r="AW4699" s="13" t="s">
        <v>40</v>
      </c>
      <c r="AX4699" s="13" t="s">
        <v>84</v>
      </c>
      <c r="AY4699" s="260" t="s">
        <v>251</v>
      </c>
    </row>
    <row r="4700" s="16" customFormat="1">
      <c r="A4700" s="16"/>
      <c r="B4700" s="283"/>
      <c r="C4700" s="284"/>
      <c r="D4700" s="251" t="s">
        <v>260</v>
      </c>
      <c r="E4700" s="285" t="s">
        <v>1</v>
      </c>
      <c r="F4700" s="286" t="s">
        <v>329</v>
      </c>
      <c r="G4700" s="284"/>
      <c r="H4700" s="287">
        <v>75.549999999999997</v>
      </c>
      <c r="I4700" s="288"/>
      <c r="J4700" s="284"/>
      <c r="K4700" s="284"/>
      <c r="L4700" s="289"/>
      <c r="M4700" s="290"/>
      <c r="N4700" s="291"/>
      <c r="O4700" s="291"/>
      <c r="P4700" s="291"/>
      <c r="Q4700" s="291"/>
      <c r="R4700" s="291"/>
      <c r="S4700" s="291"/>
      <c r="T4700" s="292"/>
      <c r="U4700" s="16"/>
      <c r="V4700" s="16"/>
      <c r="W4700" s="16"/>
      <c r="X4700" s="16"/>
      <c r="Y4700" s="16"/>
      <c r="Z4700" s="16"/>
      <c r="AA4700" s="16"/>
      <c r="AB4700" s="16"/>
      <c r="AC4700" s="16"/>
      <c r="AD4700" s="16"/>
      <c r="AE4700" s="16"/>
      <c r="AT4700" s="293" t="s">
        <v>260</v>
      </c>
      <c r="AU4700" s="293" t="s">
        <v>93</v>
      </c>
      <c r="AV4700" s="16" t="s">
        <v>273</v>
      </c>
      <c r="AW4700" s="16" t="s">
        <v>40</v>
      </c>
      <c r="AX4700" s="16" t="s">
        <v>84</v>
      </c>
      <c r="AY4700" s="293" t="s">
        <v>251</v>
      </c>
    </row>
    <row r="4701" s="14" customFormat="1">
      <c r="A4701" s="14"/>
      <c r="B4701" s="261"/>
      <c r="C4701" s="262"/>
      <c r="D4701" s="251" t="s">
        <v>260</v>
      </c>
      <c r="E4701" s="263" t="s">
        <v>1</v>
      </c>
      <c r="F4701" s="264" t="s">
        <v>262</v>
      </c>
      <c r="G4701" s="262"/>
      <c r="H4701" s="265">
        <v>377.74999999999898</v>
      </c>
      <c r="I4701" s="266"/>
      <c r="J4701" s="262"/>
      <c r="K4701" s="262"/>
      <c r="L4701" s="267"/>
      <c r="M4701" s="268"/>
      <c r="N4701" s="269"/>
      <c r="O4701" s="269"/>
      <c r="P4701" s="269"/>
      <c r="Q4701" s="269"/>
      <c r="R4701" s="269"/>
      <c r="S4701" s="269"/>
      <c r="T4701" s="270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T4701" s="271" t="s">
        <v>260</v>
      </c>
      <c r="AU4701" s="271" t="s">
        <v>93</v>
      </c>
      <c r="AV4701" s="14" t="s">
        <v>257</v>
      </c>
      <c r="AW4701" s="14" t="s">
        <v>40</v>
      </c>
      <c r="AX4701" s="14" t="s">
        <v>91</v>
      </c>
      <c r="AY4701" s="271" t="s">
        <v>251</v>
      </c>
    </row>
    <row r="4702" s="13" customFormat="1">
      <c r="A4702" s="13"/>
      <c r="B4702" s="249"/>
      <c r="C4702" s="250"/>
      <c r="D4702" s="251" t="s">
        <v>260</v>
      </c>
      <c r="E4702" s="250"/>
      <c r="F4702" s="253" t="s">
        <v>3854</v>
      </c>
      <c r="G4702" s="250"/>
      <c r="H4702" s="254">
        <v>434.41300000000001</v>
      </c>
      <c r="I4702" s="255"/>
      <c r="J4702" s="250"/>
      <c r="K4702" s="250"/>
      <c r="L4702" s="256"/>
      <c r="M4702" s="257"/>
      <c r="N4702" s="258"/>
      <c r="O4702" s="258"/>
      <c r="P4702" s="258"/>
      <c r="Q4702" s="258"/>
      <c r="R4702" s="258"/>
      <c r="S4702" s="258"/>
      <c r="T4702" s="259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60" t="s">
        <v>260</v>
      </c>
      <c r="AU4702" s="260" t="s">
        <v>93</v>
      </c>
      <c r="AV4702" s="13" t="s">
        <v>93</v>
      </c>
      <c r="AW4702" s="13" t="s">
        <v>4</v>
      </c>
      <c r="AX4702" s="13" t="s">
        <v>91</v>
      </c>
      <c r="AY4702" s="260" t="s">
        <v>251</v>
      </c>
    </row>
    <row r="4703" s="2" customFormat="1" ht="24.15" customHeight="1">
      <c r="A4703" s="41"/>
      <c r="B4703" s="42"/>
      <c r="C4703" s="230" t="s">
        <v>3855</v>
      </c>
      <c r="D4703" s="230" t="s">
        <v>253</v>
      </c>
      <c r="E4703" s="231" t="s">
        <v>3856</v>
      </c>
      <c r="F4703" s="232" t="s">
        <v>3857</v>
      </c>
      <c r="G4703" s="233" t="s">
        <v>389</v>
      </c>
      <c r="H4703" s="234">
        <v>394.92000000000002</v>
      </c>
      <c r="I4703" s="235"/>
      <c r="J4703" s="236">
        <f>ROUND(I4703*H4703,2)</f>
        <v>0</v>
      </c>
      <c r="K4703" s="237"/>
      <c r="L4703" s="47"/>
      <c r="M4703" s="238" t="s">
        <v>1</v>
      </c>
      <c r="N4703" s="239" t="s">
        <v>49</v>
      </c>
      <c r="O4703" s="94"/>
      <c r="P4703" s="240">
        <f>O4703*H4703</f>
        <v>0</v>
      </c>
      <c r="Q4703" s="240">
        <v>0.0015</v>
      </c>
      <c r="R4703" s="240">
        <f>Q4703*H4703</f>
        <v>0.59238000000000002</v>
      </c>
      <c r="S4703" s="240">
        <v>0</v>
      </c>
      <c r="T4703" s="241">
        <f>S4703*H4703</f>
        <v>0</v>
      </c>
      <c r="U4703" s="41"/>
      <c r="V4703" s="41"/>
      <c r="W4703" s="41"/>
      <c r="X4703" s="41"/>
      <c r="Y4703" s="41"/>
      <c r="Z4703" s="41"/>
      <c r="AA4703" s="41"/>
      <c r="AB4703" s="41"/>
      <c r="AC4703" s="41"/>
      <c r="AD4703" s="41"/>
      <c r="AE4703" s="41"/>
      <c r="AR4703" s="242" t="s">
        <v>304</v>
      </c>
      <c r="AT4703" s="242" t="s">
        <v>253</v>
      </c>
      <c r="AU4703" s="242" t="s">
        <v>93</v>
      </c>
      <c r="AY4703" s="19" t="s">
        <v>251</v>
      </c>
      <c r="BE4703" s="243">
        <f>IF(N4703="základní",J4703,0)</f>
        <v>0</v>
      </c>
      <c r="BF4703" s="243">
        <f>IF(N4703="snížená",J4703,0)</f>
        <v>0</v>
      </c>
      <c r="BG4703" s="243">
        <f>IF(N4703="zákl. přenesená",J4703,0)</f>
        <v>0</v>
      </c>
      <c r="BH4703" s="243">
        <f>IF(N4703="sníž. přenesená",J4703,0)</f>
        <v>0</v>
      </c>
      <c r="BI4703" s="243">
        <f>IF(N4703="nulová",J4703,0)</f>
        <v>0</v>
      </c>
      <c r="BJ4703" s="19" t="s">
        <v>91</v>
      </c>
      <c r="BK4703" s="243">
        <f>ROUND(I4703*H4703,2)</f>
        <v>0</v>
      </c>
      <c r="BL4703" s="19" t="s">
        <v>304</v>
      </c>
      <c r="BM4703" s="242" t="s">
        <v>3858</v>
      </c>
    </row>
    <row r="4704" s="2" customFormat="1">
      <c r="A4704" s="41"/>
      <c r="B4704" s="42"/>
      <c r="C4704" s="43"/>
      <c r="D4704" s="244" t="s">
        <v>258</v>
      </c>
      <c r="E4704" s="43"/>
      <c r="F4704" s="245" t="s">
        <v>3859</v>
      </c>
      <c r="G4704" s="43"/>
      <c r="H4704" s="43"/>
      <c r="I4704" s="246"/>
      <c r="J4704" s="43"/>
      <c r="K4704" s="43"/>
      <c r="L4704" s="47"/>
      <c r="M4704" s="247"/>
      <c r="N4704" s="248"/>
      <c r="O4704" s="94"/>
      <c r="P4704" s="94"/>
      <c r="Q4704" s="94"/>
      <c r="R4704" s="94"/>
      <c r="S4704" s="94"/>
      <c r="T4704" s="95"/>
      <c r="U4704" s="41"/>
      <c r="V4704" s="41"/>
      <c r="W4704" s="41"/>
      <c r="X4704" s="41"/>
      <c r="Y4704" s="41"/>
      <c r="Z4704" s="41"/>
      <c r="AA4704" s="41"/>
      <c r="AB4704" s="41"/>
      <c r="AC4704" s="41"/>
      <c r="AD4704" s="41"/>
      <c r="AE4704" s="41"/>
      <c r="AT4704" s="19" t="s">
        <v>258</v>
      </c>
      <c r="AU4704" s="19" t="s">
        <v>93</v>
      </c>
    </row>
    <row r="4705" s="15" customFormat="1">
      <c r="A4705" s="15"/>
      <c r="B4705" s="272"/>
      <c r="C4705" s="273"/>
      <c r="D4705" s="251" t="s">
        <v>260</v>
      </c>
      <c r="E4705" s="274" t="s">
        <v>1</v>
      </c>
      <c r="F4705" s="275" t="s">
        <v>3601</v>
      </c>
      <c r="G4705" s="273"/>
      <c r="H4705" s="274" t="s">
        <v>1</v>
      </c>
      <c r="I4705" s="276"/>
      <c r="J4705" s="273"/>
      <c r="K4705" s="273"/>
      <c r="L4705" s="277"/>
      <c r="M4705" s="278"/>
      <c r="N4705" s="279"/>
      <c r="O4705" s="279"/>
      <c r="P4705" s="279"/>
      <c r="Q4705" s="279"/>
      <c r="R4705" s="279"/>
      <c r="S4705" s="279"/>
      <c r="T4705" s="280"/>
      <c r="U4705" s="15"/>
      <c r="V4705" s="15"/>
      <c r="W4705" s="15"/>
      <c r="X4705" s="15"/>
      <c r="Y4705" s="15"/>
      <c r="Z4705" s="15"/>
      <c r="AA4705" s="15"/>
      <c r="AB4705" s="15"/>
      <c r="AC4705" s="15"/>
      <c r="AD4705" s="15"/>
      <c r="AE4705" s="15"/>
      <c r="AT4705" s="281" t="s">
        <v>260</v>
      </c>
      <c r="AU4705" s="281" t="s">
        <v>93</v>
      </c>
      <c r="AV4705" s="15" t="s">
        <v>91</v>
      </c>
      <c r="AW4705" s="15" t="s">
        <v>40</v>
      </c>
      <c r="AX4705" s="15" t="s">
        <v>84</v>
      </c>
      <c r="AY4705" s="281" t="s">
        <v>251</v>
      </c>
    </row>
    <row r="4706" s="15" customFormat="1">
      <c r="A4706" s="15"/>
      <c r="B4706" s="272"/>
      <c r="C4706" s="273"/>
      <c r="D4706" s="251" t="s">
        <v>260</v>
      </c>
      <c r="E4706" s="274" t="s">
        <v>1</v>
      </c>
      <c r="F4706" s="275" t="s">
        <v>330</v>
      </c>
      <c r="G4706" s="273"/>
      <c r="H4706" s="274" t="s">
        <v>1</v>
      </c>
      <c r="I4706" s="276"/>
      <c r="J4706" s="273"/>
      <c r="K4706" s="273"/>
      <c r="L4706" s="277"/>
      <c r="M4706" s="278"/>
      <c r="N4706" s="279"/>
      <c r="O4706" s="279"/>
      <c r="P4706" s="279"/>
      <c r="Q4706" s="279"/>
      <c r="R4706" s="279"/>
      <c r="S4706" s="279"/>
      <c r="T4706" s="280"/>
      <c r="U4706" s="15"/>
      <c r="V4706" s="15"/>
      <c r="W4706" s="15"/>
      <c r="X4706" s="15"/>
      <c r="Y4706" s="15"/>
      <c r="Z4706" s="15"/>
      <c r="AA4706" s="15"/>
      <c r="AB4706" s="15"/>
      <c r="AC4706" s="15"/>
      <c r="AD4706" s="15"/>
      <c r="AE4706" s="15"/>
      <c r="AT4706" s="281" t="s">
        <v>260</v>
      </c>
      <c r="AU4706" s="281" t="s">
        <v>93</v>
      </c>
      <c r="AV4706" s="15" t="s">
        <v>91</v>
      </c>
      <c r="AW4706" s="15" t="s">
        <v>40</v>
      </c>
      <c r="AX4706" s="15" t="s">
        <v>84</v>
      </c>
      <c r="AY4706" s="281" t="s">
        <v>251</v>
      </c>
    </row>
    <row r="4707" s="13" customFormat="1">
      <c r="A4707" s="13"/>
      <c r="B4707" s="249"/>
      <c r="C4707" s="250"/>
      <c r="D4707" s="251" t="s">
        <v>260</v>
      </c>
      <c r="E4707" s="252" t="s">
        <v>1</v>
      </c>
      <c r="F4707" s="253" t="s">
        <v>3602</v>
      </c>
      <c r="G4707" s="250"/>
      <c r="H4707" s="254">
        <v>3.6400000000000001</v>
      </c>
      <c r="I4707" s="255"/>
      <c r="J4707" s="250"/>
      <c r="K4707" s="250"/>
      <c r="L4707" s="256"/>
      <c r="M4707" s="257"/>
      <c r="N4707" s="258"/>
      <c r="O4707" s="258"/>
      <c r="P4707" s="258"/>
      <c r="Q4707" s="258"/>
      <c r="R4707" s="258"/>
      <c r="S4707" s="258"/>
      <c r="T4707" s="259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60" t="s">
        <v>260</v>
      </c>
      <c r="AU4707" s="260" t="s">
        <v>93</v>
      </c>
      <c r="AV4707" s="13" t="s">
        <v>93</v>
      </c>
      <c r="AW4707" s="13" t="s">
        <v>40</v>
      </c>
      <c r="AX4707" s="13" t="s">
        <v>84</v>
      </c>
      <c r="AY4707" s="260" t="s">
        <v>251</v>
      </c>
    </row>
    <row r="4708" s="13" customFormat="1">
      <c r="A4708" s="13"/>
      <c r="B4708" s="249"/>
      <c r="C4708" s="250"/>
      <c r="D4708" s="251" t="s">
        <v>260</v>
      </c>
      <c r="E4708" s="252" t="s">
        <v>1</v>
      </c>
      <c r="F4708" s="253" t="s">
        <v>3603</v>
      </c>
      <c r="G4708" s="250"/>
      <c r="H4708" s="254">
        <v>3.6400000000000001</v>
      </c>
      <c r="I4708" s="255"/>
      <c r="J4708" s="250"/>
      <c r="K4708" s="250"/>
      <c r="L4708" s="256"/>
      <c r="M4708" s="257"/>
      <c r="N4708" s="258"/>
      <c r="O4708" s="258"/>
      <c r="P4708" s="258"/>
      <c r="Q4708" s="258"/>
      <c r="R4708" s="258"/>
      <c r="S4708" s="258"/>
      <c r="T4708" s="259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T4708" s="260" t="s">
        <v>260</v>
      </c>
      <c r="AU4708" s="260" t="s">
        <v>93</v>
      </c>
      <c r="AV4708" s="13" t="s">
        <v>93</v>
      </c>
      <c r="AW4708" s="13" t="s">
        <v>40</v>
      </c>
      <c r="AX4708" s="13" t="s">
        <v>84</v>
      </c>
      <c r="AY4708" s="260" t="s">
        <v>251</v>
      </c>
    </row>
    <row r="4709" s="13" customFormat="1">
      <c r="A4709" s="13"/>
      <c r="B4709" s="249"/>
      <c r="C4709" s="250"/>
      <c r="D4709" s="251" t="s">
        <v>260</v>
      </c>
      <c r="E4709" s="252" t="s">
        <v>1</v>
      </c>
      <c r="F4709" s="253" t="s">
        <v>3604</v>
      </c>
      <c r="G4709" s="250"/>
      <c r="H4709" s="254">
        <v>3.6400000000000001</v>
      </c>
      <c r="I4709" s="255"/>
      <c r="J4709" s="250"/>
      <c r="K4709" s="250"/>
      <c r="L4709" s="256"/>
      <c r="M4709" s="257"/>
      <c r="N4709" s="258"/>
      <c r="O4709" s="258"/>
      <c r="P4709" s="258"/>
      <c r="Q4709" s="258"/>
      <c r="R4709" s="258"/>
      <c r="S4709" s="258"/>
      <c r="T4709" s="259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60" t="s">
        <v>260</v>
      </c>
      <c r="AU4709" s="260" t="s">
        <v>93</v>
      </c>
      <c r="AV4709" s="13" t="s">
        <v>93</v>
      </c>
      <c r="AW4709" s="13" t="s">
        <v>40</v>
      </c>
      <c r="AX4709" s="13" t="s">
        <v>84</v>
      </c>
      <c r="AY4709" s="260" t="s">
        <v>251</v>
      </c>
    </row>
    <row r="4710" s="13" customFormat="1">
      <c r="A4710" s="13"/>
      <c r="B4710" s="249"/>
      <c r="C4710" s="250"/>
      <c r="D4710" s="251" t="s">
        <v>260</v>
      </c>
      <c r="E4710" s="252" t="s">
        <v>1</v>
      </c>
      <c r="F4710" s="253" t="s">
        <v>3605</v>
      </c>
      <c r="G4710" s="250"/>
      <c r="H4710" s="254">
        <v>3.6400000000000001</v>
      </c>
      <c r="I4710" s="255"/>
      <c r="J4710" s="250"/>
      <c r="K4710" s="250"/>
      <c r="L4710" s="256"/>
      <c r="M4710" s="257"/>
      <c r="N4710" s="258"/>
      <c r="O4710" s="258"/>
      <c r="P4710" s="258"/>
      <c r="Q4710" s="258"/>
      <c r="R4710" s="258"/>
      <c r="S4710" s="258"/>
      <c r="T4710" s="259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T4710" s="260" t="s">
        <v>260</v>
      </c>
      <c r="AU4710" s="260" t="s">
        <v>93</v>
      </c>
      <c r="AV4710" s="13" t="s">
        <v>93</v>
      </c>
      <c r="AW4710" s="13" t="s">
        <v>40</v>
      </c>
      <c r="AX4710" s="13" t="s">
        <v>84</v>
      </c>
      <c r="AY4710" s="260" t="s">
        <v>251</v>
      </c>
    </row>
    <row r="4711" s="13" customFormat="1">
      <c r="A4711" s="13"/>
      <c r="B4711" s="249"/>
      <c r="C4711" s="250"/>
      <c r="D4711" s="251" t="s">
        <v>260</v>
      </c>
      <c r="E4711" s="252" t="s">
        <v>1</v>
      </c>
      <c r="F4711" s="253" t="s">
        <v>3606</v>
      </c>
      <c r="G4711" s="250"/>
      <c r="H4711" s="254">
        <v>3.6400000000000001</v>
      </c>
      <c r="I4711" s="255"/>
      <c r="J4711" s="250"/>
      <c r="K4711" s="250"/>
      <c r="L4711" s="256"/>
      <c r="M4711" s="257"/>
      <c r="N4711" s="258"/>
      <c r="O4711" s="258"/>
      <c r="P4711" s="258"/>
      <c r="Q4711" s="258"/>
      <c r="R4711" s="258"/>
      <c r="S4711" s="258"/>
      <c r="T4711" s="259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60" t="s">
        <v>260</v>
      </c>
      <c r="AU4711" s="260" t="s">
        <v>93</v>
      </c>
      <c r="AV4711" s="13" t="s">
        <v>93</v>
      </c>
      <c r="AW4711" s="13" t="s">
        <v>40</v>
      </c>
      <c r="AX4711" s="13" t="s">
        <v>84</v>
      </c>
      <c r="AY4711" s="260" t="s">
        <v>251</v>
      </c>
    </row>
    <row r="4712" s="13" customFormat="1">
      <c r="A4712" s="13"/>
      <c r="B4712" s="249"/>
      <c r="C4712" s="250"/>
      <c r="D4712" s="251" t="s">
        <v>260</v>
      </c>
      <c r="E4712" s="252" t="s">
        <v>1</v>
      </c>
      <c r="F4712" s="253" t="s">
        <v>3607</v>
      </c>
      <c r="G4712" s="250"/>
      <c r="H4712" s="254">
        <v>3.6400000000000001</v>
      </c>
      <c r="I4712" s="255"/>
      <c r="J4712" s="250"/>
      <c r="K4712" s="250"/>
      <c r="L4712" s="256"/>
      <c r="M4712" s="257"/>
      <c r="N4712" s="258"/>
      <c r="O4712" s="258"/>
      <c r="P4712" s="258"/>
      <c r="Q4712" s="258"/>
      <c r="R4712" s="258"/>
      <c r="S4712" s="258"/>
      <c r="T4712" s="259"/>
      <c r="U4712" s="13"/>
      <c r="V4712" s="13"/>
      <c r="W4712" s="13"/>
      <c r="X4712" s="13"/>
      <c r="Y4712" s="13"/>
      <c r="Z4712" s="13"/>
      <c r="AA4712" s="13"/>
      <c r="AB4712" s="13"/>
      <c r="AC4712" s="13"/>
      <c r="AD4712" s="13"/>
      <c r="AE4712" s="13"/>
      <c r="AT4712" s="260" t="s">
        <v>260</v>
      </c>
      <c r="AU4712" s="260" t="s">
        <v>93</v>
      </c>
      <c r="AV4712" s="13" t="s">
        <v>93</v>
      </c>
      <c r="AW4712" s="13" t="s">
        <v>40</v>
      </c>
      <c r="AX4712" s="13" t="s">
        <v>84</v>
      </c>
      <c r="AY4712" s="260" t="s">
        <v>251</v>
      </c>
    </row>
    <row r="4713" s="13" customFormat="1">
      <c r="A4713" s="13"/>
      <c r="B4713" s="249"/>
      <c r="C4713" s="250"/>
      <c r="D4713" s="251" t="s">
        <v>260</v>
      </c>
      <c r="E4713" s="252" t="s">
        <v>1</v>
      </c>
      <c r="F4713" s="253" t="s">
        <v>3608</v>
      </c>
      <c r="G4713" s="250"/>
      <c r="H4713" s="254">
        <v>3.6400000000000001</v>
      </c>
      <c r="I4713" s="255"/>
      <c r="J4713" s="250"/>
      <c r="K4713" s="250"/>
      <c r="L4713" s="256"/>
      <c r="M4713" s="257"/>
      <c r="N4713" s="258"/>
      <c r="O4713" s="258"/>
      <c r="P4713" s="258"/>
      <c r="Q4713" s="258"/>
      <c r="R4713" s="258"/>
      <c r="S4713" s="258"/>
      <c r="T4713" s="259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60" t="s">
        <v>260</v>
      </c>
      <c r="AU4713" s="260" t="s">
        <v>93</v>
      </c>
      <c r="AV4713" s="13" t="s">
        <v>93</v>
      </c>
      <c r="AW4713" s="13" t="s">
        <v>40</v>
      </c>
      <c r="AX4713" s="13" t="s">
        <v>84</v>
      </c>
      <c r="AY4713" s="260" t="s">
        <v>251</v>
      </c>
    </row>
    <row r="4714" s="13" customFormat="1">
      <c r="A4714" s="13"/>
      <c r="B4714" s="249"/>
      <c r="C4714" s="250"/>
      <c r="D4714" s="251" t="s">
        <v>260</v>
      </c>
      <c r="E4714" s="252" t="s">
        <v>1</v>
      </c>
      <c r="F4714" s="253" t="s">
        <v>3609</v>
      </c>
      <c r="G4714" s="250"/>
      <c r="H4714" s="254">
        <v>3.6400000000000001</v>
      </c>
      <c r="I4714" s="255"/>
      <c r="J4714" s="250"/>
      <c r="K4714" s="250"/>
      <c r="L4714" s="256"/>
      <c r="M4714" s="257"/>
      <c r="N4714" s="258"/>
      <c r="O4714" s="258"/>
      <c r="P4714" s="258"/>
      <c r="Q4714" s="258"/>
      <c r="R4714" s="258"/>
      <c r="S4714" s="258"/>
      <c r="T4714" s="259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T4714" s="260" t="s">
        <v>260</v>
      </c>
      <c r="AU4714" s="260" t="s">
        <v>93</v>
      </c>
      <c r="AV4714" s="13" t="s">
        <v>93</v>
      </c>
      <c r="AW4714" s="13" t="s">
        <v>40</v>
      </c>
      <c r="AX4714" s="13" t="s">
        <v>84</v>
      </c>
      <c r="AY4714" s="260" t="s">
        <v>251</v>
      </c>
    </row>
    <row r="4715" s="13" customFormat="1">
      <c r="A4715" s="13"/>
      <c r="B4715" s="249"/>
      <c r="C4715" s="250"/>
      <c r="D4715" s="251" t="s">
        <v>260</v>
      </c>
      <c r="E4715" s="252" t="s">
        <v>1</v>
      </c>
      <c r="F4715" s="253" t="s">
        <v>3610</v>
      </c>
      <c r="G4715" s="250"/>
      <c r="H4715" s="254">
        <v>3.6400000000000001</v>
      </c>
      <c r="I4715" s="255"/>
      <c r="J4715" s="250"/>
      <c r="K4715" s="250"/>
      <c r="L4715" s="256"/>
      <c r="M4715" s="257"/>
      <c r="N4715" s="258"/>
      <c r="O4715" s="258"/>
      <c r="P4715" s="258"/>
      <c r="Q4715" s="258"/>
      <c r="R4715" s="258"/>
      <c r="S4715" s="258"/>
      <c r="T4715" s="259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T4715" s="260" t="s">
        <v>260</v>
      </c>
      <c r="AU4715" s="260" t="s">
        <v>93</v>
      </c>
      <c r="AV4715" s="13" t="s">
        <v>93</v>
      </c>
      <c r="AW4715" s="13" t="s">
        <v>40</v>
      </c>
      <c r="AX4715" s="13" t="s">
        <v>84</v>
      </c>
      <c r="AY4715" s="260" t="s">
        <v>251</v>
      </c>
    </row>
    <row r="4716" s="13" customFormat="1">
      <c r="A4716" s="13"/>
      <c r="B4716" s="249"/>
      <c r="C4716" s="250"/>
      <c r="D4716" s="251" t="s">
        <v>260</v>
      </c>
      <c r="E4716" s="252" t="s">
        <v>1</v>
      </c>
      <c r="F4716" s="253" t="s">
        <v>3611</v>
      </c>
      <c r="G4716" s="250"/>
      <c r="H4716" s="254">
        <v>3.6400000000000001</v>
      </c>
      <c r="I4716" s="255"/>
      <c r="J4716" s="250"/>
      <c r="K4716" s="250"/>
      <c r="L4716" s="256"/>
      <c r="M4716" s="257"/>
      <c r="N4716" s="258"/>
      <c r="O4716" s="258"/>
      <c r="P4716" s="258"/>
      <c r="Q4716" s="258"/>
      <c r="R4716" s="258"/>
      <c r="S4716" s="258"/>
      <c r="T4716" s="259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T4716" s="260" t="s">
        <v>260</v>
      </c>
      <c r="AU4716" s="260" t="s">
        <v>93</v>
      </c>
      <c r="AV4716" s="13" t="s">
        <v>93</v>
      </c>
      <c r="AW4716" s="13" t="s">
        <v>40</v>
      </c>
      <c r="AX4716" s="13" t="s">
        <v>84</v>
      </c>
      <c r="AY4716" s="260" t="s">
        <v>251</v>
      </c>
    </row>
    <row r="4717" s="13" customFormat="1">
      <c r="A4717" s="13"/>
      <c r="B4717" s="249"/>
      <c r="C4717" s="250"/>
      <c r="D4717" s="251" t="s">
        <v>260</v>
      </c>
      <c r="E4717" s="252" t="s">
        <v>1</v>
      </c>
      <c r="F4717" s="253" t="s">
        <v>3612</v>
      </c>
      <c r="G4717" s="250"/>
      <c r="H4717" s="254">
        <v>3.6400000000000001</v>
      </c>
      <c r="I4717" s="255"/>
      <c r="J4717" s="250"/>
      <c r="K4717" s="250"/>
      <c r="L4717" s="256"/>
      <c r="M4717" s="257"/>
      <c r="N4717" s="258"/>
      <c r="O4717" s="258"/>
      <c r="P4717" s="258"/>
      <c r="Q4717" s="258"/>
      <c r="R4717" s="258"/>
      <c r="S4717" s="258"/>
      <c r="T4717" s="259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60" t="s">
        <v>260</v>
      </c>
      <c r="AU4717" s="260" t="s">
        <v>93</v>
      </c>
      <c r="AV4717" s="13" t="s">
        <v>93</v>
      </c>
      <c r="AW4717" s="13" t="s">
        <v>40</v>
      </c>
      <c r="AX4717" s="13" t="s">
        <v>84</v>
      </c>
      <c r="AY4717" s="260" t="s">
        <v>251</v>
      </c>
    </row>
    <row r="4718" s="13" customFormat="1">
      <c r="A4718" s="13"/>
      <c r="B4718" s="249"/>
      <c r="C4718" s="250"/>
      <c r="D4718" s="251" t="s">
        <v>260</v>
      </c>
      <c r="E4718" s="252" t="s">
        <v>1</v>
      </c>
      <c r="F4718" s="253" t="s">
        <v>3613</v>
      </c>
      <c r="G4718" s="250"/>
      <c r="H4718" s="254">
        <v>6.3899999999999997</v>
      </c>
      <c r="I4718" s="255"/>
      <c r="J4718" s="250"/>
      <c r="K4718" s="250"/>
      <c r="L4718" s="256"/>
      <c r="M4718" s="257"/>
      <c r="N4718" s="258"/>
      <c r="O4718" s="258"/>
      <c r="P4718" s="258"/>
      <c r="Q4718" s="258"/>
      <c r="R4718" s="258"/>
      <c r="S4718" s="258"/>
      <c r="T4718" s="259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T4718" s="260" t="s">
        <v>260</v>
      </c>
      <c r="AU4718" s="260" t="s">
        <v>93</v>
      </c>
      <c r="AV4718" s="13" t="s">
        <v>93</v>
      </c>
      <c r="AW4718" s="13" t="s">
        <v>40</v>
      </c>
      <c r="AX4718" s="13" t="s">
        <v>84</v>
      </c>
      <c r="AY4718" s="260" t="s">
        <v>251</v>
      </c>
    </row>
    <row r="4719" s="13" customFormat="1">
      <c r="A4719" s="13"/>
      <c r="B4719" s="249"/>
      <c r="C4719" s="250"/>
      <c r="D4719" s="251" t="s">
        <v>260</v>
      </c>
      <c r="E4719" s="252" t="s">
        <v>1</v>
      </c>
      <c r="F4719" s="253" t="s">
        <v>3614</v>
      </c>
      <c r="G4719" s="250"/>
      <c r="H4719" s="254">
        <v>3.6400000000000001</v>
      </c>
      <c r="I4719" s="255"/>
      <c r="J4719" s="250"/>
      <c r="K4719" s="250"/>
      <c r="L4719" s="256"/>
      <c r="M4719" s="257"/>
      <c r="N4719" s="258"/>
      <c r="O4719" s="258"/>
      <c r="P4719" s="258"/>
      <c r="Q4719" s="258"/>
      <c r="R4719" s="258"/>
      <c r="S4719" s="258"/>
      <c r="T4719" s="259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60" t="s">
        <v>260</v>
      </c>
      <c r="AU4719" s="260" t="s">
        <v>93</v>
      </c>
      <c r="AV4719" s="13" t="s">
        <v>93</v>
      </c>
      <c r="AW4719" s="13" t="s">
        <v>40</v>
      </c>
      <c r="AX4719" s="13" t="s">
        <v>84</v>
      </c>
      <c r="AY4719" s="260" t="s">
        <v>251</v>
      </c>
    </row>
    <row r="4720" s="13" customFormat="1">
      <c r="A4720" s="13"/>
      <c r="B4720" s="249"/>
      <c r="C4720" s="250"/>
      <c r="D4720" s="251" t="s">
        <v>260</v>
      </c>
      <c r="E4720" s="252" t="s">
        <v>1</v>
      </c>
      <c r="F4720" s="253" t="s">
        <v>3615</v>
      </c>
      <c r="G4720" s="250"/>
      <c r="H4720" s="254">
        <v>3.6400000000000001</v>
      </c>
      <c r="I4720" s="255"/>
      <c r="J4720" s="250"/>
      <c r="K4720" s="250"/>
      <c r="L4720" s="256"/>
      <c r="M4720" s="257"/>
      <c r="N4720" s="258"/>
      <c r="O4720" s="258"/>
      <c r="P4720" s="258"/>
      <c r="Q4720" s="258"/>
      <c r="R4720" s="258"/>
      <c r="S4720" s="258"/>
      <c r="T4720" s="259"/>
      <c r="U4720" s="13"/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3"/>
      <c r="AT4720" s="260" t="s">
        <v>260</v>
      </c>
      <c r="AU4720" s="260" t="s">
        <v>93</v>
      </c>
      <c r="AV4720" s="13" t="s">
        <v>93</v>
      </c>
      <c r="AW4720" s="13" t="s">
        <v>40</v>
      </c>
      <c r="AX4720" s="13" t="s">
        <v>84</v>
      </c>
      <c r="AY4720" s="260" t="s">
        <v>251</v>
      </c>
    </row>
    <row r="4721" s="13" customFormat="1">
      <c r="A4721" s="13"/>
      <c r="B4721" s="249"/>
      <c r="C4721" s="250"/>
      <c r="D4721" s="251" t="s">
        <v>260</v>
      </c>
      <c r="E4721" s="252" t="s">
        <v>1</v>
      </c>
      <c r="F4721" s="253" t="s">
        <v>3616</v>
      </c>
      <c r="G4721" s="250"/>
      <c r="H4721" s="254">
        <v>3.6400000000000001</v>
      </c>
      <c r="I4721" s="255"/>
      <c r="J4721" s="250"/>
      <c r="K4721" s="250"/>
      <c r="L4721" s="256"/>
      <c r="M4721" s="257"/>
      <c r="N4721" s="258"/>
      <c r="O4721" s="258"/>
      <c r="P4721" s="258"/>
      <c r="Q4721" s="258"/>
      <c r="R4721" s="258"/>
      <c r="S4721" s="258"/>
      <c r="T4721" s="259"/>
      <c r="U4721" s="13"/>
      <c r="V4721" s="13"/>
      <c r="W4721" s="13"/>
      <c r="X4721" s="13"/>
      <c r="Y4721" s="13"/>
      <c r="Z4721" s="13"/>
      <c r="AA4721" s="13"/>
      <c r="AB4721" s="13"/>
      <c r="AC4721" s="13"/>
      <c r="AD4721" s="13"/>
      <c r="AE4721" s="13"/>
      <c r="AT4721" s="260" t="s">
        <v>260</v>
      </c>
      <c r="AU4721" s="260" t="s">
        <v>93</v>
      </c>
      <c r="AV4721" s="13" t="s">
        <v>93</v>
      </c>
      <c r="AW4721" s="13" t="s">
        <v>40</v>
      </c>
      <c r="AX4721" s="13" t="s">
        <v>84</v>
      </c>
      <c r="AY4721" s="260" t="s">
        <v>251</v>
      </c>
    </row>
    <row r="4722" s="13" customFormat="1">
      <c r="A4722" s="13"/>
      <c r="B4722" s="249"/>
      <c r="C4722" s="250"/>
      <c r="D4722" s="251" t="s">
        <v>260</v>
      </c>
      <c r="E4722" s="252" t="s">
        <v>1</v>
      </c>
      <c r="F4722" s="253" t="s">
        <v>3617</v>
      </c>
      <c r="G4722" s="250"/>
      <c r="H4722" s="254">
        <v>3.6400000000000001</v>
      </c>
      <c r="I4722" s="255"/>
      <c r="J4722" s="250"/>
      <c r="K4722" s="250"/>
      <c r="L4722" s="256"/>
      <c r="M4722" s="257"/>
      <c r="N4722" s="258"/>
      <c r="O4722" s="258"/>
      <c r="P4722" s="258"/>
      <c r="Q4722" s="258"/>
      <c r="R4722" s="258"/>
      <c r="S4722" s="258"/>
      <c r="T4722" s="259"/>
      <c r="U4722" s="13"/>
      <c r="V4722" s="13"/>
      <c r="W4722" s="13"/>
      <c r="X4722" s="13"/>
      <c r="Y4722" s="13"/>
      <c r="Z4722" s="13"/>
      <c r="AA4722" s="13"/>
      <c r="AB4722" s="13"/>
      <c r="AC4722" s="13"/>
      <c r="AD4722" s="13"/>
      <c r="AE4722" s="13"/>
      <c r="AT4722" s="260" t="s">
        <v>260</v>
      </c>
      <c r="AU4722" s="260" t="s">
        <v>93</v>
      </c>
      <c r="AV4722" s="13" t="s">
        <v>93</v>
      </c>
      <c r="AW4722" s="13" t="s">
        <v>40</v>
      </c>
      <c r="AX4722" s="13" t="s">
        <v>84</v>
      </c>
      <c r="AY4722" s="260" t="s">
        <v>251</v>
      </c>
    </row>
    <row r="4723" s="13" customFormat="1">
      <c r="A4723" s="13"/>
      <c r="B4723" s="249"/>
      <c r="C4723" s="250"/>
      <c r="D4723" s="251" t="s">
        <v>260</v>
      </c>
      <c r="E4723" s="252" t="s">
        <v>1</v>
      </c>
      <c r="F4723" s="253" t="s">
        <v>3618</v>
      </c>
      <c r="G4723" s="250"/>
      <c r="H4723" s="254">
        <v>3.6400000000000001</v>
      </c>
      <c r="I4723" s="255"/>
      <c r="J4723" s="250"/>
      <c r="K4723" s="250"/>
      <c r="L4723" s="256"/>
      <c r="M4723" s="257"/>
      <c r="N4723" s="258"/>
      <c r="O4723" s="258"/>
      <c r="P4723" s="258"/>
      <c r="Q4723" s="258"/>
      <c r="R4723" s="258"/>
      <c r="S4723" s="258"/>
      <c r="T4723" s="259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T4723" s="260" t="s">
        <v>260</v>
      </c>
      <c r="AU4723" s="260" t="s">
        <v>93</v>
      </c>
      <c r="AV4723" s="13" t="s">
        <v>93</v>
      </c>
      <c r="AW4723" s="13" t="s">
        <v>40</v>
      </c>
      <c r="AX4723" s="13" t="s">
        <v>84</v>
      </c>
      <c r="AY4723" s="260" t="s">
        <v>251</v>
      </c>
    </row>
    <row r="4724" s="13" customFormat="1">
      <c r="A4724" s="13"/>
      <c r="B4724" s="249"/>
      <c r="C4724" s="250"/>
      <c r="D4724" s="251" t="s">
        <v>260</v>
      </c>
      <c r="E4724" s="252" t="s">
        <v>1</v>
      </c>
      <c r="F4724" s="253" t="s">
        <v>3619</v>
      </c>
      <c r="G4724" s="250"/>
      <c r="H4724" s="254">
        <v>3.6400000000000001</v>
      </c>
      <c r="I4724" s="255"/>
      <c r="J4724" s="250"/>
      <c r="K4724" s="250"/>
      <c r="L4724" s="256"/>
      <c r="M4724" s="257"/>
      <c r="N4724" s="258"/>
      <c r="O4724" s="258"/>
      <c r="P4724" s="258"/>
      <c r="Q4724" s="258"/>
      <c r="R4724" s="258"/>
      <c r="S4724" s="258"/>
      <c r="T4724" s="259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60" t="s">
        <v>260</v>
      </c>
      <c r="AU4724" s="260" t="s">
        <v>93</v>
      </c>
      <c r="AV4724" s="13" t="s">
        <v>93</v>
      </c>
      <c r="AW4724" s="13" t="s">
        <v>40</v>
      </c>
      <c r="AX4724" s="13" t="s">
        <v>84</v>
      </c>
      <c r="AY4724" s="260" t="s">
        <v>251</v>
      </c>
    </row>
    <row r="4725" s="13" customFormat="1">
      <c r="A4725" s="13"/>
      <c r="B4725" s="249"/>
      <c r="C4725" s="250"/>
      <c r="D4725" s="251" t="s">
        <v>260</v>
      </c>
      <c r="E4725" s="252" t="s">
        <v>1</v>
      </c>
      <c r="F4725" s="253" t="s">
        <v>3620</v>
      </c>
      <c r="G4725" s="250"/>
      <c r="H4725" s="254">
        <v>3.6400000000000001</v>
      </c>
      <c r="I4725" s="255"/>
      <c r="J4725" s="250"/>
      <c r="K4725" s="250"/>
      <c r="L4725" s="256"/>
      <c r="M4725" s="257"/>
      <c r="N4725" s="258"/>
      <c r="O4725" s="258"/>
      <c r="P4725" s="258"/>
      <c r="Q4725" s="258"/>
      <c r="R4725" s="258"/>
      <c r="S4725" s="258"/>
      <c r="T4725" s="259"/>
      <c r="U4725" s="13"/>
      <c r="V4725" s="13"/>
      <c r="W4725" s="13"/>
      <c r="X4725" s="13"/>
      <c r="Y4725" s="13"/>
      <c r="Z4725" s="13"/>
      <c r="AA4725" s="13"/>
      <c r="AB4725" s="13"/>
      <c r="AC4725" s="13"/>
      <c r="AD4725" s="13"/>
      <c r="AE4725" s="13"/>
      <c r="AT4725" s="260" t="s">
        <v>260</v>
      </c>
      <c r="AU4725" s="260" t="s">
        <v>93</v>
      </c>
      <c r="AV4725" s="13" t="s">
        <v>93</v>
      </c>
      <c r="AW4725" s="13" t="s">
        <v>40</v>
      </c>
      <c r="AX4725" s="13" t="s">
        <v>84</v>
      </c>
      <c r="AY4725" s="260" t="s">
        <v>251</v>
      </c>
    </row>
    <row r="4726" s="13" customFormat="1">
      <c r="A4726" s="13"/>
      <c r="B4726" s="249"/>
      <c r="C4726" s="250"/>
      <c r="D4726" s="251" t="s">
        <v>260</v>
      </c>
      <c r="E4726" s="252" t="s">
        <v>1</v>
      </c>
      <c r="F4726" s="253" t="s">
        <v>3621</v>
      </c>
      <c r="G4726" s="250"/>
      <c r="H4726" s="254">
        <v>3.6400000000000001</v>
      </c>
      <c r="I4726" s="255"/>
      <c r="J4726" s="250"/>
      <c r="K4726" s="250"/>
      <c r="L4726" s="256"/>
      <c r="M4726" s="257"/>
      <c r="N4726" s="258"/>
      <c r="O4726" s="258"/>
      <c r="P4726" s="258"/>
      <c r="Q4726" s="258"/>
      <c r="R4726" s="258"/>
      <c r="S4726" s="258"/>
      <c r="T4726" s="259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60" t="s">
        <v>260</v>
      </c>
      <c r="AU4726" s="260" t="s">
        <v>93</v>
      </c>
      <c r="AV4726" s="13" t="s">
        <v>93</v>
      </c>
      <c r="AW4726" s="13" t="s">
        <v>40</v>
      </c>
      <c r="AX4726" s="13" t="s">
        <v>84</v>
      </c>
      <c r="AY4726" s="260" t="s">
        <v>251</v>
      </c>
    </row>
    <row r="4727" s="16" customFormat="1">
      <c r="A4727" s="16"/>
      <c r="B4727" s="283"/>
      <c r="C4727" s="284"/>
      <c r="D4727" s="251" t="s">
        <v>260</v>
      </c>
      <c r="E4727" s="285" t="s">
        <v>1</v>
      </c>
      <c r="F4727" s="286" t="s">
        <v>329</v>
      </c>
      <c r="G4727" s="284"/>
      <c r="H4727" s="287">
        <v>75.549999999999997</v>
      </c>
      <c r="I4727" s="288"/>
      <c r="J4727" s="284"/>
      <c r="K4727" s="284"/>
      <c r="L4727" s="289"/>
      <c r="M4727" s="290"/>
      <c r="N4727" s="291"/>
      <c r="O4727" s="291"/>
      <c r="P4727" s="291"/>
      <c r="Q4727" s="291"/>
      <c r="R4727" s="291"/>
      <c r="S4727" s="291"/>
      <c r="T4727" s="292"/>
      <c r="U4727" s="16"/>
      <c r="V4727" s="16"/>
      <c r="W4727" s="16"/>
      <c r="X4727" s="16"/>
      <c r="Y4727" s="16"/>
      <c r="Z4727" s="16"/>
      <c r="AA4727" s="16"/>
      <c r="AB4727" s="16"/>
      <c r="AC4727" s="16"/>
      <c r="AD4727" s="16"/>
      <c r="AE4727" s="16"/>
      <c r="AT4727" s="293" t="s">
        <v>260</v>
      </c>
      <c r="AU4727" s="293" t="s">
        <v>93</v>
      </c>
      <c r="AV4727" s="16" t="s">
        <v>273</v>
      </c>
      <c r="AW4727" s="16" t="s">
        <v>40</v>
      </c>
      <c r="AX4727" s="16" t="s">
        <v>84</v>
      </c>
      <c r="AY4727" s="293" t="s">
        <v>251</v>
      </c>
    </row>
    <row r="4728" s="15" customFormat="1">
      <c r="A4728" s="15"/>
      <c r="B4728" s="272"/>
      <c r="C4728" s="273"/>
      <c r="D4728" s="251" t="s">
        <v>260</v>
      </c>
      <c r="E4728" s="274" t="s">
        <v>1</v>
      </c>
      <c r="F4728" s="275" t="s">
        <v>628</v>
      </c>
      <c r="G4728" s="273"/>
      <c r="H4728" s="274" t="s">
        <v>1</v>
      </c>
      <c r="I4728" s="276"/>
      <c r="J4728" s="273"/>
      <c r="K4728" s="273"/>
      <c r="L4728" s="277"/>
      <c r="M4728" s="278"/>
      <c r="N4728" s="279"/>
      <c r="O4728" s="279"/>
      <c r="P4728" s="279"/>
      <c r="Q4728" s="279"/>
      <c r="R4728" s="279"/>
      <c r="S4728" s="279"/>
      <c r="T4728" s="280"/>
      <c r="U4728" s="15"/>
      <c r="V4728" s="15"/>
      <c r="W4728" s="15"/>
      <c r="X4728" s="15"/>
      <c r="Y4728" s="15"/>
      <c r="Z4728" s="15"/>
      <c r="AA4728" s="15"/>
      <c r="AB4728" s="15"/>
      <c r="AC4728" s="15"/>
      <c r="AD4728" s="15"/>
      <c r="AE4728" s="15"/>
      <c r="AT4728" s="281" t="s">
        <v>260</v>
      </c>
      <c r="AU4728" s="281" t="s">
        <v>93</v>
      </c>
      <c r="AV4728" s="15" t="s">
        <v>91</v>
      </c>
      <c r="AW4728" s="15" t="s">
        <v>40</v>
      </c>
      <c r="AX4728" s="15" t="s">
        <v>84</v>
      </c>
      <c r="AY4728" s="281" t="s">
        <v>251</v>
      </c>
    </row>
    <row r="4729" s="13" customFormat="1">
      <c r="A4729" s="13"/>
      <c r="B4729" s="249"/>
      <c r="C4729" s="250"/>
      <c r="D4729" s="251" t="s">
        <v>260</v>
      </c>
      <c r="E4729" s="252" t="s">
        <v>1</v>
      </c>
      <c r="F4729" s="253" t="s">
        <v>3622</v>
      </c>
      <c r="G4729" s="250"/>
      <c r="H4729" s="254">
        <v>3.6400000000000001</v>
      </c>
      <c r="I4729" s="255"/>
      <c r="J4729" s="250"/>
      <c r="K4729" s="250"/>
      <c r="L4729" s="256"/>
      <c r="M4729" s="257"/>
      <c r="N4729" s="258"/>
      <c r="O4729" s="258"/>
      <c r="P4729" s="258"/>
      <c r="Q4729" s="258"/>
      <c r="R4729" s="258"/>
      <c r="S4729" s="258"/>
      <c r="T4729" s="259"/>
      <c r="U4729" s="13"/>
      <c r="V4729" s="13"/>
      <c r="W4729" s="13"/>
      <c r="X4729" s="13"/>
      <c r="Y4729" s="13"/>
      <c r="Z4729" s="13"/>
      <c r="AA4729" s="13"/>
      <c r="AB4729" s="13"/>
      <c r="AC4729" s="13"/>
      <c r="AD4729" s="13"/>
      <c r="AE4729" s="13"/>
      <c r="AT4729" s="260" t="s">
        <v>260</v>
      </c>
      <c r="AU4729" s="260" t="s">
        <v>93</v>
      </c>
      <c r="AV4729" s="13" t="s">
        <v>93</v>
      </c>
      <c r="AW4729" s="13" t="s">
        <v>40</v>
      </c>
      <c r="AX4729" s="13" t="s">
        <v>84</v>
      </c>
      <c r="AY4729" s="260" t="s">
        <v>251</v>
      </c>
    </row>
    <row r="4730" s="13" customFormat="1">
      <c r="A4730" s="13"/>
      <c r="B4730" s="249"/>
      <c r="C4730" s="250"/>
      <c r="D4730" s="251" t="s">
        <v>260</v>
      </c>
      <c r="E4730" s="252" t="s">
        <v>1</v>
      </c>
      <c r="F4730" s="253" t="s">
        <v>3623</v>
      </c>
      <c r="G4730" s="250"/>
      <c r="H4730" s="254">
        <v>3.6400000000000001</v>
      </c>
      <c r="I4730" s="255"/>
      <c r="J4730" s="250"/>
      <c r="K4730" s="250"/>
      <c r="L4730" s="256"/>
      <c r="M4730" s="257"/>
      <c r="N4730" s="258"/>
      <c r="O4730" s="258"/>
      <c r="P4730" s="258"/>
      <c r="Q4730" s="258"/>
      <c r="R4730" s="258"/>
      <c r="S4730" s="258"/>
      <c r="T4730" s="259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60" t="s">
        <v>260</v>
      </c>
      <c r="AU4730" s="260" t="s">
        <v>93</v>
      </c>
      <c r="AV4730" s="13" t="s">
        <v>93</v>
      </c>
      <c r="AW4730" s="13" t="s">
        <v>40</v>
      </c>
      <c r="AX4730" s="13" t="s">
        <v>84</v>
      </c>
      <c r="AY4730" s="260" t="s">
        <v>251</v>
      </c>
    </row>
    <row r="4731" s="13" customFormat="1">
      <c r="A4731" s="13"/>
      <c r="B4731" s="249"/>
      <c r="C4731" s="250"/>
      <c r="D4731" s="251" t="s">
        <v>260</v>
      </c>
      <c r="E4731" s="252" t="s">
        <v>1</v>
      </c>
      <c r="F4731" s="253" t="s">
        <v>3624</v>
      </c>
      <c r="G4731" s="250"/>
      <c r="H4731" s="254">
        <v>3.6400000000000001</v>
      </c>
      <c r="I4731" s="255"/>
      <c r="J4731" s="250"/>
      <c r="K4731" s="250"/>
      <c r="L4731" s="256"/>
      <c r="M4731" s="257"/>
      <c r="N4731" s="258"/>
      <c r="O4731" s="258"/>
      <c r="P4731" s="258"/>
      <c r="Q4731" s="258"/>
      <c r="R4731" s="258"/>
      <c r="S4731" s="258"/>
      <c r="T4731" s="259"/>
      <c r="U4731" s="13"/>
      <c r="V4731" s="13"/>
      <c r="W4731" s="13"/>
      <c r="X4731" s="13"/>
      <c r="Y4731" s="13"/>
      <c r="Z4731" s="13"/>
      <c r="AA4731" s="13"/>
      <c r="AB4731" s="13"/>
      <c r="AC4731" s="13"/>
      <c r="AD4731" s="13"/>
      <c r="AE4731" s="13"/>
      <c r="AT4731" s="260" t="s">
        <v>260</v>
      </c>
      <c r="AU4731" s="260" t="s">
        <v>93</v>
      </c>
      <c r="AV4731" s="13" t="s">
        <v>93</v>
      </c>
      <c r="AW4731" s="13" t="s">
        <v>40</v>
      </c>
      <c r="AX4731" s="13" t="s">
        <v>84</v>
      </c>
      <c r="AY4731" s="260" t="s">
        <v>251</v>
      </c>
    </row>
    <row r="4732" s="13" customFormat="1">
      <c r="A4732" s="13"/>
      <c r="B4732" s="249"/>
      <c r="C4732" s="250"/>
      <c r="D4732" s="251" t="s">
        <v>260</v>
      </c>
      <c r="E4732" s="252" t="s">
        <v>1</v>
      </c>
      <c r="F4732" s="253" t="s">
        <v>3625</v>
      </c>
      <c r="G4732" s="250"/>
      <c r="H4732" s="254">
        <v>3.6400000000000001</v>
      </c>
      <c r="I4732" s="255"/>
      <c r="J4732" s="250"/>
      <c r="K4732" s="250"/>
      <c r="L4732" s="256"/>
      <c r="M4732" s="257"/>
      <c r="N4732" s="258"/>
      <c r="O4732" s="258"/>
      <c r="P4732" s="258"/>
      <c r="Q4732" s="258"/>
      <c r="R4732" s="258"/>
      <c r="S4732" s="258"/>
      <c r="T4732" s="259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60" t="s">
        <v>260</v>
      </c>
      <c r="AU4732" s="260" t="s">
        <v>93</v>
      </c>
      <c r="AV4732" s="13" t="s">
        <v>93</v>
      </c>
      <c r="AW4732" s="13" t="s">
        <v>40</v>
      </c>
      <c r="AX4732" s="13" t="s">
        <v>84</v>
      </c>
      <c r="AY4732" s="260" t="s">
        <v>251</v>
      </c>
    </row>
    <row r="4733" s="13" customFormat="1">
      <c r="A4733" s="13"/>
      <c r="B4733" s="249"/>
      <c r="C4733" s="250"/>
      <c r="D4733" s="251" t="s">
        <v>260</v>
      </c>
      <c r="E4733" s="252" t="s">
        <v>1</v>
      </c>
      <c r="F4733" s="253" t="s">
        <v>3626</v>
      </c>
      <c r="G4733" s="250"/>
      <c r="H4733" s="254">
        <v>3.6400000000000001</v>
      </c>
      <c r="I4733" s="255"/>
      <c r="J4733" s="250"/>
      <c r="K4733" s="250"/>
      <c r="L4733" s="256"/>
      <c r="M4733" s="257"/>
      <c r="N4733" s="258"/>
      <c r="O4733" s="258"/>
      <c r="P4733" s="258"/>
      <c r="Q4733" s="258"/>
      <c r="R4733" s="258"/>
      <c r="S4733" s="258"/>
      <c r="T4733" s="259"/>
      <c r="U4733" s="13"/>
      <c r="V4733" s="13"/>
      <c r="W4733" s="13"/>
      <c r="X4733" s="13"/>
      <c r="Y4733" s="13"/>
      <c r="Z4733" s="13"/>
      <c r="AA4733" s="13"/>
      <c r="AB4733" s="13"/>
      <c r="AC4733" s="13"/>
      <c r="AD4733" s="13"/>
      <c r="AE4733" s="13"/>
      <c r="AT4733" s="260" t="s">
        <v>260</v>
      </c>
      <c r="AU4733" s="260" t="s">
        <v>93</v>
      </c>
      <c r="AV4733" s="13" t="s">
        <v>93</v>
      </c>
      <c r="AW4733" s="13" t="s">
        <v>40</v>
      </c>
      <c r="AX4733" s="13" t="s">
        <v>84</v>
      </c>
      <c r="AY4733" s="260" t="s">
        <v>251</v>
      </c>
    </row>
    <row r="4734" s="13" customFormat="1">
      <c r="A4734" s="13"/>
      <c r="B4734" s="249"/>
      <c r="C4734" s="250"/>
      <c r="D4734" s="251" t="s">
        <v>260</v>
      </c>
      <c r="E4734" s="252" t="s">
        <v>1</v>
      </c>
      <c r="F4734" s="253" t="s">
        <v>3627</v>
      </c>
      <c r="G4734" s="250"/>
      <c r="H4734" s="254">
        <v>3.6400000000000001</v>
      </c>
      <c r="I4734" s="255"/>
      <c r="J4734" s="250"/>
      <c r="K4734" s="250"/>
      <c r="L4734" s="256"/>
      <c r="M4734" s="257"/>
      <c r="N4734" s="258"/>
      <c r="O4734" s="258"/>
      <c r="P4734" s="258"/>
      <c r="Q4734" s="258"/>
      <c r="R4734" s="258"/>
      <c r="S4734" s="258"/>
      <c r="T4734" s="259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60" t="s">
        <v>260</v>
      </c>
      <c r="AU4734" s="260" t="s">
        <v>93</v>
      </c>
      <c r="AV4734" s="13" t="s">
        <v>93</v>
      </c>
      <c r="AW4734" s="13" t="s">
        <v>40</v>
      </c>
      <c r="AX4734" s="13" t="s">
        <v>84</v>
      </c>
      <c r="AY4734" s="260" t="s">
        <v>251</v>
      </c>
    </row>
    <row r="4735" s="13" customFormat="1">
      <c r="A4735" s="13"/>
      <c r="B4735" s="249"/>
      <c r="C4735" s="250"/>
      <c r="D4735" s="251" t="s">
        <v>260</v>
      </c>
      <c r="E4735" s="252" t="s">
        <v>1</v>
      </c>
      <c r="F4735" s="253" t="s">
        <v>3628</v>
      </c>
      <c r="G4735" s="250"/>
      <c r="H4735" s="254">
        <v>3.6400000000000001</v>
      </c>
      <c r="I4735" s="255"/>
      <c r="J4735" s="250"/>
      <c r="K4735" s="250"/>
      <c r="L4735" s="256"/>
      <c r="M4735" s="257"/>
      <c r="N4735" s="258"/>
      <c r="O4735" s="258"/>
      <c r="P4735" s="258"/>
      <c r="Q4735" s="258"/>
      <c r="R4735" s="258"/>
      <c r="S4735" s="258"/>
      <c r="T4735" s="259"/>
      <c r="U4735" s="13"/>
      <c r="V4735" s="13"/>
      <c r="W4735" s="13"/>
      <c r="X4735" s="13"/>
      <c r="Y4735" s="13"/>
      <c r="Z4735" s="13"/>
      <c r="AA4735" s="13"/>
      <c r="AB4735" s="13"/>
      <c r="AC4735" s="13"/>
      <c r="AD4735" s="13"/>
      <c r="AE4735" s="13"/>
      <c r="AT4735" s="260" t="s">
        <v>260</v>
      </c>
      <c r="AU4735" s="260" t="s">
        <v>93</v>
      </c>
      <c r="AV4735" s="13" t="s">
        <v>93</v>
      </c>
      <c r="AW4735" s="13" t="s">
        <v>40</v>
      </c>
      <c r="AX4735" s="13" t="s">
        <v>84</v>
      </c>
      <c r="AY4735" s="260" t="s">
        <v>251</v>
      </c>
    </row>
    <row r="4736" s="13" customFormat="1">
      <c r="A4736" s="13"/>
      <c r="B4736" s="249"/>
      <c r="C4736" s="250"/>
      <c r="D4736" s="251" t="s">
        <v>260</v>
      </c>
      <c r="E4736" s="252" t="s">
        <v>1</v>
      </c>
      <c r="F4736" s="253" t="s">
        <v>3629</v>
      </c>
      <c r="G4736" s="250"/>
      <c r="H4736" s="254">
        <v>3.6400000000000001</v>
      </c>
      <c r="I4736" s="255"/>
      <c r="J4736" s="250"/>
      <c r="K4736" s="250"/>
      <c r="L4736" s="256"/>
      <c r="M4736" s="257"/>
      <c r="N4736" s="258"/>
      <c r="O4736" s="258"/>
      <c r="P4736" s="258"/>
      <c r="Q4736" s="258"/>
      <c r="R4736" s="258"/>
      <c r="S4736" s="258"/>
      <c r="T4736" s="259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60" t="s">
        <v>260</v>
      </c>
      <c r="AU4736" s="260" t="s">
        <v>93</v>
      </c>
      <c r="AV4736" s="13" t="s">
        <v>93</v>
      </c>
      <c r="AW4736" s="13" t="s">
        <v>40</v>
      </c>
      <c r="AX4736" s="13" t="s">
        <v>84</v>
      </c>
      <c r="AY4736" s="260" t="s">
        <v>251</v>
      </c>
    </row>
    <row r="4737" s="13" customFormat="1">
      <c r="A4737" s="13"/>
      <c r="B4737" s="249"/>
      <c r="C4737" s="250"/>
      <c r="D4737" s="251" t="s">
        <v>260</v>
      </c>
      <c r="E4737" s="252" t="s">
        <v>1</v>
      </c>
      <c r="F4737" s="253" t="s">
        <v>3630</v>
      </c>
      <c r="G4737" s="250"/>
      <c r="H4737" s="254">
        <v>3.6400000000000001</v>
      </c>
      <c r="I4737" s="255"/>
      <c r="J4737" s="250"/>
      <c r="K4737" s="250"/>
      <c r="L4737" s="256"/>
      <c r="M4737" s="257"/>
      <c r="N4737" s="258"/>
      <c r="O4737" s="258"/>
      <c r="P4737" s="258"/>
      <c r="Q4737" s="258"/>
      <c r="R4737" s="258"/>
      <c r="S4737" s="258"/>
      <c r="T4737" s="259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T4737" s="260" t="s">
        <v>260</v>
      </c>
      <c r="AU4737" s="260" t="s">
        <v>93</v>
      </c>
      <c r="AV4737" s="13" t="s">
        <v>93</v>
      </c>
      <c r="AW4737" s="13" t="s">
        <v>40</v>
      </c>
      <c r="AX4737" s="13" t="s">
        <v>84</v>
      </c>
      <c r="AY4737" s="260" t="s">
        <v>251</v>
      </c>
    </row>
    <row r="4738" s="13" customFormat="1">
      <c r="A4738" s="13"/>
      <c r="B4738" s="249"/>
      <c r="C4738" s="250"/>
      <c r="D4738" s="251" t="s">
        <v>260</v>
      </c>
      <c r="E4738" s="252" t="s">
        <v>1</v>
      </c>
      <c r="F4738" s="253" t="s">
        <v>3631</v>
      </c>
      <c r="G4738" s="250"/>
      <c r="H4738" s="254">
        <v>3.6400000000000001</v>
      </c>
      <c r="I4738" s="255"/>
      <c r="J4738" s="250"/>
      <c r="K4738" s="250"/>
      <c r="L4738" s="256"/>
      <c r="M4738" s="257"/>
      <c r="N4738" s="258"/>
      <c r="O4738" s="258"/>
      <c r="P4738" s="258"/>
      <c r="Q4738" s="258"/>
      <c r="R4738" s="258"/>
      <c r="S4738" s="258"/>
      <c r="T4738" s="259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60" t="s">
        <v>260</v>
      </c>
      <c r="AU4738" s="260" t="s">
        <v>93</v>
      </c>
      <c r="AV4738" s="13" t="s">
        <v>93</v>
      </c>
      <c r="AW4738" s="13" t="s">
        <v>40</v>
      </c>
      <c r="AX4738" s="13" t="s">
        <v>84</v>
      </c>
      <c r="AY4738" s="260" t="s">
        <v>251</v>
      </c>
    </row>
    <row r="4739" s="13" customFormat="1">
      <c r="A4739" s="13"/>
      <c r="B4739" s="249"/>
      <c r="C4739" s="250"/>
      <c r="D4739" s="251" t="s">
        <v>260</v>
      </c>
      <c r="E4739" s="252" t="s">
        <v>1</v>
      </c>
      <c r="F4739" s="253" t="s">
        <v>3632</v>
      </c>
      <c r="G4739" s="250"/>
      <c r="H4739" s="254">
        <v>3.6400000000000001</v>
      </c>
      <c r="I4739" s="255"/>
      <c r="J4739" s="250"/>
      <c r="K4739" s="250"/>
      <c r="L4739" s="256"/>
      <c r="M4739" s="257"/>
      <c r="N4739" s="258"/>
      <c r="O4739" s="258"/>
      <c r="P4739" s="258"/>
      <c r="Q4739" s="258"/>
      <c r="R4739" s="258"/>
      <c r="S4739" s="258"/>
      <c r="T4739" s="259"/>
      <c r="U4739" s="13"/>
      <c r="V4739" s="13"/>
      <c r="W4739" s="13"/>
      <c r="X4739" s="13"/>
      <c r="Y4739" s="13"/>
      <c r="Z4739" s="13"/>
      <c r="AA4739" s="13"/>
      <c r="AB4739" s="13"/>
      <c r="AC4739" s="13"/>
      <c r="AD4739" s="13"/>
      <c r="AE4739" s="13"/>
      <c r="AT4739" s="260" t="s">
        <v>260</v>
      </c>
      <c r="AU4739" s="260" t="s">
        <v>93</v>
      </c>
      <c r="AV4739" s="13" t="s">
        <v>93</v>
      </c>
      <c r="AW4739" s="13" t="s">
        <v>40</v>
      </c>
      <c r="AX4739" s="13" t="s">
        <v>84</v>
      </c>
      <c r="AY4739" s="260" t="s">
        <v>251</v>
      </c>
    </row>
    <row r="4740" s="13" customFormat="1">
      <c r="A4740" s="13"/>
      <c r="B4740" s="249"/>
      <c r="C4740" s="250"/>
      <c r="D4740" s="251" t="s">
        <v>260</v>
      </c>
      <c r="E4740" s="252" t="s">
        <v>1</v>
      </c>
      <c r="F4740" s="253" t="s">
        <v>3633</v>
      </c>
      <c r="G4740" s="250"/>
      <c r="H4740" s="254">
        <v>6.3899999999999997</v>
      </c>
      <c r="I4740" s="255"/>
      <c r="J4740" s="250"/>
      <c r="K4740" s="250"/>
      <c r="L4740" s="256"/>
      <c r="M4740" s="257"/>
      <c r="N4740" s="258"/>
      <c r="O4740" s="258"/>
      <c r="P4740" s="258"/>
      <c r="Q4740" s="258"/>
      <c r="R4740" s="258"/>
      <c r="S4740" s="258"/>
      <c r="T4740" s="259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60" t="s">
        <v>260</v>
      </c>
      <c r="AU4740" s="260" t="s">
        <v>93</v>
      </c>
      <c r="AV4740" s="13" t="s">
        <v>93</v>
      </c>
      <c r="AW4740" s="13" t="s">
        <v>40</v>
      </c>
      <c r="AX4740" s="13" t="s">
        <v>84</v>
      </c>
      <c r="AY4740" s="260" t="s">
        <v>251</v>
      </c>
    </row>
    <row r="4741" s="13" customFormat="1">
      <c r="A4741" s="13"/>
      <c r="B4741" s="249"/>
      <c r="C4741" s="250"/>
      <c r="D4741" s="251" t="s">
        <v>260</v>
      </c>
      <c r="E4741" s="252" t="s">
        <v>1</v>
      </c>
      <c r="F4741" s="253" t="s">
        <v>3634</v>
      </c>
      <c r="G4741" s="250"/>
      <c r="H4741" s="254">
        <v>3.6400000000000001</v>
      </c>
      <c r="I4741" s="255"/>
      <c r="J4741" s="250"/>
      <c r="K4741" s="250"/>
      <c r="L4741" s="256"/>
      <c r="M4741" s="257"/>
      <c r="N4741" s="258"/>
      <c r="O4741" s="258"/>
      <c r="P4741" s="258"/>
      <c r="Q4741" s="258"/>
      <c r="R4741" s="258"/>
      <c r="S4741" s="258"/>
      <c r="T4741" s="259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T4741" s="260" t="s">
        <v>260</v>
      </c>
      <c r="AU4741" s="260" t="s">
        <v>93</v>
      </c>
      <c r="AV4741" s="13" t="s">
        <v>93</v>
      </c>
      <c r="AW4741" s="13" t="s">
        <v>40</v>
      </c>
      <c r="AX4741" s="13" t="s">
        <v>84</v>
      </c>
      <c r="AY4741" s="260" t="s">
        <v>251</v>
      </c>
    </row>
    <row r="4742" s="13" customFormat="1">
      <c r="A4742" s="13"/>
      <c r="B4742" s="249"/>
      <c r="C4742" s="250"/>
      <c r="D4742" s="251" t="s">
        <v>260</v>
      </c>
      <c r="E4742" s="252" t="s">
        <v>1</v>
      </c>
      <c r="F4742" s="253" t="s">
        <v>3635</v>
      </c>
      <c r="G4742" s="250"/>
      <c r="H4742" s="254">
        <v>3.6400000000000001</v>
      </c>
      <c r="I4742" s="255"/>
      <c r="J4742" s="250"/>
      <c r="K4742" s="250"/>
      <c r="L4742" s="256"/>
      <c r="M4742" s="257"/>
      <c r="N4742" s="258"/>
      <c r="O4742" s="258"/>
      <c r="P4742" s="258"/>
      <c r="Q4742" s="258"/>
      <c r="R4742" s="258"/>
      <c r="S4742" s="258"/>
      <c r="T4742" s="259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60" t="s">
        <v>260</v>
      </c>
      <c r="AU4742" s="260" t="s">
        <v>93</v>
      </c>
      <c r="AV4742" s="13" t="s">
        <v>93</v>
      </c>
      <c r="AW4742" s="13" t="s">
        <v>40</v>
      </c>
      <c r="AX4742" s="13" t="s">
        <v>84</v>
      </c>
      <c r="AY4742" s="260" t="s">
        <v>251</v>
      </c>
    </row>
    <row r="4743" s="13" customFormat="1">
      <c r="A4743" s="13"/>
      <c r="B4743" s="249"/>
      <c r="C4743" s="250"/>
      <c r="D4743" s="251" t="s">
        <v>260</v>
      </c>
      <c r="E4743" s="252" t="s">
        <v>1</v>
      </c>
      <c r="F4743" s="253" t="s">
        <v>3636</v>
      </c>
      <c r="G4743" s="250"/>
      <c r="H4743" s="254">
        <v>3.6400000000000001</v>
      </c>
      <c r="I4743" s="255"/>
      <c r="J4743" s="250"/>
      <c r="K4743" s="250"/>
      <c r="L4743" s="256"/>
      <c r="M4743" s="257"/>
      <c r="N4743" s="258"/>
      <c r="O4743" s="258"/>
      <c r="P4743" s="258"/>
      <c r="Q4743" s="258"/>
      <c r="R4743" s="258"/>
      <c r="S4743" s="258"/>
      <c r="T4743" s="259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T4743" s="260" t="s">
        <v>260</v>
      </c>
      <c r="AU4743" s="260" t="s">
        <v>93</v>
      </c>
      <c r="AV4743" s="13" t="s">
        <v>93</v>
      </c>
      <c r="AW4743" s="13" t="s">
        <v>40</v>
      </c>
      <c r="AX4743" s="13" t="s">
        <v>84</v>
      </c>
      <c r="AY4743" s="260" t="s">
        <v>251</v>
      </c>
    </row>
    <row r="4744" s="13" customFormat="1">
      <c r="A4744" s="13"/>
      <c r="B4744" s="249"/>
      <c r="C4744" s="250"/>
      <c r="D4744" s="251" t="s">
        <v>260</v>
      </c>
      <c r="E4744" s="252" t="s">
        <v>1</v>
      </c>
      <c r="F4744" s="253" t="s">
        <v>3637</v>
      </c>
      <c r="G4744" s="250"/>
      <c r="H4744" s="254">
        <v>3.6400000000000001</v>
      </c>
      <c r="I4744" s="255"/>
      <c r="J4744" s="250"/>
      <c r="K4744" s="250"/>
      <c r="L4744" s="256"/>
      <c r="M4744" s="257"/>
      <c r="N4744" s="258"/>
      <c r="O4744" s="258"/>
      <c r="P4744" s="258"/>
      <c r="Q4744" s="258"/>
      <c r="R4744" s="258"/>
      <c r="S4744" s="258"/>
      <c r="T4744" s="259"/>
      <c r="U4744" s="13"/>
      <c r="V4744" s="13"/>
      <c r="W4744" s="13"/>
      <c r="X4744" s="13"/>
      <c r="Y4744" s="13"/>
      <c r="Z4744" s="13"/>
      <c r="AA4744" s="13"/>
      <c r="AB4744" s="13"/>
      <c r="AC4744" s="13"/>
      <c r="AD4744" s="13"/>
      <c r="AE4744" s="13"/>
      <c r="AT4744" s="260" t="s">
        <v>260</v>
      </c>
      <c r="AU4744" s="260" t="s">
        <v>93</v>
      </c>
      <c r="AV4744" s="13" t="s">
        <v>93</v>
      </c>
      <c r="AW4744" s="13" t="s">
        <v>40</v>
      </c>
      <c r="AX4744" s="13" t="s">
        <v>84</v>
      </c>
      <c r="AY4744" s="260" t="s">
        <v>251</v>
      </c>
    </row>
    <row r="4745" s="13" customFormat="1">
      <c r="A4745" s="13"/>
      <c r="B4745" s="249"/>
      <c r="C4745" s="250"/>
      <c r="D4745" s="251" t="s">
        <v>260</v>
      </c>
      <c r="E4745" s="252" t="s">
        <v>1</v>
      </c>
      <c r="F4745" s="253" t="s">
        <v>3638</v>
      </c>
      <c r="G4745" s="250"/>
      <c r="H4745" s="254">
        <v>3.6400000000000001</v>
      </c>
      <c r="I4745" s="255"/>
      <c r="J4745" s="250"/>
      <c r="K4745" s="250"/>
      <c r="L4745" s="256"/>
      <c r="M4745" s="257"/>
      <c r="N4745" s="258"/>
      <c r="O4745" s="258"/>
      <c r="P4745" s="258"/>
      <c r="Q4745" s="258"/>
      <c r="R4745" s="258"/>
      <c r="S4745" s="258"/>
      <c r="T4745" s="259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60" t="s">
        <v>260</v>
      </c>
      <c r="AU4745" s="260" t="s">
        <v>93</v>
      </c>
      <c r="AV4745" s="13" t="s">
        <v>93</v>
      </c>
      <c r="AW4745" s="13" t="s">
        <v>40</v>
      </c>
      <c r="AX4745" s="13" t="s">
        <v>84</v>
      </c>
      <c r="AY4745" s="260" t="s">
        <v>251</v>
      </c>
    </row>
    <row r="4746" s="13" customFormat="1">
      <c r="A4746" s="13"/>
      <c r="B4746" s="249"/>
      <c r="C4746" s="250"/>
      <c r="D4746" s="251" t="s">
        <v>260</v>
      </c>
      <c r="E4746" s="252" t="s">
        <v>1</v>
      </c>
      <c r="F4746" s="253" t="s">
        <v>3639</v>
      </c>
      <c r="G4746" s="250"/>
      <c r="H4746" s="254">
        <v>3.6400000000000001</v>
      </c>
      <c r="I4746" s="255"/>
      <c r="J4746" s="250"/>
      <c r="K4746" s="250"/>
      <c r="L4746" s="256"/>
      <c r="M4746" s="257"/>
      <c r="N4746" s="258"/>
      <c r="O4746" s="258"/>
      <c r="P4746" s="258"/>
      <c r="Q4746" s="258"/>
      <c r="R4746" s="258"/>
      <c r="S4746" s="258"/>
      <c r="T4746" s="259"/>
      <c r="U4746" s="13"/>
      <c r="V4746" s="13"/>
      <c r="W4746" s="13"/>
      <c r="X4746" s="13"/>
      <c r="Y4746" s="13"/>
      <c r="Z4746" s="13"/>
      <c r="AA4746" s="13"/>
      <c r="AB4746" s="13"/>
      <c r="AC4746" s="13"/>
      <c r="AD4746" s="13"/>
      <c r="AE4746" s="13"/>
      <c r="AT4746" s="260" t="s">
        <v>260</v>
      </c>
      <c r="AU4746" s="260" t="s">
        <v>93</v>
      </c>
      <c r="AV4746" s="13" t="s">
        <v>93</v>
      </c>
      <c r="AW4746" s="13" t="s">
        <v>40</v>
      </c>
      <c r="AX4746" s="13" t="s">
        <v>84</v>
      </c>
      <c r="AY4746" s="260" t="s">
        <v>251</v>
      </c>
    </row>
    <row r="4747" s="13" customFormat="1">
      <c r="A4747" s="13"/>
      <c r="B4747" s="249"/>
      <c r="C4747" s="250"/>
      <c r="D4747" s="251" t="s">
        <v>260</v>
      </c>
      <c r="E4747" s="252" t="s">
        <v>1</v>
      </c>
      <c r="F4747" s="253" t="s">
        <v>3640</v>
      </c>
      <c r="G4747" s="250"/>
      <c r="H4747" s="254">
        <v>3.6400000000000001</v>
      </c>
      <c r="I4747" s="255"/>
      <c r="J4747" s="250"/>
      <c r="K4747" s="250"/>
      <c r="L4747" s="256"/>
      <c r="M4747" s="257"/>
      <c r="N4747" s="258"/>
      <c r="O4747" s="258"/>
      <c r="P4747" s="258"/>
      <c r="Q4747" s="258"/>
      <c r="R4747" s="258"/>
      <c r="S4747" s="258"/>
      <c r="T4747" s="259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60" t="s">
        <v>260</v>
      </c>
      <c r="AU4747" s="260" t="s">
        <v>93</v>
      </c>
      <c r="AV4747" s="13" t="s">
        <v>93</v>
      </c>
      <c r="AW4747" s="13" t="s">
        <v>40</v>
      </c>
      <c r="AX4747" s="13" t="s">
        <v>84</v>
      </c>
      <c r="AY4747" s="260" t="s">
        <v>251</v>
      </c>
    </row>
    <row r="4748" s="13" customFormat="1">
      <c r="A4748" s="13"/>
      <c r="B4748" s="249"/>
      <c r="C4748" s="250"/>
      <c r="D4748" s="251" t="s">
        <v>260</v>
      </c>
      <c r="E4748" s="252" t="s">
        <v>1</v>
      </c>
      <c r="F4748" s="253" t="s">
        <v>3641</v>
      </c>
      <c r="G4748" s="250"/>
      <c r="H4748" s="254">
        <v>3.6400000000000001</v>
      </c>
      <c r="I4748" s="255"/>
      <c r="J4748" s="250"/>
      <c r="K4748" s="250"/>
      <c r="L4748" s="256"/>
      <c r="M4748" s="257"/>
      <c r="N4748" s="258"/>
      <c r="O4748" s="258"/>
      <c r="P4748" s="258"/>
      <c r="Q4748" s="258"/>
      <c r="R4748" s="258"/>
      <c r="S4748" s="258"/>
      <c r="T4748" s="259"/>
      <c r="U4748" s="13"/>
      <c r="V4748" s="13"/>
      <c r="W4748" s="13"/>
      <c r="X4748" s="13"/>
      <c r="Y4748" s="13"/>
      <c r="Z4748" s="13"/>
      <c r="AA4748" s="13"/>
      <c r="AB4748" s="13"/>
      <c r="AC4748" s="13"/>
      <c r="AD4748" s="13"/>
      <c r="AE4748" s="13"/>
      <c r="AT4748" s="260" t="s">
        <v>260</v>
      </c>
      <c r="AU4748" s="260" t="s">
        <v>93</v>
      </c>
      <c r="AV4748" s="13" t="s">
        <v>93</v>
      </c>
      <c r="AW4748" s="13" t="s">
        <v>40</v>
      </c>
      <c r="AX4748" s="13" t="s">
        <v>84</v>
      </c>
      <c r="AY4748" s="260" t="s">
        <v>251</v>
      </c>
    </row>
    <row r="4749" s="16" customFormat="1">
      <c r="A4749" s="16"/>
      <c r="B4749" s="283"/>
      <c r="C4749" s="284"/>
      <c r="D4749" s="251" t="s">
        <v>260</v>
      </c>
      <c r="E4749" s="285" t="s">
        <v>1</v>
      </c>
      <c r="F4749" s="286" t="s">
        <v>329</v>
      </c>
      <c r="G4749" s="284"/>
      <c r="H4749" s="287">
        <v>75.549999999999997</v>
      </c>
      <c r="I4749" s="288"/>
      <c r="J4749" s="284"/>
      <c r="K4749" s="284"/>
      <c r="L4749" s="289"/>
      <c r="M4749" s="290"/>
      <c r="N4749" s="291"/>
      <c r="O4749" s="291"/>
      <c r="P4749" s="291"/>
      <c r="Q4749" s="291"/>
      <c r="R4749" s="291"/>
      <c r="S4749" s="291"/>
      <c r="T4749" s="292"/>
      <c r="U4749" s="16"/>
      <c r="V4749" s="16"/>
      <c r="W4749" s="16"/>
      <c r="X4749" s="16"/>
      <c r="Y4749" s="16"/>
      <c r="Z4749" s="16"/>
      <c r="AA4749" s="16"/>
      <c r="AB4749" s="16"/>
      <c r="AC4749" s="16"/>
      <c r="AD4749" s="16"/>
      <c r="AE4749" s="16"/>
      <c r="AT4749" s="293" t="s">
        <v>260</v>
      </c>
      <c r="AU4749" s="293" t="s">
        <v>93</v>
      </c>
      <c r="AV4749" s="16" t="s">
        <v>273</v>
      </c>
      <c r="AW4749" s="16" t="s">
        <v>40</v>
      </c>
      <c r="AX4749" s="16" t="s">
        <v>84</v>
      </c>
      <c r="AY4749" s="293" t="s">
        <v>251</v>
      </c>
    </row>
    <row r="4750" s="15" customFormat="1">
      <c r="A4750" s="15"/>
      <c r="B4750" s="272"/>
      <c r="C4750" s="273"/>
      <c r="D4750" s="251" t="s">
        <v>260</v>
      </c>
      <c r="E4750" s="274" t="s">
        <v>1</v>
      </c>
      <c r="F4750" s="275" t="s">
        <v>630</v>
      </c>
      <c r="G4750" s="273"/>
      <c r="H4750" s="274" t="s">
        <v>1</v>
      </c>
      <c r="I4750" s="276"/>
      <c r="J4750" s="273"/>
      <c r="K4750" s="273"/>
      <c r="L4750" s="277"/>
      <c r="M4750" s="278"/>
      <c r="N4750" s="279"/>
      <c r="O4750" s="279"/>
      <c r="P4750" s="279"/>
      <c r="Q4750" s="279"/>
      <c r="R4750" s="279"/>
      <c r="S4750" s="279"/>
      <c r="T4750" s="280"/>
      <c r="U4750" s="15"/>
      <c r="V4750" s="15"/>
      <c r="W4750" s="15"/>
      <c r="X4750" s="15"/>
      <c r="Y4750" s="15"/>
      <c r="Z4750" s="15"/>
      <c r="AA4750" s="15"/>
      <c r="AB4750" s="15"/>
      <c r="AC4750" s="15"/>
      <c r="AD4750" s="15"/>
      <c r="AE4750" s="15"/>
      <c r="AT4750" s="281" t="s">
        <v>260</v>
      </c>
      <c r="AU4750" s="281" t="s">
        <v>93</v>
      </c>
      <c r="AV4750" s="15" t="s">
        <v>91</v>
      </c>
      <c r="AW4750" s="15" t="s">
        <v>40</v>
      </c>
      <c r="AX4750" s="15" t="s">
        <v>84</v>
      </c>
      <c r="AY4750" s="281" t="s">
        <v>251</v>
      </c>
    </row>
    <row r="4751" s="13" customFormat="1">
      <c r="A4751" s="13"/>
      <c r="B4751" s="249"/>
      <c r="C4751" s="250"/>
      <c r="D4751" s="251" t="s">
        <v>260</v>
      </c>
      <c r="E4751" s="252" t="s">
        <v>1</v>
      </c>
      <c r="F4751" s="253" t="s">
        <v>3642</v>
      </c>
      <c r="G4751" s="250"/>
      <c r="H4751" s="254">
        <v>3.6400000000000001</v>
      </c>
      <c r="I4751" s="255"/>
      <c r="J4751" s="250"/>
      <c r="K4751" s="250"/>
      <c r="L4751" s="256"/>
      <c r="M4751" s="257"/>
      <c r="N4751" s="258"/>
      <c r="O4751" s="258"/>
      <c r="P4751" s="258"/>
      <c r="Q4751" s="258"/>
      <c r="R4751" s="258"/>
      <c r="S4751" s="258"/>
      <c r="T4751" s="259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60" t="s">
        <v>260</v>
      </c>
      <c r="AU4751" s="260" t="s">
        <v>93</v>
      </c>
      <c r="AV4751" s="13" t="s">
        <v>93</v>
      </c>
      <c r="AW4751" s="13" t="s">
        <v>40</v>
      </c>
      <c r="AX4751" s="13" t="s">
        <v>84</v>
      </c>
      <c r="AY4751" s="260" t="s">
        <v>251</v>
      </c>
    </row>
    <row r="4752" s="13" customFormat="1">
      <c r="A4752" s="13"/>
      <c r="B4752" s="249"/>
      <c r="C4752" s="250"/>
      <c r="D4752" s="251" t="s">
        <v>260</v>
      </c>
      <c r="E4752" s="252" t="s">
        <v>1</v>
      </c>
      <c r="F4752" s="253" t="s">
        <v>3643</v>
      </c>
      <c r="G4752" s="250"/>
      <c r="H4752" s="254">
        <v>3.6400000000000001</v>
      </c>
      <c r="I4752" s="255"/>
      <c r="J4752" s="250"/>
      <c r="K4752" s="250"/>
      <c r="L4752" s="256"/>
      <c r="M4752" s="257"/>
      <c r="N4752" s="258"/>
      <c r="O4752" s="258"/>
      <c r="P4752" s="258"/>
      <c r="Q4752" s="258"/>
      <c r="R4752" s="258"/>
      <c r="S4752" s="258"/>
      <c r="T4752" s="259"/>
      <c r="U4752" s="13"/>
      <c r="V4752" s="13"/>
      <c r="W4752" s="13"/>
      <c r="X4752" s="13"/>
      <c r="Y4752" s="13"/>
      <c r="Z4752" s="13"/>
      <c r="AA4752" s="13"/>
      <c r="AB4752" s="13"/>
      <c r="AC4752" s="13"/>
      <c r="AD4752" s="13"/>
      <c r="AE4752" s="13"/>
      <c r="AT4752" s="260" t="s">
        <v>260</v>
      </c>
      <c r="AU4752" s="260" t="s">
        <v>93</v>
      </c>
      <c r="AV4752" s="13" t="s">
        <v>93</v>
      </c>
      <c r="AW4752" s="13" t="s">
        <v>40</v>
      </c>
      <c r="AX4752" s="13" t="s">
        <v>84</v>
      </c>
      <c r="AY4752" s="260" t="s">
        <v>251</v>
      </c>
    </row>
    <row r="4753" s="13" customFormat="1">
      <c r="A4753" s="13"/>
      <c r="B4753" s="249"/>
      <c r="C4753" s="250"/>
      <c r="D4753" s="251" t="s">
        <v>260</v>
      </c>
      <c r="E4753" s="252" t="s">
        <v>1</v>
      </c>
      <c r="F4753" s="253" t="s">
        <v>3644</v>
      </c>
      <c r="G4753" s="250"/>
      <c r="H4753" s="254">
        <v>3.6400000000000001</v>
      </c>
      <c r="I4753" s="255"/>
      <c r="J4753" s="250"/>
      <c r="K4753" s="250"/>
      <c r="L4753" s="256"/>
      <c r="M4753" s="257"/>
      <c r="N4753" s="258"/>
      <c r="O4753" s="258"/>
      <c r="P4753" s="258"/>
      <c r="Q4753" s="258"/>
      <c r="R4753" s="258"/>
      <c r="S4753" s="258"/>
      <c r="T4753" s="259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60" t="s">
        <v>260</v>
      </c>
      <c r="AU4753" s="260" t="s">
        <v>93</v>
      </c>
      <c r="AV4753" s="13" t="s">
        <v>93</v>
      </c>
      <c r="AW4753" s="13" t="s">
        <v>40</v>
      </c>
      <c r="AX4753" s="13" t="s">
        <v>84</v>
      </c>
      <c r="AY4753" s="260" t="s">
        <v>251</v>
      </c>
    </row>
    <row r="4754" s="13" customFormat="1">
      <c r="A4754" s="13"/>
      <c r="B4754" s="249"/>
      <c r="C4754" s="250"/>
      <c r="D4754" s="251" t="s">
        <v>260</v>
      </c>
      <c r="E4754" s="252" t="s">
        <v>1</v>
      </c>
      <c r="F4754" s="253" t="s">
        <v>3645</v>
      </c>
      <c r="G4754" s="250"/>
      <c r="H4754" s="254">
        <v>3.6400000000000001</v>
      </c>
      <c r="I4754" s="255"/>
      <c r="J4754" s="250"/>
      <c r="K4754" s="250"/>
      <c r="L4754" s="256"/>
      <c r="M4754" s="257"/>
      <c r="N4754" s="258"/>
      <c r="O4754" s="258"/>
      <c r="P4754" s="258"/>
      <c r="Q4754" s="258"/>
      <c r="R4754" s="258"/>
      <c r="S4754" s="258"/>
      <c r="T4754" s="259"/>
      <c r="U4754" s="13"/>
      <c r="V4754" s="13"/>
      <c r="W4754" s="13"/>
      <c r="X4754" s="13"/>
      <c r="Y4754" s="13"/>
      <c r="Z4754" s="13"/>
      <c r="AA4754" s="13"/>
      <c r="AB4754" s="13"/>
      <c r="AC4754" s="13"/>
      <c r="AD4754" s="13"/>
      <c r="AE4754" s="13"/>
      <c r="AT4754" s="260" t="s">
        <v>260</v>
      </c>
      <c r="AU4754" s="260" t="s">
        <v>93</v>
      </c>
      <c r="AV4754" s="13" t="s">
        <v>93</v>
      </c>
      <c r="AW4754" s="13" t="s">
        <v>40</v>
      </c>
      <c r="AX4754" s="13" t="s">
        <v>84</v>
      </c>
      <c r="AY4754" s="260" t="s">
        <v>251</v>
      </c>
    </row>
    <row r="4755" s="13" customFormat="1">
      <c r="A4755" s="13"/>
      <c r="B4755" s="249"/>
      <c r="C4755" s="250"/>
      <c r="D4755" s="251" t="s">
        <v>260</v>
      </c>
      <c r="E4755" s="252" t="s">
        <v>1</v>
      </c>
      <c r="F4755" s="253" t="s">
        <v>3646</v>
      </c>
      <c r="G4755" s="250"/>
      <c r="H4755" s="254">
        <v>3.6400000000000001</v>
      </c>
      <c r="I4755" s="255"/>
      <c r="J4755" s="250"/>
      <c r="K4755" s="250"/>
      <c r="L4755" s="256"/>
      <c r="M4755" s="257"/>
      <c r="N4755" s="258"/>
      <c r="O4755" s="258"/>
      <c r="P4755" s="258"/>
      <c r="Q4755" s="258"/>
      <c r="R4755" s="258"/>
      <c r="S4755" s="258"/>
      <c r="T4755" s="259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60" t="s">
        <v>260</v>
      </c>
      <c r="AU4755" s="260" t="s">
        <v>93</v>
      </c>
      <c r="AV4755" s="13" t="s">
        <v>93</v>
      </c>
      <c r="AW4755" s="13" t="s">
        <v>40</v>
      </c>
      <c r="AX4755" s="13" t="s">
        <v>84</v>
      </c>
      <c r="AY4755" s="260" t="s">
        <v>251</v>
      </c>
    </row>
    <row r="4756" s="13" customFormat="1">
      <c r="A4756" s="13"/>
      <c r="B4756" s="249"/>
      <c r="C4756" s="250"/>
      <c r="D4756" s="251" t="s">
        <v>260</v>
      </c>
      <c r="E4756" s="252" t="s">
        <v>1</v>
      </c>
      <c r="F4756" s="253" t="s">
        <v>3647</v>
      </c>
      <c r="G4756" s="250"/>
      <c r="H4756" s="254">
        <v>3.6400000000000001</v>
      </c>
      <c r="I4756" s="255"/>
      <c r="J4756" s="250"/>
      <c r="K4756" s="250"/>
      <c r="L4756" s="256"/>
      <c r="M4756" s="257"/>
      <c r="N4756" s="258"/>
      <c r="O4756" s="258"/>
      <c r="P4756" s="258"/>
      <c r="Q4756" s="258"/>
      <c r="R4756" s="258"/>
      <c r="S4756" s="258"/>
      <c r="T4756" s="259"/>
      <c r="U4756" s="13"/>
      <c r="V4756" s="13"/>
      <c r="W4756" s="13"/>
      <c r="X4756" s="13"/>
      <c r="Y4756" s="13"/>
      <c r="Z4756" s="13"/>
      <c r="AA4756" s="13"/>
      <c r="AB4756" s="13"/>
      <c r="AC4756" s="13"/>
      <c r="AD4756" s="13"/>
      <c r="AE4756" s="13"/>
      <c r="AT4756" s="260" t="s">
        <v>260</v>
      </c>
      <c r="AU4756" s="260" t="s">
        <v>93</v>
      </c>
      <c r="AV4756" s="13" t="s">
        <v>93</v>
      </c>
      <c r="AW4756" s="13" t="s">
        <v>40</v>
      </c>
      <c r="AX4756" s="13" t="s">
        <v>84</v>
      </c>
      <c r="AY4756" s="260" t="s">
        <v>251</v>
      </c>
    </row>
    <row r="4757" s="13" customFormat="1">
      <c r="A4757" s="13"/>
      <c r="B4757" s="249"/>
      <c r="C4757" s="250"/>
      <c r="D4757" s="251" t="s">
        <v>260</v>
      </c>
      <c r="E4757" s="252" t="s">
        <v>1</v>
      </c>
      <c r="F4757" s="253" t="s">
        <v>3648</v>
      </c>
      <c r="G4757" s="250"/>
      <c r="H4757" s="254">
        <v>3.6400000000000001</v>
      </c>
      <c r="I4757" s="255"/>
      <c r="J4757" s="250"/>
      <c r="K4757" s="250"/>
      <c r="L4757" s="256"/>
      <c r="M4757" s="257"/>
      <c r="N4757" s="258"/>
      <c r="O4757" s="258"/>
      <c r="P4757" s="258"/>
      <c r="Q4757" s="258"/>
      <c r="R4757" s="258"/>
      <c r="S4757" s="258"/>
      <c r="T4757" s="259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60" t="s">
        <v>260</v>
      </c>
      <c r="AU4757" s="260" t="s">
        <v>93</v>
      </c>
      <c r="AV4757" s="13" t="s">
        <v>93</v>
      </c>
      <c r="AW4757" s="13" t="s">
        <v>40</v>
      </c>
      <c r="AX4757" s="13" t="s">
        <v>84</v>
      </c>
      <c r="AY4757" s="260" t="s">
        <v>251</v>
      </c>
    </row>
    <row r="4758" s="13" customFormat="1">
      <c r="A4758" s="13"/>
      <c r="B4758" s="249"/>
      <c r="C4758" s="250"/>
      <c r="D4758" s="251" t="s">
        <v>260</v>
      </c>
      <c r="E4758" s="252" t="s">
        <v>1</v>
      </c>
      <c r="F4758" s="253" t="s">
        <v>3649</v>
      </c>
      <c r="G4758" s="250"/>
      <c r="H4758" s="254">
        <v>3.6400000000000001</v>
      </c>
      <c r="I4758" s="255"/>
      <c r="J4758" s="250"/>
      <c r="K4758" s="250"/>
      <c r="L4758" s="256"/>
      <c r="M4758" s="257"/>
      <c r="N4758" s="258"/>
      <c r="O4758" s="258"/>
      <c r="P4758" s="258"/>
      <c r="Q4758" s="258"/>
      <c r="R4758" s="258"/>
      <c r="S4758" s="258"/>
      <c r="T4758" s="259"/>
      <c r="U4758" s="13"/>
      <c r="V4758" s="13"/>
      <c r="W4758" s="13"/>
      <c r="X4758" s="13"/>
      <c r="Y4758" s="13"/>
      <c r="Z4758" s="13"/>
      <c r="AA4758" s="13"/>
      <c r="AB4758" s="13"/>
      <c r="AC4758" s="13"/>
      <c r="AD4758" s="13"/>
      <c r="AE4758" s="13"/>
      <c r="AT4758" s="260" t="s">
        <v>260</v>
      </c>
      <c r="AU4758" s="260" t="s">
        <v>93</v>
      </c>
      <c r="AV4758" s="13" t="s">
        <v>93</v>
      </c>
      <c r="AW4758" s="13" t="s">
        <v>40</v>
      </c>
      <c r="AX4758" s="13" t="s">
        <v>84</v>
      </c>
      <c r="AY4758" s="260" t="s">
        <v>251</v>
      </c>
    </row>
    <row r="4759" s="13" customFormat="1">
      <c r="A4759" s="13"/>
      <c r="B4759" s="249"/>
      <c r="C4759" s="250"/>
      <c r="D4759" s="251" t="s">
        <v>260</v>
      </c>
      <c r="E4759" s="252" t="s">
        <v>1</v>
      </c>
      <c r="F4759" s="253" t="s">
        <v>3650</v>
      </c>
      <c r="G4759" s="250"/>
      <c r="H4759" s="254">
        <v>3.6400000000000001</v>
      </c>
      <c r="I4759" s="255"/>
      <c r="J4759" s="250"/>
      <c r="K4759" s="250"/>
      <c r="L4759" s="256"/>
      <c r="M4759" s="257"/>
      <c r="N4759" s="258"/>
      <c r="O4759" s="258"/>
      <c r="P4759" s="258"/>
      <c r="Q4759" s="258"/>
      <c r="R4759" s="258"/>
      <c r="S4759" s="258"/>
      <c r="T4759" s="259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60" t="s">
        <v>260</v>
      </c>
      <c r="AU4759" s="260" t="s">
        <v>93</v>
      </c>
      <c r="AV4759" s="13" t="s">
        <v>93</v>
      </c>
      <c r="AW4759" s="13" t="s">
        <v>40</v>
      </c>
      <c r="AX4759" s="13" t="s">
        <v>84</v>
      </c>
      <c r="AY4759" s="260" t="s">
        <v>251</v>
      </c>
    </row>
    <row r="4760" s="13" customFormat="1">
      <c r="A4760" s="13"/>
      <c r="B4760" s="249"/>
      <c r="C4760" s="250"/>
      <c r="D4760" s="251" t="s">
        <v>260</v>
      </c>
      <c r="E4760" s="252" t="s">
        <v>1</v>
      </c>
      <c r="F4760" s="253" t="s">
        <v>3651</v>
      </c>
      <c r="G4760" s="250"/>
      <c r="H4760" s="254">
        <v>3.6400000000000001</v>
      </c>
      <c r="I4760" s="255"/>
      <c r="J4760" s="250"/>
      <c r="K4760" s="250"/>
      <c r="L4760" s="256"/>
      <c r="M4760" s="257"/>
      <c r="N4760" s="258"/>
      <c r="O4760" s="258"/>
      <c r="P4760" s="258"/>
      <c r="Q4760" s="258"/>
      <c r="R4760" s="258"/>
      <c r="S4760" s="258"/>
      <c r="T4760" s="259"/>
      <c r="U4760" s="13"/>
      <c r="V4760" s="13"/>
      <c r="W4760" s="13"/>
      <c r="X4760" s="13"/>
      <c r="Y4760" s="13"/>
      <c r="Z4760" s="13"/>
      <c r="AA4760" s="13"/>
      <c r="AB4760" s="13"/>
      <c r="AC4760" s="13"/>
      <c r="AD4760" s="13"/>
      <c r="AE4760" s="13"/>
      <c r="AT4760" s="260" t="s">
        <v>260</v>
      </c>
      <c r="AU4760" s="260" t="s">
        <v>93</v>
      </c>
      <c r="AV4760" s="13" t="s">
        <v>93</v>
      </c>
      <c r="AW4760" s="13" t="s">
        <v>40</v>
      </c>
      <c r="AX4760" s="13" t="s">
        <v>84</v>
      </c>
      <c r="AY4760" s="260" t="s">
        <v>251</v>
      </c>
    </row>
    <row r="4761" s="13" customFormat="1">
      <c r="A4761" s="13"/>
      <c r="B4761" s="249"/>
      <c r="C4761" s="250"/>
      <c r="D4761" s="251" t="s">
        <v>260</v>
      </c>
      <c r="E4761" s="252" t="s">
        <v>1</v>
      </c>
      <c r="F4761" s="253" t="s">
        <v>3652</v>
      </c>
      <c r="G4761" s="250"/>
      <c r="H4761" s="254">
        <v>3.6400000000000001</v>
      </c>
      <c r="I4761" s="255"/>
      <c r="J4761" s="250"/>
      <c r="K4761" s="250"/>
      <c r="L4761" s="256"/>
      <c r="M4761" s="257"/>
      <c r="N4761" s="258"/>
      <c r="O4761" s="258"/>
      <c r="P4761" s="258"/>
      <c r="Q4761" s="258"/>
      <c r="R4761" s="258"/>
      <c r="S4761" s="258"/>
      <c r="T4761" s="259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60" t="s">
        <v>260</v>
      </c>
      <c r="AU4761" s="260" t="s">
        <v>93</v>
      </c>
      <c r="AV4761" s="13" t="s">
        <v>93</v>
      </c>
      <c r="AW4761" s="13" t="s">
        <v>40</v>
      </c>
      <c r="AX4761" s="13" t="s">
        <v>84</v>
      </c>
      <c r="AY4761" s="260" t="s">
        <v>251</v>
      </c>
    </row>
    <row r="4762" s="13" customFormat="1">
      <c r="A4762" s="13"/>
      <c r="B4762" s="249"/>
      <c r="C4762" s="250"/>
      <c r="D4762" s="251" t="s">
        <v>260</v>
      </c>
      <c r="E4762" s="252" t="s">
        <v>1</v>
      </c>
      <c r="F4762" s="253" t="s">
        <v>3653</v>
      </c>
      <c r="G4762" s="250"/>
      <c r="H4762" s="254">
        <v>6.3899999999999997</v>
      </c>
      <c r="I4762" s="255"/>
      <c r="J4762" s="250"/>
      <c r="K4762" s="250"/>
      <c r="L4762" s="256"/>
      <c r="M4762" s="257"/>
      <c r="N4762" s="258"/>
      <c r="O4762" s="258"/>
      <c r="P4762" s="258"/>
      <c r="Q4762" s="258"/>
      <c r="R4762" s="258"/>
      <c r="S4762" s="258"/>
      <c r="T4762" s="259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T4762" s="260" t="s">
        <v>260</v>
      </c>
      <c r="AU4762" s="260" t="s">
        <v>93</v>
      </c>
      <c r="AV4762" s="13" t="s">
        <v>93</v>
      </c>
      <c r="AW4762" s="13" t="s">
        <v>40</v>
      </c>
      <c r="AX4762" s="13" t="s">
        <v>84</v>
      </c>
      <c r="AY4762" s="260" t="s">
        <v>251</v>
      </c>
    </row>
    <row r="4763" s="13" customFormat="1">
      <c r="A4763" s="13"/>
      <c r="B4763" s="249"/>
      <c r="C4763" s="250"/>
      <c r="D4763" s="251" t="s">
        <v>260</v>
      </c>
      <c r="E4763" s="252" t="s">
        <v>1</v>
      </c>
      <c r="F4763" s="253" t="s">
        <v>3654</v>
      </c>
      <c r="G4763" s="250"/>
      <c r="H4763" s="254">
        <v>3.6400000000000001</v>
      </c>
      <c r="I4763" s="255"/>
      <c r="J4763" s="250"/>
      <c r="K4763" s="250"/>
      <c r="L4763" s="256"/>
      <c r="M4763" s="257"/>
      <c r="N4763" s="258"/>
      <c r="O4763" s="258"/>
      <c r="P4763" s="258"/>
      <c r="Q4763" s="258"/>
      <c r="R4763" s="258"/>
      <c r="S4763" s="258"/>
      <c r="T4763" s="259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60" t="s">
        <v>260</v>
      </c>
      <c r="AU4763" s="260" t="s">
        <v>93</v>
      </c>
      <c r="AV4763" s="13" t="s">
        <v>93</v>
      </c>
      <c r="AW4763" s="13" t="s">
        <v>40</v>
      </c>
      <c r="AX4763" s="13" t="s">
        <v>84</v>
      </c>
      <c r="AY4763" s="260" t="s">
        <v>251</v>
      </c>
    </row>
    <row r="4764" s="13" customFormat="1">
      <c r="A4764" s="13"/>
      <c r="B4764" s="249"/>
      <c r="C4764" s="250"/>
      <c r="D4764" s="251" t="s">
        <v>260</v>
      </c>
      <c r="E4764" s="252" t="s">
        <v>1</v>
      </c>
      <c r="F4764" s="253" t="s">
        <v>3655</v>
      </c>
      <c r="G4764" s="250"/>
      <c r="H4764" s="254">
        <v>3.6400000000000001</v>
      </c>
      <c r="I4764" s="255"/>
      <c r="J4764" s="250"/>
      <c r="K4764" s="250"/>
      <c r="L4764" s="256"/>
      <c r="M4764" s="257"/>
      <c r="N4764" s="258"/>
      <c r="O4764" s="258"/>
      <c r="P4764" s="258"/>
      <c r="Q4764" s="258"/>
      <c r="R4764" s="258"/>
      <c r="S4764" s="258"/>
      <c r="T4764" s="259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60" t="s">
        <v>260</v>
      </c>
      <c r="AU4764" s="260" t="s">
        <v>93</v>
      </c>
      <c r="AV4764" s="13" t="s">
        <v>93</v>
      </c>
      <c r="AW4764" s="13" t="s">
        <v>40</v>
      </c>
      <c r="AX4764" s="13" t="s">
        <v>84</v>
      </c>
      <c r="AY4764" s="260" t="s">
        <v>251</v>
      </c>
    </row>
    <row r="4765" s="13" customFormat="1">
      <c r="A4765" s="13"/>
      <c r="B4765" s="249"/>
      <c r="C4765" s="250"/>
      <c r="D4765" s="251" t="s">
        <v>260</v>
      </c>
      <c r="E4765" s="252" t="s">
        <v>1</v>
      </c>
      <c r="F4765" s="253" t="s">
        <v>3656</v>
      </c>
      <c r="G4765" s="250"/>
      <c r="H4765" s="254">
        <v>3.6400000000000001</v>
      </c>
      <c r="I4765" s="255"/>
      <c r="J4765" s="250"/>
      <c r="K4765" s="250"/>
      <c r="L4765" s="256"/>
      <c r="M4765" s="257"/>
      <c r="N4765" s="258"/>
      <c r="O4765" s="258"/>
      <c r="P4765" s="258"/>
      <c r="Q4765" s="258"/>
      <c r="R4765" s="258"/>
      <c r="S4765" s="258"/>
      <c r="T4765" s="259"/>
      <c r="U4765" s="13"/>
      <c r="V4765" s="13"/>
      <c r="W4765" s="13"/>
      <c r="X4765" s="13"/>
      <c r="Y4765" s="13"/>
      <c r="Z4765" s="13"/>
      <c r="AA4765" s="13"/>
      <c r="AB4765" s="13"/>
      <c r="AC4765" s="13"/>
      <c r="AD4765" s="13"/>
      <c r="AE4765" s="13"/>
      <c r="AT4765" s="260" t="s">
        <v>260</v>
      </c>
      <c r="AU4765" s="260" t="s">
        <v>93</v>
      </c>
      <c r="AV4765" s="13" t="s">
        <v>93</v>
      </c>
      <c r="AW4765" s="13" t="s">
        <v>40</v>
      </c>
      <c r="AX4765" s="13" t="s">
        <v>84</v>
      </c>
      <c r="AY4765" s="260" t="s">
        <v>251</v>
      </c>
    </row>
    <row r="4766" s="13" customFormat="1">
      <c r="A4766" s="13"/>
      <c r="B4766" s="249"/>
      <c r="C4766" s="250"/>
      <c r="D4766" s="251" t="s">
        <v>260</v>
      </c>
      <c r="E4766" s="252" t="s">
        <v>1</v>
      </c>
      <c r="F4766" s="253" t="s">
        <v>3657</v>
      </c>
      <c r="G4766" s="250"/>
      <c r="H4766" s="254">
        <v>3.6400000000000001</v>
      </c>
      <c r="I4766" s="255"/>
      <c r="J4766" s="250"/>
      <c r="K4766" s="250"/>
      <c r="L4766" s="256"/>
      <c r="M4766" s="257"/>
      <c r="N4766" s="258"/>
      <c r="O4766" s="258"/>
      <c r="P4766" s="258"/>
      <c r="Q4766" s="258"/>
      <c r="R4766" s="258"/>
      <c r="S4766" s="258"/>
      <c r="T4766" s="259"/>
      <c r="U4766" s="13"/>
      <c r="V4766" s="13"/>
      <c r="W4766" s="13"/>
      <c r="X4766" s="13"/>
      <c r="Y4766" s="13"/>
      <c r="Z4766" s="13"/>
      <c r="AA4766" s="13"/>
      <c r="AB4766" s="13"/>
      <c r="AC4766" s="13"/>
      <c r="AD4766" s="13"/>
      <c r="AE4766" s="13"/>
      <c r="AT4766" s="260" t="s">
        <v>260</v>
      </c>
      <c r="AU4766" s="260" t="s">
        <v>93</v>
      </c>
      <c r="AV4766" s="13" t="s">
        <v>93</v>
      </c>
      <c r="AW4766" s="13" t="s">
        <v>40</v>
      </c>
      <c r="AX4766" s="13" t="s">
        <v>84</v>
      </c>
      <c r="AY4766" s="260" t="s">
        <v>251</v>
      </c>
    </row>
    <row r="4767" s="13" customFormat="1">
      <c r="A4767" s="13"/>
      <c r="B4767" s="249"/>
      <c r="C4767" s="250"/>
      <c r="D4767" s="251" t="s">
        <v>260</v>
      </c>
      <c r="E4767" s="252" t="s">
        <v>1</v>
      </c>
      <c r="F4767" s="253" t="s">
        <v>3658</v>
      </c>
      <c r="G4767" s="250"/>
      <c r="H4767" s="254">
        <v>3.6400000000000001</v>
      </c>
      <c r="I4767" s="255"/>
      <c r="J4767" s="250"/>
      <c r="K4767" s="250"/>
      <c r="L4767" s="256"/>
      <c r="M4767" s="257"/>
      <c r="N4767" s="258"/>
      <c r="O4767" s="258"/>
      <c r="P4767" s="258"/>
      <c r="Q4767" s="258"/>
      <c r="R4767" s="258"/>
      <c r="S4767" s="258"/>
      <c r="T4767" s="259"/>
      <c r="U4767" s="13"/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3"/>
      <c r="AT4767" s="260" t="s">
        <v>260</v>
      </c>
      <c r="AU4767" s="260" t="s">
        <v>93</v>
      </c>
      <c r="AV4767" s="13" t="s">
        <v>93</v>
      </c>
      <c r="AW4767" s="13" t="s">
        <v>40</v>
      </c>
      <c r="AX4767" s="13" t="s">
        <v>84</v>
      </c>
      <c r="AY4767" s="260" t="s">
        <v>251</v>
      </c>
    </row>
    <row r="4768" s="13" customFormat="1">
      <c r="A4768" s="13"/>
      <c r="B4768" s="249"/>
      <c r="C4768" s="250"/>
      <c r="D4768" s="251" t="s">
        <v>260</v>
      </c>
      <c r="E4768" s="252" t="s">
        <v>1</v>
      </c>
      <c r="F4768" s="253" t="s">
        <v>3659</v>
      </c>
      <c r="G4768" s="250"/>
      <c r="H4768" s="254">
        <v>3.6400000000000001</v>
      </c>
      <c r="I4768" s="255"/>
      <c r="J4768" s="250"/>
      <c r="K4768" s="250"/>
      <c r="L4768" s="256"/>
      <c r="M4768" s="257"/>
      <c r="N4768" s="258"/>
      <c r="O4768" s="258"/>
      <c r="P4768" s="258"/>
      <c r="Q4768" s="258"/>
      <c r="R4768" s="258"/>
      <c r="S4768" s="258"/>
      <c r="T4768" s="259"/>
      <c r="U4768" s="13"/>
      <c r="V4768" s="13"/>
      <c r="W4768" s="13"/>
      <c r="X4768" s="13"/>
      <c r="Y4768" s="13"/>
      <c r="Z4768" s="13"/>
      <c r="AA4768" s="13"/>
      <c r="AB4768" s="13"/>
      <c r="AC4768" s="13"/>
      <c r="AD4768" s="13"/>
      <c r="AE4768" s="13"/>
      <c r="AT4768" s="260" t="s">
        <v>260</v>
      </c>
      <c r="AU4768" s="260" t="s">
        <v>93</v>
      </c>
      <c r="AV4768" s="13" t="s">
        <v>93</v>
      </c>
      <c r="AW4768" s="13" t="s">
        <v>40</v>
      </c>
      <c r="AX4768" s="13" t="s">
        <v>84</v>
      </c>
      <c r="AY4768" s="260" t="s">
        <v>251</v>
      </c>
    </row>
    <row r="4769" s="13" customFormat="1">
      <c r="A4769" s="13"/>
      <c r="B4769" s="249"/>
      <c r="C4769" s="250"/>
      <c r="D4769" s="251" t="s">
        <v>260</v>
      </c>
      <c r="E4769" s="252" t="s">
        <v>1</v>
      </c>
      <c r="F4769" s="253" t="s">
        <v>3660</v>
      </c>
      <c r="G4769" s="250"/>
      <c r="H4769" s="254">
        <v>3.6400000000000001</v>
      </c>
      <c r="I4769" s="255"/>
      <c r="J4769" s="250"/>
      <c r="K4769" s="250"/>
      <c r="L4769" s="256"/>
      <c r="M4769" s="257"/>
      <c r="N4769" s="258"/>
      <c r="O4769" s="258"/>
      <c r="P4769" s="258"/>
      <c r="Q4769" s="258"/>
      <c r="R4769" s="258"/>
      <c r="S4769" s="258"/>
      <c r="T4769" s="259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T4769" s="260" t="s">
        <v>260</v>
      </c>
      <c r="AU4769" s="260" t="s">
        <v>93</v>
      </c>
      <c r="AV4769" s="13" t="s">
        <v>93</v>
      </c>
      <c r="AW4769" s="13" t="s">
        <v>40</v>
      </c>
      <c r="AX4769" s="13" t="s">
        <v>84</v>
      </c>
      <c r="AY4769" s="260" t="s">
        <v>251</v>
      </c>
    </row>
    <row r="4770" s="13" customFormat="1">
      <c r="A4770" s="13"/>
      <c r="B4770" s="249"/>
      <c r="C4770" s="250"/>
      <c r="D4770" s="251" t="s">
        <v>260</v>
      </c>
      <c r="E4770" s="252" t="s">
        <v>1</v>
      </c>
      <c r="F4770" s="253" t="s">
        <v>3661</v>
      </c>
      <c r="G4770" s="250"/>
      <c r="H4770" s="254">
        <v>3.6400000000000001</v>
      </c>
      <c r="I4770" s="255"/>
      <c r="J4770" s="250"/>
      <c r="K4770" s="250"/>
      <c r="L4770" s="256"/>
      <c r="M4770" s="257"/>
      <c r="N4770" s="258"/>
      <c r="O4770" s="258"/>
      <c r="P4770" s="258"/>
      <c r="Q4770" s="258"/>
      <c r="R4770" s="258"/>
      <c r="S4770" s="258"/>
      <c r="T4770" s="259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60" t="s">
        <v>260</v>
      </c>
      <c r="AU4770" s="260" t="s">
        <v>93</v>
      </c>
      <c r="AV4770" s="13" t="s">
        <v>93</v>
      </c>
      <c r="AW4770" s="13" t="s">
        <v>40</v>
      </c>
      <c r="AX4770" s="13" t="s">
        <v>84</v>
      </c>
      <c r="AY4770" s="260" t="s">
        <v>251</v>
      </c>
    </row>
    <row r="4771" s="16" customFormat="1">
      <c r="A4771" s="16"/>
      <c r="B4771" s="283"/>
      <c r="C4771" s="284"/>
      <c r="D4771" s="251" t="s">
        <v>260</v>
      </c>
      <c r="E4771" s="285" t="s">
        <v>1</v>
      </c>
      <c r="F4771" s="286" t="s">
        <v>329</v>
      </c>
      <c r="G4771" s="284"/>
      <c r="H4771" s="287">
        <v>75.549999999999997</v>
      </c>
      <c r="I4771" s="288"/>
      <c r="J4771" s="284"/>
      <c r="K4771" s="284"/>
      <c r="L4771" s="289"/>
      <c r="M4771" s="290"/>
      <c r="N4771" s="291"/>
      <c r="O4771" s="291"/>
      <c r="P4771" s="291"/>
      <c r="Q4771" s="291"/>
      <c r="R4771" s="291"/>
      <c r="S4771" s="291"/>
      <c r="T4771" s="292"/>
      <c r="U4771" s="16"/>
      <c r="V4771" s="16"/>
      <c r="W4771" s="16"/>
      <c r="X4771" s="16"/>
      <c r="Y4771" s="16"/>
      <c r="Z4771" s="16"/>
      <c r="AA4771" s="16"/>
      <c r="AB4771" s="16"/>
      <c r="AC4771" s="16"/>
      <c r="AD4771" s="16"/>
      <c r="AE4771" s="16"/>
      <c r="AT4771" s="293" t="s">
        <v>260</v>
      </c>
      <c r="AU4771" s="293" t="s">
        <v>93</v>
      </c>
      <c r="AV4771" s="16" t="s">
        <v>273</v>
      </c>
      <c r="AW4771" s="16" t="s">
        <v>40</v>
      </c>
      <c r="AX4771" s="16" t="s">
        <v>84</v>
      </c>
      <c r="AY4771" s="293" t="s">
        <v>251</v>
      </c>
    </row>
    <row r="4772" s="15" customFormat="1">
      <c r="A4772" s="15"/>
      <c r="B4772" s="272"/>
      <c r="C4772" s="273"/>
      <c r="D4772" s="251" t="s">
        <v>260</v>
      </c>
      <c r="E4772" s="274" t="s">
        <v>1</v>
      </c>
      <c r="F4772" s="275" t="s">
        <v>631</v>
      </c>
      <c r="G4772" s="273"/>
      <c r="H4772" s="274" t="s">
        <v>1</v>
      </c>
      <c r="I4772" s="276"/>
      <c r="J4772" s="273"/>
      <c r="K4772" s="273"/>
      <c r="L4772" s="277"/>
      <c r="M4772" s="278"/>
      <c r="N4772" s="279"/>
      <c r="O4772" s="279"/>
      <c r="P4772" s="279"/>
      <c r="Q4772" s="279"/>
      <c r="R4772" s="279"/>
      <c r="S4772" s="279"/>
      <c r="T4772" s="280"/>
      <c r="U4772" s="15"/>
      <c r="V4772" s="15"/>
      <c r="W4772" s="15"/>
      <c r="X4772" s="15"/>
      <c r="Y4772" s="15"/>
      <c r="Z4772" s="15"/>
      <c r="AA4772" s="15"/>
      <c r="AB4772" s="15"/>
      <c r="AC4772" s="15"/>
      <c r="AD4772" s="15"/>
      <c r="AE4772" s="15"/>
      <c r="AT4772" s="281" t="s">
        <v>260</v>
      </c>
      <c r="AU4772" s="281" t="s">
        <v>93</v>
      </c>
      <c r="AV4772" s="15" t="s">
        <v>91</v>
      </c>
      <c r="AW4772" s="15" t="s">
        <v>40</v>
      </c>
      <c r="AX4772" s="15" t="s">
        <v>84</v>
      </c>
      <c r="AY4772" s="281" t="s">
        <v>251</v>
      </c>
    </row>
    <row r="4773" s="13" customFormat="1">
      <c r="A4773" s="13"/>
      <c r="B4773" s="249"/>
      <c r="C4773" s="250"/>
      <c r="D4773" s="251" t="s">
        <v>260</v>
      </c>
      <c r="E4773" s="252" t="s">
        <v>1</v>
      </c>
      <c r="F4773" s="253" t="s">
        <v>3662</v>
      </c>
      <c r="G4773" s="250"/>
      <c r="H4773" s="254">
        <v>3.6400000000000001</v>
      </c>
      <c r="I4773" s="255"/>
      <c r="J4773" s="250"/>
      <c r="K4773" s="250"/>
      <c r="L4773" s="256"/>
      <c r="M4773" s="257"/>
      <c r="N4773" s="258"/>
      <c r="O4773" s="258"/>
      <c r="P4773" s="258"/>
      <c r="Q4773" s="258"/>
      <c r="R4773" s="258"/>
      <c r="S4773" s="258"/>
      <c r="T4773" s="259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T4773" s="260" t="s">
        <v>260</v>
      </c>
      <c r="AU4773" s="260" t="s">
        <v>93</v>
      </c>
      <c r="AV4773" s="13" t="s">
        <v>93</v>
      </c>
      <c r="AW4773" s="13" t="s">
        <v>40</v>
      </c>
      <c r="AX4773" s="13" t="s">
        <v>84</v>
      </c>
      <c r="AY4773" s="260" t="s">
        <v>251</v>
      </c>
    </row>
    <row r="4774" s="13" customFormat="1">
      <c r="A4774" s="13"/>
      <c r="B4774" s="249"/>
      <c r="C4774" s="250"/>
      <c r="D4774" s="251" t="s">
        <v>260</v>
      </c>
      <c r="E4774" s="252" t="s">
        <v>1</v>
      </c>
      <c r="F4774" s="253" t="s">
        <v>3663</v>
      </c>
      <c r="G4774" s="250"/>
      <c r="H4774" s="254">
        <v>3.6400000000000001</v>
      </c>
      <c r="I4774" s="255"/>
      <c r="J4774" s="250"/>
      <c r="K4774" s="250"/>
      <c r="L4774" s="256"/>
      <c r="M4774" s="257"/>
      <c r="N4774" s="258"/>
      <c r="O4774" s="258"/>
      <c r="P4774" s="258"/>
      <c r="Q4774" s="258"/>
      <c r="R4774" s="258"/>
      <c r="S4774" s="258"/>
      <c r="T4774" s="259"/>
      <c r="U4774" s="13"/>
      <c r="V4774" s="13"/>
      <c r="W4774" s="13"/>
      <c r="X4774" s="13"/>
      <c r="Y4774" s="13"/>
      <c r="Z4774" s="13"/>
      <c r="AA4774" s="13"/>
      <c r="AB4774" s="13"/>
      <c r="AC4774" s="13"/>
      <c r="AD4774" s="13"/>
      <c r="AE4774" s="13"/>
      <c r="AT4774" s="260" t="s">
        <v>260</v>
      </c>
      <c r="AU4774" s="260" t="s">
        <v>93</v>
      </c>
      <c r="AV4774" s="13" t="s">
        <v>93</v>
      </c>
      <c r="AW4774" s="13" t="s">
        <v>40</v>
      </c>
      <c r="AX4774" s="13" t="s">
        <v>84</v>
      </c>
      <c r="AY4774" s="260" t="s">
        <v>251</v>
      </c>
    </row>
    <row r="4775" s="13" customFormat="1">
      <c r="A4775" s="13"/>
      <c r="B4775" s="249"/>
      <c r="C4775" s="250"/>
      <c r="D4775" s="251" t="s">
        <v>260</v>
      </c>
      <c r="E4775" s="252" t="s">
        <v>1</v>
      </c>
      <c r="F4775" s="253" t="s">
        <v>3664</v>
      </c>
      <c r="G4775" s="250"/>
      <c r="H4775" s="254">
        <v>3.6400000000000001</v>
      </c>
      <c r="I4775" s="255"/>
      <c r="J4775" s="250"/>
      <c r="K4775" s="250"/>
      <c r="L4775" s="256"/>
      <c r="M4775" s="257"/>
      <c r="N4775" s="258"/>
      <c r="O4775" s="258"/>
      <c r="P4775" s="258"/>
      <c r="Q4775" s="258"/>
      <c r="R4775" s="258"/>
      <c r="S4775" s="258"/>
      <c r="T4775" s="259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60" t="s">
        <v>260</v>
      </c>
      <c r="AU4775" s="260" t="s">
        <v>93</v>
      </c>
      <c r="AV4775" s="13" t="s">
        <v>93</v>
      </c>
      <c r="AW4775" s="13" t="s">
        <v>40</v>
      </c>
      <c r="AX4775" s="13" t="s">
        <v>84</v>
      </c>
      <c r="AY4775" s="260" t="s">
        <v>251</v>
      </c>
    </row>
    <row r="4776" s="13" customFormat="1">
      <c r="A4776" s="13"/>
      <c r="B4776" s="249"/>
      <c r="C4776" s="250"/>
      <c r="D4776" s="251" t="s">
        <v>260</v>
      </c>
      <c r="E4776" s="252" t="s">
        <v>1</v>
      </c>
      <c r="F4776" s="253" t="s">
        <v>3665</v>
      </c>
      <c r="G4776" s="250"/>
      <c r="H4776" s="254">
        <v>3.6400000000000001</v>
      </c>
      <c r="I4776" s="255"/>
      <c r="J4776" s="250"/>
      <c r="K4776" s="250"/>
      <c r="L4776" s="256"/>
      <c r="M4776" s="257"/>
      <c r="N4776" s="258"/>
      <c r="O4776" s="258"/>
      <c r="P4776" s="258"/>
      <c r="Q4776" s="258"/>
      <c r="R4776" s="258"/>
      <c r="S4776" s="258"/>
      <c r="T4776" s="259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T4776" s="260" t="s">
        <v>260</v>
      </c>
      <c r="AU4776" s="260" t="s">
        <v>93</v>
      </c>
      <c r="AV4776" s="13" t="s">
        <v>93</v>
      </c>
      <c r="AW4776" s="13" t="s">
        <v>40</v>
      </c>
      <c r="AX4776" s="13" t="s">
        <v>84</v>
      </c>
      <c r="AY4776" s="260" t="s">
        <v>251</v>
      </c>
    </row>
    <row r="4777" s="13" customFormat="1">
      <c r="A4777" s="13"/>
      <c r="B4777" s="249"/>
      <c r="C4777" s="250"/>
      <c r="D4777" s="251" t="s">
        <v>260</v>
      </c>
      <c r="E4777" s="252" t="s">
        <v>1</v>
      </c>
      <c r="F4777" s="253" t="s">
        <v>3666</v>
      </c>
      <c r="G4777" s="250"/>
      <c r="H4777" s="254">
        <v>3.6400000000000001</v>
      </c>
      <c r="I4777" s="255"/>
      <c r="J4777" s="250"/>
      <c r="K4777" s="250"/>
      <c r="L4777" s="256"/>
      <c r="M4777" s="257"/>
      <c r="N4777" s="258"/>
      <c r="O4777" s="258"/>
      <c r="P4777" s="258"/>
      <c r="Q4777" s="258"/>
      <c r="R4777" s="258"/>
      <c r="S4777" s="258"/>
      <c r="T4777" s="259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T4777" s="260" t="s">
        <v>260</v>
      </c>
      <c r="AU4777" s="260" t="s">
        <v>93</v>
      </c>
      <c r="AV4777" s="13" t="s">
        <v>93</v>
      </c>
      <c r="AW4777" s="13" t="s">
        <v>40</v>
      </c>
      <c r="AX4777" s="13" t="s">
        <v>84</v>
      </c>
      <c r="AY4777" s="260" t="s">
        <v>251</v>
      </c>
    </row>
    <row r="4778" s="13" customFormat="1">
      <c r="A4778" s="13"/>
      <c r="B4778" s="249"/>
      <c r="C4778" s="250"/>
      <c r="D4778" s="251" t="s">
        <v>260</v>
      </c>
      <c r="E4778" s="252" t="s">
        <v>1</v>
      </c>
      <c r="F4778" s="253" t="s">
        <v>3667</v>
      </c>
      <c r="G4778" s="250"/>
      <c r="H4778" s="254">
        <v>3.6400000000000001</v>
      </c>
      <c r="I4778" s="255"/>
      <c r="J4778" s="250"/>
      <c r="K4778" s="250"/>
      <c r="L4778" s="256"/>
      <c r="M4778" s="257"/>
      <c r="N4778" s="258"/>
      <c r="O4778" s="258"/>
      <c r="P4778" s="258"/>
      <c r="Q4778" s="258"/>
      <c r="R4778" s="258"/>
      <c r="S4778" s="258"/>
      <c r="T4778" s="259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T4778" s="260" t="s">
        <v>260</v>
      </c>
      <c r="AU4778" s="260" t="s">
        <v>93</v>
      </c>
      <c r="AV4778" s="13" t="s">
        <v>93</v>
      </c>
      <c r="AW4778" s="13" t="s">
        <v>40</v>
      </c>
      <c r="AX4778" s="13" t="s">
        <v>84</v>
      </c>
      <c r="AY4778" s="260" t="s">
        <v>251</v>
      </c>
    </row>
    <row r="4779" s="13" customFormat="1">
      <c r="A4779" s="13"/>
      <c r="B4779" s="249"/>
      <c r="C4779" s="250"/>
      <c r="D4779" s="251" t="s">
        <v>260</v>
      </c>
      <c r="E4779" s="252" t="s">
        <v>1</v>
      </c>
      <c r="F4779" s="253" t="s">
        <v>3668</v>
      </c>
      <c r="G4779" s="250"/>
      <c r="H4779" s="254">
        <v>3.6400000000000001</v>
      </c>
      <c r="I4779" s="255"/>
      <c r="J4779" s="250"/>
      <c r="K4779" s="250"/>
      <c r="L4779" s="256"/>
      <c r="M4779" s="257"/>
      <c r="N4779" s="258"/>
      <c r="O4779" s="258"/>
      <c r="P4779" s="258"/>
      <c r="Q4779" s="258"/>
      <c r="R4779" s="258"/>
      <c r="S4779" s="258"/>
      <c r="T4779" s="259"/>
      <c r="U4779" s="13"/>
      <c r="V4779" s="13"/>
      <c r="W4779" s="13"/>
      <c r="X4779" s="13"/>
      <c r="Y4779" s="13"/>
      <c r="Z4779" s="13"/>
      <c r="AA4779" s="13"/>
      <c r="AB4779" s="13"/>
      <c r="AC4779" s="13"/>
      <c r="AD4779" s="13"/>
      <c r="AE4779" s="13"/>
      <c r="AT4779" s="260" t="s">
        <v>260</v>
      </c>
      <c r="AU4779" s="260" t="s">
        <v>93</v>
      </c>
      <c r="AV4779" s="13" t="s">
        <v>93</v>
      </c>
      <c r="AW4779" s="13" t="s">
        <v>40</v>
      </c>
      <c r="AX4779" s="13" t="s">
        <v>84</v>
      </c>
      <c r="AY4779" s="260" t="s">
        <v>251</v>
      </c>
    </row>
    <row r="4780" s="13" customFormat="1">
      <c r="A4780" s="13"/>
      <c r="B4780" s="249"/>
      <c r="C4780" s="250"/>
      <c r="D4780" s="251" t="s">
        <v>260</v>
      </c>
      <c r="E4780" s="252" t="s">
        <v>1</v>
      </c>
      <c r="F4780" s="253" t="s">
        <v>3669</v>
      </c>
      <c r="G4780" s="250"/>
      <c r="H4780" s="254">
        <v>3.6400000000000001</v>
      </c>
      <c r="I4780" s="255"/>
      <c r="J4780" s="250"/>
      <c r="K4780" s="250"/>
      <c r="L4780" s="256"/>
      <c r="M4780" s="257"/>
      <c r="N4780" s="258"/>
      <c r="O4780" s="258"/>
      <c r="P4780" s="258"/>
      <c r="Q4780" s="258"/>
      <c r="R4780" s="258"/>
      <c r="S4780" s="258"/>
      <c r="T4780" s="259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60" t="s">
        <v>260</v>
      </c>
      <c r="AU4780" s="260" t="s">
        <v>93</v>
      </c>
      <c r="AV4780" s="13" t="s">
        <v>93</v>
      </c>
      <c r="AW4780" s="13" t="s">
        <v>40</v>
      </c>
      <c r="AX4780" s="13" t="s">
        <v>84</v>
      </c>
      <c r="AY4780" s="260" t="s">
        <v>251</v>
      </c>
    </row>
    <row r="4781" s="13" customFormat="1">
      <c r="A4781" s="13"/>
      <c r="B4781" s="249"/>
      <c r="C4781" s="250"/>
      <c r="D4781" s="251" t="s">
        <v>260</v>
      </c>
      <c r="E4781" s="252" t="s">
        <v>1</v>
      </c>
      <c r="F4781" s="253" t="s">
        <v>3670</v>
      </c>
      <c r="G4781" s="250"/>
      <c r="H4781" s="254">
        <v>3.6400000000000001</v>
      </c>
      <c r="I4781" s="255"/>
      <c r="J4781" s="250"/>
      <c r="K4781" s="250"/>
      <c r="L4781" s="256"/>
      <c r="M4781" s="257"/>
      <c r="N4781" s="258"/>
      <c r="O4781" s="258"/>
      <c r="P4781" s="258"/>
      <c r="Q4781" s="258"/>
      <c r="R4781" s="258"/>
      <c r="S4781" s="258"/>
      <c r="T4781" s="259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T4781" s="260" t="s">
        <v>260</v>
      </c>
      <c r="AU4781" s="260" t="s">
        <v>93</v>
      </c>
      <c r="AV4781" s="13" t="s">
        <v>93</v>
      </c>
      <c r="AW4781" s="13" t="s">
        <v>40</v>
      </c>
      <c r="AX4781" s="13" t="s">
        <v>84</v>
      </c>
      <c r="AY4781" s="260" t="s">
        <v>251</v>
      </c>
    </row>
    <row r="4782" s="13" customFormat="1">
      <c r="A4782" s="13"/>
      <c r="B4782" s="249"/>
      <c r="C4782" s="250"/>
      <c r="D4782" s="251" t="s">
        <v>260</v>
      </c>
      <c r="E4782" s="252" t="s">
        <v>1</v>
      </c>
      <c r="F4782" s="253" t="s">
        <v>3671</v>
      </c>
      <c r="G4782" s="250"/>
      <c r="H4782" s="254">
        <v>3.6400000000000001</v>
      </c>
      <c r="I4782" s="255"/>
      <c r="J4782" s="250"/>
      <c r="K4782" s="250"/>
      <c r="L4782" s="256"/>
      <c r="M4782" s="257"/>
      <c r="N4782" s="258"/>
      <c r="O4782" s="258"/>
      <c r="P4782" s="258"/>
      <c r="Q4782" s="258"/>
      <c r="R4782" s="258"/>
      <c r="S4782" s="258"/>
      <c r="T4782" s="259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60" t="s">
        <v>260</v>
      </c>
      <c r="AU4782" s="260" t="s">
        <v>93</v>
      </c>
      <c r="AV4782" s="13" t="s">
        <v>93</v>
      </c>
      <c r="AW4782" s="13" t="s">
        <v>40</v>
      </c>
      <c r="AX4782" s="13" t="s">
        <v>84</v>
      </c>
      <c r="AY4782" s="260" t="s">
        <v>251</v>
      </c>
    </row>
    <row r="4783" s="13" customFormat="1">
      <c r="A4783" s="13"/>
      <c r="B4783" s="249"/>
      <c r="C4783" s="250"/>
      <c r="D4783" s="251" t="s">
        <v>260</v>
      </c>
      <c r="E4783" s="252" t="s">
        <v>1</v>
      </c>
      <c r="F4783" s="253" t="s">
        <v>3672</v>
      </c>
      <c r="G4783" s="250"/>
      <c r="H4783" s="254">
        <v>3.6400000000000001</v>
      </c>
      <c r="I4783" s="255"/>
      <c r="J4783" s="250"/>
      <c r="K4783" s="250"/>
      <c r="L4783" s="256"/>
      <c r="M4783" s="257"/>
      <c r="N4783" s="258"/>
      <c r="O4783" s="258"/>
      <c r="P4783" s="258"/>
      <c r="Q4783" s="258"/>
      <c r="R4783" s="258"/>
      <c r="S4783" s="258"/>
      <c r="T4783" s="259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60" t="s">
        <v>260</v>
      </c>
      <c r="AU4783" s="260" t="s">
        <v>93</v>
      </c>
      <c r="AV4783" s="13" t="s">
        <v>93</v>
      </c>
      <c r="AW4783" s="13" t="s">
        <v>40</v>
      </c>
      <c r="AX4783" s="13" t="s">
        <v>84</v>
      </c>
      <c r="AY4783" s="260" t="s">
        <v>251</v>
      </c>
    </row>
    <row r="4784" s="13" customFormat="1">
      <c r="A4784" s="13"/>
      <c r="B4784" s="249"/>
      <c r="C4784" s="250"/>
      <c r="D4784" s="251" t="s">
        <v>260</v>
      </c>
      <c r="E4784" s="252" t="s">
        <v>1</v>
      </c>
      <c r="F4784" s="253" t="s">
        <v>3673</v>
      </c>
      <c r="G4784" s="250"/>
      <c r="H4784" s="254">
        <v>6.3899999999999997</v>
      </c>
      <c r="I4784" s="255"/>
      <c r="J4784" s="250"/>
      <c r="K4784" s="250"/>
      <c r="L4784" s="256"/>
      <c r="M4784" s="257"/>
      <c r="N4784" s="258"/>
      <c r="O4784" s="258"/>
      <c r="P4784" s="258"/>
      <c r="Q4784" s="258"/>
      <c r="R4784" s="258"/>
      <c r="S4784" s="258"/>
      <c r="T4784" s="259"/>
      <c r="U4784" s="13"/>
      <c r="V4784" s="13"/>
      <c r="W4784" s="13"/>
      <c r="X4784" s="13"/>
      <c r="Y4784" s="13"/>
      <c r="Z4784" s="13"/>
      <c r="AA4784" s="13"/>
      <c r="AB4784" s="13"/>
      <c r="AC4784" s="13"/>
      <c r="AD4784" s="13"/>
      <c r="AE4784" s="13"/>
      <c r="AT4784" s="260" t="s">
        <v>260</v>
      </c>
      <c r="AU4784" s="260" t="s">
        <v>93</v>
      </c>
      <c r="AV4784" s="13" t="s">
        <v>93</v>
      </c>
      <c r="AW4784" s="13" t="s">
        <v>40</v>
      </c>
      <c r="AX4784" s="13" t="s">
        <v>84</v>
      </c>
      <c r="AY4784" s="260" t="s">
        <v>251</v>
      </c>
    </row>
    <row r="4785" s="13" customFormat="1">
      <c r="A4785" s="13"/>
      <c r="B4785" s="249"/>
      <c r="C4785" s="250"/>
      <c r="D4785" s="251" t="s">
        <v>260</v>
      </c>
      <c r="E4785" s="252" t="s">
        <v>1</v>
      </c>
      <c r="F4785" s="253" t="s">
        <v>3674</v>
      </c>
      <c r="G4785" s="250"/>
      <c r="H4785" s="254">
        <v>3.6400000000000001</v>
      </c>
      <c r="I4785" s="255"/>
      <c r="J4785" s="250"/>
      <c r="K4785" s="250"/>
      <c r="L4785" s="256"/>
      <c r="M4785" s="257"/>
      <c r="N4785" s="258"/>
      <c r="O4785" s="258"/>
      <c r="P4785" s="258"/>
      <c r="Q4785" s="258"/>
      <c r="R4785" s="258"/>
      <c r="S4785" s="258"/>
      <c r="T4785" s="259"/>
      <c r="U4785" s="13"/>
      <c r="V4785" s="13"/>
      <c r="W4785" s="13"/>
      <c r="X4785" s="13"/>
      <c r="Y4785" s="13"/>
      <c r="Z4785" s="13"/>
      <c r="AA4785" s="13"/>
      <c r="AB4785" s="13"/>
      <c r="AC4785" s="13"/>
      <c r="AD4785" s="13"/>
      <c r="AE4785" s="13"/>
      <c r="AT4785" s="260" t="s">
        <v>260</v>
      </c>
      <c r="AU4785" s="260" t="s">
        <v>93</v>
      </c>
      <c r="AV4785" s="13" t="s">
        <v>93</v>
      </c>
      <c r="AW4785" s="13" t="s">
        <v>40</v>
      </c>
      <c r="AX4785" s="13" t="s">
        <v>84</v>
      </c>
      <c r="AY4785" s="260" t="s">
        <v>251</v>
      </c>
    </row>
    <row r="4786" s="13" customFormat="1">
      <c r="A4786" s="13"/>
      <c r="B4786" s="249"/>
      <c r="C4786" s="250"/>
      <c r="D4786" s="251" t="s">
        <v>260</v>
      </c>
      <c r="E4786" s="252" t="s">
        <v>1</v>
      </c>
      <c r="F4786" s="253" t="s">
        <v>3675</v>
      </c>
      <c r="G4786" s="250"/>
      <c r="H4786" s="254">
        <v>3.6400000000000001</v>
      </c>
      <c r="I4786" s="255"/>
      <c r="J4786" s="250"/>
      <c r="K4786" s="250"/>
      <c r="L4786" s="256"/>
      <c r="M4786" s="257"/>
      <c r="N4786" s="258"/>
      <c r="O4786" s="258"/>
      <c r="P4786" s="258"/>
      <c r="Q4786" s="258"/>
      <c r="R4786" s="258"/>
      <c r="S4786" s="258"/>
      <c r="T4786" s="259"/>
      <c r="U4786" s="13"/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3"/>
      <c r="AT4786" s="260" t="s">
        <v>260</v>
      </c>
      <c r="AU4786" s="260" t="s">
        <v>93</v>
      </c>
      <c r="AV4786" s="13" t="s">
        <v>93</v>
      </c>
      <c r="AW4786" s="13" t="s">
        <v>40</v>
      </c>
      <c r="AX4786" s="13" t="s">
        <v>84</v>
      </c>
      <c r="AY4786" s="260" t="s">
        <v>251</v>
      </c>
    </row>
    <row r="4787" s="13" customFormat="1">
      <c r="A4787" s="13"/>
      <c r="B4787" s="249"/>
      <c r="C4787" s="250"/>
      <c r="D4787" s="251" t="s">
        <v>260</v>
      </c>
      <c r="E4787" s="252" t="s">
        <v>1</v>
      </c>
      <c r="F4787" s="253" t="s">
        <v>3676</v>
      </c>
      <c r="G4787" s="250"/>
      <c r="H4787" s="254">
        <v>3.6400000000000001</v>
      </c>
      <c r="I4787" s="255"/>
      <c r="J4787" s="250"/>
      <c r="K4787" s="250"/>
      <c r="L4787" s="256"/>
      <c r="M4787" s="257"/>
      <c r="N4787" s="258"/>
      <c r="O4787" s="258"/>
      <c r="P4787" s="258"/>
      <c r="Q4787" s="258"/>
      <c r="R4787" s="258"/>
      <c r="S4787" s="258"/>
      <c r="T4787" s="259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T4787" s="260" t="s">
        <v>260</v>
      </c>
      <c r="AU4787" s="260" t="s">
        <v>93</v>
      </c>
      <c r="AV4787" s="13" t="s">
        <v>93</v>
      </c>
      <c r="AW4787" s="13" t="s">
        <v>40</v>
      </c>
      <c r="AX4787" s="13" t="s">
        <v>84</v>
      </c>
      <c r="AY4787" s="260" t="s">
        <v>251</v>
      </c>
    </row>
    <row r="4788" s="13" customFormat="1">
      <c r="A4788" s="13"/>
      <c r="B4788" s="249"/>
      <c r="C4788" s="250"/>
      <c r="D4788" s="251" t="s">
        <v>260</v>
      </c>
      <c r="E4788" s="252" t="s">
        <v>1</v>
      </c>
      <c r="F4788" s="253" t="s">
        <v>3677</v>
      </c>
      <c r="G4788" s="250"/>
      <c r="H4788" s="254">
        <v>3.6400000000000001</v>
      </c>
      <c r="I4788" s="255"/>
      <c r="J4788" s="250"/>
      <c r="K4788" s="250"/>
      <c r="L4788" s="256"/>
      <c r="M4788" s="257"/>
      <c r="N4788" s="258"/>
      <c r="O4788" s="258"/>
      <c r="P4788" s="258"/>
      <c r="Q4788" s="258"/>
      <c r="R4788" s="258"/>
      <c r="S4788" s="258"/>
      <c r="T4788" s="259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T4788" s="260" t="s">
        <v>260</v>
      </c>
      <c r="AU4788" s="260" t="s">
        <v>93</v>
      </c>
      <c r="AV4788" s="13" t="s">
        <v>93</v>
      </c>
      <c r="AW4788" s="13" t="s">
        <v>40</v>
      </c>
      <c r="AX4788" s="13" t="s">
        <v>84</v>
      </c>
      <c r="AY4788" s="260" t="s">
        <v>251</v>
      </c>
    </row>
    <row r="4789" s="13" customFormat="1">
      <c r="A4789" s="13"/>
      <c r="B4789" s="249"/>
      <c r="C4789" s="250"/>
      <c r="D4789" s="251" t="s">
        <v>260</v>
      </c>
      <c r="E4789" s="252" t="s">
        <v>1</v>
      </c>
      <c r="F4789" s="253" t="s">
        <v>3678</v>
      </c>
      <c r="G4789" s="250"/>
      <c r="H4789" s="254">
        <v>3.6400000000000001</v>
      </c>
      <c r="I4789" s="255"/>
      <c r="J4789" s="250"/>
      <c r="K4789" s="250"/>
      <c r="L4789" s="256"/>
      <c r="M4789" s="257"/>
      <c r="N4789" s="258"/>
      <c r="O4789" s="258"/>
      <c r="P4789" s="258"/>
      <c r="Q4789" s="258"/>
      <c r="R4789" s="258"/>
      <c r="S4789" s="258"/>
      <c r="T4789" s="259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60" t="s">
        <v>260</v>
      </c>
      <c r="AU4789" s="260" t="s">
        <v>93</v>
      </c>
      <c r="AV4789" s="13" t="s">
        <v>93</v>
      </c>
      <c r="AW4789" s="13" t="s">
        <v>40</v>
      </c>
      <c r="AX4789" s="13" t="s">
        <v>84</v>
      </c>
      <c r="AY4789" s="260" t="s">
        <v>251</v>
      </c>
    </row>
    <row r="4790" s="13" customFormat="1">
      <c r="A4790" s="13"/>
      <c r="B4790" s="249"/>
      <c r="C4790" s="250"/>
      <c r="D4790" s="251" t="s">
        <v>260</v>
      </c>
      <c r="E4790" s="252" t="s">
        <v>1</v>
      </c>
      <c r="F4790" s="253" t="s">
        <v>3679</v>
      </c>
      <c r="G4790" s="250"/>
      <c r="H4790" s="254">
        <v>3.6400000000000001</v>
      </c>
      <c r="I4790" s="255"/>
      <c r="J4790" s="250"/>
      <c r="K4790" s="250"/>
      <c r="L4790" s="256"/>
      <c r="M4790" s="257"/>
      <c r="N4790" s="258"/>
      <c r="O4790" s="258"/>
      <c r="P4790" s="258"/>
      <c r="Q4790" s="258"/>
      <c r="R4790" s="258"/>
      <c r="S4790" s="258"/>
      <c r="T4790" s="259"/>
      <c r="U4790" s="13"/>
      <c r="V4790" s="13"/>
      <c r="W4790" s="13"/>
      <c r="X4790" s="13"/>
      <c r="Y4790" s="13"/>
      <c r="Z4790" s="13"/>
      <c r="AA4790" s="13"/>
      <c r="AB4790" s="13"/>
      <c r="AC4790" s="13"/>
      <c r="AD4790" s="13"/>
      <c r="AE4790" s="13"/>
      <c r="AT4790" s="260" t="s">
        <v>260</v>
      </c>
      <c r="AU4790" s="260" t="s">
        <v>93</v>
      </c>
      <c r="AV4790" s="13" t="s">
        <v>93</v>
      </c>
      <c r="AW4790" s="13" t="s">
        <v>40</v>
      </c>
      <c r="AX4790" s="13" t="s">
        <v>84</v>
      </c>
      <c r="AY4790" s="260" t="s">
        <v>251</v>
      </c>
    </row>
    <row r="4791" s="13" customFormat="1">
      <c r="A4791" s="13"/>
      <c r="B4791" s="249"/>
      <c r="C4791" s="250"/>
      <c r="D4791" s="251" t="s">
        <v>260</v>
      </c>
      <c r="E4791" s="252" t="s">
        <v>1</v>
      </c>
      <c r="F4791" s="253" t="s">
        <v>3680</v>
      </c>
      <c r="G4791" s="250"/>
      <c r="H4791" s="254">
        <v>3.6400000000000001</v>
      </c>
      <c r="I4791" s="255"/>
      <c r="J4791" s="250"/>
      <c r="K4791" s="250"/>
      <c r="L4791" s="256"/>
      <c r="M4791" s="257"/>
      <c r="N4791" s="258"/>
      <c r="O4791" s="258"/>
      <c r="P4791" s="258"/>
      <c r="Q4791" s="258"/>
      <c r="R4791" s="258"/>
      <c r="S4791" s="258"/>
      <c r="T4791" s="259"/>
      <c r="U4791" s="13"/>
      <c r="V4791" s="13"/>
      <c r="W4791" s="13"/>
      <c r="X4791" s="13"/>
      <c r="Y4791" s="13"/>
      <c r="Z4791" s="13"/>
      <c r="AA4791" s="13"/>
      <c r="AB4791" s="13"/>
      <c r="AC4791" s="13"/>
      <c r="AD4791" s="13"/>
      <c r="AE4791" s="13"/>
      <c r="AT4791" s="260" t="s">
        <v>260</v>
      </c>
      <c r="AU4791" s="260" t="s">
        <v>93</v>
      </c>
      <c r="AV4791" s="13" t="s">
        <v>93</v>
      </c>
      <c r="AW4791" s="13" t="s">
        <v>40</v>
      </c>
      <c r="AX4791" s="13" t="s">
        <v>84</v>
      </c>
      <c r="AY4791" s="260" t="s">
        <v>251</v>
      </c>
    </row>
    <row r="4792" s="13" customFormat="1">
      <c r="A4792" s="13"/>
      <c r="B4792" s="249"/>
      <c r="C4792" s="250"/>
      <c r="D4792" s="251" t="s">
        <v>260</v>
      </c>
      <c r="E4792" s="252" t="s">
        <v>1</v>
      </c>
      <c r="F4792" s="253" t="s">
        <v>3681</v>
      </c>
      <c r="G4792" s="250"/>
      <c r="H4792" s="254">
        <v>3.6400000000000001</v>
      </c>
      <c r="I4792" s="255"/>
      <c r="J4792" s="250"/>
      <c r="K4792" s="250"/>
      <c r="L4792" s="256"/>
      <c r="M4792" s="257"/>
      <c r="N4792" s="258"/>
      <c r="O4792" s="258"/>
      <c r="P4792" s="258"/>
      <c r="Q4792" s="258"/>
      <c r="R4792" s="258"/>
      <c r="S4792" s="258"/>
      <c r="T4792" s="259"/>
      <c r="U4792" s="13"/>
      <c r="V4792" s="13"/>
      <c r="W4792" s="13"/>
      <c r="X4792" s="13"/>
      <c r="Y4792" s="13"/>
      <c r="Z4792" s="13"/>
      <c r="AA4792" s="13"/>
      <c r="AB4792" s="13"/>
      <c r="AC4792" s="13"/>
      <c r="AD4792" s="13"/>
      <c r="AE4792" s="13"/>
      <c r="AT4792" s="260" t="s">
        <v>260</v>
      </c>
      <c r="AU4792" s="260" t="s">
        <v>93</v>
      </c>
      <c r="AV4792" s="13" t="s">
        <v>93</v>
      </c>
      <c r="AW4792" s="13" t="s">
        <v>40</v>
      </c>
      <c r="AX4792" s="13" t="s">
        <v>84</v>
      </c>
      <c r="AY4792" s="260" t="s">
        <v>251</v>
      </c>
    </row>
    <row r="4793" s="16" customFormat="1">
      <c r="A4793" s="16"/>
      <c r="B4793" s="283"/>
      <c r="C4793" s="284"/>
      <c r="D4793" s="251" t="s">
        <v>260</v>
      </c>
      <c r="E4793" s="285" t="s">
        <v>1</v>
      </c>
      <c r="F4793" s="286" t="s">
        <v>329</v>
      </c>
      <c r="G4793" s="284"/>
      <c r="H4793" s="287">
        <v>75.549999999999997</v>
      </c>
      <c r="I4793" s="288"/>
      <c r="J4793" s="284"/>
      <c r="K4793" s="284"/>
      <c r="L4793" s="289"/>
      <c r="M4793" s="290"/>
      <c r="N4793" s="291"/>
      <c r="O4793" s="291"/>
      <c r="P4793" s="291"/>
      <c r="Q4793" s="291"/>
      <c r="R4793" s="291"/>
      <c r="S4793" s="291"/>
      <c r="T4793" s="292"/>
      <c r="U4793" s="16"/>
      <c r="V4793" s="16"/>
      <c r="W4793" s="16"/>
      <c r="X4793" s="16"/>
      <c r="Y4793" s="16"/>
      <c r="Z4793" s="16"/>
      <c r="AA4793" s="16"/>
      <c r="AB4793" s="16"/>
      <c r="AC4793" s="16"/>
      <c r="AD4793" s="16"/>
      <c r="AE4793" s="16"/>
      <c r="AT4793" s="293" t="s">
        <v>260</v>
      </c>
      <c r="AU4793" s="293" t="s">
        <v>93</v>
      </c>
      <c r="AV4793" s="16" t="s">
        <v>273</v>
      </c>
      <c r="AW4793" s="16" t="s">
        <v>40</v>
      </c>
      <c r="AX4793" s="16" t="s">
        <v>84</v>
      </c>
      <c r="AY4793" s="293" t="s">
        <v>251</v>
      </c>
    </row>
    <row r="4794" s="15" customFormat="1">
      <c r="A4794" s="15"/>
      <c r="B4794" s="272"/>
      <c r="C4794" s="273"/>
      <c r="D4794" s="251" t="s">
        <v>260</v>
      </c>
      <c r="E4794" s="274" t="s">
        <v>1</v>
      </c>
      <c r="F4794" s="275" t="s">
        <v>632</v>
      </c>
      <c r="G4794" s="273"/>
      <c r="H4794" s="274" t="s">
        <v>1</v>
      </c>
      <c r="I4794" s="276"/>
      <c r="J4794" s="273"/>
      <c r="K4794" s="273"/>
      <c r="L4794" s="277"/>
      <c r="M4794" s="278"/>
      <c r="N4794" s="279"/>
      <c r="O4794" s="279"/>
      <c r="P4794" s="279"/>
      <c r="Q4794" s="279"/>
      <c r="R4794" s="279"/>
      <c r="S4794" s="279"/>
      <c r="T4794" s="280"/>
      <c r="U4794" s="15"/>
      <c r="V4794" s="15"/>
      <c r="W4794" s="15"/>
      <c r="X4794" s="15"/>
      <c r="Y4794" s="15"/>
      <c r="Z4794" s="15"/>
      <c r="AA4794" s="15"/>
      <c r="AB4794" s="15"/>
      <c r="AC4794" s="15"/>
      <c r="AD4794" s="15"/>
      <c r="AE4794" s="15"/>
      <c r="AT4794" s="281" t="s">
        <v>260</v>
      </c>
      <c r="AU4794" s="281" t="s">
        <v>93</v>
      </c>
      <c r="AV4794" s="15" t="s">
        <v>91</v>
      </c>
      <c r="AW4794" s="15" t="s">
        <v>40</v>
      </c>
      <c r="AX4794" s="15" t="s">
        <v>84</v>
      </c>
      <c r="AY4794" s="281" t="s">
        <v>251</v>
      </c>
    </row>
    <row r="4795" s="13" customFormat="1">
      <c r="A4795" s="13"/>
      <c r="B4795" s="249"/>
      <c r="C4795" s="250"/>
      <c r="D4795" s="251" t="s">
        <v>260</v>
      </c>
      <c r="E4795" s="252" t="s">
        <v>1</v>
      </c>
      <c r="F4795" s="253" t="s">
        <v>3682</v>
      </c>
      <c r="G4795" s="250"/>
      <c r="H4795" s="254">
        <v>3.6400000000000001</v>
      </c>
      <c r="I4795" s="255"/>
      <c r="J4795" s="250"/>
      <c r="K4795" s="250"/>
      <c r="L4795" s="256"/>
      <c r="M4795" s="257"/>
      <c r="N4795" s="258"/>
      <c r="O4795" s="258"/>
      <c r="P4795" s="258"/>
      <c r="Q4795" s="258"/>
      <c r="R4795" s="258"/>
      <c r="S4795" s="258"/>
      <c r="T4795" s="259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60" t="s">
        <v>260</v>
      </c>
      <c r="AU4795" s="260" t="s">
        <v>93</v>
      </c>
      <c r="AV4795" s="13" t="s">
        <v>93</v>
      </c>
      <c r="AW4795" s="13" t="s">
        <v>40</v>
      </c>
      <c r="AX4795" s="13" t="s">
        <v>84</v>
      </c>
      <c r="AY4795" s="260" t="s">
        <v>251</v>
      </c>
    </row>
    <row r="4796" s="13" customFormat="1">
      <c r="A4796" s="13"/>
      <c r="B4796" s="249"/>
      <c r="C4796" s="250"/>
      <c r="D4796" s="251" t="s">
        <v>260</v>
      </c>
      <c r="E4796" s="252" t="s">
        <v>1</v>
      </c>
      <c r="F4796" s="253" t="s">
        <v>3683</v>
      </c>
      <c r="G4796" s="250"/>
      <c r="H4796" s="254">
        <v>3.6400000000000001</v>
      </c>
      <c r="I4796" s="255"/>
      <c r="J4796" s="250"/>
      <c r="K4796" s="250"/>
      <c r="L4796" s="256"/>
      <c r="M4796" s="257"/>
      <c r="N4796" s="258"/>
      <c r="O4796" s="258"/>
      <c r="P4796" s="258"/>
      <c r="Q4796" s="258"/>
      <c r="R4796" s="258"/>
      <c r="S4796" s="258"/>
      <c r="T4796" s="259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60" t="s">
        <v>260</v>
      </c>
      <c r="AU4796" s="260" t="s">
        <v>93</v>
      </c>
      <c r="AV4796" s="13" t="s">
        <v>93</v>
      </c>
      <c r="AW4796" s="13" t="s">
        <v>40</v>
      </c>
      <c r="AX4796" s="13" t="s">
        <v>84</v>
      </c>
      <c r="AY4796" s="260" t="s">
        <v>251</v>
      </c>
    </row>
    <row r="4797" s="13" customFormat="1">
      <c r="A4797" s="13"/>
      <c r="B4797" s="249"/>
      <c r="C4797" s="250"/>
      <c r="D4797" s="251" t="s">
        <v>260</v>
      </c>
      <c r="E4797" s="252" t="s">
        <v>1</v>
      </c>
      <c r="F4797" s="253" t="s">
        <v>3684</v>
      </c>
      <c r="G4797" s="250"/>
      <c r="H4797" s="254">
        <v>3.6400000000000001</v>
      </c>
      <c r="I4797" s="255"/>
      <c r="J4797" s="250"/>
      <c r="K4797" s="250"/>
      <c r="L4797" s="256"/>
      <c r="M4797" s="257"/>
      <c r="N4797" s="258"/>
      <c r="O4797" s="258"/>
      <c r="P4797" s="258"/>
      <c r="Q4797" s="258"/>
      <c r="R4797" s="258"/>
      <c r="S4797" s="258"/>
      <c r="T4797" s="259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60" t="s">
        <v>260</v>
      </c>
      <c r="AU4797" s="260" t="s">
        <v>93</v>
      </c>
      <c r="AV4797" s="13" t="s">
        <v>93</v>
      </c>
      <c r="AW4797" s="13" t="s">
        <v>40</v>
      </c>
      <c r="AX4797" s="13" t="s">
        <v>84</v>
      </c>
      <c r="AY4797" s="260" t="s">
        <v>251</v>
      </c>
    </row>
    <row r="4798" s="13" customFormat="1">
      <c r="A4798" s="13"/>
      <c r="B4798" s="249"/>
      <c r="C4798" s="250"/>
      <c r="D4798" s="251" t="s">
        <v>260</v>
      </c>
      <c r="E4798" s="252" t="s">
        <v>1</v>
      </c>
      <c r="F4798" s="253" t="s">
        <v>3685</v>
      </c>
      <c r="G4798" s="250"/>
      <c r="H4798" s="254">
        <v>3.6400000000000001</v>
      </c>
      <c r="I4798" s="255"/>
      <c r="J4798" s="250"/>
      <c r="K4798" s="250"/>
      <c r="L4798" s="256"/>
      <c r="M4798" s="257"/>
      <c r="N4798" s="258"/>
      <c r="O4798" s="258"/>
      <c r="P4798" s="258"/>
      <c r="Q4798" s="258"/>
      <c r="R4798" s="258"/>
      <c r="S4798" s="258"/>
      <c r="T4798" s="259"/>
      <c r="U4798" s="13"/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3"/>
      <c r="AT4798" s="260" t="s">
        <v>260</v>
      </c>
      <c r="AU4798" s="260" t="s">
        <v>93</v>
      </c>
      <c r="AV4798" s="13" t="s">
        <v>93</v>
      </c>
      <c r="AW4798" s="13" t="s">
        <v>40</v>
      </c>
      <c r="AX4798" s="13" t="s">
        <v>84</v>
      </c>
      <c r="AY4798" s="260" t="s">
        <v>251</v>
      </c>
    </row>
    <row r="4799" s="13" customFormat="1">
      <c r="A4799" s="13"/>
      <c r="B4799" s="249"/>
      <c r="C4799" s="250"/>
      <c r="D4799" s="251" t="s">
        <v>260</v>
      </c>
      <c r="E4799" s="252" t="s">
        <v>1</v>
      </c>
      <c r="F4799" s="253" t="s">
        <v>3686</v>
      </c>
      <c r="G4799" s="250"/>
      <c r="H4799" s="254">
        <v>3.6400000000000001</v>
      </c>
      <c r="I4799" s="255"/>
      <c r="J4799" s="250"/>
      <c r="K4799" s="250"/>
      <c r="L4799" s="256"/>
      <c r="M4799" s="257"/>
      <c r="N4799" s="258"/>
      <c r="O4799" s="258"/>
      <c r="P4799" s="258"/>
      <c r="Q4799" s="258"/>
      <c r="R4799" s="258"/>
      <c r="S4799" s="258"/>
      <c r="T4799" s="259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60" t="s">
        <v>260</v>
      </c>
      <c r="AU4799" s="260" t="s">
        <v>93</v>
      </c>
      <c r="AV4799" s="13" t="s">
        <v>93</v>
      </c>
      <c r="AW4799" s="13" t="s">
        <v>40</v>
      </c>
      <c r="AX4799" s="13" t="s">
        <v>84</v>
      </c>
      <c r="AY4799" s="260" t="s">
        <v>251</v>
      </c>
    </row>
    <row r="4800" s="13" customFormat="1">
      <c r="A4800" s="13"/>
      <c r="B4800" s="249"/>
      <c r="C4800" s="250"/>
      <c r="D4800" s="251" t="s">
        <v>260</v>
      </c>
      <c r="E4800" s="252" t="s">
        <v>1</v>
      </c>
      <c r="F4800" s="253" t="s">
        <v>3687</v>
      </c>
      <c r="G4800" s="250"/>
      <c r="H4800" s="254">
        <v>3.6400000000000001</v>
      </c>
      <c r="I4800" s="255"/>
      <c r="J4800" s="250"/>
      <c r="K4800" s="250"/>
      <c r="L4800" s="256"/>
      <c r="M4800" s="257"/>
      <c r="N4800" s="258"/>
      <c r="O4800" s="258"/>
      <c r="P4800" s="258"/>
      <c r="Q4800" s="258"/>
      <c r="R4800" s="258"/>
      <c r="S4800" s="258"/>
      <c r="T4800" s="259"/>
      <c r="U4800" s="13"/>
      <c r="V4800" s="13"/>
      <c r="W4800" s="13"/>
      <c r="X4800" s="13"/>
      <c r="Y4800" s="13"/>
      <c r="Z4800" s="13"/>
      <c r="AA4800" s="13"/>
      <c r="AB4800" s="13"/>
      <c r="AC4800" s="13"/>
      <c r="AD4800" s="13"/>
      <c r="AE4800" s="13"/>
      <c r="AT4800" s="260" t="s">
        <v>260</v>
      </c>
      <c r="AU4800" s="260" t="s">
        <v>93</v>
      </c>
      <c r="AV4800" s="13" t="s">
        <v>93</v>
      </c>
      <c r="AW4800" s="13" t="s">
        <v>40</v>
      </c>
      <c r="AX4800" s="13" t="s">
        <v>84</v>
      </c>
      <c r="AY4800" s="260" t="s">
        <v>251</v>
      </c>
    </row>
    <row r="4801" s="13" customFormat="1">
      <c r="A4801" s="13"/>
      <c r="B4801" s="249"/>
      <c r="C4801" s="250"/>
      <c r="D4801" s="251" t="s">
        <v>260</v>
      </c>
      <c r="E4801" s="252" t="s">
        <v>1</v>
      </c>
      <c r="F4801" s="253" t="s">
        <v>3688</v>
      </c>
      <c r="G4801" s="250"/>
      <c r="H4801" s="254">
        <v>3.6400000000000001</v>
      </c>
      <c r="I4801" s="255"/>
      <c r="J4801" s="250"/>
      <c r="K4801" s="250"/>
      <c r="L4801" s="256"/>
      <c r="M4801" s="257"/>
      <c r="N4801" s="258"/>
      <c r="O4801" s="258"/>
      <c r="P4801" s="258"/>
      <c r="Q4801" s="258"/>
      <c r="R4801" s="258"/>
      <c r="S4801" s="258"/>
      <c r="T4801" s="259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T4801" s="260" t="s">
        <v>260</v>
      </c>
      <c r="AU4801" s="260" t="s">
        <v>93</v>
      </c>
      <c r="AV4801" s="13" t="s">
        <v>93</v>
      </c>
      <c r="AW4801" s="13" t="s">
        <v>40</v>
      </c>
      <c r="AX4801" s="13" t="s">
        <v>84</v>
      </c>
      <c r="AY4801" s="260" t="s">
        <v>251</v>
      </c>
    </row>
    <row r="4802" s="13" customFormat="1">
      <c r="A4802" s="13"/>
      <c r="B4802" s="249"/>
      <c r="C4802" s="250"/>
      <c r="D4802" s="251" t="s">
        <v>260</v>
      </c>
      <c r="E4802" s="252" t="s">
        <v>1</v>
      </c>
      <c r="F4802" s="253" t="s">
        <v>3689</v>
      </c>
      <c r="G4802" s="250"/>
      <c r="H4802" s="254">
        <v>3.6400000000000001</v>
      </c>
      <c r="I4802" s="255"/>
      <c r="J4802" s="250"/>
      <c r="K4802" s="250"/>
      <c r="L4802" s="256"/>
      <c r="M4802" s="257"/>
      <c r="N4802" s="258"/>
      <c r="O4802" s="258"/>
      <c r="P4802" s="258"/>
      <c r="Q4802" s="258"/>
      <c r="R4802" s="258"/>
      <c r="S4802" s="258"/>
      <c r="T4802" s="259"/>
      <c r="U4802" s="13"/>
      <c r="V4802" s="13"/>
      <c r="W4802" s="13"/>
      <c r="X4802" s="13"/>
      <c r="Y4802" s="13"/>
      <c r="Z4802" s="13"/>
      <c r="AA4802" s="13"/>
      <c r="AB4802" s="13"/>
      <c r="AC4802" s="13"/>
      <c r="AD4802" s="13"/>
      <c r="AE4802" s="13"/>
      <c r="AT4802" s="260" t="s">
        <v>260</v>
      </c>
      <c r="AU4802" s="260" t="s">
        <v>93</v>
      </c>
      <c r="AV4802" s="13" t="s">
        <v>93</v>
      </c>
      <c r="AW4802" s="13" t="s">
        <v>40</v>
      </c>
      <c r="AX4802" s="13" t="s">
        <v>84</v>
      </c>
      <c r="AY4802" s="260" t="s">
        <v>251</v>
      </c>
    </row>
    <row r="4803" s="13" customFormat="1">
      <c r="A4803" s="13"/>
      <c r="B4803" s="249"/>
      <c r="C4803" s="250"/>
      <c r="D4803" s="251" t="s">
        <v>260</v>
      </c>
      <c r="E4803" s="252" t="s">
        <v>1</v>
      </c>
      <c r="F4803" s="253" t="s">
        <v>3690</v>
      </c>
      <c r="G4803" s="250"/>
      <c r="H4803" s="254">
        <v>3.6400000000000001</v>
      </c>
      <c r="I4803" s="255"/>
      <c r="J4803" s="250"/>
      <c r="K4803" s="250"/>
      <c r="L4803" s="256"/>
      <c r="M4803" s="257"/>
      <c r="N4803" s="258"/>
      <c r="O4803" s="258"/>
      <c r="P4803" s="258"/>
      <c r="Q4803" s="258"/>
      <c r="R4803" s="258"/>
      <c r="S4803" s="258"/>
      <c r="T4803" s="259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60" t="s">
        <v>260</v>
      </c>
      <c r="AU4803" s="260" t="s">
        <v>93</v>
      </c>
      <c r="AV4803" s="13" t="s">
        <v>93</v>
      </c>
      <c r="AW4803" s="13" t="s">
        <v>40</v>
      </c>
      <c r="AX4803" s="13" t="s">
        <v>84</v>
      </c>
      <c r="AY4803" s="260" t="s">
        <v>251</v>
      </c>
    </row>
    <row r="4804" s="13" customFormat="1">
      <c r="A4804" s="13"/>
      <c r="B4804" s="249"/>
      <c r="C4804" s="250"/>
      <c r="D4804" s="251" t="s">
        <v>260</v>
      </c>
      <c r="E4804" s="252" t="s">
        <v>1</v>
      </c>
      <c r="F4804" s="253" t="s">
        <v>3691</v>
      </c>
      <c r="G4804" s="250"/>
      <c r="H4804" s="254">
        <v>3.6400000000000001</v>
      </c>
      <c r="I4804" s="255"/>
      <c r="J4804" s="250"/>
      <c r="K4804" s="250"/>
      <c r="L4804" s="256"/>
      <c r="M4804" s="257"/>
      <c r="N4804" s="258"/>
      <c r="O4804" s="258"/>
      <c r="P4804" s="258"/>
      <c r="Q4804" s="258"/>
      <c r="R4804" s="258"/>
      <c r="S4804" s="258"/>
      <c r="T4804" s="259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T4804" s="260" t="s">
        <v>260</v>
      </c>
      <c r="AU4804" s="260" t="s">
        <v>93</v>
      </c>
      <c r="AV4804" s="13" t="s">
        <v>93</v>
      </c>
      <c r="AW4804" s="13" t="s">
        <v>40</v>
      </c>
      <c r="AX4804" s="13" t="s">
        <v>84</v>
      </c>
      <c r="AY4804" s="260" t="s">
        <v>251</v>
      </c>
    </row>
    <row r="4805" s="13" customFormat="1">
      <c r="A4805" s="13"/>
      <c r="B4805" s="249"/>
      <c r="C4805" s="250"/>
      <c r="D4805" s="251" t="s">
        <v>260</v>
      </c>
      <c r="E4805" s="252" t="s">
        <v>1</v>
      </c>
      <c r="F4805" s="253" t="s">
        <v>3692</v>
      </c>
      <c r="G4805" s="250"/>
      <c r="H4805" s="254">
        <v>3.6400000000000001</v>
      </c>
      <c r="I4805" s="255"/>
      <c r="J4805" s="250"/>
      <c r="K4805" s="250"/>
      <c r="L4805" s="256"/>
      <c r="M4805" s="257"/>
      <c r="N4805" s="258"/>
      <c r="O4805" s="258"/>
      <c r="P4805" s="258"/>
      <c r="Q4805" s="258"/>
      <c r="R4805" s="258"/>
      <c r="S4805" s="258"/>
      <c r="T4805" s="259"/>
      <c r="U4805" s="13"/>
      <c r="V4805" s="13"/>
      <c r="W4805" s="13"/>
      <c r="X4805" s="13"/>
      <c r="Y4805" s="13"/>
      <c r="Z4805" s="13"/>
      <c r="AA4805" s="13"/>
      <c r="AB4805" s="13"/>
      <c r="AC4805" s="13"/>
      <c r="AD4805" s="13"/>
      <c r="AE4805" s="13"/>
      <c r="AT4805" s="260" t="s">
        <v>260</v>
      </c>
      <c r="AU4805" s="260" t="s">
        <v>93</v>
      </c>
      <c r="AV4805" s="13" t="s">
        <v>93</v>
      </c>
      <c r="AW4805" s="13" t="s">
        <v>40</v>
      </c>
      <c r="AX4805" s="13" t="s">
        <v>84</v>
      </c>
      <c r="AY4805" s="260" t="s">
        <v>251</v>
      </c>
    </row>
    <row r="4806" s="13" customFormat="1">
      <c r="A4806" s="13"/>
      <c r="B4806" s="249"/>
      <c r="C4806" s="250"/>
      <c r="D4806" s="251" t="s">
        <v>260</v>
      </c>
      <c r="E4806" s="252" t="s">
        <v>1</v>
      </c>
      <c r="F4806" s="253" t="s">
        <v>3693</v>
      </c>
      <c r="G4806" s="250"/>
      <c r="H4806" s="254">
        <v>6.3899999999999997</v>
      </c>
      <c r="I4806" s="255"/>
      <c r="J4806" s="250"/>
      <c r="K4806" s="250"/>
      <c r="L4806" s="256"/>
      <c r="M4806" s="257"/>
      <c r="N4806" s="258"/>
      <c r="O4806" s="258"/>
      <c r="P4806" s="258"/>
      <c r="Q4806" s="258"/>
      <c r="R4806" s="258"/>
      <c r="S4806" s="258"/>
      <c r="T4806" s="259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T4806" s="260" t="s">
        <v>260</v>
      </c>
      <c r="AU4806" s="260" t="s">
        <v>93</v>
      </c>
      <c r="AV4806" s="13" t="s">
        <v>93</v>
      </c>
      <c r="AW4806" s="13" t="s">
        <v>40</v>
      </c>
      <c r="AX4806" s="13" t="s">
        <v>84</v>
      </c>
      <c r="AY4806" s="260" t="s">
        <v>251</v>
      </c>
    </row>
    <row r="4807" s="13" customFormat="1">
      <c r="A4807" s="13"/>
      <c r="B4807" s="249"/>
      <c r="C4807" s="250"/>
      <c r="D4807" s="251" t="s">
        <v>260</v>
      </c>
      <c r="E4807" s="252" t="s">
        <v>1</v>
      </c>
      <c r="F4807" s="253" t="s">
        <v>3694</v>
      </c>
      <c r="G4807" s="250"/>
      <c r="H4807" s="254">
        <v>3.6400000000000001</v>
      </c>
      <c r="I4807" s="255"/>
      <c r="J4807" s="250"/>
      <c r="K4807" s="250"/>
      <c r="L4807" s="256"/>
      <c r="M4807" s="257"/>
      <c r="N4807" s="258"/>
      <c r="O4807" s="258"/>
      <c r="P4807" s="258"/>
      <c r="Q4807" s="258"/>
      <c r="R4807" s="258"/>
      <c r="S4807" s="258"/>
      <c r="T4807" s="259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T4807" s="260" t="s">
        <v>260</v>
      </c>
      <c r="AU4807" s="260" t="s">
        <v>93</v>
      </c>
      <c r="AV4807" s="13" t="s">
        <v>93</v>
      </c>
      <c r="AW4807" s="13" t="s">
        <v>40</v>
      </c>
      <c r="AX4807" s="13" t="s">
        <v>84</v>
      </c>
      <c r="AY4807" s="260" t="s">
        <v>251</v>
      </c>
    </row>
    <row r="4808" s="13" customFormat="1">
      <c r="A4808" s="13"/>
      <c r="B4808" s="249"/>
      <c r="C4808" s="250"/>
      <c r="D4808" s="251" t="s">
        <v>260</v>
      </c>
      <c r="E4808" s="252" t="s">
        <v>1</v>
      </c>
      <c r="F4808" s="253" t="s">
        <v>3695</v>
      </c>
      <c r="G4808" s="250"/>
      <c r="H4808" s="254">
        <v>3.6400000000000001</v>
      </c>
      <c r="I4808" s="255"/>
      <c r="J4808" s="250"/>
      <c r="K4808" s="250"/>
      <c r="L4808" s="256"/>
      <c r="M4808" s="257"/>
      <c r="N4808" s="258"/>
      <c r="O4808" s="258"/>
      <c r="P4808" s="258"/>
      <c r="Q4808" s="258"/>
      <c r="R4808" s="258"/>
      <c r="S4808" s="258"/>
      <c r="T4808" s="259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T4808" s="260" t="s">
        <v>260</v>
      </c>
      <c r="AU4808" s="260" t="s">
        <v>93</v>
      </c>
      <c r="AV4808" s="13" t="s">
        <v>93</v>
      </c>
      <c r="AW4808" s="13" t="s">
        <v>40</v>
      </c>
      <c r="AX4808" s="13" t="s">
        <v>84</v>
      </c>
      <c r="AY4808" s="260" t="s">
        <v>251</v>
      </c>
    </row>
    <row r="4809" s="13" customFormat="1">
      <c r="A4809" s="13"/>
      <c r="B4809" s="249"/>
      <c r="C4809" s="250"/>
      <c r="D4809" s="251" t="s">
        <v>260</v>
      </c>
      <c r="E4809" s="252" t="s">
        <v>1</v>
      </c>
      <c r="F4809" s="253" t="s">
        <v>3696</v>
      </c>
      <c r="G4809" s="250"/>
      <c r="H4809" s="254">
        <v>3.6400000000000001</v>
      </c>
      <c r="I4809" s="255"/>
      <c r="J4809" s="250"/>
      <c r="K4809" s="250"/>
      <c r="L4809" s="256"/>
      <c r="M4809" s="257"/>
      <c r="N4809" s="258"/>
      <c r="O4809" s="258"/>
      <c r="P4809" s="258"/>
      <c r="Q4809" s="258"/>
      <c r="R4809" s="258"/>
      <c r="S4809" s="258"/>
      <c r="T4809" s="259"/>
      <c r="U4809" s="13"/>
      <c r="V4809" s="13"/>
      <c r="W4809" s="13"/>
      <c r="X4809" s="13"/>
      <c r="Y4809" s="13"/>
      <c r="Z4809" s="13"/>
      <c r="AA4809" s="13"/>
      <c r="AB4809" s="13"/>
      <c r="AC4809" s="13"/>
      <c r="AD4809" s="13"/>
      <c r="AE4809" s="13"/>
      <c r="AT4809" s="260" t="s">
        <v>260</v>
      </c>
      <c r="AU4809" s="260" t="s">
        <v>93</v>
      </c>
      <c r="AV4809" s="13" t="s">
        <v>93</v>
      </c>
      <c r="AW4809" s="13" t="s">
        <v>40</v>
      </c>
      <c r="AX4809" s="13" t="s">
        <v>84</v>
      </c>
      <c r="AY4809" s="260" t="s">
        <v>251</v>
      </c>
    </row>
    <row r="4810" s="13" customFormat="1">
      <c r="A4810" s="13"/>
      <c r="B4810" s="249"/>
      <c r="C4810" s="250"/>
      <c r="D4810" s="251" t="s">
        <v>260</v>
      </c>
      <c r="E4810" s="252" t="s">
        <v>1</v>
      </c>
      <c r="F4810" s="253" t="s">
        <v>3697</v>
      </c>
      <c r="G4810" s="250"/>
      <c r="H4810" s="254">
        <v>3.6400000000000001</v>
      </c>
      <c r="I4810" s="255"/>
      <c r="J4810" s="250"/>
      <c r="K4810" s="250"/>
      <c r="L4810" s="256"/>
      <c r="M4810" s="257"/>
      <c r="N4810" s="258"/>
      <c r="O4810" s="258"/>
      <c r="P4810" s="258"/>
      <c r="Q4810" s="258"/>
      <c r="R4810" s="258"/>
      <c r="S4810" s="258"/>
      <c r="T4810" s="259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60" t="s">
        <v>260</v>
      </c>
      <c r="AU4810" s="260" t="s">
        <v>93</v>
      </c>
      <c r="AV4810" s="13" t="s">
        <v>93</v>
      </c>
      <c r="AW4810" s="13" t="s">
        <v>40</v>
      </c>
      <c r="AX4810" s="13" t="s">
        <v>84</v>
      </c>
      <c r="AY4810" s="260" t="s">
        <v>251</v>
      </c>
    </row>
    <row r="4811" s="13" customFormat="1">
      <c r="A4811" s="13"/>
      <c r="B4811" s="249"/>
      <c r="C4811" s="250"/>
      <c r="D4811" s="251" t="s">
        <v>260</v>
      </c>
      <c r="E4811" s="252" t="s">
        <v>1</v>
      </c>
      <c r="F4811" s="253" t="s">
        <v>3698</v>
      </c>
      <c r="G4811" s="250"/>
      <c r="H4811" s="254">
        <v>3.6400000000000001</v>
      </c>
      <c r="I4811" s="255"/>
      <c r="J4811" s="250"/>
      <c r="K4811" s="250"/>
      <c r="L4811" s="256"/>
      <c r="M4811" s="257"/>
      <c r="N4811" s="258"/>
      <c r="O4811" s="258"/>
      <c r="P4811" s="258"/>
      <c r="Q4811" s="258"/>
      <c r="R4811" s="258"/>
      <c r="S4811" s="258"/>
      <c r="T4811" s="259"/>
      <c r="U4811" s="13"/>
      <c r="V4811" s="13"/>
      <c r="W4811" s="13"/>
      <c r="X4811" s="13"/>
      <c r="Y4811" s="13"/>
      <c r="Z4811" s="13"/>
      <c r="AA4811" s="13"/>
      <c r="AB4811" s="13"/>
      <c r="AC4811" s="13"/>
      <c r="AD4811" s="13"/>
      <c r="AE4811" s="13"/>
      <c r="AT4811" s="260" t="s">
        <v>260</v>
      </c>
      <c r="AU4811" s="260" t="s">
        <v>93</v>
      </c>
      <c r="AV4811" s="13" t="s">
        <v>93</v>
      </c>
      <c r="AW4811" s="13" t="s">
        <v>40</v>
      </c>
      <c r="AX4811" s="13" t="s">
        <v>84</v>
      </c>
      <c r="AY4811" s="260" t="s">
        <v>251</v>
      </c>
    </row>
    <row r="4812" s="13" customFormat="1">
      <c r="A4812" s="13"/>
      <c r="B4812" s="249"/>
      <c r="C4812" s="250"/>
      <c r="D4812" s="251" t="s">
        <v>260</v>
      </c>
      <c r="E4812" s="252" t="s">
        <v>1</v>
      </c>
      <c r="F4812" s="253" t="s">
        <v>3699</v>
      </c>
      <c r="G4812" s="250"/>
      <c r="H4812" s="254">
        <v>3.6400000000000001</v>
      </c>
      <c r="I4812" s="255"/>
      <c r="J4812" s="250"/>
      <c r="K4812" s="250"/>
      <c r="L4812" s="256"/>
      <c r="M4812" s="257"/>
      <c r="N4812" s="258"/>
      <c r="O4812" s="258"/>
      <c r="P4812" s="258"/>
      <c r="Q4812" s="258"/>
      <c r="R4812" s="258"/>
      <c r="S4812" s="258"/>
      <c r="T4812" s="259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T4812" s="260" t="s">
        <v>260</v>
      </c>
      <c r="AU4812" s="260" t="s">
        <v>93</v>
      </c>
      <c r="AV4812" s="13" t="s">
        <v>93</v>
      </c>
      <c r="AW4812" s="13" t="s">
        <v>40</v>
      </c>
      <c r="AX4812" s="13" t="s">
        <v>84</v>
      </c>
      <c r="AY4812" s="260" t="s">
        <v>251</v>
      </c>
    </row>
    <row r="4813" s="13" customFormat="1">
      <c r="A4813" s="13"/>
      <c r="B4813" s="249"/>
      <c r="C4813" s="250"/>
      <c r="D4813" s="251" t="s">
        <v>260</v>
      </c>
      <c r="E4813" s="252" t="s">
        <v>1</v>
      </c>
      <c r="F4813" s="253" t="s">
        <v>3700</v>
      </c>
      <c r="G4813" s="250"/>
      <c r="H4813" s="254">
        <v>3.6400000000000001</v>
      </c>
      <c r="I4813" s="255"/>
      <c r="J4813" s="250"/>
      <c r="K4813" s="250"/>
      <c r="L4813" s="256"/>
      <c r="M4813" s="257"/>
      <c r="N4813" s="258"/>
      <c r="O4813" s="258"/>
      <c r="P4813" s="258"/>
      <c r="Q4813" s="258"/>
      <c r="R4813" s="258"/>
      <c r="S4813" s="258"/>
      <c r="T4813" s="259"/>
      <c r="U4813" s="13"/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3"/>
      <c r="AT4813" s="260" t="s">
        <v>260</v>
      </c>
      <c r="AU4813" s="260" t="s">
        <v>93</v>
      </c>
      <c r="AV4813" s="13" t="s">
        <v>93</v>
      </c>
      <c r="AW4813" s="13" t="s">
        <v>40</v>
      </c>
      <c r="AX4813" s="13" t="s">
        <v>84</v>
      </c>
      <c r="AY4813" s="260" t="s">
        <v>251</v>
      </c>
    </row>
    <row r="4814" s="13" customFormat="1">
      <c r="A4814" s="13"/>
      <c r="B4814" s="249"/>
      <c r="C4814" s="250"/>
      <c r="D4814" s="251" t="s">
        <v>260</v>
      </c>
      <c r="E4814" s="252" t="s">
        <v>1</v>
      </c>
      <c r="F4814" s="253" t="s">
        <v>3701</v>
      </c>
      <c r="G4814" s="250"/>
      <c r="H4814" s="254">
        <v>3.6400000000000001</v>
      </c>
      <c r="I4814" s="255"/>
      <c r="J4814" s="250"/>
      <c r="K4814" s="250"/>
      <c r="L4814" s="256"/>
      <c r="M4814" s="257"/>
      <c r="N4814" s="258"/>
      <c r="O4814" s="258"/>
      <c r="P4814" s="258"/>
      <c r="Q4814" s="258"/>
      <c r="R4814" s="258"/>
      <c r="S4814" s="258"/>
      <c r="T4814" s="259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T4814" s="260" t="s">
        <v>260</v>
      </c>
      <c r="AU4814" s="260" t="s">
        <v>93</v>
      </c>
      <c r="AV4814" s="13" t="s">
        <v>93</v>
      </c>
      <c r="AW4814" s="13" t="s">
        <v>40</v>
      </c>
      <c r="AX4814" s="13" t="s">
        <v>84</v>
      </c>
      <c r="AY4814" s="260" t="s">
        <v>251</v>
      </c>
    </row>
    <row r="4815" s="16" customFormat="1">
      <c r="A4815" s="16"/>
      <c r="B4815" s="283"/>
      <c r="C4815" s="284"/>
      <c r="D4815" s="251" t="s">
        <v>260</v>
      </c>
      <c r="E4815" s="285" t="s">
        <v>1</v>
      </c>
      <c r="F4815" s="286" t="s">
        <v>329</v>
      </c>
      <c r="G4815" s="284"/>
      <c r="H4815" s="287">
        <v>75.549999999999997</v>
      </c>
      <c r="I4815" s="288"/>
      <c r="J4815" s="284"/>
      <c r="K4815" s="284"/>
      <c r="L4815" s="289"/>
      <c r="M4815" s="290"/>
      <c r="N4815" s="291"/>
      <c r="O4815" s="291"/>
      <c r="P4815" s="291"/>
      <c r="Q4815" s="291"/>
      <c r="R4815" s="291"/>
      <c r="S4815" s="291"/>
      <c r="T4815" s="292"/>
      <c r="U4815" s="16"/>
      <c r="V4815" s="16"/>
      <c r="W4815" s="16"/>
      <c r="X4815" s="16"/>
      <c r="Y4815" s="16"/>
      <c r="Z4815" s="16"/>
      <c r="AA4815" s="16"/>
      <c r="AB4815" s="16"/>
      <c r="AC4815" s="16"/>
      <c r="AD4815" s="16"/>
      <c r="AE4815" s="16"/>
      <c r="AT4815" s="293" t="s">
        <v>260</v>
      </c>
      <c r="AU4815" s="293" t="s">
        <v>93</v>
      </c>
      <c r="AV4815" s="16" t="s">
        <v>273</v>
      </c>
      <c r="AW4815" s="16" t="s">
        <v>40</v>
      </c>
      <c r="AX4815" s="16" t="s">
        <v>84</v>
      </c>
      <c r="AY4815" s="293" t="s">
        <v>251</v>
      </c>
    </row>
    <row r="4816" s="15" customFormat="1">
      <c r="A4816" s="15"/>
      <c r="B4816" s="272"/>
      <c r="C4816" s="273"/>
      <c r="D4816" s="251" t="s">
        <v>260</v>
      </c>
      <c r="E4816" s="274" t="s">
        <v>1</v>
      </c>
      <c r="F4816" s="275" t="s">
        <v>3708</v>
      </c>
      <c r="G4816" s="273"/>
      <c r="H4816" s="274" t="s">
        <v>1</v>
      </c>
      <c r="I4816" s="276"/>
      <c r="J4816" s="273"/>
      <c r="K4816" s="273"/>
      <c r="L4816" s="277"/>
      <c r="M4816" s="278"/>
      <c r="N4816" s="279"/>
      <c r="O4816" s="279"/>
      <c r="P4816" s="279"/>
      <c r="Q4816" s="279"/>
      <c r="R4816" s="279"/>
      <c r="S4816" s="279"/>
      <c r="T4816" s="280"/>
      <c r="U4816" s="15"/>
      <c r="V4816" s="15"/>
      <c r="W4816" s="15"/>
      <c r="X4816" s="15"/>
      <c r="Y4816" s="15"/>
      <c r="Z4816" s="15"/>
      <c r="AA4816" s="15"/>
      <c r="AB4816" s="15"/>
      <c r="AC4816" s="15"/>
      <c r="AD4816" s="15"/>
      <c r="AE4816" s="15"/>
      <c r="AT4816" s="281" t="s">
        <v>260</v>
      </c>
      <c r="AU4816" s="281" t="s">
        <v>93</v>
      </c>
      <c r="AV4816" s="15" t="s">
        <v>91</v>
      </c>
      <c r="AW4816" s="15" t="s">
        <v>40</v>
      </c>
      <c r="AX4816" s="15" t="s">
        <v>84</v>
      </c>
      <c r="AY4816" s="281" t="s">
        <v>251</v>
      </c>
    </row>
    <row r="4817" s="15" customFormat="1">
      <c r="A4817" s="15"/>
      <c r="B4817" s="272"/>
      <c r="C4817" s="273"/>
      <c r="D4817" s="251" t="s">
        <v>260</v>
      </c>
      <c r="E4817" s="274" t="s">
        <v>1</v>
      </c>
      <c r="F4817" s="275" t="s">
        <v>325</v>
      </c>
      <c r="G4817" s="273"/>
      <c r="H4817" s="274" t="s">
        <v>1</v>
      </c>
      <c r="I4817" s="276"/>
      <c r="J4817" s="273"/>
      <c r="K4817" s="273"/>
      <c r="L4817" s="277"/>
      <c r="M4817" s="278"/>
      <c r="N4817" s="279"/>
      <c r="O4817" s="279"/>
      <c r="P4817" s="279"/>
      <c r="Q4817" s="279"/>
      <c r="R4817" s="279"/>
      <c r="S4817" s="279"/>
      <c r="T4817" s="280"/>
      <c r="U4817" s="15"/>
      <c r="V4817" s="15"/>
      <c r="W4817" s="15"/>
      <c r="X4817" s="15"/>
      <c r="Y4817" s="15"/>
      <c r="Z4817" s="15"/>
      <c r="AA4817" s="15"/>
      <c r="AB4817" s="15"/>
      <c r="AC4817" s="15"/>
      <c r="AD4817" s="15"/>
      <c r="AE4817" s="15"/>
      <c r="AT4817" s="281" t="s">
        <v>260</v>
      </c>
      <c r="AU4817" s="281" t="s">
        <v>93</v>
      </c>
      <c r="AV4817" s="15" t="s">
        <v>91</v>
      </c>
      <c r="AW4817" s="15" t="s">
        <v>40</v>
      </c>
      <c r="AX4817" s="15" t="s">
        <v>84</v>
      </c>
      <c r="AY4817" s="281" t="s">
        <v>251</v>
      </c>
    </row>
    <row r="4818" s="13" customFormat="1">
      <c r="A4818" s="13"/>
      <c r="B4818" s="249"/>
      <c r="C4818" s="250"/>
      <c r="D4818" s="251" t="s">
        <v>260</v>
      </c>
      <c r="E4818" s="252" t="s">
        <v>1</v>
      </c>
      <c r="F4818" s="253" t="s">
        <v>3709</v>
      </c>
      <c r="G4818" s="250"/>
      <c r="H4818" s="254">
        <v>9.7300000000000004</v>
      </c>
      <c r="I4818" s="255"/>
      <c r="J4818" s="250"/>
      <c r="K4818" s="250"/>
      <c r="L4818" s="256"/>
      <c r="M4818" s="257"/>
      <c r="N4818" s="258"/>
      <c r="O4818" s="258"/>
      <c r="P4818" s="258"/>
      <c r="Q4818" s="258"/>
      <c r="R4818" s="258"/>
      <c r="S4818" s="258"/>
      <c r="T4818" s="259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60" t="s">
        <v>260</v>
      </c>
      <c r="AU4818" s="260" t="s">
        <v>93</v>
      </c>
      <c r="AV4818" s="13" t="s">
        <v>93</v>
      </c>
      <c r="AW4818" s="13" t="s">
        <v>40</v>
      </c>
      <c r="AX4818" s="13" t="s">
        <v>84</v>
      </c>
      <c r="AY4818" s="260" t="s">
        <v>251</v>
      </c>
    </row>
    <row r="4819" s="13" customFormat="1">
      <c r="A4819" s="13"/>
      <c r="B4819" s="249"/>
      <c r="C4819" s="250"/>
      <c r="D4819" s="251" t="s">
        <v>260</v>
      </c>
      <c r="E4819" s="252" t="s">
        <v>1</v>
      </c>
      <c r="F4819" s="253" t="s">
        <v>3710</v>
      </c>
      <c r="G4819" s="250"/>
      <c r="H4819" s="254">
        <v>3.98</v>
      </c>
      <c r="I4819" s="255"/>
      <c r="J4819" s="250"/>
      <c r="K4819" s="250"/>
      <c r="L4819" s="256"/>
      <c r="M4819" s="257"/>
      <c r="N4819" s="258"/>
      <c r="O4819" s="258"/>
      <c r="P4819" s="258"/>
      <c r="Q4819" s="258"/>
      <c r="R4819" s="258"/>
      <c r="S4819" s="258"/>
      <c r="T4819" s="259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T4819" s="260" t="s">
        <v>260</v>
      </c>
      <c r="AU4819" s="260" t="s">
        <v>93</v>
      </c>
      <c r="AV4819" s="13" t="s">
        <v>93</v>
      </c>
      <c r="AW4819" s="13" t="s">
        <v>40</v>
      </c>
      <c r="AX4819" s="13" t="s">
        <v>84</v>
      </c>
      <c r="AY4819" s="260" t="s">
        <v>251</v>
      </c>
    </row>
    <row r="4820" s="13" customFormat="1">
      <c r="A4820" s="13"/>
      <c r="B4820" s="249"/>
      <c r="C4820" s="250"/>
      <c r="D4820" s="251" t="s">
        <v>260</v>
      </c>
      <c r="E4820" s="252" t="s">
        <v>1</v>
      </c>
      <c r="F4820" s="253" t="s">
        <v>3711</v>
      </c>
      <c r="G4820" s="250"/>
      <c r="H4820" s="254">
        <v>3.46</v>
      </c>
      <c r="I4820" s="255"/>
      <c r="J4820" s="250"/>
      <c r="K4820" s="250"/>
      <c r="L4820" s="256"/>
      <c r="M4820" s="257"/>
      <c r="N4820" s="258"/>
      <c r="O4820" s="258"/>
      <c r="P4820" s="258"/>
      <c r="Q4820" s="258"/>
      <c r="R4820" s="258"/>
      <c r="S4820" s="258"/>
      <c r="T4820" s="259"/>
      <c r="U4820" s="13"/>
      <c r="V4820" s="13"/>
      <c r="W4820" s="13"/>
      <c r="X4820" s="13"/>
      <c r="Y4820" s="13"/>
      <c r="Z4820" s="13"/>
      <c r="AA4820" s="13"/>
      <c r="AB4820" s="13"/>
      <c r="AC4820" s="13"/>
      <c r="AD4820" s="13"/>
      <c r="AE4820" s="13"/>
      <c r="AT4820" s="260" t="s">
        <v>260</v>
      </c>
      <c r="AU4820" s="260" t="s">
        <v>93</v>
      </c>
      <c r="AV4820" s="13" t="s">
        <v>93</v>
      </c>
      <c r="AW4820" s="13" t="s">
        <v>40</v>
      </c>
      <c r="AX4820" s="13" t="s">
        <v>84</v>
      </c>
      <c r="AY4820" s="260" t="s">
        <v>251</v>
      </c>
    </row>
    <row r="4821" s="16" customFormat="1">
      <c r="A4821" s="16"/>
      <c r="B4821" s="283"/>
      <c r="C4821" s="284"/>
      <c r="D4821" s="251" t="s">
        <v>260</v>
      </c>
      <c r="E4821" s="285" t="s">
        <v>1</v>
      </c>
      <c r="F4821" s="286" t="s">
        <v>329</v>
      </c>
      <c r="G4821" s="284"/>
      <c r="H4821" s="287">
        <v>17.170000000000002</v>
      </c>
      <c r="I4821" s="288"/>
      <c r="J4821" s="284"/>
      <c r="K4821" s="284"/>
      <c r="L4821" s="289"/>
      <c r="M4821" s="290"/>
      <c r="N4821" s="291"/>
      <c r="O4821" s="291"/>
      <c r="P4821" s="291"/>
      <c r="Q4821" s="291"/>
      <c r="R4821" s="291"/>
      <c r="S4821" s="291"/>
      <c r="T4821" s="292"/>
      <c r="U4821" s="16"/>
      <c r="V4821" s="16"/>
      <c r="W4821" s="16"/>
      <c r="X4821" s="16"/>
      <c r="Y4821" s="16"/>
      <c r="Z4821" s="16"/>
      <c r="AA4821" s="16"/>
      <c r="AB4821" s="16"/>
      <c r="AC4821" s="16"/>
      <c r="AD4821" s="16"/>
      <c r="AE4821" s="16"/>
      <c r="AT4821" s="293" t="s">
        <v>260</v>
      </c>
      <c r="AU4821" s="293" t="s">
        <v>93</v>
      </c>
      <c r="AV4821" s="16" t="s">
        <v>273</v>
      </c>
      <c r="AW4821" s="16" t="s">
        <v>40</v>
      </c>
      <c r="AX4821" s="16" t="s">
        <v>84</v>
      </c>
      <c r="AY4821" s="293" t="s">
        <v>251</v>
      </c>
    </row>
    <row r="4822" s="14" customFormat="1">
      <c r="A4822" s="14"/>
      <c r="B4822" s="261"/>
      <c r="C4822" s="262"/>
      <c r="D4822" s="251" t="s">
        <v>260</v>
      </c>
      <c r="E4822" s="263" t="s">
        <v>1</v>
      </c>
      <c r="F4822" s="264" t="s">
        <v>262</v>
      </c>
      <c r="G4822" s="262"/>
      <c r="H4822" s="265">
        <v>394.91999999999899</v>
      </c>
      <c r="I4822" s="266"/>
      <c r="J4822" s="262"/>
      <c r="K4822" s="262"/>
      <c r="L4822" s="267"/>
      <c r="M4822" s="268"/>
      <c r="N4822" s="269"/>
      <c r="O4822" s="269"/>
      <c r="P4822" s="269"/>
      <c r="Q4822" s="269"/>
      <c r="R4822" s="269"/>
      <c r="S4822" s="269"/>
      <c r="T4822" s="270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T4822" s="271" t="s">
        <v>260</v>
      </c>
      <c r="AU4822" s="271" t="s">
        <v>93</v>
      </c>
      <c r="AV4822" s="14" t="s">
        <v>257</v>
      </c>
      <c r="AW4822" s="14" t="s">
        <v>40</v>
      </c>
      <c r="AX4822" s="14" t="s">
        <v>91</v>
      </c>
      <c r="AY4822" s="271" t="s">
        <v>251</v>
      </c>
    </row>
    <row r="4823" s="2" customFormat="1" ht="16.5" customHeight="1">
      <c r="A4823" s="41"/>
      <c r="B4823" s="42"/>
      <c r="C4823" s="230" t="s">
        <v>3860</v>
      </c>
      <c r="D4823" s="230" t="s">
        <v>253</v>
      </c>
      <c r="E4823" s="231" t="s">
        <v>3861</v>
      </c>
      <c r="F4823" s="232" t="s">
        <v>3862</v>
      </c>
      <c r="G4823" s="233" t="s">
        <v>321</v>
      </c>
      <c r="H4823" s="234">
        <v>1008.471</v>
      </c>
      <c r="I4823" s="235"/>
      <c r="J4823" s="236">
        <f>ROUND(I4823*H4823,2)</f>
        <v>0</v>
      </c>
      <c r="K4823" s="237"/>
      <c r="L4823" s="47"/>
      <c r="M4823" s="238" t="s">
        <v>1</v>
      </c>
      <c r="N4823" s="239" t="s">
        <v>49</v>
      </c>
      <c r="O4823" s="94"/>
      <c r="P4823" s="240">
        <f>O4823*H4823</f>
        <v>0</v>
      </c>
      <c r="Q4823" s="240">
        <v>3.0000000000000001E-05</v>
      </c>
      <c r="R4823" s="240">
        <f>Q4823*H4823</f>
        <v>0.030254130000000001</v>
      </c>
      <c r="S4823" s="240">
        <v>0</v>
      </c>
      <c r="T4823" s="241">
        <f>S4823*H4823</f>
        <v>0</v>
      </c>
      <c r="U4823" s="41"/>
      <c r="V4823" s="41"/>
      <c r="W4823" s="41"/>
      <c r="X4823" s="41"/>
      <c r="Y4823" s="41"/>
      <c r="Z4823" s="41"/>
      <c r="AA4823" s="41"/>
      <c r="AB4823" s="41"/>
      <c r="AC4823" s="41"/>
      <c r="AD4823" s="41"/>
      <c r="AE4823" s="41"/>
      <c r="AR4823" s="242" t="s">
        <v>304</v>
      </c>
      <c r="AT4823" s="242" t="s">
        <v>253</v>
      </c>
      <c r="AU4823" s="242" t="s">
        <v>93</v>
      </c>
      <c r="AY4823" s="19" t="s">
        <v>251</v>
      </c>
      <c r="BE4823" s="243">
        <f>IF(N4823="základní",J4823,0)</f>
        <v>0</v>
      </c>
      <c r="BF4823" s="243">
        <f>IF(N4823="snížená",J4823,0)</f>
        <v>0</v>
      </c>
      <c r="BG4823" s="243">
        <f>IF(N4823="zákl. přenesená",J4823,0)</f>
        <v>0</v>
      </c>
      <c r="BH4823" s="243">
        <f>IF(N4823="sníž. přenesená",J4823,0)</f>
        <v>0</v>
      </c>
      <c r="BI4823" s="243">
        <f>IF(N4823="nulová",J4823,0)</f>
        <v>0</v>
      </c>
      <c r="BJ4823" s="19" t="s">
        <v>91</v>
      </c>
      <c r="BK4823" s="243">
        <f>ROUND(I4823*H4823,2)</f>
        <v>0</v>
      </c>
      <c r="BL4823" s="19" t="s">
        <v>304</v>
      </c>
      <c r="BM4823" s="242" t="s">
        <v>3863</v>
      </c>
    </row>
    <row r="4824" s="2" customFormat="1">
      <c r="A4824" s="41"/>
      <c r="B4824" s="42"/>
      <c r="C4824" s="43"/>
      <c r="D4824" s="244" t="s">
        <v>258</v>
      </c>
      <c r="E4824" s="43"/>
      <c r="F4824" s="245" t="s">
        <v>3864</v>
      </c>
      <c r="G4824" s="43"/>
      <c r="H4824" s="43"/>
      <c r="I4824" s="246"/>
      <c r="J4824" s="43"/>
      <c r="K4824" s="43"/>
      <c r="L4824" s="47"/>
      <c r="M4824" s="247"/>
      <c r="N4824" s="248"/>
      <c r="O4824" s="94"/>
      <c r="P4824" s="94"/>
      <c r="Q4824" s="94"/>
      <c r="R4824" s="94"/>
      <c r="S4824" s="94"/>
      <c r="T4824" s="95"/>
      <c r="U4824" s="41"/>
      <c r="V4824" s="41"/>
      <c r="W4824" s="41"/>
      <c r="X4824" s="41"/>
      <c r="Y4824" s="41"/>
      <c r="Z4824" s="41"/>
      <c r="AA4824" s="41"/>
      <c r="AB4824" s="41"/>
      <c r="AC4824" s="41"/>
      <c r="AD4824" s="41"/>
      <c r="AE4824" s="41"/>
      <c r="AT4824" s="19" t="s">
        <v>258</v>
      </c>
      <c r="AU4824" s="19" t="s">
        <v>93</v>
      </c>
    </row>
    <row r="4825" s="15" customFormat="1">
      <c r="A4825" s="15"/>
      <c r="B4825" s="272"/>
      <c r="C4825" s="273"/>
      <c r="D4825" s="251" t="s">
        <v>260</v>
      </c>
      <c r="E4825" s="274" t="s">
        <v>1</v>
      </c>
      <c r="F4825" s="275" t="s">
        <v>3578</v>
      </c>
      <c r="G4825" s="273"/>
      <c r="H4825" s="274" t="s">
        <v>1</v>
      </c>
      <c r="I4825" s="276"/>
      <c r="J4825" s="273"/>
      <c r="K4825" s="273"/>
      <c r="L4825" s="277"/>
      <c r="M4825" s="278"/>
      <c r="N4825" s="279"/>
      <c r="O4825" s="279"/>
      <c r="P4825" s="279"/>
      <c r="Q4825" s="279"/>
      <c r="R4825" s="279"/>
      <c r="S4825" s="279"/>
      <c r="T4825" s="280"/>
      <c r="U4825" s="15"/>
      <c r="V4825" s="15"/>
      <c r="W4825" s="15"/>
      <c r="X4825" s="15"/>
      <c r="Y4825" s="15"/>
      <c r="Z4825" s="15"/>
      <c r="AA4825" s="15"/>
      <c r="AB4825" s="15"/>
      <c r="AC4825" s="15"/>
      <c r="AD4825" s="15"/>
      <c r="AE4825" s="15"/>
      <c r="AT4825" s="281" t="s">
        <v>260</v>
      </c>
      <c r="AU4825" s="281" t="s">
        <v>93</v>
      </c>
      <c r="AV4825" s="15" t="s">
        <v>91</v>
      </c>
      <c r="AW4825" s="15" t="s">
        <v>40</v>
      </c>
      <c r="AX4825" s="15" t="s">
        <v>84</v>
      </c>
      <c r="AY4825" s="281" t="s">
        <v>251</v>
      </c>
    </row>
    <row r="4826" s="15" customFormat="1">
      <c r="A4826" s="15"/>
      <c r="B4826" s="272"/>
      <c r="C4826" s="273"/>
      <c r="D4826" s="251" t="s">
        <v>260</v>
      </c>
      <c r="E4826" s="274" t="s">
        <v>1</v>
      </c>
      <c r="F4826" s="275" t="s">
        <v>330</v>
      </c>
      <c r="G4826" s="273"/>
      <c r="H4826" s="274" t="s">
        <v>1</v>
      </c>
      <c r="I4826" s="276"/>
      <c r="J4826" s="273"/>
      <c r="K4826" s="273"/>
      <c r="L4826" s="277"/>
      <c r="M4826" s="278"/>
      <c r="N4826" s="279"/>
      <c r="O4826" s="279"/>
      <c r="P4826" s="279"/>
      <c r="Q4826" s="279"/>
      <c r="R4826" s="279"/>
      <c r="S4826" s="279"/>
      <c r="T4826" s="280"/>
      <c r="U4826" s="15"/>
      <c r="V4826" s="15"/>
      <c r="W4826" s="15"/>
      <c r="X4826" s="15"/>
      <c r="Y4826" s="15"/>
      <c r="Z4826" s="15"/>
      <c r="AA4826" s="15"/>
      <c r="AB4826" s="15"/>
      <c r="AC4826" s="15"/>
      <c r="AD4826" s="15"/>
      <c r="AE4826" s="15"/>
      <c r="AT4826" s="281" t="s">
        <v>260</v>
      </c>
      <c r="AU4826" s="281" t="s">
        <v>93</v>
      </c>
      <c r="AV4826" s="15" t="s">
        <v>91</v>
      </c>
      <c r="AW4826" s="15" t="s">
        <v>40</v>
      </c>
      <c r="AX4826" s="15" t="s">
        <v>84</v>
      </c>
      <c r="AY4826" s="281" t="s">
        <v>251</v>
      </c>
    </row>
    <row r="4827" s="13" customFormat="1">
      <c r="A4827" s="13"/>
      <c r="B4827" s="249"/>
      <c r="C4827" s="250"/>
      <c r="D4827" s="251" t="s">
        <v>260</v>
      </c>
      <c r="E4827" s="252" t="s">
        <v>1</v>
      </c>
      <c r="F4827" s="253" t="s">
        <v>3769</v>
      </c>
      <c r="G4827" s="250"/>
      <c r="H4827" s="254">
        <v>15.066000000000001</v>
      </c>
      <c r="I4827" s="255"/>
      <c r="J4827" s="250"/>
      <c r="K4827" s="250"/>
      <c r="L4827" s="256"/>
      <c r="M4827" s="257"/>
      <c r="N4827" s="258"/>
      <c r="O4827" s="258"/>
      <c r="P4827" s="258"/>
      <c r="Q4827" s="258"/>
      <c r="R4827" s="258"/>
      <c r="S4827" s="258"/>
      <c r="T4827" s="259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60" t="s">
        <v>260</v>
      </c>
      <c r="AU4827" s="260" t="s">
        <v>93</v>
      </c>
      <c r="AV4827" s="13" t="s">
        <v>93</v>
      </c>
      <c r="AW4827" s="13" t="s">
        <v>40</v>
      </c>
      <c r="AX4827" s="13" t="s">
        <v>84</v>
      </c>
      <c r="AY4827" s="260" t="s">
        <v>251</v>
      </c>
    </row>
    <row r="4828" s="13" customFormat="1">
      <c r="A4828" s="13"/>
      <c r="B4828" s="249"/>
      <c r="C4828" s="250"/>
      <c r="D4828" s="251" t="s">
        <v>260</v>
      </c>
      <c r="E4828" s="252" t="s">
        <v>1</v>
      </c>
      <c r="F4828" s="253" t="s">
        <v>3770</v>
      </c>
      <c r="G4828" s="250"/>
      <c r="H4828" s="254">
        <v>6.4109999999999996</v>
      </c>
      <c r="I4828" s="255"/>
      <c r="J4828" s="250"/>
      <c r="K4828" s="250"/>
      <c r="L4828" s="256"/>
      <c r="M4828" s="257"/>
      <c r="N4828" s="258"/>
      <c r="O4828" s="258"/>
      <c r="P4828" s="258"/>
      <c r="Q4828" s="258"/>
      <c r="R4828" s="258"/>
      <c r="S4828" s="258"/>
      <c r="T4828" s="259"/>
      <c r="U4828" s="13"/>
      <c r="V4828" s="13"/>
      <c r="W4828" s="13"/>
      <c r="X4828" s="13"/>
      <c r="Y4828" s="13"/>
      <c r="Z4828" s="13"/>
      <c r="AA4828" s="13"/>
      <c r="AB4828" s="13"/>
      <c r="AC4828" s="13"/>
      <c r="AD4828" s="13"/>
      <c r="AE4828" s="13"/>
      <c r="AT4828" s="260" t="s">
        <v>260</v>
      </c>
      <c r="AU4828" s="260" t="s">
        <v>93</v>
      </c>
      <c r="AV4828" s="13" t="s">
        <v>93</v>
      </c>
      <c r="AW4828" s="13" t="s">
        <v>40</v>
      </c>
      <c r="AX4828" s="13" t="s">
        <v>84</v>
      </c>
      <c r="AY4828" s="260" t="s">
        <v>251</v>
      </c>
    </row>
    <row r="4829" s="13" customFormat="1">
      <c r="A4829" s="13"/>
      <c r="B4829" s="249"/>
      <c r="C4829" s="250"/>
      <c r="D4829" s="251" t="s">
        <v>260</v>
      </c>
      <c r="E4829" s="252" t="s">
        <v>1</v>
      </c>
      <c r="F4829" s="253" t="s">
        <v>3771</v>
      </c>
      <c r="G4829" s="250"/>
      <c r="H4829" s="254">
        <v>5.5149999999999997</v>
      </c>
      <c r="I4829" s="255"/>
      <c r="J4829" s="250"/>
      <c r="K4829" s="250"/>
      <c r="L4829" s="256"/>
      <c r="M4829" s="257"/>
      <c r="N4829" s="258"/>
      <c r="O4829" s="258"/>
      <c r="P4829" s="258"/>
      <c r="Q4829" s="258"/>
      <c r="R4829" s="258"/>
      <c r="S4829" s="258"/>
      <c r="T4829" s="259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T4829" s="260" t="s">
        <v>260</v>
      </c>
      <c r="AU4829" s="260" t="s">
        <v>93</v>
      </c>
      <c r="AV4829" s="13" t="s">
        <v>93</v>
      </c>
      <c r="AW4829" s="13" t="s">
        <v>40</v>
      </c>
      <c r="AX4829" s="13" t="s">
        <v>84</v>
      </c>
      <c r="AY4829" s="260" t="s">
        <v>251</v>
      </c>
    </row>
    <row r="4830" s="13" customFormat="1">
      <c r="A4830" s="13"/>
      <c r="B4830" s="249"/>
      <c r="C4830" s="250"/>
      <c r="D4830" s="251" t="s">
        <v>260</v>
      </c>
      <c r="E4830" s="252" t="s">
        <v>1</v>
      </c>
      <c r="F4830" s="253" t="s">
        <v>3772</v>
      </c>
      <c r="G4830" s="250"/>
      <c r="H4830" s="254">
        <v>5.056</v>
      </c>
      <c r="I4830" s="255"/>
      <c r="J4830" s="250"/>
      <c r="K4830" s="250"/>
      <c r="L4830" s="256"/>
      <c r="M4830" s="257"/>
      <c r="N4830" s="258"/>
      <c r="O4830" s="258"/>
      <c r="P4830" s="258"/>
      <c r="Q4830" s="258"/>
      <c r="R4830" s="258"/>
      <c r="S4830" s="258"/>
      <c r="T4830" s="259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T4830" s="260" t="s">
        <v>260</v>
      </c>
      <c r="AU4830" s="260" t="s">
        <v>93</v>
      </c>
      <c r="AV4830" s="13" t="s">
        <v>93</v>
      </c>
      <c r="AW4830" s="13" t="s">
        <v>40</v>
      </c>
      <c r="AX4830" s="13" t="s">
        <v>84</v>
      </c>
      <c r="AY4830" s="260" t="s">
        <v>251</v>
      </c>
    </row>
    <row r="4831" s="16" customFormat="1">
      <c r="A4831" s="16"/>
      <c r="B4831" s="283"/>
      <c r="C4831" s="284"/>
      <c r="D4831" s="251" t="s">
        <v>260</v>
      </c>
      <c r="E4831" s="285" t="s">
        <v>1</v>
      </c>
      <c r="F4831" s="286" t="s">
        <v>329</v>
      </c>
      <c r="G4831" s="284"/>
      <c r="H4831" s="287">
        <v>32.048000000000002</v>
      </c>
      <c r="I4831" s="288"/>
      <c r="J4831" s="284"/>
      <c r="K4831" s="284"/>
      <c r="L4831" s="289"/>
      <c r="M4831" s="290"/>
      <c r="N4831" s="291"/>
      <c r="O4831" s="291"/>
      <c r="P4831" s="291"/>
      <c r="Q4831" s="291"/>
      <c r="R4831" s="291"/>
      <c r="S4831" s="291"/>
      <c r="T4831" s="292"/>
      <c r="U4831" s="16"/>
      <c r="V4831" s="16"/>
      <c r="W4831" s="16"/>
      <c r="X4831" s="16"/>
      <c r="Y4831" s="16"/>
      <c r="Z4831" s="16"/>
      <c r="AA4831" s="16"/>
      <c r="AB4831" s="16"/>
      <c r="AC4831" s="16"/>
      <c r="AD4831" s="16"/>
      <c r="AE4831" s="16"/>
      <c r="AT4831" s="293" t="s">
        <v>260</v>
      </c>
      <c r="AU4831" s="293" t="s">
        <v>93</v>
      </c>
      <c r="AV4831" s="16" t="s">
        <v>273</v>
      </c>
      <c r="AW4831" s="16" t="s">
        <v>40</v>
      </c>
      <c r="AX4831" s="16" t="s">
        <v>84</v>
      </c>
      <c r="AY4831" s="293" t="s">
        <v>251</v>
      </c>
    </row>
    <row r="4832" s="15" customFormat="1">
      <c r="A4832" s="15"/>
      <c r="B4832" s="272"/>
      <c r="C4832" s="273"/>
      <c r="D4832" s="251" t="s">
        <v>260</v>
      </c>
      <c r="E4832" s="274" t="s">
        <v>1</v>
      </c>
      <c r="F4832" s="275" t="s">
        <v>628</v>
      </c>
      <c r="G4832" s="273"/>
      <c r="H4832" s="274" t="s">
        <v>1</v>
      </c>
      <c r="I4832" s="276"/>
      <c r="J4832" s="273"/>
      <c r="K4832" s="273"/>
      <c r="L4832" s="277"/>
      <c r="M4832" s="278"/>
      <c r="N4832" s="279"/>
      <c r="O4832" s="279"/>
      <c r="P4832" s="279"/>
      <c r="Q4832" s="279"/>
      <c r="R4832" s="279"/>
      <c r="S4832" s="279"/>
      <c r="T4832" s="280"/>
      <c r="U4832" s="15"/>
      <c r="V4832" s="15"/>
      <c r="W4832" s="15"/>
      <c r="X4832" s="15"/>
      <c r="Y4832" s="15"/>
      <c r="Z4832" s="15"/>
      <c r="AA4832" s="15"/>
      <c r="AB4832" s="15"/>
      <c r="AC4832" s="15"/>
      <c r="AD4832" s="15"/>
      <c r="AE4832" s="15"/>
      <c r="AT4832" s="281" t="s">
        <v>260</v>
      </c>
      <c r="AU4832" s="281" t="s">
        <v>93</v>
      </c>
      <c r="AV4832" s="15" t="s">
        <v>91</v>
      </c>
      <c r="AW4832" s="15" t="s">
        <v>40</v>
      </c>
      <c r="AX4832" s="15" t="s">
        <v>84</v>
      </c>
      <c r="AY4832" s="281" t="s">
        <v>251</v>
      </c>
    </row>
    <row r="4833" s="13" customFormat="1">
      <c r="A4833" s="13"/>
      <c r="B4833" s="249"/>
      <c r="C4833" s="250"/>
      <c r="D4833" s="251" t="s">
        <v>260</v>
      </c>
      <c r="E4833" s="252" t="s">
        <v>1</v>
      </c>
      <c r="F4833" s="253" t="s">
        <v>3773</v>
      </c>
      <c r="G4833" s="250"/>
      <c r="H4833" s="254">
        <v>5.056</v>
      </c>
      <c r="I4833" s="255"/>
      <c r="J4833" s="250"/>
      <c r="K4833" s="250"/>
      <c r="L4833" s="256"/>
      <c r="M4833" s="257"/>
      <c r="N4833" s="258"/>
      <c r="O4833" s="258"/>
      <c r="P4833" s="258"/>
      <c r="Q4833" s="258"/>
      <c r="R4833" s="258"/>
      <c r="S4833" s="258"/>
      <c r="T4833" s="259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T4833" s="260" t="s">
        <v>260</v>
      </c>
      <c r="AU4833" s="260" t="s">
        <v>93</v>
      </c>
      <c r="AV4833" s="13" t="s">
        <v>93</v>
      </c>
      <c r="AW4833" s="13" t="s">
        <v>40</v>
      </c>
      <c r="AX4833" s="13" t="s">
        <v>84</v>
      </c>
      <c r="AY4833" s="260" t="s">
        <v>251</v>
      </c>
    </row>
    <row r="4834" s="13" customFormat="1">
      <c r="A4834" s="13"/>
      <c r="B4834" s="249"/>
      <c r="C4834" s="250"/>
      <c r="D4834" s="251" t="s">
        <v>260</v>
      </c>
      <c r="E4834" s="252" t="s">
        <v>1</v>
      </c>
      <c r="F4834" s="253" t="s">
        <v>3774</v>
      </c>
      <c r="G4834" s="250"/>
      <c r="H4834" s="254">
        <v>3.4279999999999999</v>
      </c>
      <c r="I4834" s="255"/>
      <c r="J4834" s="250"/>
      <c r="K4834" s="250"/>
      <c r="L4834" s="256"/>
      <c r="M4834" s="257"/>
      <c r="N4834" s="258"/>
      <c r="O4834" s="258"/>
      <c r="P4834" s="258"/>
      <c r="Q4834" s="258"/>
      <c r="R4834" s="258"/>
      <c r="S4834" s="258"/>
      <c r="T4834" s="259"/>
      <c r="U4834" s="13"/>
      <c r="V4834" s="13"/>
      <c r="W4834" s="13"/>
      <c r="X4834" s="13"/>
      <c r="Y4834" s="13"/>
      <c r="Z4834" s="13"/>
      <c r="AA4834" s="13"/>
      <c r="AB4834" s="13"/>
      <c r="AC4834" s="13"/>
      <c r="AD4834" s="13"/>
      <c r="AE4834" s="13"/>
      <c r="AT4834" s="260" t="s">
        <v>260</v>
      </c>
      <c r="AU4834" s="260" t="s">
        <v>93</v>
      </c>
      <c r="AV4834" s="13" t="s">
        <v>93</v>
      </c>
      <c r="AW4834" s="13" t="s">
        <v>40</v>
      </c>
      <c r="AX4834" s="13" t="s">
        <v>84</v>
      </c>
      <c r="AY4834" s="260" t="s">
        <v>251</v>
      </c>
    </row>
    <row r="4835" s="13" customFormat="1">
      <c r="A4835" s="13"/>
      <c r="B4835" s="249"/>
      <c r="C4835" s="250"/>
      <c r="D4835" s="251" t="s">
        <v>260</v>
      </c>
      <c r="E4835" s="252" t="s">
        <v>1</v>
      </c>
      <c r="F4835" s="253" t="s">
        <v>3775</v>
      </c>
      <c r="G4835" s="250"/>
      <c r="H4835" s="254">
        <v>6.5970000000000004</v>
      </c>
      <c r="I4835" s="255"/>
      <c r="J4835" s="250"/>
      <c r="K4835" s="250"/>
      <c r="L4835" s="256"/>
      <c r="M4835" s="257"/>
      <c r="N4835" s="258"/>
      <c r="O4835" s="258"/>
      <c r="P4835" s="258"/>
      <c r="Q4835" s="258"/>
      <c r="R4835" s="258"/>
      <c r="S4835" s="258"/>
      <c r="T4835" s="259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T4835" s="260" t="s">
        <v>260</v>
      </c>
      <c r="AU4835" s="260" t="s">
        <v>93</v>
      </c>
      <c r="AV4835" s="13" t="s">
        <v>93</v>
      </c>
      <c r="AW4835" s="13" t="s">
        <v>40</v>
      </c>
      <c r="AX4835" s="13" t="s">
        <v>84</v>
      </c>
      <c r="AY4835" s="260" t="s">
        <v>251</v>
      </c>
    </row>
    <row r="4836" s="16" customFormat="1">
      <c r="A4836" s="16"/>
      <c r="B4836" s="283"/>
      <c r="C4836" s="284"/>
      <c r="D4836" s="251" t="s">
        <v>260</v>
      </c>
      <c r="E4836" s="285" t="s">
        <v>1</v>
      </c>
      <c r="F4836" s="286" t="s">
        <v>329</v>
      </c>
      <c r="G4836" s="284"/>
      <c r="H4836" s="287">
        <v>15.081</v>
      </c>
      <c r="I4836" s="288"/>
      <c r="J4836" s="284"/>
      <c r="K4836" s="284"/>
      <c r="L4836" s="289"/>
      <c r="M4836" s="290"/>
      <c r="N4836" s="291"/>
      <c r="O4836" s="291"/>
      <c r="P4836" s="291"/>
      <c r="Q4836" s="291"/>
      <c r="R4836" s="291"/>
      <c r="S4836" s="291"/>
      <c r="T4836" s="292"/>
      <c r="U4836" s="16"/>
      <c r="V4836" s="16"/>
      <c r="W4836" s="16"/>
      <c r="X4836" s="16"/>
      <c r="Y4836" s="16"/>
      <c r="Z4836" s="16"/>
      <c r="AA4836" s="16"/>
      <c r="AB4836" s="16"/>
      <c r="AC4836" s="16"/>
      <c r="AD4836" s="16"/>
      <c r="AE4836" s="16"/>
      <c r="AT4836" s="293" t="s">
        <v>260</v>
      </c>
      <c r="AU4836" s="293" t="s">
        <v>93</v>
      </c>
      <c r="AV4836" s="16" t="s">
        <v>273</v>
      </c>
      <c r="AW4836" s="16" t="s">
        <v>40</v>
      </c>
      <c r="AX4836" s="16" t="s">
        <v>84</v>
      </c>
      <c r="AY4836" s="293" t="s">
        <v>251</v>
      </c>
    </row>
    <row r="4837" s="15" customFormat="1">
      <c r="A4837" s="15"/>
      <c r="B4837" s="272"/>
      <c r="C4837" s="273"/>
      <c r="D4837" s="251" t="s">
        <v>260</v>
      </c>
      <c r="E4837" s="274" t="s">
        <v>1</v>
      </c>
      <c r="F4837" s="275" t="s">
        <v>630</v>
      </c>
      <c r="G4837" s="273"/>
      <c r="H4837" s="274" t="s">
        <v>1</v>
      </c>
      <c r="I4837" s="276"/>
      <c r="J4837" s="273"/>
      <c r="K4837" s="273"/>
      <c r="L4837" s="277"/>
      <c r="M4837" s="278"/>
      <c r="N4837" s="279"/>
      <c r="O4837" s="279"/>
      <c r="P4837" s="279"/>
      <c r="Q4837" s="279"/>
      <c r="R4837" s="279"/>
      <c r="S4837" s="279"/>
      <c r="T4837" s="280"/>
      <c r="U4837" s="15"/>
      <c r="V4837" s="15"/>
      <c r="W4837" s="15"/>
      <c r="X4837" s="15"/>
      <c r="Y4837" s="15"/>
      <c r="Z4837" s="15"/>
      <c r="AA4837" s="15"/>
      <c r="AB4837" s="15"/>
      <c r="AC4837" s="15"/>
      <c r="AD4837" s="15"/>
      <c r="AE4837" s="15"/>
      <c r="AT4837" s="281" t="s">
        <v>260</v>
      </c>
      <c r="AU4837" s="281" t="s">
        <v>93</v>
      </c>
      <c r="AV4837" s="15" t="s">
        <v>91</v>
      </c>
      <c r="AW4837" s="15" t="s">
        <v>40</v>
      </c>
      <c r="AX4837" s="15" t="s">
        <v>84</v>
      </c>
      <c r="AY4837" s="281" t="s">
        <v>251</v>
      </c>
    </row>
    <row r="4838" s="13" customFormat="1">
      <c r="A4838" s="13"/>
      <c r="B4838" s="249"/>
      <c r="C4838" s="250"/>
      <c r="D4838" s="251" t="s">
        <v>260</v>
      </c>
      <c r="E4838" s="252" t="s">
        <v>1</v>
      </c>
      <c r="F4838" s="253" t="s">
        <v>3776</v>
      </c>
      <c r="G4838" s="250"/>
      <c r="H4838" s="254">
        <v>3.4279999999999999</v>
      </c>
      <c r="I4838" s="255"/>
      <c r="J4838" s="250"/>
      <c r="K4838" s="250"/>
      <c r="L4838" s="256"/>
      <c r="M4838" s="257"/>
      <c r="N4838" s="258"/>
      <c r="O4838" s="258"/>
      <c r="P4838" s="258"/>
      <c r="Q4838" s="258"/>
      <c r="R4838" s="258"/>
      <c r="S4838" s="258"/>
      <c r="T4838" s="259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T4838" s="260" t="s">
        <v>260</v>
      </c>
      <c r="AU4838" s="260" t="s">
        <v>93</v>
      </c>
      <c r="AV4838" s="13" t="s">
        <v>93</v>
      </c>
      <c r="AW4838" s="13" t="s">
        <v>40</v>
      </c>
      <c r="AX4838" s="13" t="s">
        <v>84</v>
      </c>
      <c r="AY4838" s="260" t="s">
        <v>251</v>
      </c>
    </row>
    <row r="4839" s="13" customFormat="1">
      <c r="A4839" s="13"/>
      <c r="B4839" s="249"/>
      <c r="C4839" s="250"/>
      <c r="D4839" s="251" t="s">
        <v>260</v>
      </c>
      <c r="E4839" s="252" t="s">
        <v>1</v>
      </c>
      <c r="F4839" s="253" t="s">
        <v>3777</v>
      </c>
      <c r="G4839" s="250"/>
      <c r="H4839" s="254">
        <v>4.3170000000000002</v>
      </c>
      <c r="I4839" s="255"/>
      <c r="J4839" s="250"/>
      <c r="K4839" s="250"/>
      <c r="L4839" s="256"/>
      <c r="M4839" s="257"/>
      <c r="N4839" s="258"/>
      <c r="O4839" s="258"/>
      <c r="P4839" s="258"/>
      <c r="Q4839" s="258"/>
      <c r="R4839" s="258"/>
      <c r="S4839" s="258"/>
      <c r="T4839" s="259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60" t="s">
        <v>260</v>
      </c>
      <c r="AU4839" s="260" t="s">
        <v>93</v>
      </c>
      <c r="AV4839" s="13" t="s">
        <v>93</v>
      </c>
      <c r="AW4839" s="13" t="s">
        <v>40</v>
      </c>
      <c r="AX4839" s="13" t="s">
        <v>84</v>
      </c>
      <c r="AY4839" s="260" t="s">
        <v>251</v>
      </c>
    </row>
    <row r="4840" s="13" customFormat="1">
      <c r="A4840" s="13"/>
      <c r="B4840" s="249"/>
      <c r="C4840" s="250"/>
      <c r="D4840" s="251" t="s">
        <v>260</v>
      </c>
      <c r="E4840" s="252" t="s">
        <v>1</v>
      </c>
      <c r="F4840" s="253" t="s">
        <v>3778</v>
      </c>
      <c r="G4840" s="250"/>
      <c r="H4840" s="254">
        <v>5.8150000000000004</v>
      </c>
      <c r="I4840" s="255"/>
      <c r="J4840" s="250"/>
      <c r="K4840" s="250"/>
      <c r="L4840" s="256"/>
      <c r="M4840" s="257"/>
      <c r="N4840" s="258"/>
      <c r="O4840" s="258"/>
      <c r="P4840" s="258"/>
      <c r="Q4840" s="258"/>
      <c r="R4840" s="258"/>
      <c r="S4840" s="258"/>
      <c r="T4840" s="259"/>
      <c r="U4840" s="13"/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3"/>
      <c r="AT4840" s="260" t="s">
        <v>260</v>
      </c>
      <c r="AU4840" s="260" t="s">
        <v>93</v>
      </c>
      <c r="AV4840" s="13" t="s">
        <v>93</v>
      </c>
      <c r="AW4840" s="13" t="s">
        <v>40</v>
      </c>
      <c r="AX4840" s="13" t="s">
        <v>84</v>
      </c>
      <c r="AY4840" s="260" t="s">
        <v>251</v>
      </c>
    </row>
    <row r="4841" s="16" customFormat="1">
      <c r="A4841" s="16"/>
      <c r="B4841" s="283"/>
      <c r="C4841" s="284"/>
      <c r="D4841" s="251" t="s">
        <v>260</v>
      </c>
      <c r="E4841" s="285" t="s">
        <v>1</v>
      </c>
      <c r="F4841" s="286" t="s">
        <v>329</v>
      </c>
      <c r="G4841" s="284"/>
      <c r="H4841" s="287">
        <v>13.560000000000001</v>
      </c>
      <c r="I4841" s="288"/>
      <c r="J4841" s="284"/>
      <c r="K4841" s="284"/>
      <c r="L4841" s="289"/>
      <c r="M4841" s="290"/>
      <c r="N4841" s="291"/>
      <c r="O4841" s="291"/>
      <c r="P4841" s="291"/>
      <c r="Q4841" s="291"/>
      <c r="R4841" s="291"/>
      <c r="S4841" s="291"/>
      <c r="T4841" s="292"/>
      <c r="U4841" s="16"/>
      <c r="V4841" s="16"/>
      <c r="W4841" s="16"/>
      <c r="X4841" s="16"/>
      <c r="Y4841" s="16"/>
      <c r="Z4841" s="16"/>
      <c r="AA4841" s="16"/>
      <c r="AB4841" s="16"/>
      <c r="AC4841" s="16"/>
      <c r="AD4841" s="16"/>
      <c r="AE4841" s="16"/>
      <c r="AT4841" s="293" t="s">
        <v>260</v>
      </c>
      <c r="AU4841" s="293" t="s">
        <v>93</v>
      </c>
      <c r="AV4841" s="16" t="s">
        <v>273</v>
      </c>
      <c r="AW4841" s="16" t="s">
        <v>40</v>
      </c>
      <c r="AX4841" s="16" t="s">
        <v>84</v>
      </c>
      <c r="AY4841" s="293" t="s">
        <v>251</v>
      </c>
    </row>
    <row r="4842" s="15" customFormat="1">
      <c r="A4842" s="15"/>
      <c r="B4842" s="272"/>
      <c r="C4842" s="273"/>
      <c r="D4842" s="251" t="s">
        <v>260</v>
      </c>
      <c r="E4842" s="274" t="s">
        <v>1</v>
      </c>
      <c r="F4842" s="275" t="s">
        <v>631</v>
      </c>
      <c r="G4842" s="273"/>
      <c r="H4842" s="274" t="s">
        <v>1</v>
      </c>
      <c r="I4842" s="276"/>
      <c r="J4842" s="273"/>
      <c r="K4842" s="273"/>
      <c r="L4842" s="277"/>
      <c r="M4842" s="278"/>
      <c r="N4842" s="279"/>
      <c r="O4842" s="279"/>
      <c r="P4842" s="279"/>
      <c r="Q4842" s="279"/>
      <c r="R4842" s="279"/>
      <c r="S4842" s="279"/>
      <c r="T4842" s="280"/>
      <c r="U4842" s="15"/>
      <c r="V4842" s="15"/>
      <c r="W4842" s="15"/>
      <c r="X4842" s="15"/>
      <c r="Y4842" s="15"/>
      <c r="Z4842" s="15"/>
      <c r="AA4842" s="15"/>
      <c r="AB4842" s="15"/>
      <c r="AC4842" s="15"/>
      <c r="AD4842" s="15"/>
      <c r="AE4842" s="15"/>
      <c r="AT4842" s="281" t="s">
        <v>260</v>
      </c>
      <c r="AU4842" s="281" t="s">
        <v>93</v>
      </c>
      <c r="AV4842" s="15" t="s">
        <v>91</v>
      </c>
      <c r="AW4842" s="15" t="s">
        <v>40</v>
      </c>
      <c r="AX4842" s="15" t="s">
        <v>84</v>
      </c>
      <c r="AY4842" s="281" t="s">
        <v>251</v>
      </c>
    </row>
    <row r="4843" s="13" customFormat="1">
      <c r="A4843" s="13"/>
      <c r="B4843" s="249"/>
      <c r="C4843" s="250"/>
      <c r="D4843" s="251" t="s">
        <v>260</v>
      </c>
      <c r="E4843" s="252" t="s">
        <v>1</v>
      </c>
      <c r="F4843" s="253" t="s">
        <v>3779</v>
      </c>
      <c r="G4843" s="250"/>
      <c r="H4843" s="254">
        <v>3.4279999999999999</v>
      </c>
      <c r="I4843" s="255"/>
      <c r="J4843" s="250"/>
      <c r="K4843" s="250"/>
      <c r="L4843" s="256"/>
      <c r="M4843" s="257"/>
      <c r="N4843" s="258"/>
      <c r="O4843" s="258"/>
      <c r="P4843" s="258"/>
      <c r="Q4843" s="258"/>
      <c r="R4843" s="258"/>
      <c r="S4843" s="258"/>
      <c r="T4843" s="259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60" t="s">
        <v>260</v>
      </c>
      <c r="AU4843" s="260" t="s">
        <v>93</v>
      </c>
      <c r="AV4843" s="13" t="s">
        <v>93</v>
      </c>
      <c r="AW4843" s="13" t="s">
        <v>40</v>
      </c>
      <c r="AX4843" s="13" t="s">
        <v>84</v>
      </c>
      <c r="AY4843" s="260" t="s">
        <v>251</v>
      </c>
    </row>
    <row r="4844" s="13" customFormat="1">
      <c r="A4844" s="13"/>
      <c r="B4844" s="249"/>
      <c r="C4844" s="250"/>
      <c r="D4844" s="251" t="s">
        <v>260</v>
      </c>
      <c r="E4844" s="252" t="s">
        <v>1</v>
      </c>
      <c r="F4844" s="253" t="s">
        <v>3780</v>
      </c>
      <c r="G4844" s="250"/>
      <c r="H4844" s="254">
        <v>4.3170000000000002</v>
      </c>
      <c r="I4844" s="255"/>
      <c r="J4844" s="250"/>
      <c r="K4844" s="250"/>
      <c r="L4844" s="256"/>
      <c r="M4844" s="257"/>
      <c r="N4844" s="258"/>
      <c r="O4844" s="258"/>
      <c r="P4844" s="258"/>
      <c r="Q4844" s="258"/>
      <c r="R4844" s="258"/>
      <c r="S4844" s="258"/>
      <c r="T4844" s="259"/>
      <c r="U4844" s="13"/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3"/>
      <c r="AT4844" s="260" t="s">
        <v>260</v>
      </c>
      <c r="AU4844" s="260" t="s">
        <v>93</v>
      </c>
      <c r="AV4844" s="13" t="s">
        <v>93</v>
      </c>
      <c r="AW4844" s="13" t="s">
        <v>40</v>
      </c>
      <c r="AX4844" s="13" t="s">
        <v>84</v>
      </c>
      <c r="AY4844" s="260" t="s">
        <v>251</v>
      </c>
    </row>
    <row r="4845" s="13" customFormat="1">
      <c r="A4845" s="13"/>
      <c r="B4845" s="249"/>
      <c r="C4845" s="250"/>
      <c r="D4845" s="251" t="s">
        <v>260</v>
      </c>
      <c r="E4845" s="252" t="s">
        <v>1</v>
      </c>
      <c r="F4845" s="253" t="s">
        <v>3781</v>
      </c>
      <c r="G4845" s="250"/>
      <c r="H4845" s="254">
        <v>5.8150000000000004</v>
      </c>
      <c r="I4845" s="255"/>
      <c r="J4845" s="250"/>
      <c r="K4845" s="250"/>
      <c r="L4845" s="256"/>
      <c r="M4845" s="257"/>
      <c r="N4845" s="258"/>
      <c r="O4845" s="258"/>
      <c r="P4845" s="258"/>
      <c r="Q4845" s="258"/>
      <c r="R4845" s="258"/>
      <c r="S4845" s="258"/>
      <c r="T4845" s="259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60" t="s">
        <v>260</v>
      </c>
      <c r="AU4845" s="260" t="s">
        <v>93</v>
      </c>
      <c r="AV4845" s="13" t="s">
        <v>93</v>
      </c>
      <c r="AW4845" s="13" t="s">
        <v>40</v>
      </c>
      <c r="AX4845" s="13" t="s">
        <v>84</v>
      </c>
      <c r="AY4845" s="260" t="s">
        <v>251</v>
      </c>
    </row>
    <row r="4846" s="16" customFormat="1">
      <c r="A4846" s="16"/>
      <c r="B4846" s="283"/>
      <c r="C4846" s="284"/>
      <c r="D4846" s="251" t="s">
        <v>260</v>
      </c>
      <c r="E4846" s="285" t="s">
        <v>1</v>
      </c>
      <c r="F4846" s="286" t="s">
        <v>329</v>
      </c>
      <c r="G4846" s="284"/>
      <c r="H4846" s="287">
        <v>13.560000000000001</v>
      </c>
      <c r="I4846" s="288"/>
      <c r="J4846" s="284"/>
      <c r="K4846" s="284"/>
      <c r="L4846" s="289"/>
      <c r="M4846" s="290"/>
      <c r="N4846" s="291"/>
      <c r="O4846" s="291"/>
      <c r="P4846" s="291"/>
      <c r="Q4846" s="291"/>
      <c r="R4846" s="291"/>
      <c r="S4846" s="291"/>
      <c r="T4846" s="292"/>
      <c r="U4846" s="16"/>
      <c r="V4846" s="16"/>
      <c r="W4846" s="16"/>
      <c r="X4846" s="16"/>
      <c r="Y4846" s="16"/>
      <c r="Z4846" s="16"/>
      <c r="AA4846" s="16"/>
      <c r="AB4846" s="16"/>
      <c r="AC4846" s="16"/>
      <c r="AD4846" s="16"/>
      <c r="AE4846" s="16"/>
      <c r="AT4846" s="293" t="s">
        <v>260</v>
      </c>
      <c r="AU4846" s="293" t="s">
        <v>93</v>
      </c>
      <c r="AV4846" s="16" t="s">
        <v>273</v>
      </c>
      <c r="AW4846" s="16" t="s">
        <v>40</v>
      </c>
      <c r="AX4846" s="16" t="s">
        <v>84</v>
      </c>
      <c r="AY4846" s="293" t="s">
        <v>251</v>
      </c>
    </row>
    <row r="4847" s="15" customFormat="1">
      <c r="A4847" s="15"/>
      <c r="B4847" s="272"/>
      <c r="C4847" s="273"/>
      <c r="D4847" s="251" t="s">
        <v>260</v>
      </c>
      <c r="E4847" s="274" t="s">
        <v>1</v>
      </c>
      <c r="F4847" s="275" t="s">
        <v>632</v>
      </c>
      <c r="G4847" s="273"/>
      <c r="H4847" s="274" t="s">
        <v>1</v>
      </c>
      <c r="I4847" s="276"/>
      <c r="J4847" s="273"/>
      <c r="K4847" s="273"/>
      <c r="L4847" s="277"/>
      <c r="M4847" s="278"/>
      <c r="N4847" s="279"/>
      <c r="O4847" s="279"/>
      <c r="P4847" s="279"/>
      <c r="Q4847" s="279"/>
      <c r="R4847" s="279"/>
      <c r="S4847" s="279"/>
      <c r="T4847" s="280"/>
      <c r="U4847" s="15"/>
      <c r="V4847" s="15"/>
      <c r="W4847" s="15"/>
      <c r="X4847" s="15"/>
      <c r="Y4847" s="15"/>
      <c r="Z4847" s="15"/>
      <c r="AA4847" s="15"/>
      <c r="AB4847" s="15"/>
      <c r="AC4847" s="15"/>
      <c r="AD4847" s="15"/>
      <c r="AE4847" s="15"/>
      <c r="AT4847" s="281" t="s">
        <v>260</v>
      </c>
      <c r="AU4847" s="281" t="s">
        <v>93</v>
      </c>
      <c r="AV4847" s="15" t="s">
        <v>91</v>
      </c>
      <c r="AW4847" s="15" t="s">
        <v>40</v>
      </c>
      <c r="AX4847" s="15" t="s">
        <v>84</v>
      </c>
      <c r="AY4847" s="281" t="s">
        <v>251</v>
      </c>
    </row>
    <row r="4848" s="13" customFormat="1">
      <c r="A4848" s="13"/>
      <c r="B4848" s="249"/>
      <c r="C4848" s="250"/>
      <c r="D4848" s="251" t="s">
        <v>260</v>
      </c>
      <c r="E4848" s="252" t="s">
        <v>1</v>
      </c>
      <c r="F4848" s="253" t="s">
        <v>3782</v>
      </c>
      <c r="G4848" s="250"/>
      <c r="H4848" s="254">
        <v>3.4279999999999999</v>
      </c>
      <c r="I4848" s="255"/>
      <c r="J4848" s="250"/>
      <c r="K4848" s="250"/>
      <c r="L4848" s="256"/>
      <c r="M4848" s="257"/>
      <c r="N4848" s="258"/>
      <c r="O4848" s="258"/>
      <c r="P4848" s="258"/>
      <c r="Q4848" s="258"/>
      <c r="R4848" s="258"/>
      <c r="S4848" s="258"/>
      <c r="T4848" s="259"/>
      <c r="U4848" s="13"/>
      <c r="V4848" s="13"/>
      <c r="W4848" s="13"/>
      <c r="X4848" s="13"/>
      <c r="Y4848" s="13"/>
      <c r="Z4848" s="13"/>
      <c r="AA4848" s="13"/>
      <c r="AB4848" s="13"/>
      <c r="AC4848" s="13"/>
      <c r="AD4848" s="13"/>
      <c r="AE4848" s="13"/>
      <c r="AT4848" s="260" t="s">
        <v>260</v>
      </c>
      <c r="AU4848" s="260" t="s">
        <v>93</v>
      </c>
      <c r="AV4848" s="13" t="s">
        <v>93</v>
      </c>
      <c r="AW4848" s="13" t="s">
        <v>40</v>
      </c>
      <c r="AX4848" s="13" t="s">
        <v>84</v>
      </c>
      <c r="AY4848" s="260" t="s">
        <v>251</v>
      </c>
    </row>
    <row r="4849" s="13" customFormat="1">
      <c r="A4849" s="13"/>
      <c r="B4849" s="249"/>
      <c r="C4849" s="250"/>
      <c r="D4849" s="251" t="s">
        <v>260</v>
      </c>
      <c r="E4849" s="252" t="s">
        <v>1</v>
      </c>
      <c r="F4849" s="253" t="s">
        <v>3783</v>
      </c>
      <c r="G4849" s="250"/>
      <c r="H4849" s="254">
        <v>4.3170000000000002</v>
      </c>
      <c r="I4849" s="255"/>
      <c r="J4849" s="250"/>
      <c r="K4849" s="250"/>
      <c r="L4849" s="256"/>
      <c r="M4849" s="257"/>
      <c r="N4849" s="258"/>
      <c r="O4849" s="258"/>
      <c r="P4849" s="258"/>
      <c r="Q4849" s="258"/>
      <c r="R4849" s="258"/>
      <c r="S4849" s="258"/>
      <c r="T4849" s="259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60" t="s">
        <v>260</v>
      </c>
      <c r="AU4849" s="260" t="s">
        <v>93</v>
      </c>
      <c r="AV4849" s="13" t="s">
        <v>93</v>
      </c>
      <c r="AW4849" s="13" t="s">
        <v>40</v>
      </c>
      <c r="AX4849" s="13" t="s">
        <v>84</v>
      </c>
      <c r="AY4849" s="260" t="s">
        <v>251</v>
      </c>
    </row>
    <row r="4850" s="13" customFormat="1">
      <c r="A4850" s="13"/>
      <c r="B4850" s="249"/>
      <c r="C4850" s="250"/>
      <c r="D4850" s="251" t="s">
        <v>260</v>
      </c>
      <c r="E4850" s="252" t="s">
        <v>1</v>
      </c>
      <c r="F4850" s="253" t="s">
        <v>3784</v>
      </c>
      <c r="G4850" s="250"/>
      <c r="H4850" s="254">
        <v>5.8150000000000004</v>
      </c>
      <c r="I4850" s="255"/>
      <c r="J4850" s="250"/>
      <c r="K4850" s="250"/>
      <c r="L4850" s="256"/>
      <c r="M4850" s="257"/>
      <c r="N4850" s="258"/>
      <c r="O4850" s="258"/>
      <c r="P4850" s="258"/>
      <c r="Q4850" s="258"/>
      <c r="R4850" s="258"/>
      <c r="S4850" s="258"/>
      <c r="T4850" s="259"/>
      <c r="U4850" s="13"/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3"/>
      <c r="AT4850" s="260" t="s">
        <v>260</v>
      </c>
      <c r="AU4850" s="260" t="s">
        <v>93</v>
      </c>
      <c r="AV4850" s="13" t="s">
        <v>93</v>
      </c>
      <c r="AW4850" s="13" t="s">
        <v>40</v>
      </c>
      <c r="AX4850" s="13" t="s">
        <v>84</v>
      </c>
      <c r="AY4850" s="260" t="s">
        <v>251</v>
      </c>
    </row>
    <row r="4851" s="16" customFormat="1">
      <c r="A4851" s="16"/>
      <c r="B4851" s="283"/>
      <c r="C4851" s="284"/>
      <c r="D4851" s="251" t="s">
        <v>260</v>
      </c>
      <c r="E4851" s="285" t="s">
        <v>1</v>
      </c>
      <c r="F4851" s="286" t="s">
        <v>329</v>
      </c>
      <c r="G4851" s="284"/>
      <c r="H4851" s="287">
        <v>13.560000000000001</v>
      </c>
      <c r="I4851" s="288"/>
      <c r="J4851" s="284"/>
      <c r="K4851" s="284"/>
      <c r="L4851" s="289"/>
      <c r="M4851" s="290"/>
      <c r="N4851" s="291"/>
      <c r="O4851" s="291"/>
      <c r="P4851" s="291"/>
      <c r="Q4851" s="291"/>
      <c r="R4851" s="291"/>
      <c r="S4851" s="291"/>
      <c r="T4851" s="292"/>
      <c r="U4851" s="16"/>
      <c r="V4851" s="16"/>
      <c r="W4851" s="16"/>
      <c r="X4851" s="16"/>
      <c r="Y4851" s="16"/>
      <c r="Z4851" s="16"/>
      <c r="AA4851" s="16"/>
      <c r="AB4851" s="16"/>
      <c r="AC4851" s="16"/>
      <c r="AD4851" s="16"/>
      <c r="AE4851" s="16"/>
      <c r="AT4851" s="293" t="s">
        <v>260</v>
      </c>
      <c r="AU4851" s="293" t="s">
        <v>93</v>
      </c>
      <c r="AV4851" s="16" t="s">
        <v>273</v>
      </c>
      <c r="AW4851" s="16" t="s">
        <v>40</v>
      </c>
      <c r="AX4851" s="16" t="s">
        <v>84</v>
      </c>
      <c r="AY4851" s="293" t="s">
        <v>251</v>
      </c>
    </row>
    <row r="4852" s="15" customFormat="1">
      <c r="A4852" s="15"/>
      <c r="B4852" s="272"/>
      <c r="C4852" s="273"/>
      <c r="D4852" s="251" t="s">
        <v>260</v>
      </c>
      <c r="E4852" s="274" t="s">
        <v>1</v>
      </c>
      <c r="F4852" s="275" t="s">
        <v>3601</v>
      </c>
      <c r="G4852" s="273"/>
      <c r="H4852" s="274" t="s">
        <v>1</v>
      </c>
      <c r="I4852" s="276"/>
      <c r="J4852" s="273"/>
      <c r="K4852" s="273"/>
      <c r="L4852" s="277"/>
      <c r="M4852" s="278"/>
      <c r="N4852" s="279"/>
      <c r="O4852" s="279"/>
      <c r="P4852" s="279"/>
      <c r="Q4852" s="279"/>
      <c r="R4852" s="279"/>
      <c r="S4852" s="279"/>
      <c r="T4852" s="280"/>
      <c r="U4852" s="15"/>
      <c r="V4852" s="15"/>
      <c r="W4852" s="15"/>
      <c r="X4852" s="15"/>
      <c r="Y4852" s="15"/>
      <c r="Z4852" s="15"/>
      <c r="AA4852" s="15"/>
      <c r="AB4852" s="15"/>
      <c r="AC4852" s="15"/>
      <c r="AD4852" s="15"/>
      <c r="AE4852" s="15"/>
      <c r="AT4852" s="281" t="s">
        <v>260</v>
      </c>
      <c r="AU4852" s="281" t="s">
        <v>93</v>
      </c>
      <c r="AV4852" s="15" t="s">
        <v>91</v>
      </c>
      <c r="AW4852" s="15" t="s">
        <v>40</v>
      </c>
      <c r="AX4852" s="15" t="s">
        <v>84</v>
      </c>
      <c r="AY4852" s="281" t="s">
        <v>251</v>
      </c>
    </row>
    <row r="4853" s="15" customFormat="1">
      <c r="A4853" s="15"/>
      <c r="B4853" s="272"/>
      <c r="C4853" s="273"/>
      <c r="D4853" s="251" t="s">
        <v>260</v>
      </c>
      <c r="E4853" s="274" t="s">
        <v>1</v>
      </c>
      <c r="F4853" s="275" t="s">
        <v>330</v>
      </c>
      <c r="G4853" s="273"/>
      <c r="H4853" s="274" t="s">
        <v>1</v>
      </c>
      <c r="I4853" s="276"/>
      <c r="J4853" s="273"/>
      <c r="K4853" s="273"/>
      <c r="L4853" s="277"/>
      <c r="M4853" s="278"/>
      <c r="N4853" s="279"/>
      <c r="O4853" s="279"/>
      <c r="P4853" s="279"/>
      <c r="Q4853" s="279"/>
      <c r="R4853" s="279"/>
      <c r="S4853" s="279"/>
      <c r="T4853" s="280"/>
      <c r="U4853" s="15"/>
      <c r="V4853" s="15"/>
      <c r="W4853" s="15"/>
      <c r="X4853" s="15"/>
      <c r="Y4853" s="15"/>
      <c r="Z4853" s="15"/>
      <c r="AA4853" s="15"/>
      <c r="AB4853" s="15"/>
      <c r="AC4853" s="15"/>
      <c r="AD4853" s="15"/>
      <c r="AE4853" s="15"/>
      <c r="AT4853" s="281" t="s">
        <v>260</v>
      </c>
      <c r="AU4853" s="281" t="s">
        <v>93</v>
      </c>
      <c r="AV4853" s="15" t="s">
        <v>91</v>
      </c>
      <c r="AW4853" s="15" t="s">
        <v>40</v>
      </c>
      <c r="AX4853" s="15" t="s">
        <v>84</v>
      </c>
      <c r="AY4853" s="281" t="s">
        <v>251</v>
      </c>
    </row>
    <row r="4854" s="13" customFormat="1">
      <c r="A4854" s="13"/>
      <c r="B4854" s="249"/>
      <c r="C4854" s="250"/>
      <c r="D4854" s="251" t="s">
        <v>260</v>
      </c>
      <c r="E4854" s="252" t="s">
        <v>1</v>
      </c>
      <c r="F4854" s="253" t="s">
        <v>3865</v>
      </c>
      <c r="G4854" s="250"/>
      <c r="H4854" s="254">
        <v>7.3719999999999999</v>
      </c>
      <c r="I4854" s="255"/>
      <c r="J4854" s="250"/>
      <c r="K4854" s="250"/>
      <c r="L4854" s="256"/>
      <c r="M4854" s="257"/>
      <c r="N4854" s="258"/>
      <c r="O4854" s="258"/>
      <c r="P4854" s="258"/>
      <c r="Q4854" s="258"/>
      <c r="R4854" s="258"/>
      <c r="S4854" s="258"/>
      <c r="T4854" s="259"/>
      <c r="U4854" s="13"/>
      <c r="V4854" s="13"/>
      <c r="W4854" s="13"/>
      <c r="X4854" s="13"/>
      <c r="Y4854" s="13"/>
      <c r="Z4854" s="13"/>
      <c r="AA4854" s="13"/>
      <c r="AB4854" s="13"/>
      <c r="AC4854" s="13"/>
      <c r="AD4854" s="13"/>
      <c r="AE4854" s="13"/>
      <c r="AT4854" s="260" t="s">
        <v>260</v>
      </c>
      <c r="AU4854" s="260" t="s">
        <v>93</v>
      </c>
      <c r="AV4854" s="13" t="s">
        <v>93</v>
      </c>
      <c r="AW4854" s="13" t="s">
        <v>40</v>
      </c>
      <c r="AX4854" s="13" t="s">
        <v>84</v>
      </c>
      <c r="AY4854" s="260" t="s">
        <v>251</v>
      </c>
    </row>
    <row r="4855" s="13" customFormat="1">
      <c r="A4855" s="13"/>
      <c r="B4855" s="249"/>
      <c r="C4855" s="250"/>
      <c r="D4855" s="251" t="s">
        <v>260</v>
      </c>
      <c r="E4855" s="252" t="s">
        <v>1</v>
      </c>
      <c r="F4855" s="253" t="s">
        <v>3866</v>
      </c>
      <c r="G4855" s="250"/>
      <c r="H4855" s="254">
        <v>7.3719999999999999</v>
      </c>
      <c r="I4855" s="255"/>
      <c r="J4855" s="250"/>
      <c r="K4855" s="250"/>
      <c r="L4855" s="256"/>
      <c r="M4855" s="257"/>
      <c r="N4855" s="258"/>
      <c r="O4855" s="258"/>
      <c r="P4855" s="258"/>
      <c r="Q4855" s="258"/>
      <c r="R4855" s="258"/>
      <c r="S4855" s="258"/>
      <c r="T4855" s="259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60" t="s">
        <v>260</v>
      </c>
      <c r="AU4855" s="260" t="s">
        <v>93</v>
      </c>
      <c r="AV4855" s="13" t="s">
        <v>93</v>
      </c>
      <c r="AW4855" s="13" t="s">
        <v>40</v>
      </c>
      <c r="AX4855" s="13" t="s">
        <v>84</v>
      </c>
      <c r="AY4855" s="260" t="s">
        <v>251</v>
      </c>
    </row>
    <row r="4856" s="13" customFormat="1">
      <c r="A4856" s="13"/>
      <c r="B4856" s="249"/>
      <c r="C4856" s="250"/>
      <c r="D4856" s="251" t="s">
        <v>260</v>
      </c>
      <c r="E4856" s="252" t="s">
        <v>1</v>
      </c>
      <c r="F4856" s="253" t="s">
        <v>3867</v>
      </c>
      <c r="G4856" s="250"/>
      <c r="H4856" s="254">
        <v>7.3719999999999999</v>
      </c>
      <c r="I4856" s="255"/>
      <c r="J4856" s="250"/>
      <c r="K4856" s="250"/>
      <c r="L4856" s="256"/>
      <c r="M4856" s="257"/>
      <c r="N4856" s="258"/>
      <c r="O4856" s="258"/>
      <c r="P4856" s="258"/>
      <c r="Q4856" s="258"/>
      <c r="R4856" s="258"/>
      <c r="S4856" s="258"/>
      <c r="T4856" s="259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T4856" s="260" t="s">
        <v>260</v>
      </c>
      <c r="AU4856" s="260" t="s">
        <v>93</v>
      </c>
      <c r="AV4856" s="13" t="s">
        <v>93</v>
      </c>
      <c r="AW4856" s="13" t="s">
        <v>40</v>
      </c>
      <c r="AX4856" s="13" t="s">
        <v>84</v>
      </c>
      <c r="AY4856" s="260" t="s">
        <v>251</v>
      </c>
    </row>
    <row r="4857" s="13" customFormat="1">
      <c r="A4857" s="13"/>
      <c r="B4857" s="249"/>
      <c r="C4857" s="250"/>
      <c r="D4857" s="251" t="s">
        <v>260</v>
      </c>
      <c r="E4857" s="252" t="s">
        <v>1</v>
      </c>
      <c r="F4857" s="253" t="s">
        <v>3868</v>
      </c>
      <c r="G4857" s="250"/>
      <c r="H4857" s="254">
        <v>7.3719999999999999</v>
      </c>
      <c r="I4857" s="255"/>
      <c r="J4857" s="250"/>
      <c r="K4857" s="250"/>
      <c r="L4857" s="256"/>
      <c r="M4857" s="257"/>
      <c r="N4857" s="258"/>
      <c r="O4857" s="258"/>
      <c r="P4857" s="258"/>
      <c r="Q4857" s="258"/>
      <c r="R4857" s="258"/>
      <c r="S4857" s="258"/>
      <c r="T4857" s="259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60" t="s">
        <v>260</v>
      </c>
      <c r="AU4857" s="260" t="s">
        <v>93</v>
      </c>
      <c r="AV4857" s="13" t="s">
        <v>93</v>
      </c>
      <c r="AW4857" s="13" t="s">
        <v>40</v>
      </c>
      <c r="AX4857" s="13" t="s">
        <v>84</v>
      </c>
      <c r="AY4857" s="260" t="s">
        <v>251</v>
      </c>
    </row>
    <row r="4858" s="13" customFormat="1">
      <c r="A4858" s="13"/>
      <c r="B4858" s="249"/>
      <c r="C4858" s="250"/>
      <c r="D4858" s="251" t="s">
        <v>260</v>
      </c>
      <c r="E4858" s="252" t="s">
        <v>1</v>
      </c>
      <c r="F4858" s="253" t="s">
        <v>3869</v>
      </c>
      <c r="G4858" s="250"/>
      <c r="H4858" s="254">
        <v>7.3719999999999999</v>
      </c>
      <c r="I4858" s="255"/>
      <c r="J4858" s="250"/>
      <c r="K4858" s="250"/>
      <c r="L4858" s="256"/>
      <c r="M4858" s="257"/>
      <c r="N4858" s="258"/>
      <c r="O4858" s="258"/>
      <c r="P4858" s="258"/>
      <c r="Q4858" s="258"/>
      <c r="R4858" s="258"/>
      <c r="S4858" s="258"/>
      <c r="T4858" s="259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T4858" s="260" t="s">
        <v>260</v>
      </c>
      <c r="AU4858" s="260" t="s">
        <v>93</v>
      </c>
      <c r="AV4858" s="13" t="s">
        <v>93</v>
      </c>
      <c r="AW4858" s="13" t="s">
        <v>40</v>
      </c>
      <c r="AX4858" s="13" t="s">
        <v>84</v>
      </c>
      <c r="AY4858" s="260" t="s">
        <v>251</v>
      </c>
    </row>
    <row r="4859" s="13" customFormat="1">
      <c r="A4859" s="13"/>
      <c r="B4859" s="249"/>
      <c r="C4859" s="250"/>
      <c r="D4859" s="251" t="s">
        <v>260</v>
      </c>
      <c r="E4859" s="252" t="s">
        <v>1</v>
      </c>
      <c r="F4859" s="253" t="s">
        <v>3870</v>
      </c>
      <c r="G4859" s="250"/>
      <c r="H4859" s="254">
        <v>7.3719999999999999</v>
      </c>
      <c r="I4859" s="255"/>
      <c r="J4859" s="250"/>
      <c r="K4859" s="250"/>
      <c r="L4859" s="256"/>
      <c r="M4859" s="257"/>
      <c r="N4859" s="258"/>
      <c r="O4859" s="258"/>
      <c r="P4859" s="258"/>
      <c r="Q4859" s="258"/>
      <c r="R4859" s="258"/>
      <c r="S4859" s="258"/>
      <c r="T4859" s="259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60" t="s">
        <v>260</v>
      </c>
      <c r="AU4859" s="260" t="s">
        <v>93</v>
      </c>
      <c r="AV4859" s="13" t="s">
        <v>93</v>
      </c>
      <c r="AW4859" s="13" t="s">
        <v>40</v>
      </c>
      <c r="AX4859" s="13" t="s">
        <v>84</v>
      </c>
      <c r="AY4859" s="260" t="s">
        <v>251</v>
      </c>
    </row>
    <row r="4860" s="13" customFormat="1">
      <c r="A4860" s="13"/>
      <c r="B4860" s="249"/>
      <c r="C4860" s="250"/>
      <c r="D4860" s="251" t="s">
        <v>260</v>
      </c>
      <c r="E4860" s="252" t="s">
        <v>1</v>
      </c>
      <c r="F4860" s="253" t="s">
        <v>3871</v>
      </c>
      <c r="G4860" s="250"/>
      <c r="H4860" s="254">
        <v>7.3719999999999999</v>
      </c>
      <c r="I4860" s="255"/>
      <c r="J4860" s="250"/>
      <c r="K4860" s="250"/>
      <c r="L4860" s="256"/>
      <c r="M4860" s="257"/>
      <c r="N4860" s="258"/>
      <c r="O4860" s="258"/>
      <c r="P4860" s="258"/>
      <c r="Q4860" s="258"/>
      <c r="R4860" s="258"/>
      <c r="S4860" s="258"/>
      <c r="T4860" s="259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T4860" s="260" t="s">
        <v>260</v>
      </c>
      <c r="AU4860" s="260" t="s">
        <v>93</v>
      </c>
      <c r="AV4860" s="13" t="s">
        <v>93</v>
      </c>
      <c r="AW4860" s="13" t="s">
        <v>40</v>
      </c>
      <c r="AX4860" s="13" t="s">
        <v>84</v>
      </c>
      <c r="AY4860" s="260" t="s">
        <v>251</v>
      </c>
    </row>
    <row r="4861" s="13" customFormat="1">
      <c r="A4861" s="13"/>
      <c r="B4861" s="249"/>
      <c r="C4861" s="250"/>
      <c r="D4861" s="251" t="s">
        <v>260</v>
      </c>
      <c r="E4861" s="252" t="s">
        <v>1</v>
      </c>
      <c r="F4861" s="253" t="s">
        <v>3872</v>
      </c>
      <c r="G4861" s="250"/>
      <c r="H4861" s="254">
        <v>7.3719999999999999</v>
      </c>
      <c r="I4861" s="255"/>
      <c r="J4861" s="250"/>
      <c r="K4861" s="250"/>
      <c r="L4861" s="256"/>
      <c r="M4861" s="257"/>
      <c r="N4861" s="258"/>
      <c r="O4861" s="258"/>
      <c r="P4861" s="258"/>
      <c r="Q4861" s="258"/>
      <c r="R4861" s="258"/>
      <c r="S4861" s="258"/>
      <c r="T4861" s="259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60" t="s">
        <v>260</v>
      </c>
      <c r="AU4861" s="260" t="s">
        <v>93</v>
      </c>
      <c r="AV4861" s="13" t="s">
        <v>93</v>
      </c>
      <c r="AW4861" s="13" t="s">
        <v>40</v>
      </c>
      <c r="AX4861" s="13" t="s">
        <v>84</v>
      </c>
      <c r="AY4861" s="260" t="s">
        <v>251</v>
      </c>
    </row>
    <row r="4862" s="13" customFormat="1">
      <c r="A4862" s="13"/>
      <c r="B4862" s="249"/>
      <c r="C4862" s="250"/>
      <c r="D4862" s="251" t="s">
        <v>260</v>
      </c>
      <c r="E4862" s="252" t="s">
        <v>1</v>
      </c>
      <c r="F4862" s="253" t="s">
        <v>3873</v>
      </c>
      <c r="G4862" s="250"/>
      <c r="H4862" s="254">
        <v>7.3719999999999999</v>
      </c>
      <c r="I4862" s="255"/>
      <c r="J4862" s="250"/>
      <c r="K4862" s="250"/>
      <c r="L4862" s="256"/>
      <c r="M4862" s="257"/>
      <c r="N4862" s="258"/>
      <c r="O4862" s="258"/>
      <c r="P4862" s="258"/>
      <c r="Q4862" s="258"/>
      <c r="R4862" s="258"/>
      <c r="S4862" s="258"/>
      <c r="T4862" s="259"/>
      <c r="U4862" s="13"/>
      <c r="V4862" s="13"/>
      <c r="W4862" s="13"/>
      <c r="X4862" s="13"/>
      <c r="Y4862" s="13"/>
      <c r="Z4862" s="13"/>
      <c r="AA4862" s="13"/>
      <c r="AB4862" s="13"/>
      <c r="AC4862" s="13"/>
      <c r="AD4862" s="13"/>
      <c r="AE4862" s="13"/>
      <c r="AT4862" s="260" t="s">
        <v>260</v>
      </c>
      <c r="AU4862" s="260" t="s">
        <v>93</v>
      </c>
      <c r="AV4862" s="13" t="s">
        <v>93</v>
      </c>
      <c r="AW4862" s="13" t="s">
        <v>40</v>
      </c>
      <c r="AX4862" s="13" t="s">
        <v>84</v>
      </c>
      <c r="AY4862" s="260" t="s">
        <v>251</v>
      </c>
    </row>
    <row r="4863" s="13" customFormat="1">
      <c r="A4863" s="13"/>
      <c r="B4863" s="249"/>
      <c r="C4863" s="250"/>
      <c r="D4863" s="251" t="s">
        <v>260</v>
      </c>
      <c r="E4863" s="252" t="s">
        <v>1</v>
      </c>
      <c r="F4863" s="253" t="s">
        <v>3874</v>
      </c>
      <c r="G4863" s="250"/>
      <c r="H4863" s="254">
        <v>7.3719999999999999</v>
      </c>
      <c r="I4863" s="255"/>
      <c r="J4863" s="250"/>
      <c r="K4863" s="250"/>
      <c r="L4863" s="256"/>
      <c r="M4863" s="257"/>
      <c r="N4863" s="258"/>
      <c r="O4863" s="258"/>
      <c r="P4863" s="258"/>
      <c r="Q4863" s="258"/>
      <c r="R4863" s="258"/>
      <c r="S4863" s="258"/>
      <c r="T4863" s="259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60" t="s">
        <v>260</v>
      </c>
      <c r="AU4863" s="260" t="s">
        <v>93</v>
      </c>
      <c r="AV4863" s="13" t="s">
        <v>93</v>
      </c>
      <c r="AW4863" s="13" t="s">
        <v>40</v>
      </c>
      <c r="AX4863" s="13" t="s">
        <v>84</v>
      </c>
      <c r="AY4863" s="260" t="s">
        <v>251</v>
      </c>
    </row>
    <row r="4864" s="13" customFormat="1">
      <c r="A4864" s="13"/>
      <c r="B4864" s="249"/>
      <c r="C4864" s="250"/>
      <c r="D4864" s="251" t="s">
        <v>260</v>
      </c>
      <c r="E4864" s="252" t="s">
        <v>1</v>
      </c>
      <c r="F4864" s="253" t="s">
        <v>3875</v>
      </c>
      <c r="G4864" s="250"/>
      <c r="H4864" s="254">
        <v>7.3719999999999999</v>
      </c>
      <c r="I4864" s="255"/>
      <c r="J4864" s="250"/>
      <c r="K4864" s="250"/>
      <c r="L4864" s="256"/>
      <c r="M4864" s="257"/>
      <c r="N4864" s="258"/>
      <c r="O4864" s="258"/>
      <c r="P4864" s="258"/>
      <c r="Q4864" s="258"/>
      <c r="R4864" s="258"/>
      <c r="S4864" s="258"/>
      <c r="T4864" s="259"/>
      <c r="U4864" s="13"/>
      <c r="V4864" s="13"/>
      <c r="W4864" s="13"/>
      <c r="X4864" s="13"/>
      <c r="Y4864" s="13"/>
      <c r="Z4864" s="13"/>
      <c r="AA4864" s="13"/>
      <c r="AB4864" s="13"/>
      <c r="AC4864" s="13"/>
      <c r="AD4864" s="13"/>
      <c r="AE4864" s="13"/>
      <c r="AT4864" s="260" t="s">
        <v>260</v>
      </c>
      <c r="AU4864" s="260" t="s">
        <v>93</v>
      </c>
      <c r="AV4864" s="13" t="s">
        <v>93</v>
      </c>
      <c r="AW4864" s="13" t="s">
        <v>40</v>
      </c>
      <c r="AX4864" s="13" t="s">
        <v>84</v>
      </c>
      <c r="AY4864" s="260" t="s">
        <v>251</v>
      </c>
    </row>
    <row r="4865" s="13" customFormat="1">
      <c r="A4865" s="13"/>
      <c r="B4865" s="249"/>
      <c r="C4865" s="250"/>
      <c r="D4865" s="251" t="s">
        <v>260</v>
      </c>
      <c r="E4865" s="252" t="s">
        <v>1</v>
      </c>
      <c r="F4865" s="253" t="s">
        <v>3876</v>
      </c>
      <c r="G4865" s="250"/>
      <c r="H4865" s="254">
        <v>9.2420000000000009</v>
      </c>
      <c r="I4865" s="255"/>
      <c r="J4865" s="250"/>
      <c r="K4865" s="250"/>
      <c r="L4865" s="256"/>
      <c r="M4865" s="257"/>
      <c r="N4865" s="258"/>
      <c r="O4865" s="258"/>
      <c r="P4865" s="258"/>
      <c r="Q4865" s="258"/>
      <c r="R4865" s="258"/>
      <c r="S4865" s="258"/>
      <c r="T4865" s="259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60" t="s">
        <v>260</v>
      </c>
      <c r="AU4865" s="260" t="s">
        <v>93</v>
      </c>
      <c r="AV4865" s="13" t="s">
        <v>93</v>
      </c>
      <c r="AW4865" s="13" t="s">
        <v>40</v>
      </c>
      <c r="AX4865" s="13" t="s">
        <v>84</v>
      </c>
      <c r="AY4865" s="260" t="s">
        <v>251</v>
      </c>
    </row>
    <row r="4866" s="13" customFormat="1">
      <c r="A4866" s="13"/>
      <c r="B4866" s="249"/>
      <c r="C4866" s="250"/>
      <c r="D4866" s="251" t="s">
        <v>260</v>
      </c>
      <c r="E4866" s="252" t="s">
        <v>1</v>
      </c>
      <c r="F4866" s="253" t="s">
        <v>3877</v>
      </c>
      <c r="G4866" s="250"/>
      <c r="H4866" s="254">
        <v>7.3719999999999999</v>
      </c>
      <c r="I4866" s="255"/>
      <c r="J4866" s="250"/>
      <c r="K4866" s="250"/>
      <c r="L4866" s="256"/>
      <c r="M4866" s="257"/>
      <c r="N4866" s="258"/>
      <c r="O4866" s="258"/>
      <c r="P4866" s="258"/>
      <c r="Q4866" s="258"/>
      <c r="R4866" s="258"/>
      <c r="S4866" s="258"/>
      <c r="T4866" s="259"/>
      <c r="U4866" s="13"/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3"/>
      <c r="AT4866" s="260" t="s">
        <v>260</v>
      </c>
      <c r="AU4866" s="260" t="s">
        <v>93</v>
      </c>
      <c r="AV4866" s="13" t="s">
        <v>93</v>
      </c>
      <c r="AW4866" s="13" t="s">
        <v>40</v>
      </c>
      <c r="AX4866" s="13" t="s">
        <v>84</v>
      </c>
      <c r="AY4866" s="260" t="s">
        <v>251</v>
      </c>
    </row>
    <row r="4867" s="13" customFormat="1">
      <c r="A4867" s="13"/>
      <c r="B4867" s="249"/>
      <c r="C4867" s="250"/>
      <c r="D4867" s="251" t="s">
        <v>260</v>
      </c>
      <c r="E4867" s="252" t="s">
        <v>1</v>
      </c>
      <c r="F4867" s="253" t="s">
        <v>3878</v>
      </c>
      <c r="G4867" s="250"/>
      <c r="H4867" s="254">
        <v>7.3719999999999999</v>
      </c>
      <c r="I4867" s="255"/>
      <c r="J4867" s="250"/>
      <c r="K4867" s="250"/>
      <c r="L4867" s="256"/>
      <c r="M4867" s="257"/>
      <c r="N4867" s="258"/>
      <c r="O4867" s="258"/>
      <c r="P4867" s="258"/>
      <c r="Q4867" s="258"/>
      <c r="R4867" s="258"/>
      <c r="S4867" s="258"/>
      <c r="T4867" s="259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60" t="s">
        <v>260</v>
      </c>
      <c r="AU4867" s="260" t="s">
        <v>93</v>
      </c>
      <c r="AV4867" s="13" t="s">
        <v>93</v>
      </c>
      <c r="AW4867" s="13" t="s">
        <v>40</v>
      </c>
      <c r="AX4867" s="13" t="s">
        <v>84</v>
      </c>
      <c r="AY4867" s="260" t="s">
        <v>251</v>
      </c>
    </row>
    <row r="4868" s="13" customFormat="1">
      <c r="A4868" s="13"/>
      <c r="B4868" s="249"/>
      <c r="C4868" s="250"/>
      <c r="D4868" s="251" t="s">
        <v>260</v>
      </c>
      <c r="E4868" s="252" t="s">
        <v>1</v>
      </c>
      <c r="F4868" s="253" t="s">
        <v>3879</v>
      </c>
      <c r="G4868" s="250"/>
      <c r="H4868" s="254">
        <v>7.3719999999999999</v>
      </c>
      <c r="I4868" s="255"/>
      <c r="J4868" s="250"/>
      <c r="K4868" s="250"/>
      <c r="L4868" s="256"/>
      <c r="M4868" s="257"/>
      <c r="N4868" s="258"/>
      <c r="O4868" s="258"/>
      <c r="P4868" s="258"/>
      <c r="Q4868" s="258"/>
      <c r="R4868" s="258"/>
      <c r="S4868" s="258"/>
      <c r="T4868" s="259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T4868" s="260" t="s">
        <v>260</v>
      </c>
      <c r="AU4868" s="260" t="s">
        <v>93</v>
      </c>
      <c r="AV4868" s="13" t="s">
        <v>93</v>
      </c>
      <c r="AW4868" s="13" t="s">
        <v>40</v>
      </c>
      <c r="AX4868" s="13" t="s">
        <v>84</v>
      </c>
      <c r="AY4868" s="260" t="s">
        <v>251</v>
      </c>
    </row>
    <row r="4869" s="13" customFormat="1">
      <c r="A4869" s="13"/>
      <c r="B4869" s="249"/>
      <c r="C4869" s="250"/>
      <c r="D4869" s="251" t="s">
        <v>260</v>
      </c>
      <c r="E4869" s="252" t="s">
        <v>1</v>
      </c>
      <c r="F4869" s="253" t="s">
        <v>3880</v>
      </c>
      <c r="G4869" s="250"/>
      <c r="H4869" s="254">
        <v>7.3719999999999999</v>
      </c>
      <c r="I4869" s="255"/>
      <c r="J4869" s="250"/>
      <c r="K4869" s="250"/>
      <c r="L4869" s="256"/>
      <c r="M4869" s="257"/>
      <c r="N4869" s="258"/>
      <c r="O4869" s="258"/>
      <c r="P4869" s="258"/>
      <c r="Q4869" s="258"/>
      <c r="R4869" s="258"/>
      <c r="S4869" s="258"/>
      <c r="T4869" s="259"/>
      <c r="U4869" s="13"/>
      <c r="V4869" s="13"/>
      <c r="W4869" s="13"/>
      <c r="X4869" s="13"/>
      <c r="Y4869" s="13"/>
      <c r="Z4869" s="13"/>
      <c r="AA4869" s="13"/>
      <c r="AB4869" s="13"/>
      <c r="AC4869" s="13"/>
      <c r="AD4869" s="13"/>
      <c r="AE4869" s="13"/>
      <c r="AT4869" s="260" t="s">
        <v>260</v>
      </c>
      <c r="AU4869" s="260" t="s">
        <v>93</v>
      </c>
      <c r="AV4869" s="13" t="s">
        <v>93</v>
      </c>
      <c r="AW4869" s="13" t="s">
        <v>40</v>
      </c>
      <c r="AX4869" s="13" t="s">
        <v>84</v>
      </c>
      <c r="AY4869" s="260" t="s">
        <v>251</v>
      </c>
    </row>
    <row r="4870" s="13" customFormat="1">
      <c r="A4870" s="13"/>
      <c r="B4870" s="249"/>
      <c r="C4870" s="250"/>
      <c r="D4870" s="251" t="s">
        <v>260</v>
      </c>
      <c r="E4870" s="252" t="s">
        <v>1</v>
      </c>
      <c r="F4870" s="253" t="s">
        <v>3881</v>
      </c>
      <c r="G4870" s="250"/>
      <c r="H4870" s="254">
        <v>7.3719999999999999</v>
      </c>
      <c r="I4870" s="255"/>
      <c r="J4870" s="250"/>
      <c r="K4870" s="250"/>
      <c r="L4870" s="256"/>
      <c r="M4870" s="257"/>
      <c r="N4870" s="258"/>
      <c r="O4870" s="258"/>
      <c r="P4870" s="258"/>
      <c r="Q4870" s="258"/>
      <c r="R4870" s="258"/>
      <c r="S4870" s="258"/>
      <c r="T4870" s="259"/>
      <c r="U4870" s="13"/>
      <c r="V4870" s="13"/>
      <c r="W4870" s="13"/>
      <c r="X4870" s="13"/>
      <c r="Y4870" s="13"/>
      <c r="Z4870" s="13"/>
      <c r="AA4870" s="13"/>
      <c r="AB4870" s="13"/>
      <c r="AC4870" s="13"/>
      <c r="AD4870" s="13"/>
      <c r="AE4870" s="13"/>
      <c r="AT4870" s="260" t="s">
        <v>260</v>
      </c>
      <c r="AU4870" s="260" t="s">
        <v>93</v>
      </c>
      <c r="AV4870" s="13" t="s">
        <v>93</v>
      </c>
      <c r="AW4870" s="13" t="s">
        <v>40</v>
      </c>
      <c r="AX4870" s="13" t="s">
        <v>84</v>
      </c>
      <c r="AY4870" s="260" t="s">
        <v>251</v>
      </c>
    </row>
    <row r="4871" s="13" customFormat="1">
      <c r="A4871" s="13"/>
      <c r="B4871" s="249"/>
      <c r="C4871" s="250"/>
      <c r="D4871" s="251" t="s">
        <v>260</v>
      </c>
      <c r="E4871" s="252" t="s">
        <v>1</v>
      </c>
      <c r="F4871" s="253" t="s">
        <v>3882</v>
      </c>
      <c r="G4871" s="250"/>
      <c r="H4871" s="254">
        <v>7.3719999999999999</v>
      </c>
      <c r="I4871" s="255"/>
      <c r="J4871" s="250"/>
      <c r="K4871" s="250"/>
      <c r="L4871" s="256"/>
      <c r="M4871" s="257"/>
      <c r="N4871" s="258"/>
      <c r="O4871" s="258"/>
      <c r="P4871" s="258"/>
      <c r="Q4871" s="258"/>
      <c r="R4871" s="258"/>
      <c r="S4871" s="258"/>
      <c r="T4871" s="259"/>
      <c r="U4871" s="13"/>
      <c r="V4871" s="13"/>
      <c r="W4871" s="13"/>
      <c r="X4871" s="13"/>
      <c r="Y4871" s="13"/>
      <c r="Z4871" s="13"/>
      <c r="AA4871" s="13"/>
      <c r="AB4871" s="13"/>
      <c r="AC4871" s="13"/>
      <c r="AD4871" s="13"/>
      <c r="AE4871" s="13"/>
      <c r="AT4871" s="260" t="s">
        <v>260</v>
      </c>
      <c r="AU4871" s="260" t="s">
        <v>93</v>
      </c>
      <c r="AV4871" s="13" t="s">
        <v>93</v>
      </c>
      <c r="AW4871" s="13" t="s">
        <v>40</v>
      </c>
      <c r="AX4871" s="13" t="s">
        <v>84</v>
      </c>
      <c r="AY4871" s="260" t="s">
        <v>251</v>
      </c>
    </row>
    <row r="4872" s="13" customFormat="1">
      <c r="A4872" s="13"/>
      <c r="B4872" s="249"/>
      <c r="C4872" s="250"/>
      <c r="D4872" s="251" t="s">
        <v>260</v>
      </c>
      <c r="E4872" s="252" t="s">
        <v>1</v>
      </c>
      <c r="F4872" s="253" t="s">
        <v>3883</v>
      </c>
      <c r="G4872" s="250"/>
      <c r="H4872" s="254">
        <v>7.3719999999999999</v>
      </c>
      <c r="I4872" s="255"/>
      <c r="J4872" s="250"/>
      <c r="K4872" s="250"/>
      <c r="L4872" s="256"/>
      <c r="M4872" s="257"/>
      <c r="N4872" s="258"/>
      <c r="O4872" s="258"/>
      <c r="P4872" s="258"/>
      <c r="Q4872" s="258"/>
      <c r="R4872" s="258"/>
      <c r="S4872" s="258"/>
      <c r="T4872" s="259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60" t="s">
        <v>260</v>
      </c>
      <c r="AU4872" s="260" t="s">
        <v>93</v>
      </c>
      <c r="AV4872" s="13" t="s">
        <v>93</v>
      </c>
      <c r="AW4872" s="13" t="s">
        <v>40</v>
      </c>
      <c r="AX4872" s="13" t="s">
        <v>84</v>
      </c>
      <c r="AY4872" s="260" t="s">
        <v>251</v>
      </c>
    </row>
    <row r="4873" s="13" customFormat="1">
      <c r="A4873" s="13"/>
      <c r="B4873" s="249"/>
      <c r="C4873" s="250"/>
      <c r="D4873" s="251" t="s">
        <v>260</v>
      </c>
      <c r="E4873" s="252" t="s">
        <v>1</v>
      </c>
      <c r="F4873" s="253" t="s">
        <v>3884</v>
      </c>
      <c r="G4873" s="250"/>
      <c r="H4873" s="254">
        <v>7.3719999999999999</v>
      </c>
      <c r="I4873" s="255"/>
      <c r="J4873" s="250"/>
      <c r="K4873" s="250"/>
      <c r="L4873" s="256"/>
      <c r="M4873" s="257"/>
      <c r="N4873" s="258"/>
      <c r="O4873" s="258"/>
      <c r="P4873" s="258"/>
      <c r="Q4873" s="258"/>
      <c r="R4873" s="258"/>
      <c r="S4873" s="258"/>
      <c r="T4873" s="259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T4873" s="260" t="s">
        <v>260</v>
      </c>
      <c r="AU4873" s="260" t="s">
        <v>93</v>
      </c>
      <c r="AV4873" s="13" t="s">
        <v>93</v>
      </c>
      <c r="AW4873" s="13" t="s">
        <v>40</v>
      </c>
      <c r="AX4873" s="13" t="s">
        <v>84</v>
      </c>
      <c r="AY4873" s="260" t="s">
        <v>251</v>
      </c>
    </row>
    <row r="4874" s="16" customFormat="1">
      <c r="A4874" s="16"/>
      <c r="B4874" s="283"/>
      <c r="C4874" s="284"/>
      <c r="D4874" s="251" t="s">
        <v>260</v>
      </c>
      <c r="E4874" s="285" t="s">
        <v>1</v>
      </c>
      <c r="F4874" s="286" t="s">
        <v>329</v>
      </c>
      <c r="G4874" s="284"/>
      <c r="H4874" s="287">
        <v>149.31</v>
      </c>
      <c r="I4874" s="288"/>
      <c r="J4874" s="284"/>
      <c r="K4874" s="284"/>
      <c r="L4874" s="289"/>
      <c r="M4874" s="290"/>
      <c r="N4874" s="291"/>
      <c r="O4874" s="291"/>
      <c r="P4874" s="291"/>
      <c r="Q4874" s="291"/>
      <c r="R4874" s="291"/>
      <c r="S4874" s="291"/>
      <c r="T4874" s="292"/>
      <c r="U4874" s="16"/>
      <c r="V4874" s="16"/>
      <c r="W4874" s="16"/>
      <c r="X4874" s="16"/>
      <c r="Y4874" s="16"/>
      <c r="Z4874" s="16"/>
      <c r="AA4874" s="16"/>
      <c r="AB4874" s="16"/>
      <c r="AC4874" s="16"/>
      <c r="AD4874" s="16"/>
      <c r="AE4874" s="16"/>
      <c r="AT4874" s="293" t="s">
        <v>260</v>
      </c>
      <c r="AU4874" s="293" t="s">
        <v>93</v>
      </c>
      <c r="AV4874" s="16" t="s">
        <v>273</v>
      </c>
      <c r="AW4874" s="16" t="s">
        <v>40</v>
      </c>
      <c r="AX4874" s="16" t="s">
        <v>84</v>
      </c>
      <c r="AY4874" s="293" t="s">
        <v>251</v>
      </c>
    </row>
    <row r="4875" s="15" customFormat="1">
      <c r="A4875" s="15"/>
      <c r="B4875" s="272"/>
      <c r="C4875" s="273"/>
      <c r="D4875" s="251" t="s">
        <v>260</v>
      </c>
      <c r="E4875" s="274" t="s">
        <v>1</v>
      </c>
      <c r="F4875" s="275" t="s">
        <v>628</v>
      </c>
      <c r="G4875" s="273"/>
      <c r="H4875" s="274" t="s">
        <v>1</v>
      </c>
      <c r="I4875" s="276"/>
      <c r="J4875" s="273"/>
      <c r="K4875" s="273"/>
      <c r="L4875" s="277"/>
      <c r="M4875" s="278"/>
      <c r="N4875" s="279"/>
      <c r="O4875" s="279"/>
      <c r="P4875" s="279"/>
      <c r="Q4875" s="279"/>
      <c r="R4875" s="279"/>
      <c r="S4875" s="279"/>
      <c r="T4875" s="280"/>
      <c r="U4875" s="15"/>
      <c r="V4875" s="15"/>
      <c r="W4875" s="15"/>
      <c r="X4875" s="15"/>
      <c r="Y4875" s="15"/>
      <c r="Z4875" s="15"/>
      <c r="AA4875" s="15"/>
      <c r="AB4875" s="15"/>
      <c r="AC4875" s="15"/>
      <c r="AD4875" s="15"/>
      <c r="AE4875" s="15"/>
      <c r="AT4875" s="281" t="s">
        <v>260</v>
      </c>
      <c r="AU4875" s="281" t="s">
        <v>93</v>
      </c>
      <c r="AV4875" s="15" t="s">
        <v>91</v>
      </c>
      <c r="AW4875" s="15" t="s">
        <v>40</v>
      </c>
      <c r="AX4875" s="15" t="s">
        <v>84</v>
      </c>
      <c r="AY4875" s="281" t="s">
        <v>251</v>
      </c>
    </row>
    <row r="4876" s="13" customFormat="1">
      <c r="A4876" s="13"/>
      <c r="B4876" s="249"/>
      <c r="C4876" s="250"/>
      <c r="D4876" s="251" t="s">
        <v>260</v>
      </c>
      <c r="E4876" s="252" t="s">
        <v>1</v>
      </c>
      <c r="F4876" s="253" t="s">
        <v>3885</v>
      </c>
      <c r="G4876" s="250"/>
      <c r="H4876" s="254">
        <v>7.3719999999999999</v>
      </c>
      <c r="I4876" s="255"/>
      <c r="J4876" s="250"/>
      <c r="K4876" s="250"/>
      <c r="L4876" s="256"/>
      <c r="M4876" s="257"/>
      <c r="N4876" s="258"/>
      <c r="O4876" s="258"/>
      <c r="P4876" s="258"/>
      <c r="Q4876" s="258"/>
      <c r="R4876" s="258"/>
      <c r="S4876" s="258"/>
      <c r="T4876" s="259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60" t="s">
        <v>260</v>
      </c>
      <c r="AU4876" s="260" t="s">
        <v>93</v>
      </c>
      <c r="AV4876" s="13" t="s">
        <v>93</v>
      </c>
      <c r="AW4876" s="13" t="s">
        <v>40</v>
      </c>
      <c r="AX4876" s="13" t="s">
        <v>84</v>
      </c>
      <c r="AY4876" s="260" t="s">
        <v>251</v>
      </c>
    </row>
    <row r="4877" s="13" customFormat="1">
      <c r="A4877" s="13"/>
      <c r="B4877" s="249"/>
      <c r="C4877" s="250"/>
      <c r="D4877" s="251" t="s">
        <v>260</v>
      </c>
      <c r="E4877" s="252" t="s">
        <v>1</v>
      </c>
      <c r="F4877" s="253" t="s">
        <v>3886</v>
      </c>
      <c r="G4877" s="250"/>
      <c r="H4877" s="254">
        <v>7.3719999999999999</v>
      </c>
      <c r="I4877" s="255"/>
      <c r="J4877" s="250"/>
      <c r="K4877" s="250"/>
      <c r="L4877" s="256"/>
      <c r="M4877" s="257"/>
      <c r="N4877" s="258"/>
      <c r="O4877" s="258"/>
      <c r="P4877" s="258"/>
      <c r="Q4877" s="258"/>
      <c r="R4877" s="258"/>
      <c r="S4877" s="258"/>
      <c r="T4877" s="259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T4877" s="260" t="s">
        <v>260</v>
      </c>
      <c r="AU4877" s="260" t="s">
        <v>93</v>
      </c>
      <c r="AV4877" s="13" t="s">
        <v>93</v>
      </c>
      <c r="AW4877" s="13" t="s">
        <v>40</v>
      </c>
      <c r="AX4877" s="13" t="s">
        <v>84</v>
      </c>
      <c r="AY4877" s="260" t="s">
        <v>251</v>
      </c>
    </row>
    <row r="4878" s="13" customFormat="1">
      <c r="A4878" s="13"/>
      <c r="B4878" s="249"/>
      <c r="C4878" s="250"/>
      <c r="D4878" s="251" t="s">
        <v>260</v>
      </c>
      <c r="E4878" s="252" t="s">
        <v>1</v>
      </c>
      <c r="F4878" s="253" t="s">
        <v>3887</v>
      </c>
      <c r="G4878" s="250"/>
      <c r="H4878" s="254">
        <v>7.3719999999999999</v>
      </c>
      <c r="I4878" s="255"/>
      <c r="J4878" s="250"/>
      <c r="K4878" s="250"/>
      <c r="L4878" s="256"/>
      <c r="M4878" s="257"/>
      <c r="N4878" s="258"/>
      <c r="O4878" s="258"/>
      <c r="P4878" s="258"/>
      <c r="Q4878" s="258"/>
      <c r="R4878" s="258"/>
      <c r="S4878" s="258"/>
      <c r="T4878" s="259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60" t="s">
        <v>260</v>
      </c>
      <c r="AU4878" s="260" t="s">
        <v>93</v>
      </c>
      <c r="AV4878" s="13" t="s">
        <v>93</v>
      </c>
      <c r="AW4878" s="13" t="s">
        <v>40</v>
      </c>
      <c r="AX4878" s="13" t="s">
        <v>84</v>
      </c>
      <c r="AY4878" s="260" t="s">
        <v>251</v>
      </c>
    </row>
    <row r="4879" s="13" customFormat="1">
      <c r="A4879" s="13"/>
      <c r="B4879" s="249"/>
      <c r="C4879" s="250"/>
      <c r="D4879" s="251" t="s">
        <v>260</v>
      </c>
      <c r="E4879" s="252" t="s">
        <v>1</v>
      </c>
      <c r="F4879" s="253" t="s">
        <v>3888</v>
      </c>
      <c r="G4879" s="250"/>
      <c r="H4879" s="254">
        <v>7.3719999999999999</v>
      </c>
      <c r="I4879" s="255"/>
      <c r="J4879" s="250"/>
      <c r="K4879" s="250"/>
      <c r="L4879" s="256"/>
      <c r="M4879" s="257"/>
      <c r="N4879" s="258"/>
      <c r="O4879" s="258"/>
      <c r="P4879" s="258"/>
      <c r="Q4879" s="258"/>
      <c r="R4879" s="258"/>
      <c r="S4879" s="258"/>
      <c r="T4879" s="259"/>
      <c r="U4879" s="13"/>
      <c r="V4879" s="13"/>
      <c r="W4879" s="13"/>
      <c r="X4879" s="13"/>
      <c r="Y4879" s="13"/>
      <c r="Z4879" s="13"/>
      <c r="AA4879" s="13"/>
      <c r="AB4879" s="13"/>
      <c r="AC4879" s="13"/>
      <c r="AD4879" s="13"/>
      <c r="AE4879" s="13"/>
      <c r="AT4879" s="260" t="s">
        <v>260</v>
      </c>
      <c r="AU4879" s="260" t="s">
        <v>93</v>
      </c>
      <c r="AV4879" s="13" t="s">
        <v>93</v>
      </c>
      <c r="AW4879" s="13" t="s">
        <v>40</v>
      </c>
      <c r="AX4879" s="13" t="s">
        <v>84</v>
      </c>
      <c r="AY4879" s="260" t="s">
        <v>251</v>
      </c>
    </row>
    <row r="4880" s="13" customFormat="1">
      <c r="A4880" s="13"/>
      <c r="B4880" s="249"/>
      <c r="C4880" s="250"/>
      <c r="D4880" s="251" t="s">
        <v>260</v>
      </c>
      <c r="E4880" s="252" t="s">
        <v>1</v>
      </c>
      <c r="F4880" s="253" t="s">
        <v>3889</v>
      </c>
      <c r="G4880" s="250"/>
      <c r="H4880" s="254">
        <v>7.3719999999999999</v>
      </c>
      <c r="I4880" s="255"/>
      <c r="J4880" s="250"/>
      <c r="K4880" s="250"/>
      <c r="L4880" s="256"/>
      <c r="M4880" s="257"/>
      <c r="N4880" s="258"/>
      <c r="O4880" s="258"/>
      <c r="P4880" s="258"/>
      <c r="Q4880" s="258"/>
      <c r="R4880" s="258"/>
      <c r="S4880" s="258"/>
      <c r="T4880" s="259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60" t="s">
        <v>260</v>
      </c>
      <c r="AU4880" s="260" t="s">
        <v>93</v>
      </c>
      <c r="AV4880" s="13" t="s">
        <v>93</v>
      </c>
      <c r="AW4880" s="13" t="s">
        <v>40</v>
      </c>
      <c r="AX4880" s="13" t="s">
        <v>84</v>
      </c>
      <c r="AY4880" s="260" t="s">
        <v>251</v>
      </c>
    </row>
    <row r="4881" s="13" customFormat="1">
      <c r="A4881" s="13"/>
      <c r="B4881" s="249"/>
      <c r="C4881" s="250"/>
      <c r="D4881" s="251" t="s">
        <v>260</v>
      </c>
      <c r="E4881" s="252" t="s">
        <v>1</v>
      </c>
      <c r="F4881" s="253" t="s">
        <v>3890</v>
      </c>
      <c r="G4881" s="250"/>
      <c r="H4881" s="254">
        <v>7.3719999999999999</v>
      </c>
      <c r="I4881" s="255"/>
      <c r="J4881" s="250"/>
      <c r="K4881" s="250"/>
      <c r="L4881" s="256"/>
      <c r="M4881" s="257"/>
      <c r="N4881" s="258"/>
      <c r="O4881" s="258"/>
      <c r="P4881" s="258"/>
      <c r="Q4881" s="258"/>
      <c r="R4881" s="258"/>
      <c r="S4881" s="258"/>
      <c r="T4881" s="259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T4881" s="260" t="s">
        <v>260</v>
      </c>
      <c r="AU4881" s="260" t="s">
        <v>93</v>
      </c>
      <c r="AV4881" s="13" t="s">
        <v>93</v>
      </c>
      <c r="AW4881" s="13" t="s">
        <v>40</v>
      </c>
      <c r="AX4881" s="13" t="s">
        <v>84</v>
      </c>
      <c r="AY4881" s="260" t="s">
        <v>251</v>
      </c>
    </row>
    <row r="4882" s="13" customFormat="1">
      <c r="A4882" s="13"/>
      <c r="B4882" s="249"/>
      <c r="C4882" s="250"/>
      <c r="D4882" s="251" t="s">
        <v>260</v>
      </c>
      <c r="E4882" s="252" t="s">
        <v>1</v>
      </c>
      <c r="F4882" s="253" t="s">
        <v>3891</v>
      </c>
      <c r="G4882" s="250"/>
      <c r="H4882" s="254">
        <v>7.3719999999999999</v>
      </c>
      <c r="I4882" s="255"/>
      <c r="J4882" s="250"/>
      <c r="K4882" s="250"/>
      <c r="L4882" s="256"/>
      <c r="M4882" s="257"/>
      <c r="N4882" s="258"/>
      <c r="O4882" s="258"/>
      <c r="P4882" s="258"/>
      <c r="Q4882" s="258"/>
      <c r="R4882" s="258"/>
      <c r="S4882" s="258"/>
      <c r="T4882" s="259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60" t="s">
        <v>260</v>
      </c>
      <c r="AU4882" s="260" t="s">
        <v>93</v>
      </c>
      <c r="AV4882" s="13" t="s">
        <v>93</v>
      </c>
      <c r="AW4882" s="13" t="s">
        <v>40</v>
      </c>
      <c r="AX4882" s="13" t="s">
        <v>84</v>
      </c>
      <c r="AY4882" s="260" t="s">
        <v>251</v>
      </c>
    </row>
    <row r="4883" s="13" customFormat="1">
      <c r="A4883" s="13"/>
      <c r="B4883" s="249"/>
      <c r="C4883" s="250"/>
      <c r="D4883" s="251" t="s">
        <v>260</v>
      </c>
      <c r="E4883" s="252" t="s">
        <v>1</v>
      </c>
      <c r="F4883" s="253" t="s">
        <v>3892</v>
      </c>
      <c r="G4883" s="250"/>
      <c r="H4883" s="254">
        <v>7.3719999999999999</v>
      </c>
      <c r="I4883" s="255"/>
      <c r="J4883" s="250"/>
      <c r="K4883" s="250"/>
      <c r="L4883" s="256"/>
      <c r="M4883" s="257"/>
      <c r="N4883" s="258"/>
      <c r="O4883" s="258"/>
      <c r="P4883" s="258"/>
      <c r="Q4883" s="258"/>
      <c r="R4883" s="258"/>
      <c r="S4883" s="258"/>
      <c r="T4883" s="259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T4883" s="260" t="s">
        <v>260</v>
      </c>
      <c r="AU4883" s="260" t="s">
        <v>93</v>
      </c>
      <c r="AV4883" s="13" t="s">
        <v>93</v>
      </c>
      <c r="AW4883" s="13" t="s">
        <v>40</v>
      </c>
      <c r="AX4883" s="13" t="s">
        <v>84</v>
      </c>
      <c r="AY4883" s="260" t="s">
        <v>251</v>
      </c>
    </row>
    <row r="4884" s="13" customFormat="1">
      <c r="A4884" s="13"/>
      <c r="B4884" s="249"/>
      <c r="C4884" s="250"/>
      <c r="D4884" s="251" t="s">
        <v>260</v>
      </c>
      <c r="E4884" s="252" t="s">
        <v>1</v>
      </c>
      <c r="F4884" s="253" t="s">
        <v>3893</v>
      </c>
      <c r="G4884" s="250"/>
      <c r="H4884" s="254">
        <v>7.3719999999999999</v>
      </c>
      <c r="I4884" s="255"/>
      <c r="J4884" s="250"/>
      <c r="K4884" s="250"/>
      <c r="L4884" s="256"/>
      <c r="M4884" s="257"/>
      <c r="N4884" s="258"/>
      <c r="O4884" s="258"/>
      <c r="P4884" s="258"/>
      <c r="Q4884" s="258"/>
      <c r="R4884" s="258"/>
      <c r="S4884" s="258"/>
      <c r="T4884" s="259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60" t="s">
        <v>260</v>
      </c>
      <c r="AU4884" s="260" t="s">
        <v>93</v>
      </c>
      <c r="AV4884" s="13" t="s">
        <v>93</v>
      </c>
      <c r="AW4884" s="13" t="s">
        <v>40</v>
      </c>
      <c r="AX4884" s="13" t="s">
        <v>84</v>
      </c>
      <c r="AY4884" s="260" t="s">
        <v>251</v>
      </c>
    </row>
    <row r="4885" s="13" customFormat="1">
      <c r="A4885" s="13"/>
      <c r="B4885" s="249"/>
      <c r="C4885" s="250"/>
      <c r="D4885" s="251" t="s">
        <v>260</v>
      </c>
      <c r="E4885" s="252" t="s">
        <v>1</v>
      </c>
      <c r="F4885" s="253" t="s">
        <v>3894</v>
      </c>
      <c r="G4885" s="250"/>
      <c r="H4885" s="254">
        <v>7.3719999999999999</v>
      </c>
      <c r="I4885" s="255"/>
      <c r="J4885" s="250"/>
      <c r="K4885" s="250"/>
      <c r="L4885" s="256"/>
      <c r="M4885" s="257"/>
      <c r="N4885" s="258"/>
      <c r="O4885" s="258"/>
      <c r="P4885" s="258"/>
      <c r="Q4885" s="258"/>
      <c r="R4885" s="258"/>
      <c r="S4885" s="258"/>
      <c r="T4885" s="259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T4885" s="260" t="s">
        <v>260</v>
      </c>
      <c r="AU4885" s="260" t="s">
        <v>93</v>
      </c>
      <c r="AV4885" s="13" t="s">
        <v>93</v>
      </c>
      <c r="AW4885" s="13" t="s">
        <v>40</v>
      </c>
      <c r="AX4885" s="13" t="s">
        <v>84</v>
      </c>
      <c r="AY4885" s="260" t="s">
        <v>251</v>
      </c>
    </row>
    <row r="4886" s="13" customFormat="1">
      <c r="A4886" s="13"/>
      <c r="B4886" s="249"/>
      <c r="C4886" s="250"/>
      <c r="D4886" s="251" t="s">
        <v>260</v>
      </c>
      <c r="E4886" s="252" t="s">
        <v>1</v>
      </c>
      <c r="F4886" s="253" t="s">
        <v>3895</v>
      </c>
      <c r="G4886" s="250"/>
      <c r="H4886" s="254">
        <v>7.3719999999999999</v>
      </c>
      <c r="I4886" s="255"/>
      <c r="J4886" s="250"/>
      <c r="K4886" s="250"/>
      <c r="L4886" s="256"/>
      <c r="M4886" s="257"/>
      <c r="N4886" s="258"/>
      <c r="O4886" s="258"/>
      <c r="P4886" s="258"/>
      <c r="Q4886" s="258"/>
      <c r="R4886" s="258"/>
      <c r="S4886" s="258"/>
      <c r="T4886" s="259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60" t="s">
        <v>260</v>
      </c>
      <c r="AU4886" s="260" t="s">
        <v>93</v>
      </c>
      <c r="AV4886" s="13" t="s">
        <v>93</v>
      </c>
      <c r="AW4886" s="13" t="s">
        <v>40</v>
      </c>
      <c r="AX4886" s="13" t="s">
        <v>84</v>
      </c>
      <c r="AY4886" s="260" t="s">
        <v>251</v>
      </c>
    </row>
    <row r="4887" s="13" customFormat="1">
      <c r="A4887" s="13"/>
      <c r="B4887" s="249"/>
      <c r="C4887" s="250"/>
      <c r="D4887" s="251" t="s">
        <v>260</v>
      </c>
      <c r="E4887" s="252" t="s">
        <v>1</v>
      </c>
      <c r="F4887" s="253" t="s">
        <v>3896</v>
      </c>
      <c r="G4887" s="250"/>
      <c r="H4887" s="254">
        <v>9.2420000000000009</v>
      </c>
      <c r="I4887" s="255"/>
      <c r="J4887" s="250"/>
      <c r="K4887" s="250"/>
      <c r="L4887" s="256"/>
      <c r="M4887" s="257"/>
      <c r="N4887" s="258"/>
      <c r="O4887" s="258"/>
      <c r="P4887" s="258"/>
      <c r="Q4887" s="258"/>
      <c r="R4887" s="258"/>
      <c r="S4887" s="258"/>
      <c r="T4887" s="259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T4887" s="260" t="s">
        <v>260</v>
      </c>
      <c r="AU4887" s="260" t="s">
        <v>93</v>
      </c>
      <c r="AV4887" s="13" t="s">
        <v>93</v>
      </c>
      <c r="AW4887" s="13" t="s">
        <v>40</v>
      </c>
      <c r="AX4887" s="13" t="s">
        <v>84</v>
      </c>
      <c r="AY4887" s="260" t="s">
        <v>251</v>
      </c>
    </row>
    <row r="4888" s="13" customFormat="1">
      <c r="A4888" s="13"/>
      <c r="B4888" s="249"/>
      <c r="C4888" s="250"/>
      <c r="D4888" s="251" t="s">
        <v>260</v>
      </c>
      <c r="E4888" s="252" t="s">
        <v>1</v>
      </c>
      <c r="F4888" s="253" t="s">
        <v>3897</v>
      </c>
      <c r="G4888" s="250"/>
      <c r="H4888" s="254">
        <v>7.3719999999999999</v>
      </c>
      <c r="I4888" s="255"/>
      <c r="J4888" s="250"/>
      <c r="K4888" s="250"/>
      <c r="L4888" s="256"/>
      <c r="M4888" s="257"/>
      <c r="N4888" s="258"/>
      <c r="O4888" s="258"/>
      <c r="P4888" s="258"/>
      <c r="Q4888" s="258"/>
      <c r="R4888" s="258"/>
      <c r="S4888" s="258"/>
      <c r="T4888" s="259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60" t="s">
        <v>260</v>
      </c>
      <c r="AU4888" s="260" t="s">
        <v>93</v>
      </c>
      <c r="AV4888" s="13" t="s">
        <v>93</v>
      </c>
      <c r="AW4888" s="13" t="s">
        <v>40</v>
      </c>
      <c r="AX4888" s="13" t="s">
        <v>84</v>
      </c>
      <c r="AY4888" s="260" t="s">
        <v>251</v>
      </c>
    </row>
    <row r="4889" s="13" customFormat="1">
      <c r="A4889" s="13"/>
      <c r="B4889" s="249"/>
      <c r="C4889" s="250"/>
      <c r="D4889" s="251" t="s">
        <v>260</v>
      </c>
      <c r="E4889" s="252" t="s">
        <v>1</v>
      </c>
      <c r="F4889" s="253" t="s">
        <v>3898</v>
      </c>
      <c r="G4889" s="250"/>
      <c r="H4889" s="254">
        <v>7.3719999999999999</v>
      </c>
      <c r="I4889" s="255"/>
      <c r="J4889" s="250"/>
      <c r="K4889" s="250"/>
      <c r="L4889" s="256"/>
      <c r="M4889" s="257"/>
      <c r="N4889" s="258"/>
      <c r="O4889" s="258"/>
      <c r="P4889" s="258"/>
      <c r="Q4889" s="258"/>
      <c r="R4889" s="258"/>
      <c r="S4889" s="258"/>
      <c r="T4889" s="259"/>
      <c r="U4889" s="13"/>
      <c r="V4889" s="13"/>
      <c r="W4889" s="13"/>
      <c r="X4889" s="13"/>
      <c r="Y4889" s="13"/>
      <c r="Z4889" s="13"/>
      <c r="AA4889" s="13"/>
      <c r="AB4889" s="13"/>
      <c r="AC4889" s="13"/>
      <c r="AD4889" s="13"/>
      <c r="AE4889" s="13"/>
      <c r="AT4889" s="260" t="s">
        <v>260</v>
      </c>
      <c r="AU4889" s="260" t="s">
        <v>93</v>
      </c>
      <c r="AV4889" s="13" t="s">
        <v>93</v>
      </c>
      <c r="AW4889" s="13" t="s">
        <v>40</v>
      </c>
      <c r="AX4889" s="13" t="s">
        <v>84</v>
      </c>
      <c r="AY4889" s="260" t="s">
        <v>251</v>
      </c>
    </row>
    <row r="4890" s="13" customFormat="1">
      <c r="A4890" s="13"/>
      <c r="B4890" s="249"/>
      <c r="C4890" s="250"/>
      <c r="D4890" s="251" t="s">
        <v>260</v>
      </c>
      <c r="E4890" s="252" t="s">
        <v>1</v>
      </c>
      <c r="F4890" s="253" t="s">
        <v>3899</v>
      </c>
      <c r="G4890" s="250"/>
      <c r="H4890" s="254">
        <v>7.3719999999999999</v>
      </c>
      <c r="I4890" s="255"/>
      <c r="J4890" s="250"/>
      <c r="K4890" s="250"/>
      <c r="L4890" s="256"/>
      <c r="M4890" s="257"/>
      <c r="N4890" s="258"/>
      <c r="O4890" s="258"/>
      <c r="P4890" s="258"/>
      <c r="Q4890" s="258"/>
      <c r="R4890" s="258"/>
      <c r="S4890" s="258"/>
      <c r="T4890" s="259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60" t="s">
        <v>260</v>
      </c>
      <c r="AU4890" s="260" t="s">
        <v>93</v>
      </c>
      <c r="AV4890" s="13" t="s">
        <v>93</v>
      </c>
      <c r="AW4890" s="13" t="s">
        <v>40</v>
      </c>
      <c r="AX4890" s="13" t="s">
        <v>84</v>
      </c>
      <c r="AY4890" s="260" t="s">
        <v>251</v>
      </c>
    </row>
    <row r="4891" s="13" customFormat="1">
      <c r="A4891" s="13"/>
      <c r="B4891" s="249"/>
      <c r="C4891" s="250"/>
      <c r="D4891" s="251" t="s">
        <v>260</v>
      </c>
      <c r="E4891" s="252" t="s">
        <v>1</v>
      </c>
      <c r="F4891" s="253" t="s">
        <v>3900</v>
      </c>
      <c r="G4891" s="250"/>
      <c r="H4891" s="254">
        <v>7.3719999999999999</v>
      </c>
      <c r="I4891" s="255"/>
      <c r="J4891" s="250"/>
      <c r="K4891" s="250"/>
      <c r="L4891" s="256"/>
      <c r="M4891" s="257"/>
      <c r="N4891" s="258"/>
      <c r="O4891" s="258"/>
      <c r="P4891" s="258"/>
      <c r="Q4891" s="258"/>
      <c r="R4891" s="258"/>
      <c r="S4891" s="258"/>
      <c r="T4891" s="259"/>
      <c r="U4891" s="13"/>
      <c r="V4891" s="13"/>
      <c r="W4891" s="13"/>
      <c r="X4891" s="13"/>
      <c r="Y4891" s="13"/>
      <c r="Z4891" s="13"/>
      <c r="AA4891" s="13"/>
      <c r="AB4891" s="13"/>
      <c r="AC4891" s="13"/>
      <c r="AD4891" s="13"/>
      <c r="AE4891" s="13"/>
      <c r="AT4891" s="260" t="s">
        <v>260</v>
      </c>
      <c r="AU4891" s="260" t="s">
        <v>93</v>
      </c>
      <c r="AV4891" s="13" t="s">
        <v>93</v>
      </c>
      <c r="AW4891" s="13" t="s">
        <v>40</v>
      </c>
      <c r="AX4891" s="13" t="s">
        <v>84</v>
      </c>
      <c r="AY4891" s="260" t="s">
        <v>251</v>
      </c>
    </row>
    <row r="4892" s="13" customFormat="1">
      <c r="A4892" s="13"/>
      <c r="B4892" s="249"/>
      <c r="C4892" s="250"/>
      <c r="D4892" s="251" t="s">
        <v>260</v>
      </c>
      <c r="E4892" s="252" t="s">
        <v>1</v>
      </c>
      <c r="F4892" s="253" t="s">
        <v>3901</v>
      </c>
      <c r="G4892" s="250"/>
      <c r="H4892" s="254">
        <v>7.3719999999999999</v>
      </c>
      <c r="I4892" s="255"/>
      <c r="J4892" s="250"/>
      <c r="K4892" s="250"/>
      <c r="L4892" s="256"/>
      <c r="M4892" s="257"/>
      <c r="N4892" s="258"/>
      <c r="O4892" s="258"/>
      <c r="P4892" s="258"/>
      <c r="Q4892" s="258"/>
      <c r="R4892" s="258"/>
      <c r="S4892" s="258"/>
      <c r="T4892" s="259"/>
      <c r="U4892" s="13"/>
      <c r="V4892" s="13"/>
      <c r="W4892" s="13"/>
      <c r="X4892" s="13"/>
      <c r="Y4892" s="13"/>
      <c r="Z4892" s="13"/>
      <c r="AA4892" s="13"/>
      <c r="AB4892" s="13"/>
      <c r="AC4892" s="13"/>
      <c r="AD4892" s="13"/>
      <c r="AE4892" s="13"/>
      <c r="AT4892" s="260" t="s">
        <v>260</v>
      </c>
      <c r="AU4892" s="260" t="s">
        <v>93</v>
      </c>
      <c r="AV4892" s="13" t="s">
        <v>93</v>
      </c>
      <c r="AW4892" s="13" t="s">
        <v>40</v>
      </c>
      <c r="AX4892" s="13" t="s">
        <v>84</v>
      </c>
      <c r="AY4892" s="260" t="s">
        <v>251</v>
      </c>
    </row>
    <row r="4893" s="13" customFormat="1">
      <c r="A4893" s="13"/>
      <c r="B4893" s="249"/>
      <c r="C4893" s="250"/>
      <c r="D4893" s="251" t="s">
        <v>260</v>
      </c>
      <c r="E4893" s="252" t="s">
        <v>1</v>
      </c>
      <c r="F4893" s="253" t="s">
        <v>3902</v>
      </c>
      <c r="G4893" s="250"/>
      <c r="H4893" s="254">
        <v>7.3719999999999999</v>
      </c>
      <c r="I4893" s="255"/>
      <c r="J4893" s="250"/>
      <c r="K4893" s="250"/>
      <c r="L4893" s="256"/>
      <c r="M4893" s="257"/>
      <c r="N4893" s="258"/>
      <c r="O4893" s="258"/>
      <c r="P4893" s="258"/>
      <c r="Q4893" s="258"/>
      <c r="R4893" s="258"/>
      <c r="S4893" s="258"/>
      <c r="T4893" s="259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T4893" s="260" t="s">
        <v>260</v>
      </c>
      <c r="AU4893" s="260" t="s">
        <v>93</v>
      </c>
      <c r="AV4893" s="13" t="s">
        <v>93</v>
      </c>
      <c r="AW4893" s="13" t="s">
        <v>40</v>
      </c>
      <c r="AX4893" s="13" t="s">
        <v>84</v>
      </c>
      <c r="AY4893" s="260" t="s">
        <v>251</v>
      </c>
    </row>
    <row r="4894" s="13" customFormat="1">
      <c r="A4894" s="13"/>
      <c r="B4894" s="249"/>
      <c r="C4894" s="250"/>
      <c r="D4894" s="251" t="s">
        <v>260</v>
      </c>
      <c r="E4894" s="252" t="s">
        <v>1</v>
      </c>
      <c r="F4894" s="253" t="s">
        <v>3903</v>
      </c>
      <c r="G4894" s="250"/>
      <c r="H4894" s="254">
        <v>7.3719999999999999</v>
      </c>
      <c r="I4894" s="255"/>
      <c r="J4894" s="250"/>
      <c r="K4894" s="250"/>
      <c r="L4894" s="256"/>
      <c r="M4894" s="257"/>
      <c r="N4894" s="258"/>
      <c r="O4894" s="258"/>
      <c r="P4894" s="258"/>
      <c r="Q4894" s="258"/>
      <c r="R4894" s="258"/>
      <c r="S4894" s="258"/>
      <c r="T4894" s="259"/>
      <c r="U4894" s="13"/>
      <c r="V4894" s="13"/>
      <c r="W4894" s="13"/>
      <c r="X4894" s="13"/>
      <c r="Y4894" s="13"/>
      <c r="Z4894" s="13"/>
      <c r="AA4894" s="13"/>
      <c r="AB4894" s="13"/>
      <c r="AC4894" s="13"/>
      <c r="AD4894" s="13"/>
      <c r="AE4894" s="13"/>
      <c r="AT4894" s="260" t="s">
        <v>260</v>
      </c>
      <c r="AU4894" s="260" t="s">
        <v>93</v>
      </c>
      <c r="AV4894" s="13" t="s">
        <v>93</v>
      </c>
      <c r="AW4894" s="13" t="s">
        <v>40</v>
      </c>
      <c r="AX4894" s="13" t="s">
        <v>84</v>
      </c>
      <c r="AY4894" s="260" t="s">
        <v>251</v>
      </c>
    </row>
    <row r="4895" s="13" customFormat="1">
      <c r="A4895" s="13"/>
      <c r="B4895" s="249"/>
      <c r="C4895" s="250"/>
      <c r="D4895" s="251" t="s">
        <v>260</v>
      </c>
      <c r="E4895" s="252" t="s">
        <v>1</v>
      </c>
      <c r="F4895" s="253" t="s">
        <v>3904</v>
      </c>
      <c r="G4895" s="250"/>
      <c r="H4895" s="254">
        <v>7.3719999999999999</v>
      </c>
      <c r="I4895" s="255"/>
      <c r="J4895" s="250"/>
      <c r="K4895" s="250"/>
      <c r="L4895" s="256"/>
      <c r="M4895" s="257"/>
      <c r="N4895" s="258"/>
      <c r="O4895" s="258"/>
      <c r="P4895" s="258"/>
      <c r="Q4895" s="258"/>
      <c r="R4895" s="258"/>
      <c r="S4895" s="258"/>
      <c r="T4895" s="259"/>
      <c r="U4895" s="13"/>
      <c r="V4895" s="13"/>
      <c r="W4895" s="13"/>
      <c r="X4895" s="13"/>
      <c r="Y4895" s="13"/>
      <c r="Z4895" s="13"/>
      <c r="AA4895" s="13"/>
      <c r="AB4895" s="13"/>
      <c r="AC4895" s="13"/>
      <c r="AD4895" s="13"/>
      <c r="AE4895" s="13"/>
      <c r="AT4895" s="260" t="s">
        <v>260</v>
      </c>
      <c r="AU4895" s="260" t="s">
        <v>93</v>
      </c>
      <c r="AV4895" s="13" t="s">
        <v>93</v>
      </c>
      <c r="AW4895" s="13" t="s">
        <v>40</v>
      </c>
      <c r="AX4895" s="13" t="s">
        <v>84</v>
      </c>
      <c r="AY4895" s="260" t="s">
        <v>251</v>
      </c>
    </row>
    <row r="4896" s="16" customFormat="1">
      <c r="A4896" s="16"/>
      <c r="B4896" s="283"/>
      <c r="C4896" s="284"/>
      <c r="D4896" s="251" t="s">
        <v>260</v>
      </c>
      <c r="E4896" s="285" t="s">
        <v>1</v>
      </c>
      <c r="F4896" s="286" t="s">
        <v>329</v>
      </c>
      <c r="G4896" s="284"/>
      <c r="H4896" s="287">
        <v>149.31</v>
      </c>
      <c r="I4896" s="288"/>
      <c r="J4896" s="284"/>
      <c r="K4896" s="284"/>
      <c r="L4896" s="289"/>
      <c r="M4896" s="290"/>
      <c r="N4896" s="291"/>
      <c r="O4896" s="291"/>
      <c r="P4896" s="291"/>
      <c r="Q4896" s="291"/>
      <c r="R4896" s="291"/>
      <c r="S4896" s="291"/>
      <c r="T4896" s="292"/>
      <c r="U4896" s="16"/>
      <c r="V4896" s="16"/>
      <c r="W4896" s="16"/>
      <c r="X4896" s="16"/>
      <c r="Y4896" s="16"/>
      <c r="Z4896" s="16"/>
      <c r="AA4896" s="16"/>
      <c r="AB4896" s="16"/>
      <c r="AC4896" s="16"/>
      <c r="AD4896" s="16"/>
      <c r="AE4896" s="16"/>
      <c r="AT4896" s="293" t="s">
        <v>260</v>
      </c>
      <c r="AU4896" s="293" t="s">
        <v>93</v>
      </c>
      <c r="AV4896" s="16" t="s">
        <v>273</v>
      </c>
      <c r="AW4896" s="16" t="s">
        <v>40</v>
      </c>
      <c r="AX4896" s="16" t="s">
        <v>84</v>
      </c>
      <c r="AY4896" s="293" t="s">
        <v>251</v>
      </c>
    </row>
    <row r="4897" s="15" customFormat="1">
      <c r="A4897" s="15"/>
      <c r="B4897" s="272"/>
      <c r="C4897" s="273"/>
      <c r="D4897" s="251" t="s">
        <v>260</v>
      </c>
      <c r="E4897" s="274" t="s">
        <v>1</v>
      </c>
      <c r="F4897" s="275" t="s">
        <v>630</v>
      </c>
      <c r="G4897" s="273"/>
      <c r="H4897" s="274" t="s">
        <v>1</v>
      </c>
      <c r="I4897" s="276"/>
      <c r="J4897" s="273"/>
      <c r="K4897" s="273"/>
      <c r="L4897" s="277"/>
      <c r="M4897" s="278"/>
      <c r="N4897" s="279"/>
      <c r="O4897" s="279"/>
      <c r="P4897" s="279"/>
      <c r="Q4897" s="279"/>
      <c r="R4897" s="279"/>
      <c r="S4897" s="279"/>
      <c r="T4897" s="280"/>
      <c r="U4897" s="15"/>
      <c r="V4897" s="15"/>
      <c r="W4897" s="15"/>
      <c r="X4897" s="15"/>
      <c r="Y4897" s="15"/>
      <c r="Z4897" s="15"/>
      <c r="AA4897" s="15"/>
      <c r="AB4897" s="15"/>
      <c r="AC4897" s="15"/>
      <c r="AD4897" s="15"/>
      <c r="AE4897" s="15"/>
      <c r="AT4897" s="281" t="s">
        <v>260</v>
      </c>
      <c r="AU4897" s="281" t="s">
        <v>93</v>
      </c>
      <c r="AV4897" s="15" t="s">
        <v>91</v>
      </c>
      <c r="AW4897" s="15" t="s">
        <v>40</v>
      </c>
      <c r="AX4897" s="15" t="s">
        <v>84</v>
      </c>
      <c r="AY4897" s="281" t="s">
        <v>251</v>
      </c>
    </row>
    <row r="4898" s="13" customFormat="1">
      <c r="A4898" s="13"/>
      <c r="B4898" s="249"/>
      <c r="C4898" s="250"/>
      <c r="D4898" s="251" t="s">
        <v>260</v>
      </c>
      <c r="E4898" s="252" t="s">
        <v>1</v>
      </c>
      <c r="F4898" s="253" t="s">
        <v>3905</v>
      </c>
      <c r="G4898" s="250"/>
      <c r="H4898" s="254">
        <v>7.3719999999999999</v>
      </c>
      <c r="I4898" s="255"/>
      <c r="J4898" s="250"/>
      <c r="K4898" s="250"/>
      <c r="L4898" s="256"/>
      <c r="M4898" s="257"/>
      <c r="N4898" s="258"/>
      <c r="O4898" s="258"/>
      <c r="P4898" s="258"/>
      <c r="Q4898" s="258"/>
      <c r="R4898" s="258"/>
      <c r="S4898" s="258"/>
      <c r="T4898" s="259"/>
      <c r="U4898" s="13"/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3"/>
      <c r="AT4898" s="260" t="s">
        <v>260</v>
      </c>
      <c r="AU4898" s="260" t="s">
        <v>93</v>
      </c>
      <c r="AV4898" s="13" t="s">
        <v>93</v>
      </c>
      <c r="AW4898" s="13" t="s">
        <v>40</v>
      </c>
      <c r="AX4898" s="13" t="s">
        <v>84</v>
      </c>
      <c r="AY4898" s="260" t="s">
        <v>251</v>
      </c>
    </row>
    <row r="4899" s="13" customFormat="1">
      <c r="A4899" s="13"/>
      <c r="B4899" s="249"/>
      <c r="C4899" s="250"/>
      <c r="D4899" s="251" t="s">
        <v>260</v>
      </c>
      <c r="E4899" s="252" t="s">
        <v>1</v>
      </c>
      <c r="F4899" s="253" t="s">
        <v>3906</v>
      </c>
      <c r="G4899" s="250"/>
      <c r="H4899" s="254">
        <v>7.3719999999999999</v>
      </c>
      <c r="I4899" s="255"/>
      <c r="J4899" s="250"/>
      <c r="K4899" s="250"/>
      <c r="L4899" s="256"/>
      <c r="M4899" s="257"/>
      <c r="N4899" s="258"/>
      <c r="O4899" s="258"/>
      <c r="P4899" s="258"/>
      <c r="Q4899" s="258"/>
      <c r="R4899" s="258"/>
      <c r="S4899" s="258"/>
      <c r="T4899" s="259"/>
      <c r="U4899" s="13"/>
      <c r="V4899" s="13"/>
      <c r="W4899" s="13"/>
      <c r="X4899" s="13"/>
      <c r="Y4899" s="13"/>
      <c r="Z4899" s="13"/>
      <c r="AA4899" s="13"/>
      <c r="AB4899" s="13"/>
      <c r="AC4899" s="13"/>
      <c r="AD4899" s="13"/>
      <c r="AE4899" s="13"/>
      <c r="AT4899" s="260" t="s">
        <v>260</v>
      </c>
      <c r="AU4899" s="260" t="s">
        <v>93</v>
      </c>
      <c r="AV4899" s="13" t="s">
        <v>93</v>
      </c>
      <c r="AW4899" s="13" t="s">
        <v>40</v>
      </c>
      <c r="AX4899" s="13" t="s">
        <v>84</v>
      </c>
      <c r="AY4899" s="260" t="s">
        <v>251</v>
      </c>
    </row>
    <row r="4900" s="13" customFormat="1">
      <c r="A4900" s="13"/>
      <c r="B4900" s="249"/>
      <c r="C4900" s="250"/>
      <c r="D4900" s="251" t="s">
        <v>260</v>
      </c>
      <c r="E4900" s="252" t="s">
        <v>1</v>
      </c>
      <c r="F4900" s="253" t="s">
        <v>3907</v>
      </c>
      <c r="G4900" s="250"/>
      <c r="H4900" s="254">
        <v>7.3719999999999999</v>
      </c>
      <c r="I4900" s="255"/>
      <c r="J4900" s="250"/>
      <c r="K4900" s="250"/>
      <c r="L4900" s="256"/>
      <c r="M4900" s="257"/>
      <c r="N4900" s="258"/>
      <c r="O4900" s="258"/>
      <c r="P4900" s="258"/>
      <c r="Q4900" s="258"/>
      <c r="R4900" s="258"/>
      <c r="S4900" s="258"/>
      <c r="T4900" s="259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T4900" s="260" t="s">
        <v>260</v>
      </c>
      <c r="AU4900" s="260" t="s">
        <v>93</v>
      </c>
      <c r="AV4900" s="13" t="s">
        <v>93</v>
      </c>
      <c r="AW4900" s="13" t="s">
        <v>40</v>
      </c>
      <c r="AX4900" s="13" t="s">
        <v>84</v>
      </c>
      <c r="AY4900" s="260" t="s">
        <v>251</v>
      </c>
    </row>
    <row r="4901" s="13" customFormat="1">
      <c r="A4901" s="13"/>
      <c r="B4901" s="249"/>
      <c r="C4901" s="250"/>
      <c r="D4901" s="251" t="s">
        <v>260</v>
      </c>
      <c r="E4901" s="252" t="s">
        <v>1</v>
      </c>
      <c r="F4901" s="253" t="s">
        <v>3908</v>
      </c>
      <c r="G4901" s="250"/>
      <c r="H4901" s="254">
        <v>7.3719999999999999</v>
      </c>
      <c r="I4901" s="255"/>
      <c r="J4901" s="250"/>
      <c r="K4901" s="250"/>
      <c r="L4901" s="256"/>
      <c r="M4901" s="257"/>
      <c r="N4901" s="258"/>
      <c r="O4901" s="258"/>
      <c r="P4901" s="258"/>
      <c r="Q4901" s="258"/>
      <c r="R4901" s="258"/>
      <c r="S4901" s="258"/>
      <c r="T4901" s="259"/>
      <c r="U4901" s="13"/>
      <c r="V4901" s="13"/>
      <c r="W4901" s="13"/>
      <c r="X4901" s="13"/>
      <c r="Y4901" s="13"/>
      <c r="Z4901" s="13"/>
      <c r="AA4901" s="13"/>
      <c r="AB4901" s="13"/>
      <c r="AC4901" s="13"/>
      <c r="AD4901" s="13"/>
      <c r="AE4901" s="13"/>
      <c r="AT4901" s="260" t="s">
        <v>260</v>
      </c>
      <c r="AU4901" s="260" t="s">
        <v>93</v>
      </c>
      <c r="AV4901" s="13" t="s">
        <v>93</v>
      </c>
      <c r="AW4901" s="13" t="s">
        <v>40</v>
      </c>
      <c r="AX4901" s="13" t="s">
        <v>84</v>
      </c>
      <c r="AY4901" s="260" t="s">
        <v>251</v>
      </c>
    </row>
    <row r="4902" s="13" customFormat="1">
      <c r="A4902" s="13"/>
      <c r="B4902" s="249"/>
      <c r="C4902" s="250"/>
      <c r="D4902" s="251" t="s">
        <v>260</v>
      </c>
      <c r="E4902" s="252" t="s">
        <v>1</v>
      </c>
      <c r="F4902" s="253" t="s">
        <v>3909</v>
      </c>
      <c r="G4902" s="250"/>
      <c r="H4902" s="254">
        <v>7.3719999999999999</v>
      </c>
      <c r="I4902" s="255"/>
      <c r="J4902" s="250"/>
      <c r="K4902" s="250"/>
      <c r="L4902" s="256"/>
      <c r="M4902" s="257"/>
      <c r="N4902" s="258"/>
      <c r="O4902" s="258"/>
      <c r="P4902" s="258"/>
      <c r="Q4902" s="258"/>
      <c r="R4902" s="258"/>
      <c r="S4902" s="258"/>
      <c r="T4902" s="259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T4902" s="260" t="s">
        <v>260</v>
      </c>
      <c r="AU4902" s="260" t="s">
        <v>93</v>
      </c>
      <c r="AV4902" s="13" t="s">
        <v>93</v>
      </c>
      <c r="AW4902" s="13" t="s">
        <v>40</v>
      </c>
      <c r="AX4902" s="13" t="s">
        <v>84</v>
      </c>
      <c r="AY4902" s="260" t="s">
        <v>251</v>
      </c>
    </row>
    <row r="4903" s="13" customFormat="1">
      <c r="A4903" s="13"/>
      <c r="B4903" s="249"/>
      <c r="C4903" s="250"/>
      <c r="D4903" s="251" t="s">
        <v>260</v>
      </c>
      <c r="E4903" s="252" t="s">
        <v>1</v>
      </c>
      <c r="F4903" s="253" t="s">
        <v>3910</v>
      </c>
      <c r="G4903" s="250"/>
      <c r="H4903" s="254">
        <v>7.3719999999999999</v>
      </c>
      <c r="I4903" s="255"/>
      <c r="J4903" s="250"/>
      <c r="K4903" s="250"/>
      <c r="L4903" s="256"/>
      <c r="M4903" s="257"/>
      <c r="N4903" s="258"/>
      <c r="O4903" s="258"/>
      <c r="P4903" s="258"/>
      <c r="Q4903" s="258"/>
      <c r="R4903" s="258"/>
      <c r="S4903" s="258"/>
      <c r="T4903" s="259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60" t="s">
        <v>260</v>
      </c>
      <c r="AU4903" s="260" t="s">
        <v>93</v>
      </c>
      <c r="AV4903" s="13" t="s">
        <v>93</v>
      </c>
      <c r="AW4903" s="13" t="s">
        <v>40</v>
      </c>
      <c r="AX4903" s="13" t="s">
        <v>84</v>
      </c>
      <c r="AY4903" s="260" t="s">
        <v>251</v>
      </c>
    </row>
    <row r="4904" s="13" customFormat="1">
      <c r="A4904" s="13"/>
      <c r="B4904" s="249"/>
      <c r="C4904" s="250"/>
      <c r="D4904" s="251" t="s">
        <v>260</v>
      </c>
      <c r="E4904" s="252" t="s">
        <v>1</v>
      </c>
      <c r="F4904" s="253" t="s">
        <v>3911</v>
      </c>
      <c r="G4904" s="250"/>
      <c r="H4904" s="254">
        <v>7.3719999999999999</v>
      </c>
      <c r="I4904" s="255"/>
      <c r="J4904" s="250"/>
      <c r="K4904" s="250"/>
      <c r="L4904" s="256"/>
      <c r="M4904" s="257"/>
      <c r="N4904" s="258"/>
      <c r="O4904" s="258"/>
      <c r="P4904" s="258"/>
      <c r="Q4904" s="258"/>
      <c r="R4904" s="258"/>
      <c r="S4904" s="258"/>
      <c r="T4904" s="259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60" t="s">
        <v>260</v>
      </c>
      <c r="AU4904" s="260" t="s">
        <v>93</v>
      </c>
      <c r="AV4904" s="13" t="s">
        <v>93</v>
      </c>
      <c r="AW4904" s="13" t="s">
        <v>40</v>
      </c>
      <c r="AX4904" s="13" t="s">
        <v>84</v>
      </c>
      <c r="AY4904" s="260" t="s">
        <v>251</v>
      </c>
    </row>
    <row r="4905" s="13" customFormat="1">
      <c r="A4905" s="13"/>
      <c r="B4905" s="249"/>
      <c r="C4905" s="250"/>
      <c r="D4905" s="251" t="s">
        <v>260</v>
      </c>
      <c r="E4905" s="252" t="s">
        <v>1</v>
      </c>
      <c r="F4905" s="253" t="s">
        <v>3912</v>
      </c>
      <c r="G4905" s="250"/>
      <c r="H4905" s="254">
        <v>7.3719999999999999</v>
      </c>
      <c r="I4905" s="255"/>
      <c r="J4905" s="250"/>
      <c r="K4905" s="250"/>
      <c r="L4905" s="256"/>
      <c r="M4905" s="257"/>
      <c r="N4905" s="258"/>
      <c r="O4905" s="258"/>
      <c r="P4905" s="258"/>
      <c r="Q4905" s="258"/>
      <c r="R4905" s="258"/>
      <c r="S4905" s="258"/>
      <c r="T4905" s="259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T4905" s="260" t="s">
        <v>260</v>
      </c>
      <c r="AU4905" s="260" t="s">
        <v>93</v>
      </c>
      <c r="AV4905" s="13" t="s">
        <v>93</v>
      </c>
      <c r="AW4905" s="13" t="s">
        <v>40</v>
      </c>
      <c r="AX4905" s="13" t="s">
        <v>84</v>
      </c>
      <c r="AY4905" s="260" t="s">
        <v>251</v>
      </c>
    </row>
    <row r="4906" s="13" customFormat="1">
      <c r="A4906" s="13"/>
      <c r="B4906" s="249"/>
      <c r="C4906" s="250"/>
      <c r="D4906" s="251" t="s">
        <v>260</v>
      </c>
      <c r="E4906" s="252" t="s">
        <v>1</v>
      </c>
      <c r="F4906" s="253" t="s">
        <v>3913</v>
      </c>
      <c r="G4906" s="250"/>
      <c r="H4906" s="254">
        <v>7.3719999999999999</v>
      </c>
      <c r="I4906" s="255"/>
      <c r="J4906" s="250"/>
      <c r="K4906" s="250"/>
      <c r="L4906" s="256"/>
      <c r="M4906" s="257"/>
      <c r="N4906" s="258"/>
      <c r="O4906" s="258"/>
      <c r="P4906" s="258"/>
      <c r="Q4906" s="258"/>
      <c r="R4906" s="258"/>
      <c r="S4906" s="258"/>
      <c r="T4906" s="259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60" t="s">
        <v>260</v>
      </c>
      <c r="AU4906" s="260" t="s">
        <v>93</v>
      </c>
      <c r="AV4906" s="13" t="s">
        <v>93</v>
      </c>
      <c r="AW4906" s="13" t="s">
        <v>40</v>
      </c>
      <c r="AX4906" s="13" t="s">
        <v>84</v>
      </c>
      <c r="AY4906" s="260" t="s">
        <v>251</v>
      </c>
    </row>
    <row r="4907" s="13" customFormat="1">
      <c r="A4907" s="13"/>
      <c r="B4907" s="249"/>
      <c r="C4907" s="250"/>
      <c r="D4907" s="251" t="s">
        <v>260</v>
      </c>
      <c r="E4907" s="252" t="s">
        <v>1</v>
      </c>
      <c r="F4907" s="253" t="s">
        <v>3914</v>
      </c>
      <c r="G4907" s="250"/>
      <c r="H4907" s="254">
        <v>7.3719999999999999</v>
      </c>
      <c r="I4907" s="255"/>
      <c r="J4907" s="250"/>
      <c r="K4907" s="250"/>
      <c r="L4907" s="256"/>
      <c r="M4907" s="257"/>
      <c r="N4907" s="258"/>
      <c r="O4907" s="258"/>
      <c r="P4907" s="258"/>
      <c r="Q4907" s="258"/>
      <c r="R4907" s="258"/>
      <c r="S4907" s="258"/>
      <c r="T4907" s="259"/>
      <c r="U4907" s="13"/>
      <c r="V4907" s="13"/>
      <c r="W4907" s="13"/>
      <c r="X4907" s="13"/>
      <c r="Y4907" s="13"/>
      <c r="Z4907" s="13"/>
      <c r="AA4907" s="13"/>
      <c r="AB4907" s="13"/>
      <c r="AC4907" s="13"/>
      <c r="AD4907" s="13"/>
      <c r="AE4907" s="13"/>
      <c r="AT4907" s="260" t="s">
        <v>260</v>
      </c>
      <c r="AU4907" s="260" t="s">
        <v>93</v>
      </c>
      <c r="AV4907" s="13" t="s">
        <v>93</v>
      </c>
      <c r="AW4907" s="13" t="s">
        <v>40</v>
      </c>
      <c r="AX4907" s="13" t="s">
        <v>84</v>
      </c>
      <c r="AY4907" s="260" t="s">
        <v>251</v>
      </c>
    </row>
    <row r="4908" s="13" customFormat="1">
      <c r="A4908" s="13"/>
      <c r="B4908" s="249"/>
      <c r="C4908" s="250"/>
      <c r="D4908" s="251" t="s">
        <v>260</v>
      </c>
      <c r="E4908" s="252" t="s">
        <v>1</v>
      </c>
      <c r="F4908" s="253" t="s">
        <v>3915</v>
      </c>
      <c r="G4908" s="250"/>
      <c r="H4908" s="254">
        <v>7.3719999999999999</v>
      </c>
      <c r="I4908" s="255"/>
      <c r="J4908" s="250"/>
      <c r="K4908" s="250"/>
      <c r="L4908" s="256"/>
      <c r="M4908" s="257"/>
      <c r="N4908" s="258"/>
      <c r="O4908" s="258"/>
      <c r="P4908" s="258"/>
      <c r="Q4908" s="258"/>
      <c r="R4908" s="258"/>
      <c r="S4908" s="258"/>
      <c r="T4908" s="259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60" t="s">
        <v>260</v>
      </c>
      <c r="AU4908" s="260" t="s">
        <v>93</v>
      </c>
      <c r="AV4908" s="13" t="s">
        <v>93</v>
      </c>
      <c r="AW4908" s="13" t="s">
        <v>40</v>
      </c>
      <c r="AX4908" s="13" t="s">
        <v>84</v>
      </c>
      <c r="AY4908" s="260" t="s">
        <v>251</v>
      </c>
    </row>
    <row r="4909" s="13" customFormat="1">
      <c r="A4909" s="13"/>
      <c r="B4909" s="249"/>
      <c r="C4909" s="250"/>
      <c r="D4909" s="251" t="s">
        <v>260</v>
      </c>
      <c r="E4909" s="252" t="s">
        <v>1</v>
      </c>
      <c r="F4909" s="253" t="s">
        <v>3916</v>
      </c>
      <c r="G4909" s="250"/>
      <c r="H4909" s="254">
        <v>9.2420000000000009</v>
      </c>
      <c r="I4909" s="255"/>
      <c r="J4909" s="250"/>
      <c r="K4909" s="250"/>
      <c r="L4909" s="256"/>
      <c r="M4909" s="257"/>
      <c r="N4909" s="258"/>
      <c r="O4909" s="258"/>
      <c r="P4909" s="258"/>
      <c r="Q4909" s="258"/>
      <c r="R4909" s="258"/>
      <c r="S4909" s="258"/>
      <c r="T4909" s="259"/>
      <c r="U4909" s="13"/>
      <c r="V4909" s="13"/>
      <c r="W4909" s="13"/>
      <c r="X4909" s="13"/>
      <c r="Y4909" s="13"/>
      <c r="Z4909" s="13"/>
      <c r="AA4909" s="13"/>
      <c r="AB4909" s="13"/>
      <c r="AC4909" s="13"/>
      <c r="AD4909" s="13"/>
      <c r="AE4909" s="13"/>
      <c r="AT4909" s="260" t="s">
        <v>260</v>
      </c>
      <c r="AU4909" s="260" t="s">
        <v>93</v>
      </c>
      <c r="AV4909" s="13" t="s">
        <v>93</v>
      </c>
      <c r="AW4909" s="13" t="s">
        <v>40</v>
      </c>
      <c r="AX4909" s="13" t="s">
        <v>84</v>
      </c>
      <c r="AY4909" s="260" t="s">
        <v>251</v>
      </c>
    </row>
    <row r="4910" s="13" customFormat="1">
      <c r="A4910" s="13"/>
      <c r="B4910" s="249"/>
      <c r="C4910" s="250"/>
      <c r="D4910" s="251" t="s">
        <v>260</v>
      </c>
      <c r="E4910" s="252" t="s">
        <v>1</v>
      </c>
      <c r="F4910" s="253" t="s">
        <v>3917</v>
      </c>
      <c r="G4910" s="250"/>
      <c r="H4910" s="254">
        <v>7.3719999999999999</v>
      </c>
      <c r="I4910" s="255"/>
      <c r="J4910" s="250"/>
      <c r="K4910" s="250"/>
      <c r="L4910" s="256"/>
      <c r="M4910" s="257"/>
      <c r="N4910" s="258"/>
      <c r="O4910" s="258"/>
      <c r="P4910" s="258"/>
      <c r="Q4910" s="258"/>
      <c r="R4910" s="258"/>
      <c r="S4910" s="258"/>
      <c r="T4910" s="259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60" t="s">
        <v>260</v>
      </c>
      <c r="AU4910" s="260" t="s">
        <v>93</v>
      </c>
      <c r="AV4910" s="13" t="s">
        <v>93</v>
      </c>
      <c r="AW4910" s="13" t="s">
        <v>40</v>
      </c>
      <c r="AX4910" s="13" t="s">
        <v>84</v>
      </c>
      <c r="AY4910" s="260" t="s">
        <v>251</v>
      </c>
    </row>
    <row r="4911" s="13" customFormat="1">
      <c r="A4911" s="13"/>
      <c r="B4911" s="249"/>
      <c r="C4911" s="250"/>
      <c r="D4911" s="251" t="s">
        <v>260</v>
      </c>
      <c r="E4911" s="252" t="s">
        <v>1</v>
      </c>
      <c r="F4911" s="253" t="s">
        <v>3918</v>
      </c>
      <c r="G4911" s="250"/>
      <c r="H4911" s="254">
        <v>7.3719999999999999</v>
      </c>
      <c r="I4911" s="255"/>
      <c r="J4911" s="250"/>
      <c r="K4911" s="250"/>
      <c r="L4911" s="256"/>
      <c r="M4911" s="257"/>
      <c r="N4911" s="258"/>
      <c r="O4911" s="258"/>
      <c r="P4911" s="258"/>
      <c r="Q4911" s="258"/>
      <c r="R4911" s="258"/>
      <c r="S4911" s="258"/>
      <c r="T4911" s="259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T4911" s="260" t="s">
        <v>260</v>
      </c>
      <c r="AU4911" s="260" t="s">
        <v>93</v>
      </c>
      <c r="AV4911" s="13" t="s">
        <v>93</v>
      </c>
      <c r="AW4911" s="13" t="s">
        <v>40</v>
      </c>
      <c r="AX4911" s="13" t="s">
        <v>84</v>
      </c>
      <c r="AY4911" s="260" t="s">
        <v>251</v>
      </c>
    </row>
    <row r="4912" s="13" customFormat="1">
      <c r="A4912" s="13"/>
      <c r="B4912" s="249"/>
      <c r="C4912" s="250"/>
      <c r="D4912" s="251" t="s">
        <v>260</v>
      </c>
      <c r="E4912" s="252" t="s">
        <v>1</v>
      </c>
      <c r="F4912" s="253" t="s">
        <v>3919</v>
      </c>
      <c r="G4912" s="250"/>
      <c r="H4912" s="254">
        <v>7.3719999999999999</v>
      </c>
      <c r="I4912" s="255"/>
      <c r="J4912" s="250"/>
      <c r="K4912" s="250"/>
      <c r="L4912" s="256"/>
      <c r="M4912" s="257"/>
      <c r="N4912" s="258"/>
      <c r="O4912" s="258"/>
      <c r="P4912" s="258"/>
      <c r="Q4912" s="258"/>
      <c r="R4912" s="258"/>
      <c r="S4912" s="258"/>
      <c r="T4912" s="259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60" t="s">
        <v>260</v>
      </c>
      <c r="AU4912" s="260" t="s">
        <v>93</v>
      </c>
      <c r="AV4912" s="13" t="s">
        <v>93</v>
      </c>
      <c r="AW4912" s="13" t="s">
        <v>40</v>
      </c>
      <c r="AX4912" s="13" t="s">
        <v>84</v>
      </c>
      <c r="AY4912" s="260" t="s">
        <v>251</v>
      </c>
    </row>
    <row r="4913" s="13" customFormat="1">
      <c r="A4913" s="13"/>
      <c r="B4913" s="249"/>
      <c r="C4913" s="250"/>
      <c r="D4913" s="251" t="s">
        <v>260</v>
      </c>
      <c r="E4913" s="252" t="s">
        <v>1</v>
      </c>
      <c r="F4913" s="253" t="s">
        <v>3920</v>
      </c>
      <c r="G4913" s="250"/>
      <c r="H4913" s="254">
        <v>7.3719999999999999</v>
      </c>
      <c r="I4913" s="255"/>
      <c r="J4913" s="250"/>
      <c r="K4913" s="250"/>
      <c r="L4913" s="256"/>
      <c r="M4913" s="257"/>
      <c r="N4913" s="258"/>
      <c r="O4913" s="258"/>
      <c r="P4913" s="258"/>
      <c r="Q4913" s="258"/>
      <c r="R4913" s="258"/>
      <c r="S4913" s="258"/>
      <c r="T4913" s="259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T4913" s="260" t="s">
        <v>260</v>
      </c>
      <c r="AU4913" s="260" t="s">
        <v>93</v>
      </c>
      <c r="AV4913" s="13" t="s">
        <v>93</v>
      </c>
      <c r="AW4913" s="13" t="s">
        <v>40</v>
      </c>
      <c r="AX4913" s="13" t="s">
        <v>84</v>
      </c>
      <c r="AY4913" s="260" t="s">
        <v>251</v>
      </c>
    </row>
    <row r="4914" s="13" customFormat="1">
      <c r="A4914" s="13"/>
      <c r="B4914" s="249"/>
      <c r="C4914" s="250"/>
      <c r="D4914" s="251" t="s">
        <v>260</v>
      </c>
      <c r="E4914" s="252" t="s">
        <v>1</v>
      </c>
      <c r="F4914" s="253" t="s">
        <v>3921</v>
      </c>
      <c r="G4914" s="250"/>
      <c r="H4914" s="254">
        <v>7.3719999999999999</v>
      </c>
      <c r="I4914" s="255"/>
      <c r="J4914" s="250"/>
      <c r="K4914" s="250"/>
      <c r="L4914" s="256"/>
      <c r="M4914" s="257"/>
      <c r="N4914" s="258"/>
      <c r="O4914" s="258"/>
      <c r="P4914" s="258"/>
      <c r="Q4914" s="258"/>
      <c r="R4914" s="258"/>
      <c r="S4914" s="258"/>
      <c r="T4914" s="259"/>
      <c r="U4914" s="13"/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3"/>
      <c r="AT4914" s="260" t="s">
        <v>260</v>
      </c>
      <c r="AU4914" s="260" t="s">
        <v>93</v>
      </c>
      <c r="AV4914" s="13" t="s">
        <v>93</v>
      </c>
      <c r="AW4914" s="13" t="s">
        <v>40</v>
      </c>
      <c r="AX4914" s="13" t="s">
        <v>84</v>
      </c>
      <c r="AY4914" s="260" t="s">
        <v>251</v>
      </c>
    </row>
    <row r="4915" s="13" customFormat="1">
      <c r="A4915" s="13"/>
      <c r="B4915" s="249"/>
      <c r="C4915" s="250"/>
      <c r="D4915" s="251" t="s">
        <v>260</v>
      </c>
      <c r="E4915" s="252" t="s">
        <v>1</v>
      </c>
      <c r="F4915" s="253" t="s">
        <v>3922</v>
      </c>
      <c r="G4915" s="250"/>
      <c r="H4915" s="254">
        <v>7.3719999999999999</v>
      </c>
      <c r="I4915" s="255"/>
      <c r="J4915" s="250"/>
      <c r="K4915" s="250"/>
      <c r="L4915" s="256"/>
      <c r="M4915" s="257"/>
      <c r="N4915" s="258"/>
      <c r="O4915" s="258"/>
      <c r="P4915" s="258"/>
      <c r="Q4915" s="258"/>
      <c r="R4915" s="258"/>
      <c r="S4915" s="258"/>
      <c r="T4915" s="259"/>
      <c r="U4915" s="13"/>
      <c r="V4915" s="13"/>
      <c r="W4915" s="13"/>
      <c r="X4915" s="13"/>
      <c r="Y4915" s="13"/>
      <c r="Z4915" s="13"/>
      <c r="AA4915" s="13"/>
      <c r="AB4915" s="13"/>
      <c r="AC4915" s="13"/>
      <c r="AD4915" s="13"/>
      <c r="AE4915" s="13"/>
      <c r="AT4915" s="260" t="s">
        <v>260</v>
      </c>
      <c r="AU4915" s="260" t="s">
        <v>93</v>
      </c>
      <c r="AV4915" s="13" t="s">
        <v>93</v>
      </c>
      <c r="AW4915" s="13" t="s">
        <v>40</v>
      </c>
      <c r="AX4915" s="13" t="s">
        <v>84</v>
      </c>
      <c r="AY4915" s="260" t="s">
        <v>251</v>
      </c>
    </row>
    <row r="4916" s="13" customFormat="1">
      <c r="A4916" s="13"/>
      <c r="B4916" s="249"/>
      <c r="C4916" s="250"/>
      <c r="D4916" s="251" t="s">
        <v>260</v>
      </c>
      <c r="E4916" s="252" t="s">
        <v>1</v>
      </c>
      <c r="F4916" s="253" t="s">
        <v>3923</v>
      </c>
      <c r="G4916" s="250"/>
      <c r="H4916" s="254">
        <v>7.3719999999999999</v>
      </c>
      <c r="I4916" s="255"/>
      <c r="J4916" s="250"/>
      <c r="K4916" s="250"/>
      <c r="L4916" s="256"/>
      <c r="M4916" s="257"/>
      <c r="N4916" s="258"/>
      <c r="O4916" s="258"/>
      <c r="P4916" s="258"/>
      <c r="Q4916" s="258"/>
      <c r="R4916" s="258"/>
      <c r="S4916" s="258"/>
      <c r="T4916" s="259"/>
      <c r="U4916" s="13"/>
      <c r="V4916" s="13"/>
      <c r="W4916" s="13"/>
      <c r="X4916" s="13"/>
      <c r="Y4916" s="13"/>
      <c r="Z4916" s="13"/>
      <c r="AA4916" s="13"/>
      <c r="AB4916" s="13"/>
      <c r="AC4916" s="13"/>
      <c r="AD4916" s="13"/>
      <c r="AE4916" s="13"/>
      <c r="AT4916" s="260" t="s">
        <v>260</v>
      </c>
      <c r="AU4916" s="260" t="s">
        <v>93</v>
      </c>
      <c r="AV4916" s="13" t="s">
        <v>93</v>
      </c>
      <c r="AW4916" s="13" t="s">
        <v>40</v>
      </c>
      <c r="AX4916" s="13" t="s">
        <v>84</v>
      </c>
      <c r="AY4916" s="260" t="s">
        <v>251</v>
      </c>
    </row>
    <row r="4917" s="13" customFormat="1">
      <c r="A4917" s="13"/>
      <c r="B4917" s="249"/>
      <c r="C4917" s="250"/>
      <c r="D4917" s="251" t="s">
        <v>260</v>
      </c>
      <c r="E4917" s="252" t="s">
        <v>1</v>
      </c>
      <c r="F4917" s="253" t="s">
        <v>3924</v>
      </c>
      <c r="G4917" s="250"/>
      <c r="H4917" s="254">
        <v>7.3719999999999999</v>
      </c>
      <c r="I4917" s="255"/>
      <c r="J4917" s="250"/>
      <c r="K4917" s="250"/>
      <c r="L4917" s="256"/>
      <c r="M4917" s="257"/>
      <c r="N4917" s="258"/>
      <c r="O4917" s="258"/>
      <c r="P4917" s="258"/>
      <c r="Q4917" s="258"/>
      <c r="R4917" s="258"/>
      <c r="S4917" s="258"/>
      <c r="T4917" s="259"/>
      <c r="U4917" s="13"/>
      <c r="V4917" s="13"/>
      <c r="W4917" s="13"/>
      <c r="X4917" s="13"/>
      <c r="Y4917" s="13"/>
      <c r="Z4917" s="13"/>
      <c r="AA4917" s="13"/>
      <c r="AB4917" s="13"/>
      <c r="AC4917" s="13"/>
      <c r="AD4917" s="13"/>
      <c r="AE4917" s="13"/>
      <c r="AT4917" s="260" t="s">
        <v>260</v>
      </c>
      <c r="AU4917" s="260" t="s">
        <v>93</v>
      </c>
      <c r="AV4917" s="13" t="s">
        <v>93</v>
      </c>
      <c r="AW4917" s="13" t="s">
        <v>40</v>
      </c>
      <c r="AX4917" s="13" t="s">
        <v>84</v>
      </c>
      <c r="AY4917" s="260" t="s">
        <v>251</v>
      </c>
    </row>
    <row r="4918" s="16" customFormat="1">
      <c r="A4918" s="16"/>
      <c r="B4918" s="283"/>
      <c r="C4918" s="284"/>
      <c r="D4918" s="251" t="s">
        <v>260</v>
      </c>
      <c r="E4918" s="285" t="s">
        <v>1</v>
      </c>
      <c r="F4918" s="286" t="s">
        <v>329</v>
      </c>
      <c r="G4918" s="284"/>
      <c r="H4918" s="287">
        <v>149.31</v>
      </c>
      <c r="I4918" s="288"/>
      <c r="J4918" s="284"/>
      <c r="K4918" s="284"/>
      <c r="L4918" s="289"/>
      <c r="M4918" s="290"/>
      <c r="N4918" s="291"/>
      <c r="O4918" s="291"/>
      <c r="P4918" s="291"/>
      <c r="Q4918" s="291"/>
      <c r="R4918" s="291"/>
      <c r="S4918" s="291"/>
      <c r="T4918" s="292"/>
      <c r="U4918" s="16"/>
      <c r="V4918" s="16"/>
      <c r="W4918" s="16"/>
      <c r="X4918" s="16"/>
      <c r="Y4918" s="16"/>
      <c r="Z4918" s="16"/>
      <c r="AA4918" s="16"/>
      <c r="AB4918" s="16"/>
      <c r="AC4918" s="16"/>
      <c r="AD4918" s="16"/>
      <c r="AE4918" s="16"/>
      <c r="AT4918" s="293" t="s">
        <v>260</v>
      </c>
      <c r="AU4918" s="293" t="s">
        <v>93</v>
      </c>
      <c r="AV4918" s="16" t="s">
        <v>273</v>
      </c>
      <c r="AW4918" s="16" t="s">
        <v>40</v>
      </c>
      <c r="AX4918" s="16" t="s">
        <v>84</v>
      </c>
      <c r="AY4918" s="293" t="s">
        <v>251</v>
      </c>
    </row>
    <row r="4919" s="15" customFormat="1">
      <c r="A4919" s="15"/>
      <c r="B4919" s="272"/>
      <c r="C4919" s="273"/>
      <c r="D4919" s="251" t="s">
        <v>260</v>
      </c>
      <c r="E4919" s="274" t="s">
        <v>1</v>
      </c>
      <c r="F4919" s="275" t="s">
        <v>631</v>
      </c>
      <c r="G4919" s="273"/>
      <c r="H4919" s="274" t="s">
        <v>1</v>
      </c>
      <c r="I4919" s="276"/>
      <c r="J4919" s="273"/>
      <c r="K4919" s="273"/>
      <c r="L4919" s="277"/>
      <c r="M4919" s="278"/>
      <c r="N4919" s="279"/>
      <c r="O4919" s="279"/>
      <c r="P4919" s="279"/>
      <c r="Q4919" s="279"/>
      <c r="R4919" s="279"/>
      <c r="S4919" s="279"/>
      <c r="T4919" s="280"/>
      <c r="U4919" s="15"/>
      <c r="V4919" s="15"/>
      <c r="W4919" s="15"/>
      <c r="X4919" s="15"/>
      <c r="Y4919" s="15"/>
      <c r="Z4919" s="15"/>
      <c r="AA4919" s="15"/>
      <c r="AB4919" s="15"/>
      <c r="AC4919" s="15"/>
      <c r="AD4919" s="15"/>
      <c r="AE4919" s="15"/>
      <c r="AT4919" s="281" t="s">
        <v>260</v>
      </c>
      <c r="AU4919" s="281" t="s">
        <v>93</v>
      </c>
      <c r="AV4919" s="15" t="s">
        <v>91</v>
      </c>
      <c r="AW4919" s="15" t="s">
        <v>40</v>
      </c>
      <c r="AX4919" s="15" t="s">
        <v>84</v>
      </c>
      <c r="AY4919" s="281" t="s">
        <v>251</v>
      </c>
    </row>
    <row r="4920" s="13" customFormat="1">
      <c r="A4920" s="13"/>
      <c r="B4920" s="249"/>
      <c r="C4920" s="250"/>
      <c r="D4920" s="251" t="s">
        <v>260</v>
      </c>
      <c r="E4920" s="252" t="s">
        <v>1</v>
      </c>
      <c r="F4920" s="253" t="s">
        <v>3925</v>
      </c>
      <c r="G4920" s="250"/>
      <c r="H4920" s="254">
        <v>7.3719999999999999</v>
      </c>
      <c r="I4920" s="255"/>
      <c r="J4920" s="250"/>
      <c r="K4920" s="250"/>
      <c r="L4920" s="256"/>
      <c r="M4920" s="257"/>
      <c r="N4920" s="258"/>
      <c r="O4920" s="258"/>
      <c r="P4920" s="258"/>
      <c r="Q4920" s="258"/>
      <c r="R4920" s="258"/>
      <c r="S4920" s="258"/>
      <c r="T4920" s="259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60" t="s">
        <v>260</v>
      </c>
      <c r="AU4920" s="260" t="s">
        <v>93</v>
      </c>
      <c r="AV4920" s="13" t="s">
        <v>93</v>
      </c>
      <c r="AW4920" s="13" t="s">
        <v>40</v>
      </c>
      <c r="AX4920" s="13" t="s">
        <v>84</v>
      </c>
      <c r="AY4920" s="260" t="s">
        <v>251</v>
      </c>
    </row>
    <row r="4921" s="13" customFormat="1">
      <c r="A4921" s="13"/>
      <c r="B4921" s="249"/>
      <c r="C4921" s="250"/>
      <c r="D4921" s="251" t="s">
        <v>260</v>
      </c>
      <c r="E4921" s="252" t="s">
        <v>1</v>
      </c>
      <c r="F4921" s="253" t="s">
        <v>3926</v>
      </c>
      <c r="G4921" s="250"/>
      <c r="H4921" s="254">
        <v>7.3719999999999999</v>
      </c>
      <c r="I4921" s="255"/>
      <c r="J4921" s="250"/>
      <c r="K4921" s="250"/>
      <c r="L4921" s="256"/>
      <c r="M4921" s="257"/>
      <c r="N4921" s="258"/>
      <c r="O4921" s="258"/>
      <c r="P4921" s="258"/>
      <c r="Q4921" s="258"/>
      <c r="R4921" s="258"/>
      <c r="S4921" s="258"/>
      <c r="T4921" s="259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T4921" s="260" t="s">
        <v>260</v>
      </c>
      <c r="AU4921" s="260" t="s">
        <v>93</v>
      </c>
      <c r="AV4921" s="13" t="s">
        <v>93</v>
      </c>
      <c r="AW4921" s="13" t="s">
        <v>40</v>
      </c>
      <c r="AX4921" s="13" t="s">
        <v>84</v>
      </c>
      <c r="AY4921" s="260" t="s">
        <v>251</v>
      </c>
    </row>
    <row r="4922" s="13" customFormat="1">
      <c r="A4922" s="13"/>
      <c r="B4922" s="249"/>
      <c r="C4922" s="250"/>
      <c r="D4922" s="251" t="s">
        <v>260</v>
      </c>
      <c r="E4922" s="252" t="s">
        <v>1</v>
      </c>
      <c r="F4922" s="253" t="s">
        <v>3927</v>
      </c>
      <c r="G4922" s="250"/>
      <c r="H4922" s="254">
        <v>7.3719999999999999</v>
      </c>
      <c r="I4922" s="255"/>
      <c r="J4922" s="250"/>
      <c r="K4922" s="250"/>
      <c r="L4922" s="256"/>
      <c r="M4922" s="257"/>
      <c r="N4922" s="258"/>
      <c r="O4922" s="258"/>
      <c r="P4922" s="258"/>
      <c r="Q4922" s="258"/>
      <c r="R4922" s="258"/>
      <c r="S4922" s="258"/>
      <c r="T4922" s="259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T4922" s="260" t="s">
        <v>260</v>
      </c>
      <c r="AU4922" s="260" t="s">
        <v>93</v>
      </c>
      <c r="AV4922" s="13" t="s">
        <v>93</v>
      </c>
      <c r="AW4922" s="13" t="s">
        <v>40</v>
      </c>
      <c r="AX4922" s="13" t="s">
        <v>84</v>
      </c>
      <c r="AY4922" s="260" t="s">
        <v>251</v>
      </c>
    </row>
    <row r="4923" s="13" customFormat="1">
      <c r="A4923" s="13"/>
      <c r="B4923" s="249"/>
      <c r="C4923" s="250"/>
      <c r="D4923" s="251" t="s">
        <v>260</v>
      </c>
      <c r="E4923" s="252" t="s">
        <v>1</v>
      </c>
      <c r="F4923" s="253" t="s">
        <v>3928</v>
      </c>
      <c r="G4923" s="250"/>
      <c r="H4923" s="254">
        <v>7.3719999999999999</v>
      </c>
      <c r="I4923" s="255"/>
      <c r="J4923" s="250"/>
      <c r="K4923" s="250"/>
      <c r="L4923" s="256"/>
      <c r="M4923" s="257"/>
      <c r="N4923" s="258"/>
      <c r="O4923" s="258"/>
      <c r="P4923" s="258"/>
      <c r="Q4923" s="258"/>
      <c r="R4923" s="258"/>
      <c r="S4923" s="258"/>
      <c r="T4923" s="259"/>
      <c r="U4923" s="13"/>
      <c r="V4923" s="13"/>
      <c r="W4923" s="13"/>
      <c r="X4923" s="13"/>
      <c r="Y4923" s="13"/>
      <c r="Z4923" s="13"/>
      <c r="AA4923" s="13"/>
      <c r="AB4923" s="13"/>
      <c r="AC4923" s="13"/>
      <c r="AD4923" s="13"/>
      <c r="AE4923" s="13"/>
      <c r="AT4923" s="260" t="s">
        <v>260</v>
      </c>
      <c r="AU4923" s="260" t="s">
        <v>93</v>
      </c>
      <c r="AV4923" s="13" t="s">
        <v>93</v>
      </c>
      <c r="AW4923" s="13" t="s">
        <v>40</v>
      </c>
      <c r="AX4923" s="13" t="s">
        <v>84</v>
      </c>
      <c r="AY4923" s="260" t="s">
        <v>251</v>
      </c>
    </row>
    <row r="4924" s="13" customFormat="1">
      <c r="A4924" s="13"/>
      <c r="B4924" s="249"/>
      <c r="C4924" s="250"/>
      <c r="D4924" s="251" t="s">
        <v>260</v>
      </c>
      <c r="E4924" s="252" t="s">
        <v>1</v>
      </c>
      <c r="F4924" s="253" t="s">
        <v>3929</v>
      </c>
      <c r="G4924" s="250"/>
      <c r="H4924" s="254">
        <v>7.3719999999999999</v>
      </c>
      <c r="I4924" s="255"/>
      <c r="J4924" s="250"/>
      <c r="K4924" s="250"/>
      <c r="L4924" s="256"/>
      <c r="M4924" s="257"/>
      <c r="N4924" s="258"/>
      <c r="O4924" s="258"/>
      <c r="P4924" s="258"/>
      <c r="Q4924" s="258"/>
      <c r="R4924" s="258"/>
      <c r="S4924" s="258"/>
      <c r="T4924" s="259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60" t="s">
        <v>260</v>
      </c>
      <c r="AU4924" s="260" t="s">
        <v>93</v>
      </c>
      <c r="AV4924" s="13" t="s">
        <v>93</v>
      </c>
      <c r="AW4924" s="13" t="s">
        <v>40</v>
      </c>
      <c r="AX4924" s="13" t="s">
        <v>84</v>
      </c>
      <c r="AY4924" s="260" t="s">
        <v>251</v>
      </c>
    </row>
    <row r="4925" s="13" customFormat="1">
      <c r="A4925" s="13"/>
      <c r="B4925" s="249"/>
      <c r="C4925" s="250"/>
      <c r="D4925" s="251" t="s">
        <v>260</v>
      </c>
      <c r="E4925" s="252" t="s">
        <v>1</v>
      </c>
      <c r="F4925" s="253" t="s">
        <v>3930</v>
      </c>
      <c r="G4925" s="250"/>
      <c r="H4925" s="254">
        <v>7.3719999999999999</v>
      </c>
      <c r="I4925" s="255"/>
      <c r="J4925" s="250"/>
      <c r="K4925" s="250"/>
      <c r="L4925" s="256"/>
      <c r="M4925" s="257"/>
      <c r="N4925" s="258"/>
      <c r="O4925" s="258"/>
      <c r="P4925" s="258"/>
      <c r="Q4925" s="258"/>
      <c r="R4925" s="258"/>
      <c r="S4925" s="258"/>
      <c r="T4925" s="259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T4925" s="260" t="s">
        <v>260</v>
      </c>
      <c r="AU4925" s="260" t="s">
        <v>93</v>
      </c>
      <c r="AV4925" s="13" t="s">
        <v>93</v>
      </c>
      <c r="AW4925" s="13" t="s">
        <v>40</v>
      </c>
      <c r="AX4925" s="13" t="s">
        <v>84</v>
      </c>
      <c r="AY4925" s="260" t="s">
        <v>251</v>
      </c>
    </row>
    <row r="4926" s="13" customFormat="1">
      <c r="A4926" s="13"/>
      <c r="B4926" s="249"/>
      <c r="C4926" s="250"/>
      <c r="D4926" s="251" t="s">
        <v>260</v>
      </c>
      <c r="E4926" s="252" t="s">
        <v>1</v>
      </c>
      <c r="F4926" s="253" t="s">
        <v>3931</v>
      </c>
      <c r="G4926" s="250"/>
      <c r="H4926" s="254">
        <v>7.3719999999999999</v>
      </c>
      <c r="I4926" s="255"/>
      <c r="J4926" s="250"/>
      <c r="K4926" s="250"/>
      <c r="L4926" s="256"/>
      <c r="M4926" s="257"/>
      <c r="N4926" s="258"/>
      <c r="O4926" s="258"/>
      <c r="P4926" s="258"/>
      <c r="Q4926" s="258"/>
      <c r="R4926" s="258"/>
      <c r="S4926" s="258"/>
      <c r="T4926" s="259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60" t="s">
        <v>260</v>
      </c>
      <c r="AU4926" s="260" t="s">
        <v>93</v>
      </c>
      <c r="AV4926" s="13" t="s">
        <v>93</v>
      </c>
      <c r="AW4926" s="13" t="s">
        <v>40</v>
      </c>
      <c r="AX4926" s="13" t="s">
        <v>84</v>
      </c>
      <c r="AY4926" s="260" t="s">
        <v>251</v>
      </c>
    </row>
    <row r="4927" s="13" customFormat="1">
      <c r="A4927" s="13"/>
      <c r="B4927" s="249"/>
      <c r="C4927" s="250"/>
      <c r="D4927" s="251" t="s">
        <v>260</v>
      </c>
      <c r="E4927" s="252" t="s">
        <v>1</v>
      </c>
      <c r="F4927" s="253" t="s">
        <v>3932</v>
      </c>
      <c r="G4927" s="250"/>
      <c r="H4927" s="254">
        <v>7.3719999999999999</v>
      </c>
      <c r="I4927" s="255"/>
      <c r="J4927" s="250"/>
      <c r="K4927" s="250"/>
      <c r="L4927" s="256"/>
      <c r="M4927" s="257"/>
      <c r="N4927" s="258"/>
      <c r="O4927" s="258"/>
      <c r="P4927" s="258"/>
      <c r="Q4927" s="258"/>
      <c r="R4927" s="258"/>
      <c r="S4927" s="258"/>
      <c r="T4927" s="259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T4927" s="260" t="s">
        <v>260</v>
      </c>
      <c r="AU4927" s="260" t="s">
        <v>93</v>
      </c>
      <c r="AV4927" s="13" t="s">
        <v>93</v>
      </c>
      <c r="AW4927" s="13" t="s">
        <v>40</v>
      </c>
      <c r="AX4927" s="13" t="s">
        <v>84</v>
      </c>
      <c r="AY4927" s="260" t="s">
        <v>251</v>
      </c>
    </row>
    <row r="4928" s="13" customFormat="1">
      <c r="A4928" s="13"/>
      <c r="B4928" s="249"/>
      <c r="C4928" s="250"/>
      <c r="D4928" s="251" t="s">
        <v>260</v>
      </c>
      <c r="E4928" s="252" t="s">
        <v>1</v>
      </c>
      <c r="F4928" s="253" t="s">
        <v>3933</v>
      </c>
      <c r="G4928" s="250"/>
      <c r="H4928" s="254">
        <v>7.3719999999999999</v>
      </c>
      <c r="I4928" s="255"/>
      <c r="J4928" s="250"/>
      <c r="K4928" s="250"/>
      <c r="L4928" s="256"/>
      <c r="M4928" s="257"/>
      <c r="N4928" s="258"/>
      <c r="O4928" s="258"/>
      <c r="P4928" s="258"/>
      <c r="Q4928" s="258"/>
      <c r="R4928" s="258"/>
      <c r="S4928" s="258"/>
      <c r="T4928" s="259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60" t="s">
        <v>260</v>
      </c>
      <c r="AU4928" s="260" t="s">
        <v>93</v>
      </c>
      <c r="AV4928" s="13" t="s">
        <v>93</v>
      </c>
      <c r="AW4928" s="13" t="s">
        <v>40</v>
      </c>
      <c r="AX4928" s="13" t="s">
        <v>84</v>
      </c>
      <c r="AY4928" s="260" t="s">
        <v>251</v>
      </c>
    </row>
    <row r="4929" s="13" customFormat="1">
      <c r="A4929" s="13"/>
      <c r="B4929" s="249"/>
      <c r="C4929" s="250"/>
      <c r="D4929" s="251" t="s">
        <v>260</v>
      </c>
      <c r="E4929" s="252" t="s">
        <v>1</v>
      </c>
      <c r="F4929" s="253" t="s">
        <v>3934</v>
      </c>
      <c r="G4929" s="250"/>
      <c r="H4929" s="254">
        <v>7.3719999999999999</v>
      </c>
      <c r="I4929" s="255"/>
      <c r="J4929" s="250"/>
      <c r="K4929" s="250"/>
      <c r="L4929" s="256"/>
      <c r="M4929" s="257"/>
      <c r="N4929" s="258"/>
      <c r="O4929" s="258"/>
      <c r="P4929" s="258"/>
      <c r="Q4929" s="258"/>
      <c r="R4929" s="258"/>
      <c r="S4929" s="258"/>
      <c r="T4929" s="259"/>
      <c r="U4929" s="13"/>
      <c r="V4929" s="13"/>
      <c r="W4929" s="13"/>
      <c r="X4929" s="13"/>
      <c r="Y4929" s="13"/>
      <c r="Z4929" s="13"/>
      <c r="AA4929" s="13"/>
      <c r="AB4929" s="13"/>
      <c r="AC4929" s="13"/>
      <c r="AD4929" s="13"/>
      <c r="AE4929" s="13"/>
      <c r="AT4929" s="260" t="s">
        <v>260</v>
      </c>
      <c r="AU4929" s="260" t="s">
        <v>93</v>
      </c>
      <c r="AV4929" s="13" t="s">
        <v>93</v>
      </c>
      <c r="AW4929" s="13" t="s">
        <v>40</v>
      </c>
      <c r="AX4929" s="13" t="s">
        <v>84</v>
      </c>
      <c r="AY4929" s="260" t="s">
        <v>251</v>
      </c>
    </row>
    <row r="4930" s="13" customFormat="1">
      <c r="A4930" s="13"/>
      <c r="B4930" s="249"/>
      <c r="C4930" s="250"/>
      <c r="D4930" s="251" t="s">
        <v>260</v>
      </c>
      <c r="E4930" s="252" t="s">
        <v>1</v>
      </c>
      <c r="F4930" s="253" t="s">
        <v>3935</v>
      </c>
      <c r="G4930" s="250"/>
      <c r="H4930" s="254">
        <v>7.3719999999999999</v>
      </c>
      <c r="I4930" s="255"/>
      <c r="J4930" s="250"/>
      <c r="K4930" s="250"/>
      <c r="L4930" s="256"/>
      <c r="M4930" s="257"/>
      <c r="N4930" s="258"/>
      <c r="O4930" s="258"/>
      <c r="P4930" s="258"/>
      <c r="Q4930" s="258"/>
      <c r="R4930" s="258"/>
      <c r="S4930" s="258"/>
      <c r="T4930" s="259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60" t="s">
        <v>260</v>
      </c>
      <c r="AU4930" s="260" t="s">
        <v>93</v>
      </c>
      <c r="AV4930" s="13" t="s">
        <v>93</v>
      </c>
      <c r="AW4930" s="13" t="s">
        <v>40</v>
      </c>
      <c r="AX4930" s="13" t="s">
        <v>84</v>
      </c>
      <c r="AY4930" s="260" t="s">
        <v>251</v>
      </c>
    </row>
    <row r="4931" s="13" customFormat="1">
      <c r="A4931" s="13"/>
      <c r="B4931" s="249"/>
      <c r="C4931" s="250"/>
      <c r="D4931" s="251" t="s">
        <v>260</v>
      </c>
      <c r="E4931" s="252" t="s">
        <v>1</v>
      </c>
      <c r="F4931" s="253" t="s">
        <v>3936</v>
      </c>
      <c r="G4931" s="250"/>
      <c r="H4931" s="254">
        <v>9.2420000000000009</v>
      </c>
      <c r="I4931" s="255"/>
      <c r="J4931" s="250"/>
      <c r="K4931" s="250"/>
      <c r="L4931" s="256"/>
      <c r="M4931" s="257"/>
      <c r="N4931" s="258"/>
      <c r="O4931" s="258"/>
      <c r="P4931" s="258"/>
      <c r="Q4931" s="258"/>
      <c r="R4931" s="258"/>
      <c r="S4931" s="258"/>
      <c r="T4931" s="259"/>
      <c r="U4931" s="13"/>
      <c r="V4931" s="13"/>
      <c r="W4931" s="13"/>
      <c r="X4931" s="13"/>
      <c r="Y4931" s="13"/>
      <c r="Z4931" s="13"/>
      <c r="AA4931" s="13"/>
      <c r="AB4931" s="13"/>
      <c r="AC4931" s="13"/>
      <c r="AD4931" s="13"/>
      <c r="AE4931" s="13"/>
      <c r="AT4931" s="260" t="s">
        <v>260</v>
      </c>
      <c r="AU4931" s="260" t="s">
        <v>93</v>
      </c>
      <c r="AV4931" s="13" t="s">
        <v>93</v>
      </c>
      <c r="AW4931" s="13" t="s">
        <v>40</v>
      </c>
      <c r="AX4931" s="13" t="s">
        <v>84</v>
      </c>
      <c r="AY4931" s="260" t="s">
        <v>251</v>
      </c>
    </row>
    <row r="4932" s="13" customFormat="1">
      <c r="A4932" s="13"/>
      <c r="B4932" s="249"/>
      <c r="C4932" s="250"/>
      <c r="D4932" s="251" t="s">
        <v>260</v>
      </c>
      <c r="E4932" s="252" t="s">
        <v>1</v>
      </c>
      <c r="F4932" s="253" t="s">
        <v>3937</v>
      </c>
      <c r="G4932" s="250"/>
      <c r="H4932" s="254">
        <v>7.3719999999999999</v>
      </c>
      <c r="I4932" s="255"/>
      <c r="J4932" s="250"/>
      <c r="K4932" s="250"/>
      <c r="L4932" s="256"/>
      <c r="M4932" s="257"/>
      <c r="N4932" s="258"/>
      <c r="O4932" s="258"/>
      <c r="P4932" s="258"/>
      <c r="Q4932" s="258"/>
      <c r="R4932" s="258"/>
      <c r="S4932" s="258"/>
      <c r="T4932" s="259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60" t="s">
        <v>260</v>
      </c>
      <c r="AU4932" s="260" t="s">
        <v>93</v>
      </c>
      <c r="AV4932" s="13" t="s">
        <v>93</v>
      </c>
      <c r="AW4932" s="13" t="s">
        <v>40</v>
      </c>
      <c r="AX4932" s="13" t="s">
        <v>84</v>
      </c>
      <c r="AY4932" s="260" t="s">
        <v>251</v>
      </c>
    </row>
    <row r="4933" s="13" customFormat="1">
      <c r="A4933" s="13"/>
      <c r="B4933" s="249"/>
      <c r="C4933" s="250"/>
      <c r="D4933" s="251" t="s">
        <v>260</v>
      </c>
      <c r="E4933" s="252" t="s">
        <v>1</v>
      </c>
      <c r="F4933" s="253" t="s">
        <v>3938</v>
      </c>
      <c r="G4933" s="250"/>
      <c r="H4933" s="254">
        <v>7.3719999999999999</v>
      </c>
      <c r="I4933" s="255"/>
      <c r="J4933" s="250"/>
      <c r="K4933" s="250"/>
      <c r="L4933" s="256"/>
      <c r="M4933" s="257"/>
      <c r="N4933" s="258"/>
      <c r="O4933" s="258"/>
      <c r="P4933" s="258"/>
      <c r="Q4933" s="258"/>
      <c r="R4933" s="258"/>
      <c r="S4933" s="258"/>
      <c r="T4933" s="259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T4933" s="260" t="s">
        <v>260</v>
      </c>
      <c r="AU4933" s="260" t="s">
        <v>93</v>
      </c>
      <c r="AV4933" s="13" t="s">
        <v>93</v>
      </c>
      <c r="AW4933" s="13" t="s">
        <v>40</v>
      </c>
      <c r="AX4933" s="13" t="s">
        <v>84</v>
      </c>
      <c r="AY4933" s="260" t="s">
        <v>251</v>
      </c>
    </row>
    <row r="4934" s="13" customFormat="1">
      <c r="A4934" s="13"/>
      <c r="B4934" s="249"/>
      <c r="C4934" s="250"/>
      <c r="D4934" s="251" t="s">
        <v>260</v>
      </c>
      <c r="E4934" s="252" t="s">
        <v>1</v>
      </c>
      <c r="F4934" s="253" t="s">
        <v>3939</v>
      </c>
      <c r="G4934" s="250"/>
      <c r="H4934" s="254">
        <v>7.3719999999999999</v>
      </c>
      <c r="I4934" s="255"/>
      <c r="J4934" s="250"/>
      <c r="K4934" s="250"/>
      <c r="L4934" s="256"/>
      <c r="M4934" s="257"/>
      <c r="N4934" s="258"/>
      <c r="O4934" s="258"/>
      <c r="P4934" s="258"/>
      <c r="Q4934" s="258"/>
      <c r="R4934" s="258"/>
      <c r="S4934" s="258"/>
      <c r="T4934" s="259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60" t="s">
        <v>260</v>
      </c>
      <c r="AU4934" s="260" t="s">
        <v>93</v>
      </c>
      <c r="AV4934" s="13" t="s">
        <v>93</v>
      </c>
      <c r="AW4934" s="13" t="s">
        <v>40</v>
      </c>
      <c r="AX4934" s="13" t="s">
        <v>84</v>
      </c>
      <c r="AY4934" s="260" t="s">
        <v>251</v>
      </c>
    </row>
    <row r="4935" s="13" customFormat="1">
      <c r="A4935" s="13"/>
      <c r="B4935" s="249"/>
      <c r="C4935" s="250"/>
      <c r="D4935" s="251" t="s">
        <v>260</v>
      </c>
      <c r="E4935" s="252" t="s">
        <v>1</v>
      </c>
      <c r="F4935" s="253" t="s">
        <v>3940</v>
      </c>
      <c r="G4935" s="250"/>
      <c r="H4935" s="254">
        <v>7.3719999999999999</v>
      </c>
      <c r="I4935" s="255"/>
      <c r="J4935" s="250"/>
      <c r="K4935" s="250"/>
      <c r="L4935" s="256"/>
      <c r="M4935" s="257"/>
      <c r="N4935" s="258"/>
      <c r="O4935" s="258"/>
      <c r="P4935" s="258"/>
      <c r="Q4935" s="258"/>
      <c r="R4935" s="258"/>
      <c r="S4935" s="258"/>
      <c r="T4935" s="259"/>
      <c r="U4935" s="13"/>
      <c r="V4935" s="13"/>
      <c r="W4935" s="13"/>
      <c r="X4935" s="13"/>
      <c r="Y4935" s="13"/>
      <c r="Z4935" s="13"/>
      <c r="AA4935" s="13"/>
      <c r="AB4935" s="13"/>
      <c r="AC4935" s="13"/>
      <c r="AD4935" s="13"/>
      <c r="AE4935" s="13"/>
      <c r="AT4935" s="260" t="s">
        <v>260</v>
      </c>
      <c r="AU4935" s="260" t="s">
        <v>93</v>
      </c>
      <c r="AV4935" s="13" t="s">
        <v>93</v>
      </c>
      <c r="AW4935" s="13" t="s">
        <v>40</v>
      </c>
      <c r="AX4935" s="13" t="s">
        <v>84</v>
      </c>
      <c r="AY4935" s="260" t="s">
        <v>251</v>
      </c>
    </row>
    <row r="4936" s="13" customFormat="1">
      <c r="A4936" s="13"/>
      <c r="B4936" s="249"/>
      <c r="C4936" s="250"/>
      <c r="D4936" s="251" t="s">
        <v>260</v>
      </c>
      <c r="E4936" s="252" t="s">
        <v>1</v>
      </c>
      <c r="F4936" s="253" t="s">
        <v>3941</v>
      </c>
      <c r="G4936" s="250"/>
      <c r="H4936" s="254">
        <v>7.3719999999999999</v>
      </c>
      <c r="I4936" s="255"/>
      <c r="J4936" s="250"/>
      <c r="K4936" s="250"/>
      <c r="L4936" s="256"/>
      <c r="M4936" s="257"/>
      <c r="N4936" s="258"/>
      <c r="O4936" s="258"/>
      <c r="P4936" s="258"/>
      <c r="Q4936" s="258"/>
      <c r="R4936" s="258"/>
      <c r="S4936" s="258"/>
      <c r="T4936" s="259"/>
      <c r="U4936" s="13"/>
      <c r="V4936" s="13"/>
      <c r="W4936" s="13"/>
      <c r="X4936" s="13"/>
      <c r="Y4936" s="13"/>
      <c r="Z4936" s="13"/>
      <c r="AA4936" s="13"/>
      <c r="AB4936" s="13"/>
      <c r="AC4936" s="13"/>
      <c r="AD4936" s="13"/>
      <c r="AE4936" s="13"/>
      <c r="AT4936" s="260" t="s">
        <v>260</v>
      </c>
      <c r="AU4936" s="260" t="s">
        <v>93</v>
      </c>
      <c r="AV4936" s="13" t="s">
        <v>93</v>
      </c>
      <c r="AW4936" s="13" t="s">
        <v>40</v>
      </c>
      <c r="AX4936" s="13" t="s">
        <v>84</v>
      </c>
      <c r="AY4936" s="260" t="s">
        <v>251</v>
      </c>
    </row>
    <row r="4937" s="13" customFormat="1">
      <c r="A4937" s="13"/>
      <c r="B4937" s="249"/>
      <c r="C4937" s="250"/>
      <c r="D4937" s="251" t="s">
        <v>260</v>
      </c>
      <c r="E4937" s="252" t="s">
        <v>1</v>
      </c>
      <c r="F4937" s="253" t="s">
        <v>3942</v>
      </c>
      <c r="G4937" s="250"/>
      <c r="H4937" s="254">
        <v>7.3719999999999999</v>
      </c>
      <c r="I4937" s="255"/>
      <c r="J4937" s="250"/>
      <c r="K4937" s="250"/>
      <c r="L4937" s="256"/>
      <c r="M4937" s="257"/>
      <c r="N4937" s="258"/>
      <c r="O4937" s="258"/>
      <c r="P4937" s="258"/>
      <c r="Q4937" s="258"/>
      <c r="R4937" s="258"/>
      <c r="S4937" s="258"/>
      <c r="T4937" s="259"/>
      <c r="U4937" s="13"/>
      <c r="V4937" s="13"/>
      <c r="W4937" s="13"/>
      <c r="X4937" s="13"/>
      <c r="Y4937" s="13"/>
      <c r="Z4937" s="13"/>
      <c r="AA4937" s="13"/>
      <c r="AB4937" s="13"/>
      <c r="AC4937" s="13"/>
      <c r="AD4937" s="13"/>
      <c r="AE4937" s="13"/>
      <c r="AT4937" s="260" t="s">
        <v>260</v>
      </c>
      <c r="AU4937" s="260" t="s">
        <v>93</v>
      </c>
      <c r="AV4937" s="13" t="s">
        <v>93</v>
      </c>
      <c r="AW4937" s="13" t="s">
        <v>40</v>
      </c>
      <c r="AX4937" s="13" t="s">
        <v>84</v>
      </c>
      <c r="AY4937" s="260" t="s">
        <v>251</v>
      </c>
    </row>
    <row r="4938" s="13" customFormat="1">
      <c r="A4938" s="13"/>
      <c r="B4938" s="249"/>
      <c r="C4938" s="250"/>
      <c r="D4938" s="251" t="s">
        <v>260</v>
      </c>
      <c r="E4938" s="252" t="s">
        <v>1</v>
      </c>
      <c r="F4938" s="253" t="s">
        <v>3943</v>
      </c>
      <c r="G4938" s="250"/>
      <c r="H4938" s="254">
        <v>7.3719999999999999</v>
      </c>
      <c r="I4938" s="255"/>
      <c r="J4938" s="250"/>
      <c r="K4938" s="250"/>
      <c r="L4938" s="256"/>
      <c r="M4938" s="257"/>
      <c r="N4938" s="258"/>
      <c r="O4938" s="258"/>
      <c r="P4938" s="258"/>
      <c r="Q4938" s="258"/>
      <c r="R4938" s="258"/>
      <c r="S4938" s="258"/>
      <c r="T4938" s="259"/>
      <c r="U4938" s="13"/>
      <c r="V4938" s="13"/>
      <c r="W4938" s="13"/>
      <c r="X4938" s="13"/>
      <c r="Y4938" s="13"/>
      <c r="Z4938" s="13"/>
      <c r="AA4938" s="13"/>
      <c r="AB4938" s="13"/>
      <c r="AC4938" s="13"/>
      <c r="AD4938" s="13"/>
      <c r="AE4938" s="13"/>
      <c r="AT4938" s="260" t="s">
        <v>260</v>
      </c>
      <c r="AU4938" s="260" t="s">
        <v>93</v>
      </c>
      <c r="AV4938" s="13" t="s">
        <v>93</v>
      </c>
      <c r="AW4938" s="13" t="s">
        <v>40</v>
      </c>
      <c r="AX4938" s="13" t="s">
        <v>84</v>
      </c>
      <c r="AY4938" s="260" t="s">
        <v>251</v>
      </c>
    </row>
    <row r="4939" s="13" customFormat="1">
      <c r="A4939" s="13"/>
      <c r="B4939" s="249"/>
      <c r="C4939" s="250"/>
      <c r="D4939" s="251" t="s">
        <v>260</v>
      </c>
      <c r="E4939" s="252" t="s">
        <v>1</v>
      </c>
      <c r="F4939" s="253" t="s">
        <v>3944</v>
      </c>
      <c r="G4939" s="250"/>
      <c r="H4939" s="254">
        <v>7.3719999999999999</v>
      </c>
      <c r="I4939" s="255"/>
      <c r="J4939" s="250"/>
      <c r="K4939" s="250"/>
      <c r="L4939" s="256"/>
      <c r="M4939" s="257"/>
      <c r="N4939" s="258"/>
      <c r="O4939" s="258"/>
      <c r="P4939" s="258"/>
      <c r="Q4939" s="258"/>
      <c r="R4939" s="258"/>
      <c r="S4939" s="258"/>
      <c r="T4939" s="259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60" t="s">
        <v>260</v>
      </c>
      <c r="AU4939" s="260" t="s">
        <v>93</v>
      </c>
      <c r="AV4939" s="13" t="s">
        <v>93</v>
      </c>
      <c r="AW4939" s="13" t="s">
        <v>40</v>
      </c>
      <c r="AX4939" s="13" t="s">
        <v>84</v>
      </c>
      <c r="AY4939" s="260" t="s">
        <v>251</v>
      </c>
    </row>
    <row r="4940" s="16" customFormat="1">
      <c r="A4940" s="16"/>
      <c r="B4940" s="283"/>
      <c r="C4940" s="284"/>
      <c r="D4940" s="251" t="s">
        <v>260</v>
      </c>
      <c r="E4940" s="285" t="s">
        <v>1</v>
      </c>
      <c r="F4940" s="286" t="s">
        <v>329</v>
      </c>
      <c r="G4940" s="284"/>
      <c r="H4940" s="287">
        <v>149.31</v>
      </c>
      <c r="I4940" s="288"/>
      <c r="J4940" s="284"/>
      <c r="K4940" s="284"/>
      <c r="L4940" s="289"/>
      <c r="M4940" s="290"/>
      <c r="N4940" s="291"/>
      <c r="O4940" s="291"/>
      <c r="P4940" s="291"/>
      <c r="Q4940" s="291"/>
      <c r="R4940" s="291"/>
      <c r="S4940" s="291"/>
      <c r="T4940" s="292"/>
      <c r="U4940" s="16"/>
      <c r="V4940" s="16"/>
      <c r="W4940" s="16"/>
      <c r="X4940" s="16"/>
      <c r="Y4940" s="16"/>
      <c r="Z4940" s="16"/>
      <c r="AA4940" s="16"/>
      <c r="AB4940" s="16"/>
      <c r="AC4940" s="16"/>
      <c r="AD4940" s="16"/>
      <c r="AE4940" s="16"/>
      <c r="AT4940" s="293" t="s">
        <v>260</v>
      </c>
      <c r="AU4940" s="293" t="s">
        <v>93</v>
      </c>
      <c r="AV4940" s="16" t="s">
        <v>273</v>
      </c>
      <c r="AW4940" s="16" t="s">
        <v>40</v>
      </c>
      <c r="AX4940" s="16" t="s">
        <v>84</v>
      </c>
      <c r="AY4940" s="293" t="s">
        <v>251</v>
      </c>
    </row>
    <row r="4941" s="15" customFormat="1">
      <c r="A4941" s="15"/>
      <c r="B4941" s="272"/>
      <c r="C4941" s="273"/>
      <c r="D4941" s="251" t="s">
        <v>260</v>
      </c>
      <c r="E4941" s="274" t="s">
        <v>1</v>
      </c>
      <c r="F4941" s="275" t="s">
        <v>632</v>
      </c>
      <c r="G4941" s="273"/>
      <c r="H4941" s="274" t="s">
        <v>1</v>
      </c>
      <c r="I4941" s="276"/>
      <c r="J4941" s="273"/>
      <c r="K4941" s="273"/>
      <c r="L4941" s="277"/>
      <c r="M4941" s="278"/>
      <c r="N4941" s="279"/>
      <c r="O4941" s="279"/>
      <c r="P4941" s="279"/>
      <c r="Q4941" s="279"/>
      <c r="R4941" s="279"/>
      <c r="S4941" s="279"/>
      <c r="T4941" s="280"/>
      <c r="U4941" s="15"/>
      <c r="V4941" s="15"/>
      <c r="W4941" s="15"/>
      <c r="X4941" s="15"/>
      <c r="Y4941" s="15"/>
      <c r="Z4941" s="15"/>
      <c r="AA4941" s="15"/>
      <c r="AB4941" s="15"/>
      <c r="AC4941" s="15"/>
      <c r="AD4941" s="15"/>
      <c r="AE4941" s="15"/>
      <c r="AT4941" s="281" t="s">
        <v>260</v>
      </c>
      <c r="AU4941" s="281" t="s">
        <v>93</v>
      </c>
      <c r="AV4941" s="15" t="s">
        <v>91</v>
      </c>
      <c r="AW4941" s="15" t="s">
        <v>40</v>
      </c>
      <c r="AX4941" s="15" t="s">
        <v>84</v>
      </c>
      <c r="AY4941" s="281" t="s">
        <v>251</v>
      </c>
    </row>
    <row r="4942" s="13" customFormat="1">
      <c r="A4942" s="13"/>
      <c r="B4942" s="249"/>
      <c r="C4942" s="250"/>
      <c r="D4942" s="251" t="s">
        <v>260</v>
      </c>
      <c r="E4942" s="252" t="s">
        <v>1</v>
      </c>
      <c r="F4942" s="253" t="s">
        <v>3945</v>
      </c>
      <c r="G4942" s="250"/>
      <c r="H4942" s="254">
        <v>7.3719999999999999</v>
      </c>
      <c r="I4942" s="255"/>
      <c r="J4942" s="250"/>
      <c r="K4942" s="250"/>
      <c r="L4942" s="256"/>
      <c r="M4942" s="257"/>
      <c r="N4942" s="258"/>
      <c r="O4942" s="258"/>
      <c r="P4942" s="258"/>
      <c r="Q4942" s="258"/>
      <c r="R4942" s="258"/>
      <c r="S4942" s="258"/>
      <c r="T4942" s="259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T4942" s="260" t="s">
        <v>260</v>
      </c>
      <c r="AU4942" s="260" t="s">
        <v>93</v>
      </c>
      <c r="AV4942" s="13" t="s">
        <v>93</v>
      </c>
      <c r="AW4942" s="13" t="s">
        <v>40</v>
      </c>
      <c r="AX4942" s="13" t="s">
        <v>84</v>
      </c>
      <c r="AY4942" s="260" t="s">
        <v>251</v>
      </c>
    </row>
    <row r="4943" s="13" customFormat="1">
      <c r="A4943" s="13"/>
      <c r="B4943" s="249"/>
      <c r="C4943" s="250"/>
      <c r="D4943" s="251" t="s">
        <v>260</v>
      </c>
      <c r="E4943" s="252" t="s">
        <v>1</v>
      </c>
      <c r="F4943" s="253" t="s">
        <v>3946</v>
      </c>
      <c r="G4943" s="250"/>
      <c r="H4943" s="254">
        <v>7.3719999999999999</v>
      </c>
      <c r="I4943" s="255"/>
      <c r="J4943" s="250"/>
      <c r="K4943" s="250"/>
      <c r="L4943" s="256"/>
      <c r="M4943" s="257"/>
      <c r="N4943" s="258"/>
      <c r="O4943" s="258"/>
      <c r="P4943" s="258"/>
      <c r="Q4943" s="258"/>
      <c r="R4943" s="258"/>
      <c r="S4943" s="258"/>
      <c r="T4943" s="259"/>
      <c r="U4943" s="13"/>
      <c r="V4943" s="13"/>
      <c r="W4943" s="13"/>
      <c r="X4943" s="13"/>
      <c r="Y4943" s="13"/>
      <c r="Z4943" s="13"/>
      <c r="AA4943" s="13"/>
      <c r="AB4943" s="13"/>
      <c r="AC4943" s="13"/>
      <c r="AD4943" s="13"/>
      <c r="AE4943" s="13"/>
      <c r="AT4943" s="260" t="s">
        <v>260</v>
      </c>
      <c r="AU4943" s="260" t="s">
        <v>93</v>
      </c>
      <c r="AV4943" s="13" t="s">
        <v>93</v>
      </c>
      <c r="AW4943" s="13" t="s">
        <v>40</v>
      </c>
      <c r="AX4943" s="13" t="s">
        <v>84</v>
      </c>
      <c r="AY4943" s="260" t="s">
        <v>251</v>
      </c>
    </row>
    <row r="4944" s="13" customFormat="1">
      <c r="A4944" s="13"/>
      <c r="B4944" s="249"/>
      <c r="C4944" s="250"/>
      <c r="D4944" s="251" t="s">
        <v>260</v>
      </c>
      <c r="E4944" s="252" t="s">
        <v>1</v>
      </c>
      <c r="F4944" s="253" t="s">
        <v>3947</v>
      </c>
      <c r="G4944" s="250"/>
      <c r="H4944" s="254">
        <v>7.3719999999999999</v>
      </c>
      <c r="I4944" s="255"/>
      <c r="J4944" s="250"/>
      <c r="K4944" s="250"/>
      <c r="L4944" s="256"/>
      <c r="M4944" s="257"/>
      <c r="N4944" s="258"/>
      <c r="O4944" s="258"/>
      <c r="P4944" s="258"/>
      <c r="Q4944" s="258"/>
      <c r="R4944" s="258"/>
      <c r="S4944" s="258"/>
      <c r="T4944" s="259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T4944" s="260" t="s">
        <v>260</v>
      </c>
      <c r="AU4944" s="260" t="s">
        <v>93</v>
      </c>
      <c r="AV4944" s="13" t="s">
        <v>93</v>
      </c>
      <c r="AW4944" s="13" t="s">
        <v>40</v>
      </c>
      <c r="AX4944" s="13" t="s">
        <v>84</v>
      </c>
      <c r="AY4944" s="260" t="s">
        <v>251</v>
      </c>
    </row>
    <row r="4945" s="13" customFormat="1">
      <c r="A4945" s="13"/>
      <c r="B4945" s="249"/>
      <c r="C4945" s="250"/>
      <c r="D4945" s="251" t="s">
        <v>260</v>
      </c>
      <c r="E4945" s="252" t="s">
        <v>1</v>
      </c>
      <c r="F4945" s="253" t="s">
        <v>3948</v>
      </c>
      <c r="G4945" s="250"/>
      <c r="H4945" s="254">
        <v>7.3719999999999999</v>
      </c>
      <c r="I4945" s="255"/>
      <c r="J4945" s="250"/>
      <c r="K4945" s="250"/>
      <c r="L4945" s="256"/>
      <c r="M4945" s="257"/>
      <c r="N4945" s="258"/>
      <c r="O4945" s="258"/>
      <c r="P4945" s="258"/>
      <c r="Q4945" s="258"/>
      <c r="R4945" s="258"/>
      <c r="S4945" s="258"/>
      <c r="T4945" s="259"/>
      <c r="U4945" s="13"/>
      <c r="V4945" s="13"/>
      <c r="W4945" s="13"/>
      <c r="X4945" s="13"/>
      <c r="Y4945" s="13"/>
      <c r="Z4945" s="13"/>
      <c r="AA4945" s="13"/>
      <c r="AB4945" s="13"/>
      <c r="AC4945" s="13"/>
      <c r="AD4945" s="13"/>
      <c r="AE4945" s="13"/>
      <c r="AT4945" s="260" t="s">
        <v>260</v>
      </c>
      <c r="AU4945" s="260" t="s">
        <v>93</v>
      </c>
      <c r="AV4945" s="13" t="s">
        <v>93</v>
      </c>
      <c r="AW4945" s="13" t="s">
        <v>40</v>
      </c>
      <c r="AX4945" s="13" t="s">
        <v>84</v>
      </c>
      <c r="AY4945" s="260" t="s">
        <v>251</v>
      </c>
    </row>
    <row r="4946" s="13" customFormat="1">
      <c r="A4946" s="13"/>
      <c r="B4946" s="249"/>
      <c r="C4946" s="250"/>
      <c r="D4946" s="251" t="s">
        <v>260</v>
      </c>
      <c r="E4946" s="252" t="s">
        <v>1</v>
      </c>
      <c r="F4946" s="253" t="s">
        <v>3949</v>
      </c>
      <c r="G4946" s="250"/>
      <c r="H4946" s="254">
        <v>7.3719999999999999</v>
      </c>
      <c r="I4946" s="255"/>
      <c r="J4946" s="250"/>
      <c r="K4946" s="250"/>
      <c r="L4946" s="256"/>
      <c r="M4946" s="257"/>
      <c r="N4946" s="258"/>
      <c r="O4946" s="258"/>
      <c r="P4946" s="258"/>
      <c r="Q4946" s="258"/>
      <c r="R4946" s="258"/>
      <c r="S4946" s="258"/>
      <c r="T4946" s="259"/>
      <c r="U4946" s="13"/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3"/>
      <c r="AT4946" s="260" t="s">
        <v>260</v>
      </c>
      <c r="AU4946" s="260" t="s">
        <v>93</v>
      </c>
      <c r="AV4946" s="13" t="s">
        <v>93</v>
      </c>
      <c r="AW4946" s="13" t="s">
        <v>40</v>
      </c>
      <c r="AX4946" s="13" t="s">
        <v>84</v>
      </c>
      <c r="AY4946" s="260" t="s">
        <v>251</v>
      </c>
    </row>
    <row r="4947" s="13" customFormat="1">
      <c r="A4947" s="13"/>
      <c r="B4947" s="249"/>
      <c r="C4947" s="250"/>
      <c r="D4947" s="251" t="s">
        <v>260</v>
      </c>
      <c r="E4947" s="252" t="s">
        <v>1</v>
      </c>
      <c r="F4947" s="253" t="s">
        <v>3950</v>
      </c>
      <c r="G4947" s="250"/>
      <c r="H4947" s="254">
        <v>7.3719999999999999</v>
      </c>
      <c r="I4947" s="255"/>
      <c r="J4947" s="250"/>
      <c r="K4947" s="250"/>
      <c r="L4947" s="256"/>
      <c r="M4947" s="257"/>
      <c r="N4947" s="258"/>
      <c r="O4947" s="258"/>
      <c r="P4947" s="258"/>
      <c r="Q4947" s="258"/>
      <c r="R4947" s="258"/>
      <c r="S4947" s="258"/>
      <c r="T4947" s="259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T4947" s="260" t="s">
        <v>260</v>
      </c>
      <c r="AU4947" s="260" t="s">
        <v>93</v>
      </c>
      <c r="AV4947" s="13" t="s">
        <v>93</v>
      </c>
      <c r="AW4947" s="13" t="s">
        <v>40</v>
      </c>
      <c r="AX4947" s="13" t="s">
        <v>84</v>
      </c>
      <c r="AY4947" s="260" t="s">
        <v>251</v>
      </c>
    </row>
    <row r="4948" s="13" customFormat="1">
      <c r="A4948" s="13"/>
      <c r="B4948" s="249"/>
      <c r="C4948" s="250"/>
      <c r="D4948" s="251" t="s">
        <v>260</v>
      </c>
      <c r="E4948" s="252" t="s">
        <v>1</v>
      </c>
      <c r="F4948" s="253" t="s">
        <v>3951</v>
      </c>
      <c r="G4948" s="250"/>
      <c r="H4948" s="254">
        <v>7.3719999999999999</v>
      </c>
      <c r="I4948" s="255"/>
      <c r="J4948" s="250"/>
      <c r="K4948" s="250"/>
      <c r="L4948" s="256"/>
      <c r="M4948" s="257"/>
      <c r="N4948" s="258"/>
      <c r="O4948" s="258"/>
      <c r="P4948" s="258"/>
      <c r="Q4948" s="258"/>
      <c r="R4948" s="258"/>
      <c r="S4948" s="258"/>
      <c r="T4948" s="259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T4948" s="260" t="s">
        <v>260</v>
      </c>
      <c r="AU4948" s="260" t="s">
        <v>93</v>
      </c>
      <c r="AV4948" s="13" t="s">
        <v>93</v>
      </c>
      <c r="AW4948" s="13" t="s">
        <v>40</v>
      </c>
      <c r="AX4948" s="13" t="s">
        <v>84</v>
      </c>
      <c r="AY4948" s="260" t="s">
        <v>251</v>
      </c>
    </row>
    <row r="4949" s="13" customFormat="1">
      <c r="A4949" s="13"/>
      <c r="B4949" s="249"/>
      <c r="C4949" s="250"/>
      <c r="D4949" s="251" t="s">
        <v>260</v>
      </c>
      <c r="E4949" s="252" t="s">
        <v>1</v>
      </c>
      <c r="F4949" s="253" t="s">
        <v>3952</v>
      </c>
      <c r="G4949" s="250"/>
      <c r="H4949" s="254">
        <v>7.3719999999999999</v>
      </c>
      <c r="I4949" s="255"/>
      <c r="J4949" s="250"/>
      <c r="K4949" s="250"/>
      <c r="L4949" s="256"/>
      <c r="M4949" s="257"/>
      <c r="N4949" s="258"/>
      <c r="O4949" s="258"/>
      <c r="P4949" s="258"/>
      <c r="Q4949" s="258"/>
      <c r="R4949" s="258"/>
      <c r="S4949" s="258"/>
      <c r="T4949" s="259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T4949" s="260" t="s">
        <v>260</v>
      </c>
      <c r="AU4949" s="260" t="s">
        <v>93</v>
      </c>
      <c r="AV4949" s="13" t="s">
        <v>93</v>
      </c>
      <c r="AW4949" s="13" t="s">
        <v>40</v>
      </c>
      <c r="AX4949" s="13" t="s">
        <v>84</v>
      </c>
      <c r="AY4949" s="260" t="s">
        <v>251</v>
      </c>
    </row>
    <row r="4950" s="13" customFormat="1">
      <c r="A4950" s="13"/>
      <c r="B4950" s="249"/>
      <c r="C4950" s="250"/>
      <c r="D4950" s="251" t="s">
        <v>260</v>
      </c>
      <c r="E4950" s="252" t="s">
        <v>1</v>
      </c>
      <c r="F4950" s="253" t="s">
        <v>3953</v>
      </c>
      <c r="G4950" s="250"/>
      <c r="H4950" s="254">
        <v>7.3719999999999999</v>
      </c>
      <c r="I4950" s="255"/>
      <c r="J4950" s="250"/>
      <c r="K4950" s="250"/>
      <c r="L4950" s="256"/>
      <c r="M4950" s="257"/>
      <c r="N4950" s="258"/>
      <c r="O4950" s="258"/>
      <c r="P4950" s="258"/>
      <c r="Q4950" s="258"/>
      <c r="R4950" s="258"/>
      <c r="S4950" s="258"/>
      <c r="T4950" s="259"/>
      <c r="U4950" s="13"/>
      <c r="V4950" s="13"/>
      <c r="W4950" s="13"/>
      <c r="X4950" s="13"/>
      <c r="Y4950" s="13"/>
      <c r="Z4950" s="13"/>
      <c r="AA4950" s="13"/>
      <c r="AB4950" s="13"/>
      <c r="AC4950" s="13"/>
      <c r="AD4950" s="13"/>
      <c r="AE4950" s="13"/>
      <c r="AT4950" s="260" t="s">
        <v>260</v>
      </c>
      <c r="AU4950" s="260" t="s">
        <v>93</v>
      </c>
      <c r="AV4950" s="13" t="s">
        <v>93</v>
      </c>
      <c r="AW4950" s="13" t="s">
        <v>40</v>
      </c>
      <c r="AX4950" s="13" t="s">
        <v>84</v>
      </c>
      <c r="AY4950" s="260" t="s">
        <v>251</v>
      </c>
    </row>
    <row r="4951" s="13" customFormat="1">
      <c r="A4951" s="13"/>
      <c r="B4951" s="249"/>
      <c r="C4951" s="250"/>
      <c r="D4951" s="251" t="s">
        <v>260</v>
      </c>
      <c r="E4951" s="252" t="s">
        <v>1</v>
      </c>
      <c r="F4951" s="253" t="s">
        <v>3954</v>
      </c>
      <c r="G4951" s="250"/>
      <c r="H4951" s="254">
        <v>7.3719999999999999</v>
      </c>
      <c r="I4951" s="255"/>
      <c r="J4951" s="250"/>
      <c r="K4951" s="250"/>
      <c r="L4951" s="256"/>
      <c r="M4951" s="257"/>
      <c r="N4951" s="258"/>
      <c r="O4951" s="258"/>
      <c r="P4951" s="258"/>
      <c r="Q4951" s="258"/>
      <c r="R4951" s="258"/>
      <c r="S4951" s="258"/>
      <c r="T4951" s="259"/>
      <c r="U4951" s="13"/>
      <c r="V4951" s="13"/>
      <c r="W4951" s="13"/>
      <c r="X4951" s="13"/>
      <c r="Y4951" s="13"/>
      <c r="Z4951" s="13"/>
      <c r="AA4951" s="13"/>
      <c r="AB4951" s="13"/>
      <c r="AC4951" s="13"/>
      <c r="AD4951" s="13"/>
      <c r="AE4951" s="13"/>
      <c r="AT4951" s="260" t="s">
        <v>260</v>
      </c>
      <c r="AU4951" s="260" t="s">
        <v>93</v>
      </c>
      <c r="AV4951" s="13" t="s">
        <v>93</v>
      </c>
      <c r="AW4951" s="13" t="s">
        <v>40</v>
      </c>
      <c r="AX4951" s="13" t="s">
        <v>84</v>
      </c>
      <c r="AY4951" s="260" t="s">
        <v>251</v>
      </c>
    </row>
    <row r="4952" s="13" customFormat="1">
      <c r="A4952" s="13"/>
      <c r="B4952" s="249"/>
      <c r="C4952" s="250"/>
      <c r="D4952" s="251" t="s">
        <v>260</v>
      </c>
      <c r="E4952" s="252" t="s">
        <v>1</v>
      </c>
      <c r="F4952" s="253" t="s">
        <v>3955</v>
      </c>
      <c r="G4952" s="250"/>
      <c r="H4952" s="254">
        <v>7.3719999999999999</v>
      </c>
      <c r="I4952" s="255"/>
      <c r="J4952" s="250"/>
      <c r="K4952" s="250"/>
      <c r="L4952" s="256"/>
      <c r="M4952" s="257"/>
      <c r="N4952" s="258"/>
      <c r="O4952" s="258"/>
      <c r="P4952" s="258"/>
      <c r="Q4952" s="258"/>
      <c r="R4952" s="258"/>
      <c r="S4952" s="258"/>
      <c r="T4952" s="259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T4952" s="260" t="s">
        <v>260</v>
      </c>
      <c r="AU4952" s="260" t="s">
        <v>93</v>
      </c>
      <c r="AV4952" s="13" t="s">
        <v>93</v>
      </c>
      <c r="AW4952" s="13" t="s">
        <v>40</v>
      </c>
      <c r="AX4952" s="13" t="s">
        <v>84</v>
      </c>
      <c r="AY4952" s="260" t="s">
        <v>251</v>
      </c>
    </row>
    <row r="4953" s="13" customFormat="1">
      <c r="A4953" s="13"/>
      <c r="B4953" s="249"/>
      <c r="C4953" s="250"/>
      <c r="D4953" s="251" t="s">
        <v>260</v>
      </c>
      <c r="E4953" s="252" t="s">
        <v>1</v>
      </c>
      <c r="F4953" s="253" t="s">
        <v>3956</v>
      </c>
      <c r="G4953" s="250"/>
      <c r="H4953" s="254">
        <v>9.2420000000000009</v>
      </c>
      <c r="I4953" s="255"/>
      <c r="J4953" s="250"/>
      <c r="K4953" s="250"/>
      <c r="L4953" s="256"/>
      <c r="M4953" s="257"/>
      <c r="N4953" s="258"/>
      <c r="O4953" s="258"/>
      <c r="P4953" s="258"/>
      <c r="Q4953" s="258"/>
      <c r="R4953" s="258"/>
      <c r="S4953" s="258"/>
      <c r="T4953" s="259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60" t="s">
        <v>260</v>
      </c>
      <c r="AU4953" s="260" t="s">
        <v>93</v>
      </c>
      <c r="AV4953" s="13" t="s">
        <v>93</v>
      </c>
      <c r="AW4953" s="13" t="s">
        <v>40</v>
      </c>
      <c r="AX4953" s="13" t="s">
        <v>84</v>
      </c>
      <c r="AY4953" s="260" t="s">
        <v>251</v>
      </c>
    </row>
    <row r="4954" s="13" customFormat="1">
      <c r="A4954" s="13"/>
      <c r="B4954" s="249"/>
      <c r="C4954" s="250"/>
      <c r="D4954" s="251" t="s">
        <v>260</v>
      </c>
      <c r="E4954" s="252" t="s">
        <v>1</v>
      </c>
      <c r="F4954" s="253" t="s">
        <v>3957</v>
      </c>
      <c r="G4954" s="250"/>
      <c r="H4954" s="254">
        <v>7.3719999999999999</v>
      </c>
      <c r="I4954" s="255"/>
      <c r="J4954" s="250"/>
      <c r="K4954" s="250"/>
      <c r="L4954" s="256"/>
      <c r="M4954" s="257"/>
      <c r="N4954" s="258"/>
      <c r="O4954" s="258"/>
      <c r="P4954" s="258"/>
      <c r="Q4954" s="258"/>
      <c r="R4954" s="258"/>
      <c r="S4954" s="258"/>
      <c r="T4954" s="259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60" t="s">
        <v>260</v>
      </c>
      <c r="AU4954" s="260" t="s">
        <v>93</v>
      </c>
      <c r="AV4954" s="13" t="s">
        <v>93</v>
      </c>
      <c r="AW4954" s="13" t="s">
        <v>40</v>
      </c>
      <c r="AX4954" s="13" t="s">
        <v>84</v>
      </c>
      <c r="AY4954" s="260" t="s">
        <v>251</v>
      </c>
    </row>
    <row r="4955" s="13" customFormat="1">
      <c r="A4955" s="13"/>
      <c r="B4955" s="249"/>
      <c r="C4955" s="250"/>
      <c r="D4955" s="251" t="s">
        <v>260</v>
      </c>
      <c r="E4955" s="252" t="s">
        <v>1</v>
      </c>
      <c r="F4955" s="253" t="s">
        <v>3958</v>
      </c>
      <c r="G4955" s="250"/>
      <c r="H4955" s="254">
        <v>7.3719999999999999</v>
      </c>
      <c r="I4955" s="255"/>
      <c r="J4955" s="250"/>
      <c r="K4955" s="250"/>
      <c r="L4955" s="256"/>
      <c r="M4955" s="257"/>
      <c r="N4955" s="258"/>
      <c r="O4955" s="258"/>
      <c r="P4955" s="258"/>
      <c r="Q4955" s="258"/>
      <c r="R4955" s="258"/>
      <c r="S4955" s="258"/>
      <c r="T4955" s="259"/>
      <c r="U4955" s="13"/>
      <c r="V4955" s="13"/>
      <c r="W4955" s="13"/>
      <c r="X4955" s="13"/>
      <c r="Y4955" s="13"/>
      <c r="Z4955" s="13"/>
      <c r="AA4955" s="13"/>
      <c r="AB4955" s="13"/>
      <c r="AC4955" s="13"/>
      <c r="AD4955" s="13"/>
      <c r="AE4955" s="13"/>
      <c r="AT4955" s="260" t="s">
        <v>260</v>
      </c>
      <c r="AU4955" s="260" t="s">
        <v>93</v>
      </c>
      <c r="AV4955" s="13" t="s">
        <v>93</v>
      </c>
      <c r="AW4955" s="13" t="s">
        <v>40</v>
      </c>
      <c r="AX4955" s="13" t="s">
        <v>84</v>
      </c>
      <c r="AY4955" s="260" t="s">
        <v>251</v>
      </c>
    </row>
    <row r="4956" s="13" customFormat="1">
      <c r="A4956" s="13"/>
      <c r="B4956" s="249"/>
      <c r="C4956" s="250"/>
      <c r="D4956" s="251" t="s">
        <v>260</v>
      </c>
      <c r="E4956" s="252" t="s">
        <v>1</v>
      </c>
      <c r="F4956" s="253" t="s">
        <v>3959</v>
      </c>
      <c r="G4956" s="250"/>
      <c r="H4956" s="254">
        <v>7.3719999999999999</v>
      </c>
      <c r="I4956" s="255"/>
      <c r="J4956" s="250"/>
      <c r="K4956" s="250"/>
      <c r="L4956" s="256"/>
      <c r="M4956" s="257"/>
      <c r="N4956" s="258"/>
      <c r="O4956" s="258"/>
      <c r="P4956" s="258"/>
      <c r="Q4956" s="258"/>
      <c r="R4956" s="258"/>
      <c r="S4956" s="258"/>
      <c r="T4956" s="259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60" t="s">
        <v>260</v>
      </c>
      <c r="AU4956" s="260" t="s">
        <v>93</v>
      </c>
      <c r="AV4956" s="13" t="s">
        <v>93</v>
      </c>
      <c r="AW4956" s="13" t="s">
        <v>40</v>
      </c>
      <c r="AX4956" s="13" t="s">
        <v>84</v>
      </c>
      <c r="AY4956" s="260" t="s">
        <v>251</v>
      </c>
    </row>
    <row r="4957" s="13" customFormat="1">
      <c r="A4957" s="13"/>
      <c r="B4957" s="249"/>
      <c r="C4957" s="250"/>
      <c r="D4957" s="251" t="s">
        <v>260</v>
      </c>
      <c r="E4957" s="252" t="s">
        <v>1</v>
      </c>
      <c r="F4957" s="253" t="s">
        <v>3960</v>
      </c>
      <c r="G4957" s="250"/>
      <c r="H4957" s="254">
        <v>7.3719999999999999</v>
      </c>
      <c r="I4957" s="255"/>
      <c r="J4957" s="250"/>
      <c r="K4957" s="250"/>
      <c r="L4957" s="256"/>
      <c r="M4957" s="257"/>
      <c r="N4957" s="258"/>
      <c r="O4957" s="258"/>
      <c r="P4957" s="258"/>
      <c r="Q4957" s="258"/>
      <c r="R4957" s="258"/>
      <c r="S4957" s="258"/>
      <c r="T4957" s="259"/>
      <c r="U4957" s="13"/>
      <c r="V4957" s="13"/>
      <c r="W4957" s="13"/>
      <c r="X4957" s="13"/>
      <c r="Y4957" s="13"/>
      <c r="Z4957" s="13"/>
      <c r="AA4957" s="13"/>
      <c r="AB4957" s="13"/>
      <c r="AC4957" s="13"/>
      <c r="AD4957" s="13"/>
      <c r="AE4957" s="13"/>
      <c r="AT4957" s="260" t="s">
        <v>260</v>
      </c>
      <c r="AU4957" s="260" t="s">
        <v>93</v>
      </c>
      <c r="AV4957" s="13" t="s">
        <v>93</v>
      </c>
      <c r="AW4957" s="13" t="s">
        <v>40</v>
      </c>
      <c r="AX4957" s="13" t="s">
        <v>84</v>
      </c>
      <c r="AY4957" s="260" t="s">
        <v>251</v>
      </c>
    </row>
    <row r="4958" s="13" customFormat="1">
      <c r="A4958" s="13"/>
      <c r="B4958" s="249"/>
      <c r="C4958" s="250"/>
      <c r="D4958" s="251" t="s">
        <v>260</v>
      </c>
      <c r="E4958" s="252" t="s">
        <v>1</v>
      </c>
      <c r="F4958" s="253" t="s">
        <v>3961</v>
      </c>
      <c r="G4958" s="250"/>
      <c r="H4958" s="254">
        <v>7.3719999999999999</v>
      </c>
      <c r="I4958" s="255"/>
      <c r="J4958" s="250"/>
      <c r="K4958" s="250"/>
      <c r="L4958" s="256"/>
      <c r="M4958" s="257"/>
      <c r="N4958" s="258"/>
      <c r="O4958" s="258"/>
      <c r="P4958" s="258"/>
      <c r="Q4958" s="258"/>
      <c r="R4958" s="258"/>
      <c r="S4958" s="258"/>
      <c r="T4958" s="259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60" t="s">
        <v>260</v>
      </c>
      <c r="AU4958" s="260" t="s">
        <v>93</v>
      </c>
      <c r="AV4958" s="13" t="s">
        <v>93</v>
      </c>
      <c r="AW4958" s="13" t="s">
        <v>40</v>
      </c>
      <c r="AX4958" s="13" t="s">
        <v>84</v>
      </c>
      <c r="AY4958" s="260" t="s">
        <v>251</v>
      </c>
    </row>
    <row r="4959" s="13" customFormat="1">
      <c r="A4959" s="13"/>
      <c r="B4959" s="249"/>
      <c r="C4959" s="250"/>
      <c r="D4959" s="251" t="s">
        <v>260</v>
      </c>
      <c r="E4959" s="252" t="s">
        <v>1</v>
      </c>
      <c r="F4959" s="253" t="s">
        <v>3962</v>
      </c>
      <c r="G4959" s="250"/>
      <c r="H4959" s="254">
        <v>7.3719999999999999</v>
      </c>
      <c r="I4959" s="255"/>
      <c r="J4959" s="250"/>
      <c r="K4959" s="250"/>
      <c r="L4959" s="256"/>
      <c r="M4959" s="257"/>
      <c r="N4959" s="258"/>
      <c r="O4959" s="258"/>
      <c r="P4959" s="258"/>
      <c r="Q4959" s="258"/>
      <c r="R4959" s="258"/>
      <c r="S4959" s="258"/>
      <c r="T4959" s="259"/>
      <c r="U4959" s="13"/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3"/>
      <c r="AT4959" s="260" t="s">
        <v>260</v>
      </c>
      <c r="AU4959" s="260" t="s">
        <v>93</v>
      </c>
      <c r="AV4959" s="13" t="s">
        <v>93</v>
      </c>
      <c r="AW4959" s="13" t="s">
        <v>40</v>
      </c>
      <c r="AX4959" s="13" t="s">
        <v>84</v>
      </c>
      <c r="AY4959" s="260" t="s">
        <v>251</v>
      </c>
    </row>
    <row r="4960" s="13" customFormat="1">
      <c r="A4960" s="13"/>
      <c r="B4960" s="249"/>
      <c r="C4960" s="250"/>
      <c r="D4960" s="251" t="s">
        <v>260</v>
      </c>
      <c r="E4960" s="252" t="s">
        <v>1</v>
      </c>
      <c r="F4960" s="253" t="s">
        <v>3963</v>
      </c>
      <c r="G4960" s="250"/>
      <c r="H4960" s="254">
        <v>7.3719999999999999</v>
      </c>
      <c r="I4960" s="255"/>
      <c r="J4960" s="250"/>
      <c r="K4960" s="250"/>
      <c r="L4960" s="256"/>
      <c r="M4960" s="257"/>
      <c r="N4960" s="258"/>
      <c r="O4960" s="258"/>
      <c r="P4960" s="258"/>
      <c r="Q4960" s="258"/>
      <c r="R4960" s="258"/>
      <c r="S4960" s="258"/>
      <c r="T4960" s="259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60" t="s">
        <v>260</v>
      </c>
      <c r="AU4960" s="260" t="s">
        <v>93</v>
      </c>
      <c r="AV4960" s="13" t="s">
        <v>93</v>
      </c>
      <c r="AW4960" s="13" t="s">
        <v>40</v>
      </c>
      <c r="AX4960" s="13" t="s">
        <v>84</v>
      </c>
      <c r="AY4960" s="260" t="s">
        <v>251</v>
      </c>
    </row>
    <row r="4961" s="13" customFormat="1">
      <c r="A4961" s="13"/>
      <c r="B4961" s="249"/>
      <c r="C4961" s="250"/>
      <c r="D4961" s="251" t="s">
        <v>260</v>
      </c>
      <c r="E4961" s="252" t="s">
        <v>1</v>
      </c>
      <c r="F4961" s="253" t="s">
        <v>3964</v>
      </c>
      <c r="G4961" s="250"/>
      <c r="H4961" s="254">
        <v>7.3719999999999999</v>
      </c>
      <c r="I4961" s="255"/>
      <c r="J4961" s="250"/>
      <c r="K4961" s="250"/>
      <c r="L4961" s="256"/>
      <c r="M4961" s="257"/>
      <c r="N4961" s="258"/>
      <c r="O4961" s="258"/>
      <c r="P4961" s="258"/>
      <c r="Q4961" s="258"/>
      <c r="R4961" s="258"/>
      <c r="S4961" s="258"/>
      <c r="T4961" s="259"/>
      <c r="U4961" s="13"/>
      <c r="V4961" s="13"/>
      <c r="W4961" s="13"/>
      <c r="X4961" s="13"/>
      <c r="Y4961" s="13"/>
      <c r="Z4961" s="13"/>
      <c r="AA4961" s="13"/>
      <c r="AB4961" s="13"/>
      <c r="AC4961" s="13"/>
      <c r="AD4961" s="13"/>
      <c r="AE4961" s="13"/>
      <c r="AT4961" s="260" t="s">
        <v>260</v>
      </c>
      <c r="AU4961" s="260" t="s">
        <v>93</v>
      </c>
      <c r="AV4961" s="13" t="s">
        <v>93</v>
      </c>
      <c r="AW4961" s="13" t="s">
        <v>40</v>
      </c>
      <c r="AX4961" s="13" t="s">
        <v>84</v>
      </c>
      <c r="AY4961" s="260" t="s">
        <v>251</v>
      </c>
    </row>
    <row r="4962" s="16" customFormat="1">
      <c r="A4962" s="16"/>
      <c r="B4962" s="283"/>
      <c r="C4962" s="284"/>
      <c r="D4962" s="251" t="s">
        <v>260</v>
      </c>
      <c r="E4962" s="285" t="s">
        <v>1</v>
      </c>
      <c r="F4962" s="286" t="s">
        <v>329</v>
      </c>
      <c r="G4962" s="284"/>
      <c r="H4962" s="287">
        <v>149.31</v>
      </c>
      <c r="I4962" s="288"/>
      <c r="J4962" s="284"/>
      <c r="K4962" s="284"/>
      <c r="L4962" s="289"/>
      <c r="M4962" s="290"/>
      <c r="N4962" s="291"/>
      <c r="O4962" s="291"/>
      <c r="P4962" s="291"/>
      <c r="Q4962" s="291"/>
      <c r="R4962" s="291"/>
      <c r="S4962" s="291"/>
      <c r="T4962" s="292"/>
      <c r="U4962" s="16"/>
      <c r="V4962" s="16"/>
      <c r="W4962" s="16"/>
      <c r="X4962" s="16"/>
      <c r="Y4962" s="16"/>
      <c r="Z4962" s="16"/>
      <c r="AA4962" s="16"/>
      <c r="AB4962" s="16"/>
      <c r="AC4962" s="16"/>
      <c r="AD4962" s="16"/>
      <c r="AE4962" s="16"/>
      <c r="AT4962" s="293" t="s">
        <v>260</v>
      </c>
      <c r="AU4962" s="293" t="s">
        <v>93</v>
      </c>
      <c r="AV4962" s="16" t="s">
        <v>273</v>
      </c>
      <c r="AW4962" s="16" t="s">
        <v>40</v>
      </c>
      <c r="AX4962" s="16" t="s">
        <v>84</v>
      </c>
      <c r="AY4962" s="293" t="s">
        <v>251</v>
      </c>
    </row>
    <row r="4963" s="15" customFormat="1">
      <c r="A4963" s="15"/>
      <c r="B4963" s="272"/>
      <c r="C4963" s="273"/>
      <c r="D4963" s="251" t="s">
        <v>260</v>
      </c>
      <c r="E4963" s="274" t="s">
        <v>1</v>
      </c>
      <c r="F4963" s="275" t="s">
        <v>3717</v>
      </c>
      <c r="G4963" s="273"/>
      <c r="H4963" s="274" t="s">
        <v>1</v>
      </c>
      <c r="I4963" s="276"/>
      <c r="J4963" s="273"/>
      <c r="K4963" s="273"/>
      <c r="L4963" s="277"/>
      <c r="M4963" s="278"/>
      <c r="N4963" s="279"/>
      <c r="O4963" s="279"/>
      <c r="P4963" s="279"/>
      <c r="Q4963" s="279"/>
      <c r="R4963" s="279"/>
      <c r="S4963" s="279"/>
      <c r="T4963" s="280"/>
      <c r="U4963" s="15"/>
      <c r="V4963" s="15"/>
      <c r="W4963" s="15"/>
      <c r="X4963" s="15"/>
      <c r="Y4963" s="15"/>
      <c r="Z4963" s="15"/>
      <c r="AA4963" s="15"/>
      <c r="AB4963" s="15"/>
      <c r="AC4963" s="15"/>
      <c r="AD4963" s="15"/>
      <c r="AE4963" s="15"/>
      <c r="AT4963" s="281" t="s">
        <v>260</v>
      </c>
      <c r="AU4963" s="281" t="s">
        <v>93</v>
      </c>
      <c r="AV4963" s="15" t="s">
        <v>91</v>
      </c>
      <c r="AW4963" s="15" t="s">
        <v>40</v>
      </c>
      <c r="AX4963" s="15" t="s">
        <v>84</v>
      </c>
      <c r="AY4963" s="281" t="s">
        <v>251</v>
      </c>
    </row>
    <row r="4964" s="13" customFormat="1">
      <c r="A4964" s="13"/>
      <c r="B4964" s="249"/>
      <c r="C4964" s="250"/>
      <c r="D4964" s="251" t="s">
        <v>260</v>
      </c>
      <c r="E4964" s="252" t="s">
        <v>1</v>
      </c>
      <c r="F4964" s="253" t="s">
        <v>3801</v>
      </c>
      <c r="G4964" s="250"/>
      <c r="H4964" s="254">
        <v>9.1999999999999993</v>
      </c>
      <c r="I4964" s="255"/>
      <c r="J4964" s="250"/>
      <c r="K4964" s="250"/>
      <c r="L4964" s="256"/>
      <c r="M4964" s="257"/>
      <c r="N4964" s="258"/>
      <c r="O4964" s="258"/>
      <c r="P4964" s="258"/>
      <c r="Q4964" s="258"/>
      <c r="R4964" s="258"/>
      <c r="S4964" s="258"/>
      <c r="T4964" s="259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T4964" s="260" t="s">
        <v>260</v>
      </c>
      <c r="AU4964" s="260" t="s">
        <v>93</v>
      </c>
      <c r="AV4964" s="13" t="s">
        <v>93</v>
      </c>
      <c r="AW4964" s="13" t="s">
        <v>40</v>
      </c>
      <c r="AX4964" s="13" t="s">
        <v>84</v>
      </c>
      <c r="AY4964" s="260" t="s">
        <v>251</v>
      </c>
    </row>
    <row r="4965" s="13" customFormat="1">
      <c r="A4965" s="13"/>
      <c r="B4965" s="249"/>
      <c r="C4965" s="250"/>
      <c r="D4965" s="251" t="s">
        <v>260</v>
      </c>
      <c r="E4965" s="252" t="s">
        <v>1</v>
      </c>
      <c r="F4965" s="253" t="s">
        <v>3802</v>
      </c>
      <c r="G4965" s="250"/>
      <c r="H4965" s="254">
        <v>9.3699999999999992</v>
      </c>
      <c r="I4965" s="255"/>
      <c r="J4965" s="250"/>
      <c r="K4965" s="250"/>
      <c r="L4965" s="256"/>
      <c r="M4965" s="257"/>
      <c r="N4965" s="258"/>
      <c r="O4965" s="258"/>
      <c r="P4965" s="258"/>
      <c r="Q4965" s="258"/>
      <c r="R4965" s="258"/>
      <c r="S4965" s="258"/>
      <c r="T4965" s="259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60" t="s">
        <v>260</v>
      </c>
      <c r="AU4965" s="260" t="s">
        <v>93</v>
      </c>
      <c r="AV4965" s="13" t="s">
        <v>93</v>
      </c>
      <c r="AW4965" s="13" t="s">
        <v>40</v>
      </c>
      <c r="AX4965" s="13" t="s">
        <v>84</v>
      </c>
      <c r="AY4965" s="260" t="s">
        <v>251</v>
      </c>
    </row>
    <row r="4966" s="13" customFormat="1">
      <c r="A4966" s="13"/>
      <c r="B4966" s="249"/>
      <c r="C4966" s="250"/>
      <c r="D4966" s="251" t="s">
        <v>260</v>
      </c>
      <c r="E4966" s="252" t="s">
        <v>1</v>
      </c>
      <c r="F4966" s="253" t="s">
        <v>3803</v>
      </c>
      <c r="G4966" s="250"/>
      <c r="H4966" s="254">
        <v>9.2699999999999996</v>
      </c>
      <c r="I4966" s="255"/>
      <c r="J4966" s="250"/>
      <c r="K4966" s="250"/>
      <c r="L4966" s="256"/>
      <c r="M4966" s="257"/>
      <c r="N4966" s="258"/>
      <c r="O4966" s="258"/>
      <c r="P4966" s="258"/>
      <c r="Q4966" s="258"/>
      <c r="R4966" s="258"/>
      <c r="S4966" s="258"/>
      <c r="T4966" s="259"/>
      <c r="U4966" s="13"/>
      <c r="V4966" s="13"/>
      <c r="W4966" s="13"/>
      <c r="X4966" s="13"/>
      <c r="Y4966" s="13"/>
      <c r="Z4966" s="13"/>
      <c r="AA4966" s="13"/>
      <c r="AB4966" s="13"/>
      <c r="AC4966" s="13"/>
      <c r="AD4966" s="13"/>
      <c r="AE4966" s="13"/>
      <c r="AT4966" s="260" t="s">
        <v>260</v>
      </c>
      <c r="AU4966" s="260" t="s">
        <v>93</v>
      </c>
      <c r="AV4966" s="13" t="s">
        <v>93</v>
      </c>
      <c r="AW4966" s="13" t="s">
        <v>40</v>
      </c>
      <c r="AX4966" s="13" t="s">
        <v>84</v>
      </c>
      <c r="AY4966" s="260" t="s">
        <v>251</v>
      </c>
    </row>
    <row r="4967" s="13" customFormat="1">
      <c r="A4967" s="13"/>
      <c r="B4967" s="249"/>
      <c r="C4967" s="250"/>
      <c r="D4967" s="251" t="s">
        <v>260</v>
      </c>
      <c r="E4967" s="252" t="s">
        <v>1</v>
      </c>
      <c r="F4967" s="253" t="s">
        <v>3804</v>
      </c>
      <c r="G4967" s="250"/>
      <c r="H4967" s="254">
        <v>9.2699999999999996</v>
      </c>
      <c r="I4967" s="255"/>
      <c r="J4967" s="250"/>
      <c r="K4967" s="250"/>
      <c r="L4967" s="256"/>
      <c r="M4967" s="257"/>
      <c r="N4967" s="258"/>
      <c r="O4967" s="258"/>
      <c r="P4967" s="258"/>
      <c r="Q4967" s="258"/>
      <c r="R4967" s="258"/>
      <c r="S4967" s="258"/>
      <c r="T4967" s="259"/>
      <c r="U4967" s="13"/>
      <c r="V4967" s="13"/>
      <c r="W4967" s="13"/>
      <c r="X4967" s="13"/>
      <c r="Y4967" s="13"/>
      <c r="Z4967" s="13"/>
      <c r="AA4967" s="13"/>
      <c r="AB4967" s="13"/>
      <c r="AC4967" s="13"/>
      <c r="AD4967" s="13"/>
      <c r="AE4967" s="13"/>
      <c r="AT4967" s="260" t="s">
        <v>260</v>
      </c>
      <c r="AU4967" s="260" t="s">
        <v>93</v>
      </c>
      <c r="AV4967" s="13" t="s">
        <v>93</v>
      </c>
      <c r="AW4967" s="13" t="s">
        <v>40</v>
      </c>
      <c r="AX4967" s="13" t="s">
        <v>84</v>
      </c>
      <c r="AY4967" s="260" t="s">
        <v>251</v>
      </c>
    </row>
    <row r="4968" s="13" customFormat="1">
      <c r="A4968" s="13"/>
      <c r="B4968" s="249"/>
      <c r="C4968" s="250"/>
      <c r="D4968" s="251" t="s">
        <v>260</v>
      </c>
      <c r="E4968" s="252" t="s">
        <v>1</v>
      </c>
      <c r="F4968" s="253" t="s">
        <v>3805</v>
      </c>
      <c r="G4968" s="250"/>
      <c r="H4968" s="254">
        <v>9.2699999999999996</v>
      </c>
      <c r="I4968" s="255"/>
      <c r="J4968" s="250"/>
      <c r="K4968" s="250"/>
      <c r="L4968" s="256"/>
      <c r="M4968" s="257"/>
      <c r="N4968" s="258"/>
      <c r="O4968" s="258"/>
      <c r="P4968" s="258"/>
      <c r="Q4968" s="258"/>
      <c r="R4968" s="258"/>
      <c r="S4968" s="258"/>
      <c r="T4968" s="259"/>
      <c r="U4968" s="13"/>
      <c r="V4968" s="13"/>
      <c r="W4968" s="13"/>
      <c r="X4968" s="13"/>
      <c r="Y4968" s="13"/>
      <c r="Z4968" s="13"/>
      <c r="AA4968" s="13"/>
      <c r="AB4968" s="13"/>
      <c r="AC4968" s="13"/>
      <c r="AD4968" s="13"/>
      <c r="AE4968" s="13"/>
      <c r="AT4968" s="260" t="s">
        <v>260</v>
      </c>
      <c r="AU4968" s="260" t="s">
        <v>93</v>
      </c>
      <c r="AV4968" s="13" t="s">
        <v>93</v>
      </c>
      <c r="AW4968" s="13" t="s">
        <v>40</v>
      </c>
      <c r="AX4968" s="13" t="s">
        <v>84</v>
      </c>
      <c r="AY4968" s="260" t="s">
        <v>251</v>
      </c>
    </row>
    <row r="4969" s="13" customFormat="1">
      <c r="A4969" s="13"/>
      <c r="B4969" s="249"/>
      <c r="C4969" s="250"/>
      <c r="D4969" s="251" t="s">
        <v>260</v>
      </c>
      <c r="E4969" s="252" t="s">
        <v>1</v>
      </c>
      <c r="F4969" s="253" t="s">
        <v>3806</v>
      </c>
      <c r="G4969" s="250"/>
      <c r="H4969" s="254">
        <v>7.3899999999999997</v>
      </c>
      <c r="I4969" s="255"/>
      <c r="J4969" s="250"/>
      <c r="K4969" s="250"/>
      <c r="L4969" s="256"/>
      <c r="M4969" s="257"/>
      <c r="N4969" s="258"/>
      <c r="O4969" s="258"/>
      <c r="P4969" s="258"/>
      <c r="Q4969" s="258"/>
      <c r="R4969" s="258"/>
      <c r="S4969" s="258"/>
      <c r="T4969" s="259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60" t="s">
        <v>260</v>
      </c>
      <c r="AU4969" s="260" t="s">
        <v>93</v>
      </c>
      <c r="AV4969" s="13" t="s">
        <v>93</v>
      </c>
      <c r="AW4969" s="13" t="s">
        <v>40</v>
      </c>
      <c r="AX4969" s="13" t="s">
        <v>84</v>
      </c>
      <c r="AY4969" s="260" t="s">
        <v>251</v>
      </c>
    </row>
    <row r="4970" s="16" customFormat="1">
      <c r="A4970" s="16"/>
      <c r="B4970" s="283"/>
      <c r="C4970" s="284"/>
      <c r="D4970" s="251" t="s">
        <v>260</v>
      </c>
      <c r="E4970" s="285" t="s">
        <v>1</v>
      </c>
      <c r="F4970" s="286" t="s">
        <v>329</v>
      </c>
      <c r="G4970" s="284"/>
      <c r="H4970" s="287">
        <v>53.770000000000003</v>
      </c>
      <c r="I4970" s="288"/>
      <c r="J4970" s="284"/>
      <c r="K4970" s="284"/>
      <c r="L4970" s="289"/>
      <c r="M4970" s="290"/>
      <c r="N4970" s="291"/>
      <c r="O4970" s="291"/>
      <c r="P4970" s="291"/>
      <c r="Q4970" s="291"/>
      <c r="R4970" s="291"/>
      <c r="S4970" s="291"/>
      <c r="T4970" s="292"/>
      <c r="U4970" s="16"/>
      <c r="V4970" s="16"/>
      <c r="W4970" s="16"/>
      <c r="X4970" s="16"/>
      <c r="Y4970" s="16"/>
      <c r="Z4970" s="16"/>
      <c r="AA4970" s="16"/>
      <c r="AB4970" s="16"/>
      <c r="AC4970" s="16"/>
      <c r="AD4970" s="16"/>
      <c r="AE4970" s="16"/>
      <c r="AT4970" s="293" t="s">
        <v>260</v>
      </c>
      <c r="AU4970" s="293" t="s">
        <v>93</v>
      </c>
      <c r="AV4970" s="16" t="s">
        <v>273</v>
      </c>
      <c r="AW4970" s="16" t="s">
        <v>40</v>
      </c>
      <c r="AX4970" s="16" t="s">
        <v>84</v>
      </c>
      <c r="AY4970" s="293" t="s">
        <v>251</v>
      </c>
    </row>
    <row r="4971" s="15" customFormat="1">
      <c r="A4971" s="15"/>
      <c r="B4971" s="272"/>
      <c r="C4971" s="273"/>
      <c r="D4971" s="251" t="s">
        <v>260</v>
      </c>
      <c r="E4971" s="274" t="s">
        <v>1</v>
      </c>
      <c r="F4971" s="275" t="s">
        <v>1951</v>
      </c>
      <c r="G4971" s="273"/>
      <c r="H4971" s="274" t="s">
        <v>1</v>
      </c>
      <c r="I4971" s="276"/>
      <c r="J4971" s="273"/>
      <c r="K4971" s="273"/>
      <c r="L4971" s="277"/>
      <c r="M4971" s="278"/>
      <c r="N4971" s="279"/>
      <c r="O4971" s="279"/>
      <c r="P4971" s="279"/>
      <c r="Q4971" s="279"/>
      <c r="R4971" s="279"/>
      <c r="S4971" s="279"/>
      <c r="T4971" s="280"/>
      <c r="U4971" s="15"/>
      <c r="V4971" s="15"/>
      <c r="W4971" s="15"/>
      <c r="X4971" s="15"/>
      <c r="Y4971" s="15"/>
      <c r="Z4971" s="15"/>
      <c r="AA4971" s="15"/>
      <c r="AB4971" s="15"/>
      <c r="AC4971" s="15"/>
      <c r="AD4971" s="15"/>
      <c r="AE4971" s="15"/>
      <c r="AT4971" s="281" t="s">
        <v>260</v>
      </c>
      <c r="AU4971" s="281" t="s">
        <v>93</v>
      </c>
      <c r="AV4971" s="15" t="s">
        <v>91</v>
      </c>
      <c r="AW4971" s="15" t="s">
        <v>40</v>
      </c>
      <c r="AX4971" s="15" t="s">
        <v>84</v>
      </c>
      <c r="AY4971" s="281" t="s">
        <v>251</v>
      </c>
    </row>
    <row r="4972" s="13" customFormat="1">
      <c r="A4972" s="13"/>
      <c r="B4972" s="249"/>
      <c r="C4972" s="250"/>
      <c r="D4972" s="251" t="s">
        <v>260</v>
      </c>
      <c r="E4972" s="252" t="s">
        <v>1</v>
      </c>
      <c r="F4972" s="253" t="s">
        <v>3786</v>
      </c>
      <c r="G4972" s="250"/>
      <c r="H4972" s="254">
        <v>4.8369999999999997</v>
      </c>
      <c r="I4972" s="255"/>
      <c r="J4972" s="250"/>
      <c r="K4972" s="250"/>
      <c r="L4972" s="256"/>
      <c r="M4972" s="257"/>
      <c r="N4972" s="258"/>
      <c r="O4972" s="258"/>
      <c r="P4972" s="258"/>
      <c r="Q4972" s="258"/>
      <c r="R4972" s="258"/>
      <c r="S4972" s="258"/>
      <c r="T4972" s="259"/>
      <c r="U4972" s="13"/>
      <c r="V4972" s="13"/>
      <c r="W4972" s="13"/>
      <c r="X4972" s="13"/>
      <c r="Y4972" s="13"/>
      <c r="Z4972" s="13"/>
      <c r="AA4972" s="13"/>
      <c r="AB4972" s="13"/>
      <c r="AC4972" s="13"/>
      <c r="AD4972" s="13"/>
      <c r="AE4972" s="13"/>
      <c r="AT4972" s="260" t="s">
        <v>260</v>
      </c>
      <c r="AU4972" s="260" t="s">
        <v>93</v>
      </c>
      <c r="AV4972" s="13" t="s">
        <v>93</v>
      </c>
      <c r="AW4972" s="13" t="s">
        <v>40</v>
      </c>
      <c r="AX4972" s="13" t="s">
        <v>84</v>
      </c>
      <c r="AY4972" s="260" t="s">
        <v>251</v>
      </c>
    </row>
    <row r="4973" s="13" customFormat="1">
      <c r="A4973" s="13"/>
      <c r="B4973" s="249"/>
      <c r="C4973" s="250"/>
      <c r="D4973" s="251" t="s">
        <v>260</v>
      </c>
      <c r="E4973" s="252" t="s">
        <v>1</v>
      </c>
      <c r="F4973" s="253" t="s">
        <v>3787</v>
      </c>
      <c r="G4973" s="250"/>
      <c r="H4973" s="254">
        <v>4.1050000000000004</v>
      </c>
      <c r="I4973" s="255"/>
      <c r="J4973" s="250"/>
      <c r="K4973" s="250"/>
      <c r="L4973" s="256"/>
      <c r="M4973" s="257"/>
      <c r="N4973" s="258"/>
      <c r="O4973" s="258"/>
      <c r="P4973" s="258"/>
      <c r="Q4973" s="258"/>
      <c r="R4973" s="258"/>
      <c r="S4973" s="258"/>
      <c r="T4973" s="259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60" t="s">
        <v>260</v>
      </c>
      <c r="AU4973" s="260" t="s">
        <v>93</v>
      </c>
      <c r="AV4973" s="13" t="s">
        <v>93</v>
      </c>
      <c r="AW4973" s="13" t="s">
        <v>40</v>
      </c>
      <c r="AX4973" s="13" t="s">
        <v>84</v>
      </c>
      <c r="AY4973" s="260" t="s">
        <v>251</v>
      </c>
    </row>
    <row r="4974" s="13" customFormat="1">
      <c r="A4974" s="13"/>
      <c r="B4974" s="249"/>
      <c r="C4974" s="250"/>
      <c r="D4974" s="251" t="s">
        <v>260</v>
      </c>
      <c r="E4974" s="252" t="s">
        <v>1</v>
      </c>
      <c r="F4974" s="253" t="s">
        <v>3788</v>
      </c>
      <c r="G4974" s="250"/>
      <c r="H4974" s="254">
        <v>1.4650000000000001</v>
      </c>
      <c r="I4974" s="255"/>
      <c r="J4974" s="250"/>
      <c r="K4974" s="250"/>
      <c r="L4974" s="256"/>
      <c r="M4974" s="257"/>
      <c r="N4974" s="258"/>
      <c r="O4974" s="258"/>
      <c r="P4974" s="258"/>
      <c r="Q4974" s="258"/>
      <c r="R4974" s="258"/>
      <c r="S4974" s="258"/>
      <c r="T4974" s="259"/>
      <c r="U4974" s="13"/>
      <c r="V4974" s="13"/>
      <c r="W4974" s="13"/>
      <c r="X4974" s="13"/>
      <c r="Y4974" s="13"/>
      <c r="Z4974" s="13"/>
      <c r="AA4974" s="13"/>
      <c r="AB4974" s="13"/>
      <c r="AC4974" s="13"/>
      <c r="AD4974" s="13"/>
      <c r="AE4974" s="13"/>
      <c r="AT4974" s="260" t="s">
        <v>260</v>
      </c>
      <c r="AU4974" s="260" t="s">
        <v>93</v>
      </c>
      <c r="AV4974" s="13" t="s">
        <v>93</v>
      </c>
      <c r="AW4974" s="13" t="s">
        <v>40</v>
      </c>
      <c r="AX4974" s="13" t="s">
        <v>84</v>
      </c>
      <c r="AY4974" s="260" t="s">
        <v>251</v>
      </c>
    </row>
    <row r="4975" s="13" customFormat="1">
      <c r="A4975" s="13"/>
      <c r="B4975" s="249"/>
      <c r="C4975" s="250"/>
      <c r="D4975" s="251" t="s">
        <v>260</v>
      </c>
      <c r="E4975" s="252" t="s">
        <v>1</v>
      </c>
      <c r="F4975" s="253" t="s">
        <v>3789</v>
      </c>
      <c r="G4975" s="250"/>
      <c r="H4975" s="254">
        <v>1.8799999999999999</v>
      </c>
      <c r="I4975" s="255"/>
      <c r="J4975" s="250"/>
      <c r="K4975" s="250"/>
      <c r="L4975" s="256"/>
      <c r="M4975" s="257"/>
      <c r="N4975" s="258"/>
      <c r="O4975" s="258"/>
      <c r="P4975" s="258"/>
      <c r="Q4975" s="258"/>
      <c r="R4975" s="258"/>
      <c r="S4975" s="258"/>
      <c r="T4975" s="259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60" t="s">
        <v>260</v>
      </c>
      <c r="AU4975" s="260" t="s">
        <v>93</v>
      </c>
      <c r="AV4975" s="13" t="s">
        <v>93</v>
      </c>
      <c r="AW4975" s="13" t="s">
        <v>40</v>
      </c>
      <c r="AX4975" s="13" t="s">
        <v>84</v>
      </c>
      <c r="AY4975" s="260" t="s">
        <v>251</v>
      </c>
    </row>
    <row r="4976" s="13" customFormat="1">
      <c r="A4976" s="13"/>
      <c r="B4976" s="249"/>
      <c r="C4976" s="250"/>
      <c r="D4976" s="251" t="s">
        <v>260</v>
      </c>
      <c r="E4976" s="252" t="s">
        <v>1</v>
      </c>
      <c r="F4976" s="253" t="s">
        <v>3790</v>
      </c>
      <c r="G4976" s="250"/>
      <c r="H4976" s="254">
        <v>1.8799999999999999</v>
      </c>
      <c r="I4976" s="255"/>
      <c r="J4976" s="250"/>
      <c r="K4976" s="250"/>
      <c r="L4976" s="256"/>
      <c r="M4976" s="257"/>
      <c r="N4976" s="258"/>
      <c r="O4976" s="258"/>
      <c r="P4976" s="258"/>
      <c r="Q4976" s="258"/>
      <c r="R4976" s="258"/>
      <c r="S4976" s="258"/>
      <c r="T4976" s="259"/>
      <c r="U4976" s="13"/>
      <c r="V4976" s="13"/>
      <c r="W4976" s="13"/>
      <c r="X4976" s="13"/>
      <c r="Y4976" s="13"/>
      <c r="Z4976" s="13"/>
      <c r="AA4976" s="13"/>
      <c r="AB4976" s="13"/>
      <c r="AC4976" s="13"/>
      <c r="AD4976" s="13"/>
      <c r="AE4976" s="13"/>
      <c r="AT4976" s="260" t="s">
        <v>260</v>
      </c>
      <c r="AU4976" s="260" t="s">
        <v>93</v>
      </c>
      <c r="AV4976" s="13" t="s">
        <v>93</v>
      </c>
      <c r="AW4976" s="13" t="s">
        <v>40</v>
      </c>
      <c r="AX4976" s="13" t="s">
        <v>84</v>
      </c>
      <c r="AY4976" s="260" t="s">
        <v>251</v>
      </c>
    </row>
    <row r="4977" s="13" customFormat="1">
      <c r="A4977" s="13"/>
      <c r="B4977" s="249"/>
      <c r="C4977" s="250"/>
      <c r="D4977" s="251" t="s">
        <v>260</v>
      </c>
      <c r="E4977" s="252" t="s">
        <v>1</v>
      </c>
      <c r="F4977" s="253" t="s">
        <v>3791</v>
      </c>
      <c r="G4977" s="250"/>
      <c r="H4977" s="254">
        <v>1.5049999999999999</v>
      </c>
      <c r="I4977" s="255"/>
      <c r="J4977" s="250"/>
      <c r="K4977" s="250"/>
      <c r="L4977" s="256"/>
      <c r="M4977" s="257"/>
      <c r="N4977" s="258"/>
      <c r="O4977" s="258"/>
      <c r="P4977" s="258"/>
      <c r="Q4977" s="258"/>
      <c r="R4977" s="258"/>
      <c r="S4977" s="258"/>
      <c r="T4977" s="259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T4977" s="260" t="s">
        <v>260</v>
      </c>
      <c r="AU4977" s="260" t="s">
        <v>93</v>
      </c>
      <c r="AV4977" s="13" t="s">
        <v>93</v>
      </c>
      <c r="AW4977" s="13" t="s">
        <v>40</v>
      </c>
      <c r="AX4977" s="13" t="s">
        <v>84</v>
      </c>
      <c r="AY4977" s="260" t="s">
        <v>251</v>
      </c>
    </row>
    <row r="4978" s="16" customFormat="1">
      <c r="A4978" s="16"/>
      <c r="B4978" s="283"/>
      <c r="C4978" s="284"/>
      <c r="D4978" s="251" t="s">
        <v>260</v>
      </c>
      <c r="E4978" s="285" t="s">
        <v>1</v>
      </c>
      <c r="F4978" s="286" t="s">
        <v>329</v>
      </c>
      <c r="G4978" s="284"/>
      <c r="H4978" s="287">
        <v>15.672000000000001</v>
      </c>
      <c r="I4978" s="288"/>
      <c r="J4978" s="284"/>
      <c r="K4978" s="284"/>
      <c r="L4978" s="289"/>
      <c r="M4978" s="290"/>
      <c r="N4978" s="291"/>
      <c r="O4978" s="291"/>
      <c r="P4978" s="291"/>
      <c r="Q4978" s="291"/>
      <c r="R4978" s="291"/>
      <c r="S4978" s="291"/>
      <c r="T4978" s="292"/>
      <c r="U4978" s="16"/>
      <c r="V4978" s="16"/>
      <c r="W4978" s="16"/>
      <c r="X4978" s="16"/>
      <c r="Y4978" s="16"/>
      <c r="Z4978" s="16"/>
      <c r="AA4978" s="16"/>
      <c r="AB4978" s="16"/>
      <c r="AC4978" s="16"/>
      <c r="AD4978" s="16"/>
      <c r="AE4978" s="16"/>
      <c r="AT4978" s="293" t="s">
        <v>260</v>
      </c>
      <c r="AU4978" s="293" t="s">
        <v>93</v>
      </c>
      <c r="AV4978" s="16" t="s">
        <v>273</v>
      </c>
      <c r="AW4978" s="16" t="s">
        <v>40</v>
      </c>
      <c r="AX4978" s="16" t="s">
        <v>84</v>
      </c>
      <c r="AY4978" s="293" t="s">
        <v>251</v>
      </c>
    </row>
    <row r="4979" s="15" customFormat="1">
      <c r="A4979" s="15"/>
      <c r="B4979" s="272"/>
      <c r="C4979" s="273"/>
      <c r="D4979" s="251" t="s">
        <v>260</v>
      </c>
      <c r="E4979" s="274" t="s">
        <v>1</v>
      </c>
      <c r="F4979" s="275" t="s">
        <v>3702</v>
      </c>
      <c r="G4979" s="273"/>
      <c r="H4979" s="274" t="s">
        <v>1</v>
      </c>
      <c r="I4979" s="276"/>
      <c r="J4979" s="273"/>
      <c r="K4979" s="273"/>
      <c r="L4979" s="277"/>
      <c r="M4979" s="278"/>
      <c r="N4979" s="279"/>
      <c r="O4979" s="279"/>
      <c r="P4979" s="279"/>
      <c r="Q4979" s="279"/>
      <c r="R4979" s="279"/>
      <c r="S4979" s="279"/>
      <c r="T4979" s="280"/>
      <c r="U4979" s="15"/>
      <c r="V4979" s="15"/>
      <c r="W4979" s="15"/>
      <c r="X4979" s="15"/>
      <c r="Y4979" s="15"/>
      <c r="Z4979" s="15"/>
      <c r="AA4979" s="15"/>
      <c r="AB4979" s="15"/>
      <c r="AC4979" s="15"/>
      <c r="AD4979" s="15"/>
      <c r="AE4979" s="15"/>
      <c r="AT4979" s="281" t="s">
        <v>260</v>
      </c>
      <c r="AU4979" s="281" t="s">
        <v>93</v>
      </c>
      <c r="AV4979" s="15" t="s">
        <v>91</v>
      </c>
      <c r="AW4979" s="15" t="s">
        <v>40</v>
      </c>
      <c r="AX4979" s="15" t="s">
        <v>84</v>
      </c>
      <c r="AY4979" s="281" t="s">
        <v>251</v>
      </c>
    </row>
    <row r="4980" s="15" customFormat="1">
      <c r="A4980" s="15"/>
      <c r="B4980" s="272"/>
      <c r="C4980" s="273"/>
      <c r="D4980" s="251" t="s">
        <v>260</v>
      </c>
      <c r="E4980" s="274" t="s">
        <v>1</v>
      </c>
      <c r="F4980" s="275" t="s">
        <v>325</v>
      </c>
      <c r="G4980" s="273"/>
      <c r="H4980" s="274" t="s">
        <v>1</v>
      </c>
      <c r="I4980" s="276"/>
      <c r="J4980" s="273"/>
      <c r="K4980" s="273"/>
      <c r="L4980" s="277"/>
      <c r="M4980" s="278"/>
      <c r="N4980" s="279"/>
      <c r="O4980" s="279"/>
      <c r="P4980" s="279"/>
      <c r="Q4980" s="279"/>
      <c r="R4980" s="279"/>
      <c r="S4980" s="279"/>
      <c r="T4980" s="280"/>
      <c r="U4980" s="15"/>
      <c r="V4980" s="15"/>
      <c r="W4980" s="15"/>
      <c r="X4980" s="15"/>
      <c r="Y4980" s="15"/>
      <c r="Z4980" s="15"/>
      <c r="AA4980" s="15"/>
      <c r="AB4980" s="15"/>
      <c r="AC4980" s="15"/>
      <c r="AD4980" s="15"/>
      <c r="AE4980" s="15"/>
      <c r="AT4980" s="281" t="s">
        <v>260</v>
      </c>
      <c r="AU4980" s="281" t="s">
        <v>93</v>
      </c>
      <c r="AV4980" s="15" t="s">
        <v>91</v>
      </c>
      <c r="AW4980" s="15" t="s">
        <v>40</v>
      </c>
      <c r="AX4980" s="15" t="s">
        <v>84</v>
      </c>
      <c r="AY4980" s="281" t="s">
        <v>251</v>
      </c>
    </row>
    <row r="4981" s="13" customFormat="1">
      <c r="A4981" s="13"/>
      <c r="B4981" s="249"/>
      <c r="C4981" s="250"/>
      <c r="D4981" s="251" t="s">
        <v>260</v>
      </c>
      <c r="E4981" s="252" t="s">
        <v>1</v>
      </c>
      <c r="F4981" s="253" t="s">
        <v>3792</v>
      </c>
      <c r="G4981" s="250"/>
      <c r="H4981" s="254">
        <v>28.420000000000002</v>
      </c>
      <c r="I4981" s="255"/>
      <c r="J4981" s="250"/>
      <c r="K4981" s="250"/>
      <c r="L4981" s="256"/>
      <c r="M4981" s="257"/>
      <c r="N4981" s="258"/>
      <c r="O4981" s="258"/>
      <c r="P4981" s="258"/>
      <c r="Q4981" s="258"/>
      <c r="R4981" s="258"/>
      <c r="S4981" s="258"/>
      <c r="T4981" s="259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60" t="s">
        <v>260</v>
      </c>
      <c r="AU4981" s="260" t="s">
        <v>93</v>
      </c>
      <c r="AV4981" s="13" t="s">
        <v>93</v>
      </c>
      <c r="AW4981" s="13" t="s">
        <v>40</v>
      </c>
      <c r="AX4981" s="13" t="s">
        <v>84</v>
      </c>
      <c r="AY4981" s="260" t="s">
        <v>251</v>
      </c>
    </row>
    <row r="4982" s="13" customFormat="1">
      <c r="A4982" s="13"/>
      <c r="B4982" s="249"/>
      <c r="C4982" s="250"/>
      <c r="D4982" s="251" t="s">
        <v>260</v>
      </c>
      <c r="E4982" s="252" t="s">
        <v>1</v>
      </c>
      <c r="F4982" s="253" t="s">
        <v>3793</v>
      </c>
      <c r="G4982" s="250"/>
      <c r="H4982" s="254">
        <v>17.059999999999999</v>
      </c>
      <c r="I4982" s="255"/>
      <c r="J4982" s="250"/>
      <c r="K4982" s="250"/>
      <c r="L4982" s="256"/>
      <c r="M4982" s="257"/>
      <c r="N4982" s="258"/>
      <c r="O4982" s="258"/>
      <c r="P4982" s="258"/>
      <c r="Q4982" s="258"/>
      <c r="R4982" s="258"/>
      <c r="S4982" s="258"/>
      <c r="T4982" s="259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60" t="s">
        <v>260</v>
      </c>
      <c r="AU4982" s="260" t="s">
        <v>93</v>
      </c>
      <c r="AV4982" s="13" t="s">
        <v>93</v>
      </c>
      <c r="AW4982" s="13" t="s">
        <v>40</v>
      </c>
      <c r="AX4982" s="13" t="s">
        <v>84</v>
      </c>
      <c r="AY4982" s="260" t="s">
        <v>251</v>
      </c>
    </row>
    <row r="4983" s="13" customFormat="1">
      <c r="A4983" s="13"/>
      <c r="B4983" s="249"/>
      <c r="C4983" s="250"/>
      <c r="D4983" s="251" t="s">
        <v>260</v>
      </c>
      <c r="E4983" s="252" t="s">
        <v>1</v>
      </c>
      <c r="F4983" s="253" t="s">
        <v>3794</v>
      </c>
      <c r="G4983" s="250"/>
      <c r="H4983" s="254">
        <v>15.83</v>
      </c>
      <c r="I4983" s="255"/>
      <c r="J4983" s="250"/>
      <c r="K4983" s="250"/>
      <c r="L4983" s="256"/>
      <c r="M4983" s="257"/>
      <c r="N4983" s="258"/>
      <c r="O4983" s="258"/>
      <c r="P4983" s="258"/>
      <c r="Q4983" s="258"/>
      <c r="R4983" s="258"/>
      <c r="S4983" s="258"/>
      <c r="T4983" s="259"/>
      <c r="U4983" s="13"/>
      <c r="V4983" s="13"/>
      <c r="W4983" s="13"/>
      <c r="X4983" s="13"/>
      <c r="Y4983" s="13"/>
      <c r="Z4983" s="13"/>
      <c r="AA4983" s="13"/>
      <c r="AB4983" s="13"/>
      <c r="AC4983" s="13"/>
      <c r="AD4983" s="13"/>
      <c r="AE4983" s="13"/>
      <c r="AT4983" s="260" t="s">
        <v>260</v>
      </c>
      <c r="AU4983" s="260" t="s">
        <v>93</v>
      </c>
      <c r="AV4983" s="13" t="s">
        <v>93</v>
      </c>
      <c r="AW4983" s="13" t="s">
        <v>40</v>
      </c>
      <c r="AX4983" s="13" t="s">
        <v>84</v>
      </c>
      <c r="AY4983" s="260" t="s">
        <v>251</v>
      </c>
    </row>
    <row r="4984" s="13" customFormat="1">
      <c r="A4984" s="13"/>
      <c r="B4984" s="249"/>
      <c r="C4984" s="250"/>
      <c r="D4984" s="251" t="s">
        <v>260</v>
      </c>
      <c r="E4984" s="252" t="s">
        <v>1</v>
      </c>
      <c r="F4984" s="253" t="s">
        <v>3965</v>
      </c>
      <c r="G4984" s="250"/>
      <c r="H4984" s="254">
        <v>4.75</v>
      </c>
      <c r="I4984" s="255"/>
      <c r="J4984" s="250"/>
      <c r="K4984" s="250"/>
      <c r="L4984" s="256"/>
      <c r="M4984" s="257"/>
      <c r="N4984" s="258"/>
      <c r="O4984" s="258"/>
      <c r="P4984" s="258"/>
      <c r="Q4984" s="258"/>
      <c r="R4984" s="258"/>
      <c r="S4984" s="258"/>
      <c r="T4984" s="259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60" t="s">
        <v>260</v>
      </c>
      <c r="AU4984" s="260" t="s">
        <v>93</v>
      </c>
      <c r="AV4984" s="13" t="s">
        <v>93</v>
      </c>
      <c r="AW4984" s="13" t="s">
        <v>40</v>
      </c>
      <c r="AX4984" s="13" t="s">
        <v>84</v>
      </c>
      <c r="AY4984" s="260" t="s">
        <v>251</v>
      </c>
    </row>
    <row r="4985" s="13" customFormat="1">
      <c r="A4985" s="13"/>
      <c r="B4985" s="249"/>
      <c r="C4985" s="250"/>
      <c r="D4985" s="251" t="s">
        <v>260</v>
      </c>
      <c r="E4985" s="252" t="s">
        <v>1</v>
      </c>
      <c r="F4985" s="253" t="s">
        <v>3795</v>
      </c>
      <c r="G4985" s="250"/>
      <c r="H4985" s="254">
        <v>13.07</v>
      </c>
      <c r="I4985" s="255"/>
      <c r="J4985" s="250"/>
      <c r="K4985" s="250"/>
      <c r="L4985" s="256"/>
      <c r="M4985" s="257"/>
      <c r="N4985" s="258"/>
      <c r="O4985" s="258"/>
      <c r="P4985" s="258"/>
      <c r="Q4985" s="258"/>
      <c r="R4985" s="258"/>
      <c r="S4985" s="258"/>
      <c r="T4985" s="259"/>
      <c r="U4985" s="13"/>
      <c r="V4985" s="13"/>
      <c r="W4985" s="13"/>
      <c r="X4985" s="13"/>
      <c r="Y4985" s="13"/>
      <c r="Z4985" s="13"/>
      <c r="AA4985" s="13"/>
      <c r="AB4985" s="13"/>
      <c r="AC4985" s="13"/>
      <c r="AD4985" s="13"/>
      <c r="AE4985" s="13"/>
      <c r="AT4985" s="260" t="s">
        <v>260</v>
      </c>
      <c r="AU4985" s="260" t="s">
        <v>93</v>
      </c>
      <c r="AV4985" s="13" t="s">
        <v>93</v>
      </c>
      <c r="AW4985" s="13" t="s">
        <v>40</v>
      </c>
      <c r="AX4985" s="13" t="s">
        <v>84</v>
      </c>
      <c r="AY4985" s="260" t="s">
        <v>251</v>
      </c>
    </row>
    <row r="4986" s="16" customFormat="1">
      <c r="A4986" s="16"/>
      <c r="B4986" s="283"/>
      <c r="C4986" s="284"/>
      <c r="D4986" s="251" t="s">
        <v>260</v>
      </c>
      <c r="E4986" s="285" t="s">
        <v>1</v>
      </c>
      <c r="F4986" s="286" t="s">
        <v>329</v>
      </c>
      <c r="G4986" s="284"/>
      <c r="H4986" s="287">
        <v>79.129999999999995</v>
      </c>
      <c r="I4986" s="288"/>
      <c r="J4986" s="284"/>
      <c r="K4986" s="284"/>
      <c r="L4986" s="289"/>
      <c r="M4986" s="290"/>
      <c r="N4986" s="291"/>
      <c r="O4986" s="291"/>
      <c r="P4986" s="291"/>
      <c r="Q4986" s="291"/>
      <c r="R4986" s="291"/>
      <c r="S4986" s="291"/>
      <c r="T4986" s="292"/>
      <c r="U4986" s="16"/>
      <c r="V4986" s="16"/>
      <c r="W4986" s="16"/>
      <c r="X4986" s="16"/>
      <c r="Y4986" s="16"/>
      <c r="Z4986" s="16"/>
      <c r="AA4986" s="16"/>
      <c r="AB4986" s="16"/>
      <c r="AC4986" s="16"/>
      <c r="AD4986" s="16"/>
      <c r="AE4986" s="16"/>
      <c r="AT4986" s="293" t="s">
        <v>260</v>
      </c>
      <c r="AU4986" s="293" t="s">
        <v>93</v>
      </c>
      <c r="AV4986" s="16" t="s">
        <v>273</v>
      </c>
      <c r="AW4986" s="16" t="s">
        <v>40</v>
      </c>
      <c r="AX4986" s="16" t="s">
        <v>84</v>
      </c>
      <c r="AY4986" s="293" t="s">
        <v>251</v>
      </c>
    </row>
    <row r="4987" s="15" customFormat="1">
      <c r="A4987" s="15"/>
      <c r="B4987" s="272"/>
      <c r="C4987" s="273"/>
      <c r="D4987" s="251" t="s">
        <v>260</v>
      </c>
      <c r="E4987" s="274" t="s">
        <v>1</v>
      </c>
      <c r="F4987" s="275" t="s">
        <v>3708</v>
      </c>
      <c r="G4987" s="273"/>
      <c r="H4987" s="274" t="s">
        <v>1</v>
      </c>
      <c r="I4987" s="276"/>
      <c r="J4987" s="273"/>
      <c r="K4987" s="273"/>
      <c r="L4987" s="277"/>
      <c r="M4987" s="278"/>
      <c r="N4987" s="279"/>
      <c r="O4987" s="279"/>
      <c r="P4987" s="279"/>
      <c r="Q4987" s="279"/>
      <c r="R4987" s="279"/>
      <c r="S4987" s="279"/>
      <c r="T4987" s="280"/>
      <c r="U4987" s="15"/>
      <c r="V4987" s="15"/>
      <c r="W4987" s="15"/>
      <c r="X4987" s="15"/>
      <c r="Y4987" s="15"/>
      <c r="Z4987" s="15"/>
      <c r="AA4987" s="15"/>
      <c r="AB4987" s="15"/>
      <c r="AC4987" s="15"/>
      <c r="AD4987" s="15"/>
      <c r="AE4987" s="15"/>
      <c r="AT4987" s="281" t="s">
        <v>260</v>
      </c>
      <c r="AU4987" s="281" t="s">
        <v>93</v>
      </c>
      <c r="AV4987" s="15" t="s">
        <v>91</v>
      </c>
      <c r="AW4987" s="15" t="s">
        <v>40</v>
      </c>
      <c r="AX4987" s="15" t="s">
        <v>84</v>
      </c>
      <c r="AY4987" s="281" t="s">
        <v>251</v>
      </c>
    </row>
    <row r="4988" s="15" customFormat="1">
      <c r="A4988" s="15"/>
      <c r="B4988" s="272"/>
      <c r="C4988" s="273"/>
      <c r="D4988" s="251" t="s">
        <v>260</v>
      </c>
      <c r="E4988" s="274" t="s">
        <v>1</v>
      </c>
      <c r="F4988" s="275" t="s">
        <v>325</v>
      </c>
      <c r="G4988" s="273"/>
      <c r="H4988" s="274" t="s">
        <v>1</v>
      </c>
      <c r="I4988" s="276"/>
      <c r="J4988" s="273"/>
      <c r="K4988" s="273"/>
      <c r="L4988" s="277"/>
      <c r="M4988" s="278"/>
      <c r="N4988" s="279"/>
      <c r="O4988" s="279"/>
      <c r="P4988" s="279"/>
      <c r="Q4988" s="279"/>
      <c r="R4988" s="279"/>
      <c r="S4988" s="279"/>
      <c r="T4988" s="280"/>
      <c r="U4988" s="15"/>
      <c r="V4988" s="15"/>
      <c r="W4988" s="15"/>
      <c r="X4988" s="15"/>
      <c r="Y4988" s="15"/>
      <c r="Z4988" s="15"/>
      <c r="AA4988" s="15"/>
      <c r="AB4988" s="15"/>
      <c r="AC4988" s="15"/>
      <c r="AD4988" s="15"/>
      <c r="AE4988" s="15"/>
      <c r="AT4988" s="281" t="s">
        <v>260</v>
      </c>
      <c r="AU4988" s="281" t="s">
        <v>93</v>
      </c>
      <c r="AV4988" s="15" t="s">
        <v>91</v>
      </c>
      <c r="AW4988" s="15" t="s">
        <v>40</v>
      </c>
      <c r="AX4988" s="15" t="s">
        <v>84</v>
      </c>
      <c r="AY4988" s="281" t="s">
        <v>251</v>
      </c>
    </row>
    <row r="4989" s="13" customFormat="1">
      <c r="A4989" s="13"/>
      <c r="B4989" s="249"/>
      <c r="C4989" s="250"/>
      <c r="D4989" s="251" t="s">
        <v>260</v>
      </c>
      <c r="E4989" s="252" t="s">
        <v>1</v>
      </c>
      <c r="F4989" s="253" t="s">
        <v>3966</v>
      </c>
      <c r="G4989" s="250"/>
      <c r="H4989" s="254">
        <v>11.710000000000001</v>
      </c>
      <c r="I4989" s="255"/>
      <c r="J4989" s="250"/>
      <c r="K4989" s="250"/>
      <c r="L4989" s="256"/>
      <c r="M4989" s="257"/>
      <c r="N4989" s="258"/>
      <c r="O4989" s="258"/>
      <c r="P4989" s="258"/>
      <c r="Q4989" s="258"/>
      <c r="R4989" s="258"/>
      <c r="S4989" s="258"/>
      <c r="T4989" s="259"/>
      <c r="U4989" s="13"/>
      <c r="V4989" s="13"/>
      <c r="W4989" s="13"/>
      <c r="X4989" s="13"/>
      <c r="Y4989" s="13"/>
      <c r="Z4989" s="13"/>
      <c r="AA4989" s="13"/>
      <c r="AB4989" s="13"/>
      <c r="AC4989" s="13"/>
      <c r="AD4989" s="13"/>
      <c r="AE4989" s="13"/>
      <c r="AT4989" s="260" t="s">
        <v>260</v>
      </c>
      <c r="AU4989" s="260" t="s">
        <v>93</v>
      </c>
      <c r="AV4989" s="13" t="s">
        <v>93</v>
      </c>
      <c r="AW4989" s="13" t="s">
        <v>40</v>
      </c>
      <c r="AX4989" s="13" t="s">
        <v>84</v>
      </c>
      <c r="AY4989" s="260" t="s">
        <v>251</v>
      </c>
    </row>
    <row r="4990" s="13" customFormat="1">
      <c r="A4990" s="13"/>
      <c r="B4990" s="249"/>
      <c r="C4990" s="250"/>
      <c r="D4990" s="251" t="s">
        <v>260</v>
      </c>
      <c r="E4990" s="252" t="s">
        <v>1</v>
      </c>
      <c r="F4990" s="253" t="s">
        <v>3967</v>
      </c>
      <c r="G4990" s="250"/>
      <c r="H4990" s="254">
        <v>7.0300000000000002</v>
      </c>
      <c r="I4990" s="255"/>
      <c r="J4990" s="250"/>
      <c r="K4990" s="250"/>
      <c r="L4990" s="256"/>
      <c r="M4990" s="257"/>
      <c r="N4990" s="258"/>
      <c r="O4990" s="258"/>
      <c r="P4990" s="258"/>
      <c r="Q4990" s="258"/>
      <c r="R4990" s="258"/>
      <c r="S4990" s="258"/>
      <c r="T4990" s="259"/>
      <c r="U4990" s="13"/>
      <c r="V4990" s="13"/>
      <c r="W4990" s="13"/>
      <c r="X4990" s="13"/>
      <c r="Y4990" s="13"/>
      <c r="Z4990" s="13"/>
      <c r="AA4990" s="13"/>
      <c r="AB4990" s="13"/>
      <c r="AC4990" s="13"/>
      <c r="AD4990" s="13"/>
      <c r="AE4990" s="13"/>
      <c r="AT4990" s="260" t="s">
        <v>260</v>
      </c>
      <c r="AU4990" s="260" t="s">
        <v>93</v>
      </c>
      <c r="AV4990" s="13" t="s">
        <v>93</v>
      </c>
      <c r="AW4990" s="13" t="s">
        <v>40</v>
      </c>
      <c r="AX4990" s="13" t="s">
        <v>84</v>
      </c>
      <c r="AY4990" s="260" t="s">
        <v>251</v>
      </c>
    </row>
    <row r="4991" s="13" customFormat="1">
      <c r="A4991" s="13"/>
      <c r="B4991" s="249"/>
      <c r="C4991" s="250"/>
      <c r="D4991" s="251" t="s">
        <v>260</v>
      </c>
      <c r="E4991" s="252" t="s">
        <v>1</v>
      </c>
      <c r="F4991" s="253" t="s">
        <v>3968</v>
      </c>
      <c r="G4991" s="250"/>
      <c r="H4991" s="254">
        <v>6.7999999999999998</v>
      </c>
      <c r="I4991" s="255"/>
      <c r="J4991" s="250"/>
      <c r="K4991" s="250"/>
      <c r="L4991" s="256"/>
      <c r="M4991" s="257"/>
      <c r="N4991" s="258"/>
      <c r="O4991" s="258"/>
      <c r="P4991" s="258"/>
      <c r="Q4991" s="258"/>
      <c r="R4991" s="258"/>
      <c r="S4991" s="258"/>
      <c r="T4991" s="259"/>
      <c r="U4991" s="13"/>
      <c r="V4991" s="13"/>
      <c r="W4991" s="13"/>
      <c r="X4991" s="13"/>
      <c r="Y4991" s="13"/>
      <c r="Z4991" s="13"/>
      <c r="AA4991" s="13"/>
      <c r="AB4991" s="13"/>
      <c r="AC4991" s="13"/>
      <c r="AD4991" s="13"/>
      <c r="AE4991" s="13"/>
      <c r="AT4991" s="260" t="s">
        <v>260</v>
      </c>
      <c r="AU4991" s="260" t="s">
        <v>93</v>
      </c>
      <c r="AV4991" s="13" t="s">
        <v>93</v>
      </c>
      <c r="AW4991" s="13" t="s">
        <v>40</v>
      </c>
      <c r="AX4991" s="13" t="s">
        <v>84</v>
      </c>
      <c r="AY4991" s="260" t="s">
        <v>251</v>
      </c>
    </row>
    <row r="4992" s="16" customFormat="1">
      <c r="A4992" s="16"/>
      <c r="B4992" s="283"/>
      <c r="C4992" s="284"/>
      <c r="D4992" s="251" t="s">
        <v>260</v>
      </c>
      <c r="E4992" s="285" t="s">
        <v>1</v>
      </c>
      <c r="F4992" s="286" t="s">
        <v>329</v>
      </c>
      <c r="G4992" s="284"/>
      <c r="H4992" s="287">
        <v>25.539999999999999</v>
      </c>
      <c r="I4992" s="288"/>
      <c r="J4992" s="284"/>
      <c r="K4992" s="284"/>
      <c r="L4992" s="289"/>
      <c r="M4992" s="290"/>
      <c r="N4992" s="291"/>
      <c r="O4992" s="291"/>
      <c r="P4992" s="291"/>
      <c r="Q4992" s="291"/>
      <c r="R4992" s="291"/>
      <c r="S4992" s="291"/>
      <c r="T4992" s="292"/>
      <c r="U4992" s="16"/>
      <c r="V4992" s="16"/>
      <c r="W4992" s="16"/>
      <c r="X4992" s="16"/>
      <c r="Y4992" s="16"/>
      <c r="Z4992" s="16"/>
      <c r="AA4992" s="16"/>
      <c r="AB4992" s="16"/>
      <c r="AC4992" s="16"/>
      <c r="AD4992" s="16"/>
      <c r="AE4992" s="16"/>
      <c r="AT4992" s="293" t="s">
        <v>260</v>
      </c>
      <c r="AU4992" s="293" t="s">
        <v>93</v>
      </c>
      <c r="AV4992" s="16" t="s">
        <v>273</v>
      </c>
      <c r="AW4992" s="16" t="s">
        <v>40</v>
      </c>
      <c r="AX4992" s="16" t="s">
        <v>84</v>
      </c>
      <c r="AY4992" s="293" t="s">
        <v>251</v>
      </c>
    </row>
    <row r="4993" s="14" customFormat="1">
      <c r="A4993" s="14"/>
      <c r="B4993" s="261"/>
      <c r="C4993" s="262"/>
      <c r="D4993" s="251" t="s">
        <v>260</v>
      </c>
      <c r="E4993" s="263" t="s">
        <v>1</v>
      </c>
      <c r="F4993" s="264" t="s">
        <v>262</v>
      </c>
      <c r="G4993" s="262"/>
      <c r="H4993" s="265">
        <v>1008.471</v>
      </c>
      <c r="I4993" s="266"/>
      <c r="J4993" s="262"/>
      <c r="K4993" s="262"/>
      <c r="L4993" s="267"/>
      <c r="M4993" s="268"/>
      <c r="N4993" s="269"/>
      <c r="O4993" s="269"/>
      <c r="P4993" s="269"/>
      <c r="Q4993" s="269"/>
      <c r="R4993" s="269"/>
      <c r="S4993" s="269"/>
      <c r="T4993" s="270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71" t="s">
        <v>260</v>
      </c>
      <c r="AU4993" s="271" t="s">
        <v>93</v>
      </c>
      <c r="AV4993" s="14" t="s">
        <v>257</v>
      </c>
      <c r="AW4993" s="14" t="s">
        <v>40</v>
      </c>
      <c r="AX4993" s="14" t="s">
        <v>91</v>
      </c>
      <c r="AY4993" s="271" t="s">
        <v>251</v>
      </c>
    </row>
    <row r="4994" s="2" customFormat="1" ht="16.5" customHeight="1">
      <c r="A4994" s="41"/>
      <c r="B4994" s="42"/>
      <c r="C4994" s="230" t="s">
        <v>3969</v>
      </c>
      <c r="D4994" s="230" t="s">
        <v>253</v>
      </c>
      <c r="E4994" s="231" t="s">
        <v>3970</v>
      </c>
      <c r="F4994" s="232" t="s">
        <v>3971</v>
      </c>
      <c r="G4994" s="233" t="s">
        <v>571</v>
      </c>
      <c r="H4994" s="234">
        <v>412</v>
      </c>
      <c r="I4994" s="235"/>
      <c r="J4994" s="236">
        <f>ROUND(I4994*H4994,2)</f>
        <v>0</v>
      </c>
      <c r="K4994" s="237"/>
      <c r="L4994" s="47"/>
      <c r="M4994" s="238" t="s">
        <v>1</v>
      </c>
      <c r="N4994" s="239" t="s">
        <v>49</v>
      </c>
      <c r="O4994" s="94"/>
      <c r="P4994" s="240">
        <f>O4994*H4994</f>
        <v>0</v>
      </c>
      <c r="Q4994" s="240">
        <v>0.00021000000000000001</v>
      </c>
      <c r="R4994" s="240">
        <f>Q4994*H4994</f>
        <v>0.08652</v>
      </c>
      <c r="S4994" s="240">
        <v>0</v>
      </c>
      <c r="T4994" s="241">
        <f>S4994*H4994</f>
        <v>0</v>
      </c>
      <c r="U4994" s="41"/>
      <c r="V4994" s="41"/>
      <c r="W4994" s="41"/>
      <c r="X4994" s="41"/>
      <c r="Y4994" s="41"/>
      <c r="Z4994" s="41"/>
      <c r="AA4994" s="41"/>
      <c r="AB4994" s="41"/>
      <c r="AC4994" s="41"/>
      <c r="AD4994" s="41"/>
      <c r="AE4994" s="41"/>
      <c r="AR4994" s="242" t="s">
        <v>304</v>
      </c>
      <c r="AT4994" s="242" t="s">
        <v>253</v>
      </c>
      <c r="AU4994" s="242" t="s">
        <v>93</v>
      </c>
      <c r="AY4994" s="19" t="s">
        <v>251</v>
      </c>
      <c r="BE4994" s="243">
        <f>IF(N4994="základní",J4994,0)</f>
        <v>0</v>
      </c>
      <c r="BF4994" s="243">
        <f>IF(N4994="snížená",J4994,0)</f>
        <v>0</v>
      </c>
      <c r="BG4994" s="243">
        <f>IF(N4994="zákl. přenesená",J4994,0)</f>
        <v>0</v>
      </c>
      <c r="BH4994" s="243">
        <f>IF(N4994="sníž. přenesená",J4994,0)</f>
        <v>0</v>
      </c>
      <c r="BI4994" s="243">
        <f>IF(N4994="nulová",J4994,0)</f>
        <v>0</v>
      </c>
      <c r="BJ4994" s="19" t="s">
        <v>91</v>
      </c>
      <c r="BK4994" s="243">
        <f>ROUND(I4994*H4994,2)</f>
        <v>0</v>
      </c>
      <c r="BL4994" s="19" t="s">
        <v>304</v>
      </c>
      <c r="BM4994" s="242" t="s">
        <v>3972</v>
      </c>
    </row>
    <row r="4995" s="2" customFormat="1">
      <c r="A4995" s="41"/>
      <c r="B4995" s="42"/>
      <c r="C4995" s="43"/>
      <c r="D4995" s="244" t="s">
        <v>258</v>
      </c>
      <c r="E4995" s="43"/>
      <c r="F4995" s="245" t="s">
        <v>3973</v>
      </c>
      <c r="G4995" s="43"/>
      <c r="H4995" s="43"/>
      <c r="I4995" s="246"/>
      <c r="J4995" s="43"/>
      <c r="K4995" s="43"/>
      <c r="L4995" s="47"/>
      <c r="M4995" s="247"/>
      <c r="N4995" s="248"/>
      <c r="O4995" s="94"/>
      <c r="P4995" s="94"/>
      <c r="Q4995" s="94"/>
      <c r="R4995" s="94"/>
      <c r="S4995" s="94"/>
      <c r="T4995" s="95"/>
      <c r="U4995" s="41"/>
      <c r="V4995" s="41"/>
      <c r="W4995" s="41"/>
      <c r="X4995" s="41"/>
      <c r="Y4995" s="41"/>
      <c r="Z4995" s="41"/>
      <c r="AA4995" s="41"/>
      <c r="AB4995" s="41"/>
      <c r="AC4995" s="41"/>
      <c r="AD4995" s="41"/>
      <c r="AE4995" s="41"/>
      <c r="AT4995" s="19" t="s">
        <v>258</v>
      </c>
      <c r="AU4995" s="19" t="s">
        <v>93</v>
      </c>
    </row>
    <row r="4996" s="15" customFormat="1">
      <c r="A4996" s="15"/>
      <c r="B4996" s="272"/>
      <c r="C4996" s="273"/>
      <c r="D4996" s="251" t="s">
        <v>260</v>
      </c>
      <c r="E4996" s="274" t="s">
        <v>1</v>
      </c>
      <c r="F4996" s="275" t="s">
        <v>3601</v>
      </c>
      <c r="G4996" s="273"/>
      <c r="H4996" s="274" t="s">
        <v>1</v>
      </c>
      <c r="I4996" s="276"/>
      <c r="J4996" s="273"/>
      <c r="K4996" s="273"/>
      <c r="L4996" s="277"/>
      <c r="M4996" s="278"/>
      <c r="N4996" s="279"/>
      <c r="O4996" s="279"/>
      <c r="P4996" s="279"/>
      <c r="Q4996" s="279"/>
      <c r="R4996" s="279"/>
      <c r="S4996" s="279"/>
      <c r="T4996" s="280"/>
      <c r="U4996" s="15"/>
      <c r="V4996" s="15"/>
      <c r="W4996" s="15"/>
      <c r="X4996" s="15"/>
      <c r="Y4996" s="15"/>
      <c r="Z4996" s="15"/>
      <c r="AA4996" s="15"/>
      <c r="AB4996" s="15"/>
      <c r="AC4996" s="15"/>
      <c r="AD4996" s="15"/>
      <c r="AE4996" s="15"/>
      <c r="AT4996" s="281" t="s">
        <v>260</v>
      </c>
      <c r="AU4996" s="281" t="s">
        <v>93</v>
      </c>
      <c r="AV4996" s="15" t="s">
        <v>91</v>
      </c>
      <c r="AW4996" s="15" t="s">
        <v>40</v>
      </c>
      <c r="AX4996" s="15" t="s">
        <v>84</v>
      </c>
      <c r="AY4996" s="281" t="s">
        <v>251</v>
      </c>
    </row>
    <row r="4997" s="15" customFormat="1">
      <c r="A4997" s="15"/>
      <c r="B4997" s="272"/>
      <c r="C4997" s="273"/>
      <c r="D4997" s="251" t="s">
        <v>260</v>
      </c>
      <c r="E4997" s="274" t="s">
        <v>1</v>
      </c>
      <c r="F4997" s="275" t="s">
        <v>330</v>
      </c>
      <c r="G4997" s="273"/>
      <c r="H4997" s="274" t="s">
        <v>1</v>
      </c>
      <c r="I4997" s="276"/>
      <c r="J4997" s="273"/>
      <c r="K4997" s="273"/>
      <c r="L4997" s="277"/>
      <c r="M4997" s="278"/>
      <c r="N4997" s="279"/>
      <c r="O4997" s="279"/>
      <c r="P4997" s="279"/>
      <c r="Q4997" s="279"/>
      <c r="R4997" s="279"/>
      <c r="S4997" s="279"/>
      <c r="T4997" s="280"/>
      <c r="U4997" s="15"/>
      <c r="V4997" s="15"/>
      <c r="W4997" s="15"/>
      <c r="X4997" s="15"/>
      <c r="Y4997" s="15"/>
      <c r="Z4997" s="15"/>
      <c r="AA4997" s="15"/>
      <c r="AB4997" s="15"/>
      <c r="AC4997" s="15"/>
      <c r="AD4997" s="15"/>
      <c r="AE4997" s="15"/>
      <c r="AT4997" s="281" t="s">
        <v>260</v>
      </c>
      <c r="AU4997" s="281" t="s">
        <v>93</v>
      </c>
      <c r="AV4997" s="15" t="s">
        <v>91</v>
      </c>
      <c r="AW4997" s="15" t="s">
        <v>40</v>
      </c>
      <c r="AX4997" s="15" t="s">
        <v>84</v>
      </c>
      <c r="AY4997" s="281" t="s">
        <v>251</v>
      </c>
    </row>
    <row r="4998" s="13" customFormat="1">
      <c r="A4998" s="13"/>
      <c r="B4998" s="249"/>
      <c r="C4998" s="250"/>
      <c r="D4998" s="251" t="s">
        <v>260</v>
      </c>
      <c r="E4998" s="252" t="s">
        <v>1</v>
      </c>
      <c r="F4998" s="253" t="s">
        <v>3974</v>
      </c>
      <c r="G4998" s="250"/>
      <c r="H4998" s="254">
        <v>4</v>
      </c>
      <c r="I4998" s="255"/>
      <c r="J4998" s="250"/>
      <c r="K4998" s="250"/>
      <c r="L4998" s="256"/>
      <c r="M4998" s="257"/>
      <c r="N4998" s="258"/>
      <c r="O4998" s="258"/>
      <c r="P4998" s="258"/>
      <c r="Q4998" s="258"/>
      <c r="R4998" s="258"/>
      <c r="S4998" s="258"/>
      <c r="T4998" s="259"/>
      <c r="U4998" s="13"/>
      <c r="V4998" s="13"/>
      <c r="W4998" s="13"/>
      <c r="X4998" s="13"/>
      <c r="Y4998" s="13"/>
      <c r="Z4998" s="13"/>
      <c r="AA4998" s="13"/>
      <c r="AB4998" s="13"/>
      <c r="AC4998" s="13"/>
      <c r="AD4998" s="13"/>
      <c r="AE4998" s="13"/>
      <c r="AT4998" s="260" t="s">
        <v>260</v>
      </c>
      <c r="AU4998" s="260" t="s">
        <v>93</v>
      </c>
      <c r="AV4998" s="13" t="s">
        <v>93</v>
      </c>
      <c r="AW4998" s="13" t="s">
        <v>40</v>
      </c>
      <c r="AX4998" s="13" t="s">
        <v>84</v>
      </c>
      <c r="AY4998" s="260" t="s">
        <v>251</v>
      </c>
    </row>
    <row r="4999" s="13" customFormat="1">
      <c r="A4999" s="13"/>
      <c r="B4999" s="249"/>
      <c r="C4999" s="250"/>
      <c r="D4999" s="251" t="s">
        <v>260</v>
      </c>
      <c r="E4999" s="252" t="s">
        <v>1</v>
      </c>
      <c r="F4999" s="253" t="s">
        <v>3975</v>
      </c>
      <c r="G4999" s="250"/>
      <c r="H4999" s="254">
        <v>4</v>
      </c>
      <c r="I4999" s="255"/>
      <c r="J4999" s="250"/>
      <c r="K4999" s="250"/>
      <c r="L4999" s="256"/>
      <c r="M4999" s="257"/>
      <c r="N4999" s="258"/>
      <c r="O4999" s="258"/>
      <c r="P4999" s="258"/>
      <c r="Q4999" s="258"/>
      <c r="R4999" s="258"/>
      <c r="S4999" s="258"/>
      <c r="T4999" s="259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60" t="s">
        <v>260</v>
      </c>
      <c r="AU4999" s="260" t="s">
        <v>93</v>
      </c>
      <c r="AV4999" s="13" t="s">
        <v>93</v>
      </c>
      <c r="AW4999" s="13" t="s">
        <v>40</v>
      </c>
      <c r="AX4999" s="13" t="s">
        <v>84</v>
      </c>
      <c r="AY4999" s="260" t="s">
        <v>251</v>
      </c>
    </row>
    <row r="5000" s="13" customFormat="1">
      <c r="A5000" s="13"/>
      <c r="B5000" s="249"/>
      <c r="C5000" s="250"/>
      <c r="D5000" s="251" t="s">
        <v>260</v>
      </c>
      <c r="E5000" s="252" t="s">
        <v>1</v>
      </c>
      <c r="F5000" s="253" t="s">
        <v>3976</v>
      </c>
      <c r="G5000" s="250"/>
      <c r="H5000" s="254">
        <v>4</v>
      </c>
      <c r="I5000" s="255"/>
      <c r="J5000" s="250"/>
      <c r="K5000" s="250"/>
      <c r="L5000" s="256"/>
      <c r="M5000" s="257"/>
      <c r="N5000" s="258"/>
      <c r="O5000" s="258"/>
      <c r="P5000" s="258"/>
      <c r="Q5000" s="258"/>
      <c r="R5000" s="258"/>
      <c r="S5000" s="258"/>
      <c r="T5000" s="259"/>
      <c r="U5000" s="13"/>
      <c r="V5000" s="13"/>
      <c r="W5000" s="13"/>
      <c r="X5000" s="13"/>
      <c r="Y5000" s="13"/>
      <c r="Z5000" s="13"/>
      <c r="AA5000" s="13"/>
      <c r="AB5000" s="13"/>
      <c r="AC5000" s="13"/>
      <c r="AD5000" s="13"/>
      <c r="AE5000" s="13"/>
      <c r="AT5000" s="260" t="s">
        <v>260</v>
      </c>
      <c r="AU5000" s="260" t="s">
        <v>93</v>
      </c>
      <c r="AV5000" s="13" t="s">
        <v>93</v>
      </c>
      <c r="AW5000" s="13" t="s">
        <v>40</v>
      </c>
      <c r="AX5000" s="13" t="s">
        <v>84</v>
      </c>
      <c r="AY5000" s="260" t="s">
        <v>251</v>
      </c>
    </row>
    <row r="5001" s="13" customFormat="1">
      <c r="A5001" s="13"/>
      <c r="B5001" s="249"/>
      <c r="C5001" s="250"/>
      <c r="D5001" s="251" t="s">
        <v>260</v>
      </c>
      <c r="E5001" s="252" t="s">
        <v>1</v>
      </c>
      <c r="F5001" s="253" t="s">
        <v>3977</v>
      </c>
      <c r="G5001" s="250"/>
      <c r="H5001" s="254">
        <v>4</v>
      </c>
      <c r="I5001" s="255"/>
      <c r="J5001" s="250"/>
      <c r="K5001" s="250"/>
      <c r="L5001" s="256"/>
      <c r="M5001" s="257"/>
      <c r="N5001" s="258"/>
      <c r="O5001" s="258"/>
      <c r="P5001" s="258"/>
      <c r="Q5001" s="258"/>
      <c r="R5001" s="258"/>
      <c r="S5001" s="258"/>
      <c r="T5001" s="259"/>
      <c r="U5001" s="13"/>
      <c r="V5001" s="13"/>
      <c r="W5001" s="13"/>
      <c r="X5001" s="13"/>
      <c r="Y5001" s="13"/>
      <c r="Z5001" s="13"/>
      <c r="AA5001" s="13"/>
      <c r="AB5001" s="13"/>
      <c r="AC5001" s="13"/>
      <c r="AD5001" s="13"/>
      <c r="AE5001" s="13"/>
      <c r="AT5001" s="260" t="s">
        <v>260</v>
      </c>
      <c r="AU5001" s="260" t="s">
        <v>93</v>
      </c>
      <c r="AV5001" s="13" t="s">
        <v>93</v>
      </c>
      <c r="AW5001" s="13" t="s">
        <v>40</v>
      </c>
      <c r="AX5001" s="13" t="s">
        <v>84</v>
      </c>
      <c r="AY5001" s="260" t="s">
        <v>251</v>
      </c>
    </row>
    <row r="5002" s="13" customFormat="1">
      <c r="A5002" s="13"/>
      <c r="B5002" s="249"/>
      <c r="C5002" s="250"/>
      <c r="D5002" s="251" t="s">
        <v>260</v>
      </c>
      <c r="E5002" s="252" t="s">
        <v>1</v>
      </c>
      <c r="F5002" s="253" t="s">
        <v>3978</v>
      </c>
      <c r="G5002" s="250"/>
      <c r="H5002" s="254">
        <v>4</v>
      </c>
      <c r="I5002" s="255"/>
      <c r="J5002" s="250"/>
      <c r="K5002" s="250"/>
      <c r="L5002" s="256"/>
      <c r="M5002" s="257"/>
      <c r="N5002" s="258"/>
      <c r="O5002" s="258"/>
      <c r="P5002" s="258"/>
      <c r="Q5002" s="258"/>
      <c r="R5002" s="258"/>
      <c r="S5002" s="258"/>
      <c r="T5002" s="259"/>
      <c r="U5002" s="13"/>
      <c r="V5002" s="13"/>
      <c r="W5002" s="13"/>
      <c r="X5002" s="13"/>
      <c r="Y5002" s="13"/>
      <c r="Z5002" s="13"/>
      <c r="AA5002" s="13"/>
      <c r="AB5002" s="13"/>
      <c r="AC5002" s="13"/>
      <c r="AD5002" s="13"/>
      <c r="AE5002" s="13"/>
      <c r="AT5002" s="260" t="s">
        <v>260</v>
      </c>
      <c r="AU5002" s="260" t="s">
        <v>93</v>
      </c>
      <c r="AV5002" s="13" t="s">
        <v>93</v>
      </c>
      <c r="AW5002" s="13" t="s">
        <v>40</v>
      </c>
      <c r="AX5002" s="13" t="s">
        <v>84</v>
      </c>
      <c r="AY5002" s="260" t="s">
        <v>251</v>
      </c>
    </row>
    <row r="5003" s="13" customFormat="1">
      <c r="A5003" s="13"/>
      <c r="B5003" s="249"/>
      <c r="C5003" s="250"/>
      <c r="D5003" s="251" t="s">
        <v>260</v>
      </c>
      <c r="E5003" s="252" t="s">
        <v>1</v>
      </c>
      <c r="F5003" s="253" t="s">
        <v>3979</v>
      </c>
      <c r="G5003" s="250"/>
      <c r="H5003" s="254">
        <v>4</v>
      </c>
      <c r="I5003" s="255"/>
      <c r="J5003" s="250"/>
      <c r="K5003" s="250"/>
      <c r="L5003" s="256"/>
      <c r="M5003" s="257"/>
      <c r="N5003" s="258"/>
      <c r="O5003" s="258"/>
      <c r="P5003" s="258"/>
      <c r="Q5003" s="258"/>
      <c r="R5003" s="258"/>
      <c r="S5003" s="258"/>
      <c r="T5003" s="259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T5003" s="260" t="s">
        <v>260</v>
      </c>
      <c r="AU5003" s="260" t="s">
        <v>93</v>
      </c>
      <c r="AV5003" s="13" t="s">
        <v>93</v>
      </c>
      <c r="AW5003" s="13" t="s">
        <v>40</v>
      </c>
      <c r="AX5003" s="13" t="s">
        <v>84</v>
      </c>
      <c r="AY5003" s="260" t="s">
        <v>251</v>
      </c>
    </row>
    <row r="5004" s="13" customFormat="1">
      <c r="A5004" s="13"/>
      <c r="B5004" s="249"/>
      <c r="C5004" s="250"/>
      <c r="D5004" s="251" t="s">
        <v>260</v>
      </c>
      <c r="E5004" s="252" t="s">
        <v>1</v>
      </c>
      <c r="F5004" s="253" t="s">
        <v>3980</v>
      </c>
      <c r="G5004" s="250"/>
      <c r="H5004" s="254">
        <v>4</v>
      </c>
      <c r="I5004" s="255"/>
      <c r="J5004" s="250"/>
      <c r="K5004" s="250"/>
      <c r="L5004" s="256"/>
      <c r="M5004" s="257"/>
      <c r="N5004" s="258"/>
      <c r="O5004" s="258"/>
      <c r="P5004" s="258"/>
      <c r="Q5004" s="258"/>
      <c r="R5004" s="258"/>
      <c r="S5004" s="258"/>
      <c r="T5004" s="259"/>
      <c r="U5004" s="13"/>
      <c r="V5004" s="13"/>
      <c r="W5004" s="13"/>
      <c r="X5004" s="13"/>
      <c r="Y5004" s="13"/>
      <c r="Z5004" s="13"/>
      <c r="AA5004" s="13"/>
      <c r="AB5004" s="13"/>
      <c r="AC5004" s="13"/>
      <c r="AD5004" s="13"/>
      <c r="AE5004" s="13"/>
      <c r="AT5004" s="260" t="s">
        <v>260</v>
      </c>
      <c r="AU5004" s="260" t="s">
        <v>93</v>
      </c>
      <c r="AV5004" s="13" t="s">
        <v>93</v>
      </c>
      <c r="AW5004" s="13" t="s">
        <v>40</v>
      </c>
      <c r="AX5004" s="13" t="s">
        <v>84</v>
      </c>
      <c r="AY5004" s="260" t="s">
        <v>251</v>
      </c>
    </row>
    <row r="5005" s="13" customFormat="1">
      <c r="A5005" s="13"/>
      <c r="B5005" s="249"/>
      <c r="C5005" s="250"/>
      <c r="D5005" s="251" t="s">
        <v>260</v>
      </c>
      <c r="E5005" s="252" t="s">
        <v>1</v>
      </c>
      <c r="F5005" s="253" t="s">
        <v>3981</v>
      </c>
      <c r="G5005" s="250"/>
      <c r="H5005" s="254">
        <v>4</v>
      </c>
      <c r="I5005" s="255"/>
      <c r="J5005" s="250"/>
      <c r="K5005" s="250"/>
      <c r="L5005" s="256"/>
      <c r="M5005" s="257"/>
      <c r="N5005" s="258"/>
      <c r="O5005" s="258"/>
      <c r="P5005" s="258"/>
      <c r="Q5005" s="258"/>
      <c r="R5005" s="258"/>
      <c r="S5005" s="258"/>
      <c r="T5005" s="259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60" t="s">
        <v>260</v>
      </c>
      <c r="AU5005" s="260" t="s">
        <v>93</v>
      </c>
      <c r="AV5005" s="13" t="s">
        <v>93</v>
      </c>
      <c r="AW5005" s="13" t="s">
        <v>40</v>
      </c>
      <c r="AX5005" s="13" t="s">
        <v>84</v>
      </c>
      <c r="AY5005" s="260" t="s">
        <v>251</v>
      </c>
    </row>
    <row r="5006" s="13" customFormat="1">
      <c r="A5006" s="13"/>
      <c r="B5006" s="249"/>
      <c r="C5006" s="250"/>
      <c r="D5006" s="251" t="s">
        <v>260</v>
      </c>
      <c r="E5006" s="252" t="s">
        <v>1</v>
      </c>
      <c r="F5006" s="253" t="s">
        <v>3982</v>
      </c>
      <c r="G5006" s="250"/>
      <c r="H5006" s="254">
        <v>4</v>
      </c>
      <c r="I5006" s="255"/>
      <c r="J5006" s="250"/>
      <c r="K5006" s="250"/>
      <c r="L5006" s="256"/>
      <c r="M5006" s="257"/>
      <c r="N5006" s="258"/>
      <c r="O5006" s="258"/>
      <c r="P5006" s="258"/>
      <c r="Q5006" s="258"/>
      <c r="R5006" s="258"/>
      <c r="S5006" s="258"/>
      <c r="T5006" s="259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T5006" s="260" t="s">
        <v>260</v>
      </c>
      <c r="AU5006" s="260" t="s">
        <v>93</v>
      </c>
      <c r="AV5006" s="13" t="s">
        <v>93</v>
      </c>
      <c r="AW5006" s="13" t="s">
        <v>40</v>
      </c>
      <c r="AX5006" s="13" t="s">
        <v>84</v>
      </c>
      <c r="AY5006" s="260" t="s">
        <v>251</v>
      </c>
    </row>
    <row r="5007" s="13" customFormat="1">
      <c r="A5007" s="13"/>
      <c r="B5007" s="249"/>
      <c r="C5007" s="250"/>
      <c r="D5007" s="251" t="s">
        <v>260</v>
      </c>
      <c r="E5007" s="252" t="s">
        <v>1</v>
      </c>
      <c r="F5007" s="253" t="s">
        <v>3983</v>
      </c>
      <c r="G5007" s="250"/>
      <c r="H5007" s="254">
        <v>4</v>
      </c>
      <c r="I5007" s="255"/>
      <c r="J5007" s="250"/>
      <c r="K5007" s="250"/>
      <c r="L5007" s="256"/>
      <c r="M5007" s="257"/>
      <c r="N5007" s="258"/>
      <c r="O5007" s="258"/>
      <c r="P5007" s="258"/>
      <c r="Q5007" s="258"/>
      <c r="R5007" s="258"/>
      <c r="S5007" s="258"/>
      <c r="T5007" s="259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T5007" s="260" t="s">
        <v>260</v>
      </c>
      <c r="AU5007" s="260" t="s">
        <v>93</v>
      </c>
      <c r="AV5007" s="13" t="s">
        <v>93</v>
      </c>
      <c r="AW5007" s="13" t="s">
        <v>40</v>
      </c>
      <c r="AX5007" s="13" t="s">
        <v>84</v>
      </c>
      <c r="AY5007" s="260" t="s">
        <v>251</v>
      </c>
    </row>
    <row r="5008" s="13" customFormat="1">
      <c r="A5008" s="13"/>
      <c r="B5008" s="249"/>
      <c r="C5008" s="250"/>
      <c r="D5008" s="251" t="s">
        <v>260</v>
      </c>
      <c r="E5008" s="252" t="s">
        <v>1</v>
      </c>
      <c r="F5008" s="253" t="s">
        <v>3984</v>
      </c>
      <c r="G5008" s="250"/>
      <c r="H5008" s="254">
        <v>4</v>
      </c>
      <c r="I5008" s="255"/>
      <c r="J5008" s="250"/>
      <c r="K5008" s="250"/>
      <c r="L5008" s="256"/>
      <c r="M5008" s="257"/>
      <c r="N5008" s="258"/>
      <c r="O5008" s="258"/>
      <c r="P5008" s="258"/>
      <c r="Q5008" s="258"/>
      <c r="R5008" s="258"/>
      <c r="S5008" s="258"/>
      <c r="T5008" s="259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T5008" s="260" t="s">
        <v>260</v>
      </c>
      <c r="AU5008" s="260" t="s">
        <v>93</v>
      </c>
      <c r="AV5008" s="13" t="s">
        <v>93</v>
      </c>
      <c r="AW5008" s="13" t="s">
        <v>40</v>
      </c>
      <c r="AX5008" s="13" t="s">
        <v>84</v>
      </c>
      <c r="AY5008" s="260" t="s">
        <v>251</v>
      </c>
    </row>
    <row r="5009" s="13" customFormat="1">
      <c r="A5009" s="13"/>
      <c r="B5009" s="249"/>
      <c r="C5009" s="250"/>
      <c r="D5009" s="251" t="s">
        <v>260</v>
      </c>
      <c r="E5009" s="252" t="s">
        <v>1</v>
      </c>
      <c r="F5009" s="253" t="s">
        <v>3985</v>
      </c>
      <c r="G5009" s="250"/>
      <c r="H5009" s="254">
        <v>4</v>
      </c>
      <c r="I5009" s="255"/>
      <c r="J5009" s="250"/>
      <c r="K5009" s="250"/>
      <c r="L5009" s="256"/>
      <c r="M5009" s="257"/>
      <c r="N5009" s="258"/>
      <c r="O5009" s="258"/>
      <c r="P5009" s="258"/>
      <c r="Q5009" s="258"/>
      <c r="R5009" s="258"/>
      <c r="S5009" s="258"/>
      <c r="T5009" s="259"/>
      <c r="U5009" s="13"/>
      <c r="V5009" s="13"/>
      <c r="W5009" s="13"/>
      <c r="X5009" s="13"/>
      <c r="Y5009" s="13"/>
      <c r="Z5009" s="13"/>
      <c r="AA5009" s="13"/>
      <c r="AB5009" s="13"/>
      <c r="AC5009" s="13"/>
      <c r="AD5009" s="13"/>
      <c r="AE5009" s="13"/>
      <c r="AT5009" s="260" t="s">
        <v>260</v>
      </c>
      <c r="AU5009" s="260" t="s">
        <v>93</v>
      </c>
      <c r="AV5009" s="13" t="s">
        <v>93</v>
      </c>
      <c r="AW5009" s="13" t="s">
        <v>40</v>
      </c>
      <c r="AX5009" s="13" t="s">
        <v>84</v>
      </c>
      <c r="AY5009" s="260" t="s">
        <v>251</v>
      </c>
    </row>
    <row r="5010" s="13" customFormat="1">
      <c r="A5010" s="13"/>
      <c r="B5010" s="249"/>
      <c r="C5010" s="250"/>
      <c r="D5010" s="251" t="s">
        <v>260</v>
      </c>
      <c r="E5010" s="252" t="s">
        <v>1</v>
      </c>
      <c r="F5010" s="253" t="s">
        <v>3986</v>
      </c>
      <c r="G5010" s="250"/>
      <c r="H5010" s="254">
        <v>4</v>
      </c>
      <c r="I5010" s="255"/>
      <c r="J5010" s="250"/>
      <c r="K5010" s="250"/>
      <c r="L5010" s="256"/>
      <c r="M5010" s="257"/>
      <c r="N5010" s="258"/>
      <c r="O5010" s="258"/>
      <c r="P5010" s="258"/>
      <c r="Q5010" s="258"/>
      <c r="R5010" s="258"/>
      <c r="S5010" s="258"/>
      <c r="T5010" s="259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T5010" s="260" t="s">
        <v>260</v>
      </c>
      <c r="AU5010" s="260" t="s">
        <v>93</v>
      </c>
      <c r="AV5010" s="13" t="s">
        <v>93</v>
      </c>
      <c r="AW5010" s="13" t="s">
        <v>40</v>
      </c>
      <c r="AX5010" s="13" t="s">
        <v>84</v>
      </c>
      <c r="AY5010" s="260" t="s">
        <v>251</v>
      </c>
    </row>
    <row r="5011" s="13" customFormat="1">
      <c r="A5011" s="13"/>
      <c r="B5011" s="249"/>
      <c r="C5011" s="250"/>
      <c r="D5011" s="251" t="s">
        <v>260</v>
      </c>
      <c r="E5011" s="252" t="s">
        <v>1</v>
      </c>
      <c r="F5011" s="253" t="s">
        <v>3987</v>
      </c>
      <c r="G5011" s="250"/>
      <c r="H5011" s="254">
        <v>4</v>
      </c>
      <c r="I5011" s="255"/>
      <c r="J5011" s="250"/>
      <c r="K5011" s="250"/>
      <c r="L5011" s="256"/>
      <c r="M5011" s="257"/>
      <c r="N5011" s="258"/>
      <c r="O5011" s="258"/>
      <c r="P5011" s="258"/>
      <c r="Q5011" s="258"/>
      <c r="R5011" s="258"/>
      <c r="S5011" s="258"/>
      <c r="T5011" s="259"/>
      <c r="U5011" s="13"/>
      <c r="V5011" s="13"/>
      <c r="W5011" s="13"/>
      <c r="X5011" s="13"/>
      <c r="Y5011" s="13"/>
      <c r="Z5011" s="13"/>
      <c r="AA5011" s="13"/>
      <c r="AB5011" s="13"/>
      <c r="AC5011" s="13"/>
      <c r="AD5011" s="13"/>
      <c r="AE5011" s="13"/>
      <c r="AT5011" s="260" t="s">
        <v>260</v>
      </c>
      <c r="AU5011" s="260" t="s">
        <v>93</v>
      </c>
      <c r="AV5011" s="13" t="s">
        <v>93</v>
      </c>
      <c r="AW5011" s="13" t="s">
        <v>40</v>
      </c>
      <c r="AX5011" s="13" t="s">
        <v>84</v>
      </c>
      <c r="AY5011" s="260" t="s">
        <v>251</v>
      </c>
    </row>
    <row r="5012" s="13" customFormat="1">
      <c r="A5012" s="13"/>
      <c r="B5012" s="249"/>
      <c r="C5012" s="250"/>
      <c r="D5012" s="251" t="s">
        <v>260</v>
      </c>
      <c r="E5012" s="252" t="s">
        <v>1</v>
      </c>
      <c r="F5012" s="253" t="s">
        <v>3988</v>
      </c>
      <c r="G5012" s="250"/>
      <c r="H5012" s="254">
        <v>4</v>
      </c>
      <c r="I5012" s="255"/>
      <c r="J5012" s="250"/>
      <c r="K5012" s="250"/>
      <c r="L5012" s="256"/>
      <c r="M5012" s="257"/>
      <c r="N5012" s="258"/>
      <c r="O5012" s="258"/>
      <c r="P5012" s="258"/>
      <c r="Q5012" s="258"/>
      <c r="R5012" s="258"/>
      <c r="S5012" s="258"/>
      <c r="T5012" s="259"/>
      <c r="U5012" s="13"/>
      <c r="V5012" s="13"/>
      <c r="W5012" s="13"/>
      <c r="X5012" s="13"/>
      <c r="Y5012" s="13"/>
      <c r="Z5012" s="13"/>
      <c r="AA5012" s="13"/>
      <c r="AB5012" s="13"/>
      <c r="AC5012" s="13"/>
      <c r="AD5012" s="13"/>
      <c r="AE5012" s="13"/>
      <c r="AT5012" s="260" t="s">
        <v>260</v>
      </c>
      <c r="AU5012" s="260" t="s">
        <v>93</v>
      </c>
      <c r="AV5012" s="13" t="s">
        <v>93</v>
      </c>
      <c r="AW5012" s="13" t="s">
        <v>40</v>
      </c>
      <c r="AX5012" s="13" t="s">
        <v>84</v>
      </c>
      <c r="AY5012" s="260" t="s">
        <v>251</v>
      </c>
    </row>
    <row r="5013" s="13" customFormat="1">
      <c r="A5013" s="13"/>
      <c r="B5013" s="249"/>
      <c r="C5013" s="250"/>
      <c r="D5013" s="251" t="s">
        <v>260</v>
      </c>
      <c r="E5013" s="252" t="s">
        <v>1</v>
      </c>
      <c r="F5013" s="253" t="s">
        <v>3989</v>
      </c>
      <c r="G5013" s="250"/>
      <c r="H5013" s="254">
        <v>4</v>
      </c>
      <c r="I5013" s="255"/>
      <c r="J5013" s="250"/>
      <c r="K5013" s="250"/>
      <c r="L5013" s="256"/>
      <c r="M5013" s="257"/>
      <c r="N5013" s="258"/>
      <c r="O5013" s="258"/>
      <c r="P5013" s="258"/>
      <c r="Q5013" s="258"/>
      <c r="R5013" s="258"/>
      <c r="S5013" s="258"/>
      <c r="T5013" s="259"/>
      <c r="U5013" s="13"/>
      <c r="V5013" s="13"/>
      <c r="W5013" s="13"/>
      <c r="X5013" s="13"/>
      <c r="Y5013" s="13"/>
      <c r="Z5013" s="13"/>
      <c r="AA5013" s="13"/>
      <c r="AB5013" s="13"/>
      <c r="AC5013" s="13"/>
      <c r="AD5013" s="13"/>
      <c r="AE5013" s="13"/>
      <c r="AT5013" s="260" t="s">
        <v>260</v>
      </c>
      <c r="AU5013" s="260" t="s">
        <v>93</v>
      </c>
      <c r="AV5013" s="13" t="s">
        <v>93</v>
      </c>
      <c r="AW5013" s="13" t="s">
        <v>40</v>
      </c>
      <c r="AX5013" s="13" t="s">
        <v>84</v>
      </c>
      <c r="AY5013" s="260" t="s">
        <v>251</v>
      </c>
    </row>
    <row r="5014" s="13" customFormat="1">
      <c r="A5014" s="13"/>
      <c r="B5014" s="249"/>
      <c r="C5014" s="250"/>
      <c r="D5014" s="251" t="s">
        <v>260</v>
      </c>
      <c r="E5014" s="252" t="s">
        <v>1</v>
      </c>
      <c r="F5014" s="253" t="s">
        <v>3990</v>
      </c>
      <c r="G5014" s="250"/>
      <c r="H5014" s="254">
        <v>4</v>
      </c>
      <c r="I5014" s="255"/>
      <c r="J5014" s="250"/>
      <c r="K5014" s="250"/>
      <c r="L5014" s="256"/>
      <c r="M5014" s="257"/>
      <c r="N5014" s="258"/>
      <c r="O5014" s="258"/>
      <c r="P5014" s="258"/>
      <c r="Q5014" s="258"/>
      <c r="R5014" s="258"/>
      <c r="S5014" s="258"/>
      <c r="T5014" s="259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T5014" s="260" t="s">
        <v>260</v>
      </c>
      <c r="AU5014" s="260" t="s">
        <v>93</v>
      </c>
      <c r="AV5014" s="13" t="s">
        <v>93</v>
      </c>
      <c r="AW5014" s="13" t="s">
        <v>40</v>
      </c>
      <c r="AX5014" s="13" t="s">
        <v>84</v>
      </c>
      <c r="AY5014" s="260" t="s">
        <v>251</v>
      </c>
    </row>
    <row r="5015" s="13" customFormat="1">
      <c r="A5015" s="13"/>
      <c r="B5015" s="249"/>
      <c r="C5015" s="250"/>
      <c r="D5015" s="251" t="s">
        <v>260</v>
      </c>
      <c r="E5015" s="252" t="s">
        <v>1</v>
      </c>
      <c r="F5015" s="253" t="s">
        <v>3991</v>
      </c>
      <c r="G5015" s="250"/>
      <c r="H5015" s="254">
        <v>4</v>
      </c>
      <c r="I5015" s="255"/>
      <c r="J5015" s="250"/>
      <c r="K5015" s="250"/>
      <c r="L5015" s="256"/>
      <c r="M5015" s="257"/>
      <c r="N5015" s="258"/>
      <c r="O5015" s="258"/>
      <c r="P5015" s="258"/>
      <c r="Q5015" s="258"/>
      <c r="R5015" s="258"/>
      <c r="S5015" s="258"/>
      <c r="T5015" s="259"/>
      <c r="U5015" s="13"/>
      <c r="V5015" s="13"/>
      <c r="W5015" s="13"/>
      <c r="X5015" s="13"/>
      <c r="Y5015" s="13"/>
      <c r="Z5015" s="13"/>
      <c r="AA5015" s="13"/>
      <c r="AB5015" s="13"/>
      <c r="AC5015" s="13"/>
      <c r="AD5015" s="13"/>
      <c r="AE5015" s="13"/>
      <c r="AT5015" s="260" t="s">
        <v>260</v>
      </c>
      <c r="AU5015" s="260" t="s">
        <v>93</v>
      </c>
      <c r="AV5015" s="13" t="s">
        <v>93</v>
      </c>
      <c r="AW5015" s="13" t="s">
        <v>40</v>
      </c>
      <c r="AX5015" s="13" t="s">
        <v>84</v>
      </c>
      <c r="AY5015" s="260" t="s">
        <v>251</v>
      </c>
    </row>
    <row r="5016" s="13" customFormat="1">
      <c r="A5016" s="13"/>
      <c r="B5016" s="249"/>
      <c r="C5016" s="250"/>
      <c r="D5016" s="251" t="s">
        <v>260</v>
      </c>
      <c r="E5016" s="252" t="s">
        <v>1</v>
      </c>
      <c r="F5016" s="253" t="s">
        <v>3992</v>
      </c>
      <c r="G5016" s="250"/>
      <c r="H5016" s="254">
        <v>4</v>
      </c>
      <c r="I5016" s="255"/>
      <c r="J5016" s="250"/>
      <c r="K5016" s="250"/>
      <c r="L5016" s="256"/>
      <c r="M5016" s="257"/>
      <c r="N5016" s="258"/>
      <c r="O5016" s="258"/>
      <c r="P5016" s="258"/>
      <c r="Q5016" s="258"/>
      <c r="R5016" s="258"/>
      <c r="S5016" s="258"/>
      <c r="T5016" s="259"/>
      <c r="U5016" s="13"/>
      <c r="V5016" s="13"/>
      <c r="W5016" s="13"/>
      <c r="X5016" s="13"/>
      <c r="Y5016" s="13"/>
      <c r="Z5016" s="13"/>
      <c r="AA5016" s="13"/>
      <c r="AB5016" s="13"/>
      <c r="AC5016" s="13"/>
      <c r="AD5016" s="13"/>
      <c r="AE5016" s="13"/>
      <c r="AT5016" s="260" t="s">
        <v>260</v>
      </c>
      <c r="AU5016" s="260" t="s">
        <v>93</v>
      </c>
      <c r="AV5016" s="13" t="s">
        <v>93</v>
      </c>
      <c r="AW5016" s="13" t="s">
        <v>40</v>
      </c>
      <c r="AX5016" s="13" t="s">
        <v>84</v>
      </c>
      <c r="AY5016" s="260" t="s">
        <v>251</v>
      </c>
    </row>
    <row r="5017" s="13" customFormat="1">
      <c r="A5017" s="13"/>
      <c r="B5017" s="249"/>
      <c r="C5017" s="250"/>
      <c r="D5017" s="251" t="s">
        <v>260</v>
      </c>
      <c r="E5017" s="252" t="s">
        <v>1</v>
      </c>
      <c r="F5017" s="253" t="s">
        <v>3993</v>
      </c>
      <c r="G5017" s="250"/>
      <c r="H5017" s="254">
        <v>4</v>
      </c>
      <c r="I5017" s="255"/>
      <c r="J5017" s="250"/>
      <c r="K5017" s="250"/>
      <c r="L5017" s="256"/>
      <c r="M5017" s="257"/>
      <c r="N5017" s="258"/>
      <c r="O5017" s="258"/>
      <c r="P5017" s="258"/>
      <c r="Q5017" s="258"/>
      <c r="R5017" s="258"/>
      <c r="S5017" s="258"/>
      <c r="T5017" s="259"/>
      <c r="U5017" s="13"/>
      <c r="V5017" s="13"/>
      <c r="W5017" s="13"/>
      <c r="X5017" s="13"/>
      <c r="Y5017" s="13"/>
      <c r="Z5017" s="13"/>
      <c r="AA5017" s="13"/>
      <c r="AB5017" s="13"/>
      <c r="AC5017" s="13"/>
      <c r="AD5017" s="13"/>
      <c r="AE5017" s="13"/>
      <c r="AT5017" s="260" t="s">
        <v>260</v>
      </c>
      <c r="AU5017" s="260" t="s">
        <v>93</v>
      </c>
      <c r="AV5017" s="13" t="s">
        <v>93</v>
      </c>
      <c r="AW5017" s="13" t="s">
        <v>40</v>
      </c>
      <c r="AX5017" s="13" t="s">
        <v>84</v>
      </c>
      <c r="AY5017" s="260" t="s">
        <v>251</v>
      </c>
    </row>
    <row r="5018" s="16" customFormat="1">
      <c r="A5018" s="16"/>
      <c r="B5018" s="283"/>
      <c r="C5018" s="284"/>
      <c r="D5018" s="251" t="s">
        <v>260</v>
      </c>
      <c r="E5018" s="285" t="s">
        <v>1</v>
      </c>
      <c r="F5018" s="286" t="s">
        <v>329</v>
      </c>
      <c r="G5018" s="284"/>
      <c r="H5018" s="287">
        <v>80</v>
      </c>
      <c r="I5018" s="288"/>
      <c r="J5018" s="284"/>
      <c r="K5018" s="284"/>
      <c r="L5018" s="289"/>
      <c r="M5018" s="290"/>
      <c r="N5018" s="291"/>
      <c r="O5018" s="291"/>
      <c r="P5018" s="291"/>
      <c r="Q5018" s="291"/>
      <c r="R5018" s="291"/>
      <c r="S5018" s="291"/>
      <c r="T5018" s="292"/>
      <c r="U5018" s="16"/>
      <c r="V5018" s="16"/>
      <c r="W5018" s="16"/>
      <c r="X5018" s="16"/>
      <c r="Y5018" s="16"/>
      <c r="Z5018" s="16"/>
      <c r="AA5018" s="16"/>
      <c r="AB5018" s="16"/>
      <c r="AC5018" s="16"/>
      <c r="AD5018" s="16"/>
      <c r="AE5018" s="16"/>
      <c r="AT5018" s="293" t="s">
        <v>260</v>
      </c>
      <c r="AU5018" s="293" t="s">
        <v>93</v>
      </c>
      <c r="AV5018" s="16" t="s">
        <v>273</v>
      </c>
      <c r="AW5018" s="16" t="s">
        <v>40</v>
      </c>
      <c r="AX5018" s="16" t="s">
        <v>84</v>
      </c>
      <c r="AY5018" s="293" t="s">
        <v>251</v>
      </c>
    </row>
    <row r="5019" s="15" customFormat="1">
      <c r="A5019" s="15"/>
      <c r="B5019" s="272"/>
      <c r="C5019" s="273"/>
      <c r="D5019" s="251" t="s">
        <v>260</v>
      </c>
      <c r="E5019" s="274" t="s">
        <v>1</v>
      </c>
      <c r="F5019" s="275" t="s">
        <v>628</v>
      </c>
      <c r="G5019" s="273"/>
      <c r="H5019" s="274" t="s">
        <v>1</v>
      </c>
      <c r="I5019" s="276"/>
      <c r="J5019" s="273"/>
      <c r="K5019" s="273"/>
      <c r="L5019" s="277"/>
      <c r="M5019" s="278"/>
      <c r="N5019" s="279"/>
      <c r="O5019" s="279"/>
      <c r="P5019" s="279"/>
      <c r="Q5019" s="279"/>
      <c r="R5019" s="279"/>
      <c r="S5019" s="279"/>
      <c r="T5019" s="280"/>
      <c r="U5019" s="15"/>
      <c r="V5019" s="15"/>
      <c r="W5019" s="15"/>
      <c r="X5019" s="15"/>
      <c r="Y5019" s="15"/>
      <c r="Z5019" s="15"/>
      <c r="AA5019" s="15"/>
      <c r="AB5019" s="15"/>
      <c r="AC5019" s="15"/>
      <c r="AD5019" s="15"/>
      <c r="AE5019" s="15"/>
      <c r="AT5019" s="281" t="s">
        <v>260</v>
      </c>
      <c r="AU5019" s="281" t="s">
        <v>93</v>
      </c>
      <c r="AV5019" s="15" t="s">
        <v>91</v>
      </c>
      <c r="AW5019" s="15" t="s">
        <v>40</v>
      </c>
      <c r="AX5019" s="15" t="s">
        <v>84</v>
      </c>
      <c r="AY5019" s="281" t="s">
        <v>251</v>
      </c>
    </row>
    <row r="5020" s="13" customFormat="1">
      <c r="A5020" s="13"/>
      <c r="B5020" s="249"/>
      <c r="C5020" s="250"/>
      <c r="D5020" s="251" t="s">
        <v>260</v>
      </c>
      <c r="E5020" s="252" t="s">
        <v>1</v>
      </c>
      <c r="F5020" s="253" t="s">
        <v>3994</v>
      </c>
      <c r="G5020" s="250"/>
      <c r="H5020" s="254">
        <v>4</v>
      </c>
      <c r="I5020" s="255"/>
      <c r="J5020" s="250"/>
      <c r="K5020" s="250"/>
      <c r="L5020" s="256"/>
      <c r="M5020" s="257"/>
      <c r="N5020" s="258"/>
      <c r="O5020" s="258"/>
      <c r="P5020" s="258"/>
      <c r="Q5020" s="258"/>
      <c r="R5020" s="258"/>
      <c r="S5020" s="258"/>
      <c r="T5020" s="259"/>
      <c r="U5020" s="13"/>
      <c r="V5020" s="13"/>
      <c r="W5020" s="13"/>
      <c r="X5020" s="13"/>
      <c r="Y5020" s="13"/>
      <c r="Z5020" s="13"/>
      <c r="AA5020" s="13"/>
      <c r="AB5020" s="13"/>
      <c r="AC5020" s="13"/>
      <c r="AD5020" s="13"/>
      <c r="AE5020" s="13"/>
      <c r="AT5020" s="260" t="s">
        <v>260</v>
      </c>
      <c r="AU5020" s="260" t="s">
        <v>93</v>
      </c>
      <c r="AV5020" s="13" t="s">
        <v>93</v>
      </c>
      <c r="AW5020" s="13" t="s">
        <v>40</v>
      </c>
      <c r="AX5020" s="13" t="s">
        <v>84</v>
      </c>
      <c r="AY5020" s="260" t="s">
        <v>251</v>
      </c>
    </row>
    <row r="5021" s="13" customFormat="1">
      <c r="A5021" s="13"/>
      <c r="B5021" s="249"/>
      <c r="C5021" s="250"/>
      <c r="D5021" s="251" t="s">
        <v>260</v>
      </c>
      <c r="E5021" s="252" t="s">
        <v>1</v>
      </c>
      <c r="F5021" s="253" t="s">
        <v>3995</v>
      </c>
      <c r="G5021" s="250"/>
      <c r="H5021" s="254">
        <v>4</v>
      </c>
      <c r="I5021" s="255"/>
      <c r="J5021" s="250"/>
      <c r="K5021" s="250"/>
      <c r="L5021" s="256"/>
      <c r="M5021" s="257"/>
      <c r="N5021" s="258"/>
      <c r="O5021" s="258"/>
      <c r="P5021" s="258"/>
      <c r="Q5021" s="258"/>
      <c r="R5021" s="258"/>
      <c r="S5021" s="258"/>
      <c r="T5021" s="259"/>
      <c r="U5021" s="13"/>
      <c r="V5021" s="13"/>
      <c r="W5021" s="13"/>
      <c r="X5021" s="13"/>
      <c r="Y5021" s="13"/>
      <c r="Z5021" s="13"/>
      <c r="AA5021" s="13"/>
      <c r="AB5021" s="13"/>
      <c r="AC5021" s="13"/>
      <c r="AD5021" s="13"/>
      <c r="AE5021" s="13"/>
      <c r="AT5021" s="260" t="s">
        <v>260</v>
      </c>
      <c r="AU5021" s="260" t="s">
        <v>93</v>
      </c>
      <c r="AV5021" s="13" t="s">
        <v>93</v>
      </c>
      <c r="AW5021" s="13" t="s">
        <v>40</v>
      </c>
      <c r="AX5021" s="13" t="s">
        <v>84</v>
      </c>
      <c r="AY5021" s="260" t="s">
        <v>251</v>
      </c>
    </row>
    <row r="5022" s="13" customFormat="1">
      <c r="A5022" s="13"/>
      <c r="B5022" s="249"/>
      <c r="C5022" s="250"/>
      <c r="D5022" s="251" t="s">
        <v>260</v>
      </c>
      <c r="E5022" s="252" t="s">
        <v>1</v>
      </c>
      <c r="F5022" s="253" t="s">
        <v>3996</v>
      </c>
      <c r="G5022" s="250"/>
      <c r="H5022" s="254">
        <v>4</v>
      </c>
      <c r="I5022" s="255"/>
      <c r="J5022" s="250"/>
      <c r="K5022" s="250"/>
      <c r="L5022" s="256"/>
      <c r="M5022" s="257"/>
      <c r="N5022" s="258"/>
      <c r="O5022" s="258"/>
      <c r="P5022" s="258"/>
      <c r="Q5022" s="258"/>
      <c r="R5022" s="258"/>
      <c r="S5022" s="258"/>
      <c r="T5022" s="259"/>
      <c r="U5022" s="13"/>
      <c r="V5022" s="13"/>
      <c r="W5022" s="13"/>
      <c r="X5022" s="13"/>
      <c r="Y5022" s="13"/>
      <c r="Z5022" s="13"/>
      <c r="AA5022" s="13"/>
      <c r="AB5022" s="13"/>
      <c r="AC5022" s="13"/>
      <c r="AD5022" s="13"/>
      <c r="AE5022" s="13"/>
      <c r="AT5022" s="260" t="s">
        <v>260</v>
      </c>
      <c r="AU5022" s="260" t="s">
        <v>93</v>
      </c>
      <c r="AV5022" s="13" t="s">
        <v>93</v>
      </c>
      <c r="AW5022" s="13" t="s">
        <v>40</v>
      </c>
      <c r="AX5022" s="13" t="s">
        <v>84</v>
      </c>
      <c r="AY5022" s="260" t="s">
        <v>251</v>
      </c>
    </row>
    <row r="5023" s="13" customFormat="1">
      <c r="A5023" s="13"/>
      <c r="B5023" s="249"/>
      <c r="C5023" s="250"/>
      <c r="D5023" s="251" t="s">
        <v>260</v>
      </c>
      <c r="E5023" s="252" t="s">
        <v>1</v>
      </c>
      <c r="F5023" s="253" t="s">
        <v>3997</v>
      </c>
      <c r="G5023" s="250"/>
      <c r="H5023" s="254">
        <v>4</v>
      </c>
      <c r="I5023" s="255"/>
      <c r="J5023" s="250"/>
      <c r="K5023" s="250"/>
      <c r="L5023" s="256"/>
      <c r="M5023" s="257"/>
      <c r="N5023" s="258"/>
      <c r="O5023" s="258"/>
      <c r="P5023" s="258"/>
      <c r="Q5023" s="258"/>
      <c r="R5023" s="258"/>
      <c r="S5023" s="258"/>
      <c r="T5023" s="259"/>
      <c r="U5023" s="13"/>
      <c r="V5023" s="13"/>
      <c r="W5023" s="13"/>
      <c r="X5023" s="13"/>
      <c r="Y5023" s="13"/>
      <c r="Z5023" s="13"/>
      <c r="AA5023" s="13"/>
      <c r="AB5023" s="13"/>
      <c r="AC5023" s="13"/>
      <c r="AD5023" s="13"/>
      <c r="AE5023" s="13"/>
      <c r="AT5023" s="260" t="s">
        <v>260</v>
      </c>
      <c r="AU5023" s="260" t="s">
        <v>93</v>
      </c>
      <c r="AV5023" s="13" t="s">
        <v>93</v>
      </c>
      <c r="AW5023" s="13" t="s">
        <v>40</v>
      </c>
      <c r="AX5023" s="13" t="s">
        <v>84</v>
      </c>
      <c r="AY5023" s="260" t="s">
        <v>251</v>
      </c>
    </row>
    <row r="5024" s="13" customFormat="1">
      <c r="A5024" s="13"/>
      <c r="B5024" s="249"/>
      <c r="C5024" s="250"/>
      <c r="D5024" s="251" t="s">
        <v>260</v>
      </c>
      <c r="E5024" s="252" t="s">
        <v>1</v>
      </c>
      <c r="F5024" s="253" t="s">
        <v>3998</v>
      </c>
      <c r="G5024" s="250"/>
      <c r="H5024" s="254">
        <v>4</v>
      </c>
      <c r="I5024" s="255"/>
      <c r="J5024" s="250"/>
      <c r="K5024" s="250"/>
      <c r="L5024" s="256"/>
      <c r="M5024" s="257"/>
      <c r="N5024" s="258"/>
      <c r="O5024" s="258"/>
      <c r="P5024" s="258"/>
      <c r="Q5024" s="258"/>
      <c r="R5024" s="258"/>
      <c r="S5024" s="258"/>
      <c r="T5024" s="259"/>
      <c r="U5024" s="13"/>
      <c r="V5024" s="13"/>
      <c r="W5024" s="13"/>
      <c r="X5024" s="13"/>
      <c r="Y5024" s="13"/>
      <c r="Z5024" s="13"/>
      <c r="AA5024" s="13"/>
      <c r="AB5024" s="13"/>
      <c r="AC5024" s="13"/>
      <c r="AD5024" s="13"/>
      <c r="AE5024" s="13"/>
      <c r="AT5024" s="260" t="s">
        <v>260</v>
      </c>
      <c r="AU5024" s="260" t="s">
        <v>93</v>
      </c>
      <c r="AV5024" s="13" t="s">
        <v>93</v>
      </c>
      <c r="AW5024" s="13" t="s">
        <v>40</v>
      </c>
      <c r="AX5024" s="13" t="s">
        <v>84</v>
      </c>
      <c r="AY5024" s="260" t="s">
        <v>251</v>
      </c>
    </row>
    <row r="5025" s="13" customFormat="1">
      <c r="A5025" s="13"/>
      <c r="B5025" s="249"/>
      <c r="C5025" s="250"/>
      <c r="D5025" s="251" t="s">
        <v>260</v>
      </c>
      <c r="E5025" s="252" t="s">
        <v>1</v>
      </c>
      <c r="F5025" s="253" t="s">
        <v>3999</v>
      </c>
      <c r="G5025" s="250"/>
      <c r="H5025" s="254">
        <v>4</v>
      </c>
      <c r="I5025" s="255"/>
      <c r="J5025" s="250"/>
      <c r="K5025" s="250"/>
      <c r="L5025" s="256"/>
      <c r="M5025" s="257"/>
      <c r="N5025" s="258"/>
      <c r="O5025" s="258"/>
      <c r="P5025" s="258"/>
      <c r="Q5025" s="258"/>
      <c r="R5025" s="258"/>
      <c r="S5025" s="258"/>
      <c r="T5025" s="259"/>
      <c r="U5025" s="13"/>
      <c r="V5025" s="13"/>
      <c r="W5025" s="13"/>
      <c r="X5025" s="13"/>
      <c r="Y5025" s="13"/>
      <c r="Z5025" s="13"/>
      <c r="AA5025" s="13"/>
      <c r="AB5025" s="13"/>
      <c r="AC5025" s="13"/>
      <c r="AD5025" s="13"/>
      <c r="AE5025" s="13"/>
      <c r="AT5025" s="260" t="s">
        <v>260</v>
      </c>
      <c r="AU5025" s="260" t="s">
        <v>93</v>
      </c>
      <c r="AV5025" s="13" t="s">
        <v>93</v>
      </c>
      <c r="AW5025" s="13" t="s">
        <v>40</v>
      </c>
      <c r="AX5025" s="13" t="s">
        <v>84</v>
      </c>
      <c r="AY5025" s="260" t="s">
        <v>251</v>
      </c>
    </row>
    <row r="5026" s="13" customFormat="1">
      <c r="A5026" s="13"/>
      <c r="B5026" s="249"/>
      <c r="C5026" s="250"/>
      <c r="D5026" s="251" t="s">
        <v>260</v>
      </c>
      <c r="E5026" s="252" t="s">
        <v>1</v>
      </c>
      <c r="F5026" s="253" t="s">
        <v>4000</v>
      </c>
      <c r="G5026" s="250"/>
      <c r="H5026" s="254">
        <v>4</v>
      </c>
      <c r="I5026" s="255"/>
      <c r="J5026" s="250"/>
      <c r="K5026" s="250"/>
      <c r="L5026" s="256"/>
      <c r="M5026" s="257"/>
      <c r="N5026" s="258"/>
      <c r="O5026" s="258"/>
      <c r="P5026" s="258"/>
      <c r="Q5026" s="258"/>
      <c r="R5026" s="258"/>
      <c r="S5026" s="258"/>
      <c r="T5026" s="259"/>
      <c r="U5026" s="13"/>
      <c r="V5026" s="13"/>
      <c r="W5026" s="13"/>
      <c r="X5026" s="13"/>
      <c r="Y5026" s="13"/>
      <c r="Z5026" s="13"/>
      <c r="AA5026" s="13"/>
      <c r="AB5026" s="13"/>
      <c r="AC5026" s="13"/>
      <c r="AD5026" s="13"/>
      <c r="AE5026" s="13"/>
      <c r="AT5026" s="260" t="s">
        <v>260</v>
      </c>
      <c r="AU5026" s="260" t="s">
        <v>93</v>
      </c>
      <c r="AV5026" s="13" t="s">
        <v>93</v>
      </c>
      <c r="AW5026" s="13" t="s">
        <v>40</v>
      </c>
      <c r="AX5026" s="13" t="s">
        <v>84</v>
      </c>
      <c r="AY5026" s="260" t="s">
        <v>251</v>
      </c>
    </row>
    <row r="5027" s="13" customFormat="1">
      <c r="A5027" s="13"/>
      <c r="B5027" s="249"/>
      <c r="C5027" s="250"/>
      <c r="D5027" s="251" t="s">
        <v>260</v>
      </c>
      <c r="E5027" s="252" t="s">
        <v>1</v>
      </c>
      <c r="F5027" s="253" t="s">
        <v>4001</v>
      </c>
      <c r="G5027" s="250"/>
      <c r="H5027" s="254">
        <v>4</v>
      </c>
      <c r="I5027" s="255"/>
      <c r="J5027" s="250"/>
      <c r="K5027" s="250"/>
      <c r="L5027" s="256"/>
      <c r="M5027" s="257"/>
      <c r="N5027" s="258"/>
      <c r="O5027" s="258"/>
      <c r="P5027" s="258"/>
      <c r="Q5027" s="258"/>
      <c r="R5027" s="258"/>
      <c r="S5027" s="258"/>
      <c r="T5027" s="259"/>
      <c r="U5027" s="13"/>
      <c r="V5027" s="13"/>
      <c r="W5027" s="13"/>
      <c r="X5027" s="13"/>
      <c r="Y5027" s="13"/>
      <c r="Z5027" s="13"/>
      <c r="AA5027" s="13"/>
      <c r="AB5027" s="13"/>
      <c r="AC5027" s="13"/>
      <c r="AD5027" s="13"/>
      <c r="AE5027" s="13"/>
      <c r="AT5027" s="260" t="s">
        <v>260</v>
      </c>
      <c r="AU5027" s="260" t="s">
        <v>93</v>
      </c>
      <c r="AV5027" s="13" t="s">
        <v>93</v>
      </c>
      <c r="AW5027" s="13" t="s">
        <v>40</v>
      </c>
      <c r="AX5027" s="13" t="s">
        <v>84</v>
      </c>
      <c r="AY5027" s="260" t="s">
        <v>251</v>
      </c>
    </row>
    <row r="5028" s="13" customFormat="1">
      <c r="A5028" s="13"/>
      <c r="B5028" s="249"/>
      <c r="C5028" s="250"/>
      <c r="D5028" s="251" t="s">
        <v>260</v>
      </c>
      <c r="E5028" s="252" t="s">
        <v>1</v>
      </c>
      <c r="F5028" s="253" t="s">
        <v>4002</v>
      </c>
      <c r="G5028" s="250"/>
      <c r="H5028" s="254">
        <v>4</v>
      </c>
      <c r="I5028" s="255"/>
      <c r="J5028" s="250"/>
      <c r="K5028" s="250"/>
      <c r="L5028" s="256"/>
      <c r="M5028" s="257"/>
      <c r="N5028" s="258"/>
      <c r="O5028" s="258"/>
      <c r="P5028" s="258"/>
      <c r="Q5028" s="258"/>
      <c r="R5028" s="258"/>
      <c r="S5028" s="258"/>
      <c r="T5028" s="259"/>
      <c r="U5028" s="13"/>
      <c r="V5028" s="13"/>
      <c r="W5028" s="13"/>
      <c r="X5028" s="13"/>
      <c r="Y5028" s="13"/>
      <c r="Z5028" s="13"/>
      <c r="AA5028" s="13"/>
      <c r="AB5028" s="13"/>
      <c r="AC5028" s="13"/>
      <c r="AD5028" s="13"/>
      <c r="AE5028" s="13"/>
      <c r="AT5028" s="260" t="s">
        <v>260</v>
      </c>
      <c r="AU5028" s="260" t="s">
        <v>93</v>
      </c>
      <c r="AV5028" s="13" t="s">
        <v>93</v>
      </c>
      <c r="AW5028" s="13" t="s">
        <v>40</v>
      </c>
      <c r="AX5028" s="13" t="s">
        <v>84</v>
      </c>
      <c r="AY5028" s="260" t="s">
        <v>251</v>
      </c>
    </row>
    <row r="5029" s="13" customFormat="1">
      <c r="A5029" s="13"/>
      <c r="B5029" s="249"/>
      <c r="C5029" s="250"/>
      <c r="D5029" s="251" t="s">
        <v>260</v>
      </c>
      <c r="E5029" s="252" t="s">
        <v>1</v>
      </c>
      <c r="F5029" s="253" t="s">
        <v>4003</v>
      </c>
      <c r="G5029" s="250"/>
      <c r="H5029" s="254">
        <v>4</v>
      </c>
      <c r="I5029" s="255"/>
      <c r="J5029" s="250"/>
      <c r="K5029" s="250"/>
      <c r="L5029" s="256"/>
      <c r="M5029" s="257"/>
      <c r="N5029" s="258"/>
      <c r="O5029" s="258"/>
      <c r="P5029" s="258"/>
      <c r="Q5029" s="258"/>
      <c r="R5029" s="258"/>
      <c r="S5029" s="258"/>
      <c r="T5029" s="259"/>
      <c r="U5029" s="13"/>
      <c r="V5029" s="13"/>
      <c r="W5029" s="13"/>
      <c r="X5029" s="13"/>
      <c r="Y5029" s="13"/>
      <c r="Z5029" s="13"/>
      <c r="AA5029" s="13"/>
      <c r="AB5029" s="13"/>
      <c r="AC5029" s="13"/>
      <c r="AD5029" s="13"/>
      <c r="AE5029" s="13"/>
      <c r="AT5029" s="260" t="s">
        <v>260</v>
      </c>
      <c r="AU5029" s="260" t="s">
        <v>93</v>
      </c>
      <c r="AV5029" s="13" t="s">
        <v>93</v>
      </c>
      <c r="AW5029" s="13" t="s">
        <v>40</v>
      </c>
      <c r="AX5029" s="13" t="s">
        <v>84</v>
      </c>
      <c r="AY5029" s="260" t="s">
        <v>251</v>
      </c>
    </row>
    <row r="5030" s="13" customFormat="1">
      <c r="A5030" s="13"/>
      <c r="B5030" s="249"/>
      <c r="C5030" s="250"/>
      <c r="D5030" s="251" t="s">
        <v>260</v>
      </c>
      <c r="E5030" s="252" t="s">
        <v>1</v>
      </c>
      <c r="F5030" s="253" t="s">
        <v>4004</v>
      </c>
      <c r="G5030" s="250"/>
      <c r="H5030" s="254">
        <v>4</v>
      </c>
      <c r="I5030" s="255"/>
      <c r="J5030" s="250"/>
      <c r="K5030" s="250"/>
      <c r="L5030" s="256"/>
      <c r="M5030" s="257"/>
      <c r="N5030" s="258"/>
      <c r="O5030" s="258"/>
      <c r="P5030" s="258"/>
      <c r="Q5030" s="258"/>
      <c r="R5030" s="258"/>
      <c r="S5030" s="258"/>
      <c r="T5030" s="259"/>
      <c r="U5030" s="13"/>
      <c r="V5030" s="13"/>
      <c r="W5030" s="13"/>
      <c r="X5030" s="13"/>
      <c r="Y5030" s="13"/>
      <c r="Z5030" s="13"/>
      <c r="AA5030" s="13"/>
      <c r="AB5030" s="13"/>
      <c r="AC5030" s="13"/>
      <c r="AD5030" s="13"/>
      <c r="AE5030" s="13"/>
      <c r="AT5030" s="260" t="s">
        <v>260</v>
      </c>
      <c r="AU5030" s="260" t="s">
        <v>93</v>
      </c>
      <c r="AV5030" s="13" t="s">
        <v>93</v>
      </c>
      <c r="AW5030" s="13" t="s">
        <v>40</v>
      </c>
      <c r="AX5030" s="13" t="s">
        <v>84</v>
      </c>
      <c r="AY5030" s="260" t="s">
        <v>251</v>
      </c>
    </row>
    <row r="5031" s="13" customFormat="1">
      <c r="A5031" s="13"/>
      <c r="B5031" s="249"/>
      <c r="C5031" s="250"/>
      <c r="D5031" s="251" t="s">
        <v>260</v>
      </c>
      <c r="E5031" s="252" t="s">
        <v>1</v>
      </c>
      <c r="F5031" s="253" t="s">
        <v>4005</v>
      </c>
      <c r="G5031" s="250"/>
      <c r="H5031" s="254">
        <v>4</v>
      </c>
      <c r="I5031" s="255"/>
      <c r="J5031" s="250"/>
      <c r="K5031" s="250"/>
      <c r="L5031" s="256"/>
      <c r="M5031" s="257"/>
      <c r="N5031" s="258"/>
      <c r="O5031" s="258"/>
      <c r="P5031" s="258"/>
      <c r="Q5031" s="258"/>
      <c r="R5031" s="258"/>
      <c r="S5031" s="258"/>
      <c r="T5031" s="259"/>
      <c r="U5031" s="13"/>
      <c r="V5031" s="13"/>
      <c r="W5031" s="13"/>
      <c r="X5031" s="13"/>
      <c r="Y5031" s="13"/>
      <c r="Z5031" s="13"/>
      <c r="AA5031" s="13"/>
      <c r="AB5031" s="13"/>
      <c r="AC5031" s="13"/>
      <c r="AD5031" s="13"/>
      <c r="AE5031" s="13"/>
      <c r="AT5031" s="260" t="s">
        <v>260</v>
      </c>
      <c r="AU5031" s="260" t="s">
        <v>93</v>
      </c>
      <c r="AV5031" s="13" t="s">
        <v>93</v>
      </c>
      <c r="AW5031" s="13" t="s">
        <v>40</v>
      </c>
      <c r="AX5031" s="13" t="s">
        <v>84</v>
      </c>
      <c r="AY5031" s="260" t="s">
        <v>251</v>
      </c>
    </row>
    <row r="5032" s="13" customFormat="1">
      <c r="A5032" s="13"/>
      <c r="B5032" s="249"/>
      <c r="C5032" s="250"/>
      <c r="D5032" s="251" t="s">
        <v>260</v>
      </c>
      <c r="E5032" s="252" t="s">
        <v>1</v>
      </c>
      <c r="F5032" s="253" t="s">
        <v>4006</v>
      </c>
      <c r="G5032" s="250"/>
      <c r="H5032" s="254">
        <v>4</v>
      </c>
      <c r="I5032" s="255"/>
      <c r="J5032" s="250"/>
      <c r="K5032" s="250"/>
      <c r="L5032" s="256"/>
      <c r="M5032" s="257"/>
      <c r="N5032" s="258"/>
      <c r="O5032" s="258"/>
      <c r="P5032" s="258"/>
      <c r="Q5032" s="258"/>
      <c r="R5032" s="258"/>
      <c r="S5032" s="258"/>
      <c r="T5032" s="259"/>
      <c r="U5032" s="13"/>
      <c r="V5032" s="13"/>
      <c r="W5032" s="13"/>
      <c r="X5032" s="13"/>
      <c r="Y5032" s="13"/>
      <c r="Z5032" s="13"/>
      <c r="AA5032" s="13"/>
      <c r="AB5032" s="13"/>
      <c r="AC5032" s="13"/>
      <c r="AD5032" s="13"/>
      <c r="AE5032" s="13"/>
      <c r="AT5032" s="260" t="s">
        <v>260</v>
      </c>
      <c r="AU5032" s="260" t="s">
        <v>93</v>
      </c>
      <c r="AV5032" s="13" t="s">
        <v>93</v>
      </c>
      <c r="AW5032" s="13" t="s">
        <v>40</v>
      </c>
      <c r="AX5032" s="13" t="s">
        <v>84</v>
      </c>
      <c r="AY5032" s="260" t="s">
        <v>251</v>
      </c>
    </row>
    <row r="5033" s="13" customFormat="1">
      <c r="A5033" s="13"/>
      <c r="B5033" s="249"/>
      <c r="C5033" s="250"/>
      <c r="D5033" s="251" t="s">
        <v>260</v>
      </c>
      <c r="E5033" s="252" t="s">
        <v>1</v>
      </c>
      <c r="F5033" s="253" t="s">
        <v>4007</v>
      </c>
      <c r="G5033" s="250"/>
      <c r="H5033" s="254">
        <v>4</v>
      </c>
      <c r="I5033" s="255"/>
      <c r="J5033" s="250"/>
      <c r="K5033" s="250"/>
      <c r="L5033" s="256"/>
      <c r="M5033" s="257"/>
      <c r="N5033" s="258"/>
      <c r="O5033" s="258"/>
      <c r="P5033" s="258"/>
      <c r="Q5033" s="258"/>
      <c r="R5033" s="258"/>
      <c r="S5033" s="258"/>
      <c r="T5033" s="259"/>
      <c r="U5033" s="13"/>
      <c r="V5033" s="13"/>
      <c r="W5033" s="13"/>
      <c r="X5033" s="13"/>
      <c r="Y5033" s="13"/>
      <c r="Z5033" s="13"/>
      <c r="AA5033" s="13"/>
      <c r="AB5033" s="13"/>
      <c r="AC5033" s="13"/>
      <c r="AD5033" s="13"/>
      <c r="AE5033" s="13"/>
      <c r="AT5033" s="260" t="s">
        <v>260</v>
      </c>
      <c r="AU5033" s="260" t="s">
        <v>93</v>
      </c>
      <c r="AV5033" s="13" t="s">
        <v>93</v>
      </c>
      <c r="AW5033" s="13" t="s">
        <v>40</v>
      </c>
      <c r="AX5033" s="13" t="s">
        <v>84</v>
      </c>
      <c r="AY5033" s="260" t="s">
        <v>251</v>
      </c>
    </row>
    <row r="5034" s="13" customFormat="1">
      <c r="A5034" s="13"/>
      <c r="B5034" s="249"/>
      <c r="C5034" s="250"/>
      <c r="D5034" s="251" t="s">
        <v>260</v>
      </c>
      <c r="E5034" s="252" t="s">
        <v>1</v>
      </c>
      <c r="F5034" s="253" t="s">
        <v>4008</v>
      </c>
      <c r="G5034" s="250"/>
      <c r="H5034" s="254">
        <v>4</v>
      </c>
      <c r="I5034" s="255"/>
      <c r="J5034" s="250"/>
      <c r="K5034" s="250"/>
      <c r="L5034" s="256"/>
      <c r="M5034" s="257"/>
      <c r="N5034" s="258"/>
      <c r="O5034" s="258"/>
      <c r="P5034" s="258"/>
      <c r="Q5034" s="258"/>
      <c r="R5034" s="258"/>
      <c r="S5034" s="258"/>
      <c r="T5034" s="259"/>
      <c r="U5034" s="13"/>
      <c r="V5034" s="13"/>
      <c r="W5034" s="13"/>
      <c r="X5034" s="13"/>
      <c r="Y5034" s="13"/>
      <c r="Z5034" s="13"/>
      <c r="AA5034" s="13"/>
      <c r="AB5034" s="13"/>
      <c r="AC5034" s="13"/>
      <c r="AD5034" s="13"/>
      <c r="AE5034" s="13"/>
      <c r="AT5034" s="260" t="s">
        <v>260</v>
      </c>
      <c r="AU5034" s="260" t="s">
        <v>93</v>
      </c>
      <c r="AV5034" s="13" t="s">
        <v>93</v>
      </c>
      <c r="AW5034" s="13" t="s">
        <v>40</v>
      </c>
      <c r="AX5034" s="13" t="s">
        <v>84</v>
      </c>
      <c r="AY5034" s="260" t="s">
        <v>251</v>
      </c>
    </row>
    <row r="5035" s="13" customFormat="1">
      <c r="A5035" s="13"/>
      <c r="B5035" s="249"/>
      <c r="C5035" s="250"/>
      <c r="D5035" s="251" t="s">
        <v>260</v>
      </c>
      <c r="E5035" s="252" t="s">
        <v>1</v>
      </c>
      <c r="F5035" s="253" t="s">
        <v>4009</v>
      </c>
      <c r="G5035" s="250"/>
      <c r="H5035" s="254">
        <v>4</v>
      </c>
      <c r="I5035" s="255"/>
      <c r="J5035" s="250"/>
      <c r="K5035" s="250"/>
      <c r="L5035" s="256"/>
      <c r="M5035" s="257"/>
      <c r="N5035" s="258"/>
      <c r="O5035" s="258"/>
      <c r="P5035" s="258"/>
      <c r="Q5035" s="258"/>
      <c r="R5035" s="258"/>
      <c r="S5035" s="258"/>
      <c r="T5035" s="259"/>
      <c r="U5035" s="13"/>
      <c r="V5035" s="13"/>
      <c r="W5035" s="13"/>
      <c r="X5035" s="13"/>
      <c r="Y5035" s="13"/>
      <c r="Z5035" s="13"/>
      <c r="AA5035" s="13"/>
      <c r="AB5035" s="13"/>
      <c r="AC5035" s="13"/>
      <c r="AD5035" s="13"/>
      <c r="AE5035" s="13"/>
      <c r="AT5035" s="260" t="s">
        <v>260</v>
      </c>
      <c r="AU5035" s="260" t="s">
        <v>93</v>
      </c>
      <c r="AV5035" s="13" t="s">
        <v>93</v>
      </c>
      <c r="AW5035" s="13" t="s">
        <v>40</v>
      </c>
      <c r="AX5035" s="13" t="s">
        <v>84</v>
      </c>
      <c r="AY5035" s="260" t="s">
        <v>251</v>
      </c>
    </row>
    <row r="5036" s="13" customFormat="1">
      <c r="A5036" s="13"/>
      <c r="B5036" s="249"/>
      <c r="C5036" s="250"/>
      <c r="D5036" s="251" t="s">
        <v>260</v>
      </c>
      <c r="E5036" s="252" t="s">
        <v>1</v>
      </c>
      <c r="F5036" s="253" t="s">
        <v>4010</v>
      </c>
      <c r="G5036" s="250"/>
      <c r="H5036" s="254">
        <v>4</v>
      </c>
      <c r="I5036" s="255"/>
      <c r="J5036" s="250"/>
      <c r="K5036" s="250"/>
      <c r="L5036" s="256"/>
      <c r="M5036" s="257"/>
      <c r="N5036" s="258"/>
      <c r="O5036" s="258"/>
      <c r="P5036" s="258"/>
      <c r="Q5036" s="258"/>
      <c r="R5036" s="258"/>
      <c r="S5036" s="258"/>
      <c r="T5036" s="259"/>
      <c r="U5036" s="13"/>
      <c r="V5036" s="13"/>
      <c r="W5036" s="13"/>
      <c r="X5036" s="13"/>
      <c r="Y5036" s="13"/>
      <c r="Z5036" s="13"/>
      <c r="AA5036" s="13"/>
      <c r="AB5036" s="13"/>
      <c r="AC5036" s="13"/>
      <c r="AD5036" s="13"/>
      <c r="AE5036" s="13"/>
      <c r="AT5036" s="260" t="s">
        <v>260</v>
      </c>
      <c r="AU5036" s="260" t="s">
        <v>93</v>
      </c>
      <c r="AV5036" s="13" t="s">
        <v>93</v>
      </c>
      <c r="AW5036" s="13" t="s">
        <v>40</v>
      </c>
      <c r="AX5036" s="13" t="s">
        <v>84</v>
      </c>
      <c r="AY5036" s="260" t="s">
        <v>251</v>
      </c>
    </row>
    <row r="5037" s="13" customFormat="1">
      <c r="A5037" s="13"/>
      <c r="B5037" s="249"/>
      <c r="C5037" s="250"/>
      <c r="D5037" s="251" t="s">
        <v>260</v>
      </c>
      <c r="E5037" s="252" t="s">
        <v>1</v>
      </c>
      <c r="F5037" s="253" t="s">
        <v>4011</v>
      </c>
      <c r="G5037" s="250"/>
      <c r="H5037" s="254">
        <v>4</v>
      </c>
      <c r="I5037" s="255"/>
      <c r="J5037" s="250"/>
      <c r="K5037" s="250"/>
      <c r="L5037" s="256"/>
      <c r="M5037" s="257"/>
      <c r="N5037" s="258"/>
      <c r="O5037" s="258"/>
      <c r="P5037" s="258"/>
      <c r="Q5037" s="258"/>
      <c r="R5037" s="258"/>
      <c r="S5037" s="258"/>
      <c r="T5037" s="259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60" t="s">
        <v>260</v>
      </c>
      <c r="AU5037" s="260" t="s">
        <v>93</v>
      </c>
      <c r="AV5037" s="13" t="s">
        <v>93</v>
      </c>
      <c r="AW5037" s="13" t="s">
        <v>40</v>
      </c>
      <c r="AX5037" s="13" t="s">
        <v>84</v>
      </c>
      <c r="AY5037" s="260" t="s">
        <v>251</v>
      </c>
    </row>
    <row r="5038" s="13" customFormat="1">
      <c r="A5038" s="13"/>
      <c r="B5038" s="249"/>
      <c r="C5038" s="250"/>
      <c r="D5038" s="251" t="s">
        <v>260</v>
      </c>
      <c r="E5038" s="252" t="s">
        <v>1</v>
      </c>
      <c r="F5038" s="253" t="s">
        <v>4012</v>
      </c>
      <c r="G5038" s="250"/>
      <c r="H5038" s="254">
        <v>4</v>
      </c>
      <c r="I5038" s="255"/>
      <c r="J5038" s="250"/>
      <c r="K5038" s="250"/>
      <c r="L5038" s="256"/>
      <c r="M5038" s="257"/>
      <c r="N5038" s="258"/>
      <c r="O5038" s="258"/>
      <c r="P5038" s="258"/>
      <c r="Q5038" s="258"/>
      <c r="R5038" s="258"/>
      <c r="S5038" s="258"/>
      <c r="T5038" s="259"/>
      <c r="U5038" s="13"/>
      <c r="V5038" s="13"/>
      <c r="W5038" s="13"/>
      <c r="X5038" s="13"/>
      <c r="Y5038" s="13"/>
      <c r="Z5038" s="13"/>
      <c r="AA5038" s="13"/>
      <c r="AB5038" s="13"/>
      <c r="AC5038" s="13"/>
      <c r="AD5038" s="13"/>
      <c r="AE5038" s="13"/>
      <c r="AT5038" s="260" t="s">
        <v>260</v>
      </c>
      <c r="AU5038" s="260" t="s">
        <v>93</v>
      </c>
      <c r="AV5038" s="13" t="s">
        <v>93</v>
      </c>
      <c r="AW5038" s="13" t="s">
        <v>40</v>
      </c>
      <c r="AX5038" s="13" t="s">
        <v>84</v>
      </c>
      <c r="AY5038" s="260" t="s">
        <v>251</v>
      </c>
    </row>
    <row r="5039" s="13" customFormat="1">
      <c r="A5039" s="13"/>
      <c r="B5039" s="249"/>
      <c r="C5039" s="250"/>
      <c r="D5039" s="251" t="s">
        <v>260</v>
      </c>
      <c r="E5039" s="252" t="s">
        <v>1</v>
      </c>
      <c r="F5039" s="253" t="s">
        <v>4013</v>
      </c>
      <c r="G5039" s="250"/>
      <c r="H5039" s="254">
        <v>4</v>
      </c>
      <c r="I5039" s="255"/>
      <c r="J5039" s="250"/>
      <c r="K5039" s="250"/>
      <c r="L5039" s="256"/>
      <c r="M5039" s="257"/>
      <c r="N5039" s="258"/>
      <c r="O5039" s="258"/>
      <c r="P5039" s="258"/>
      <c r="Q5039" s="258"/>
      <c r="R5039" s="258"/>
      <c r="S5039" s="258"/>
      <c r="T5039" s="259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T5039" s="260" t="s">
        <v>260</v>
      </c>
      <c r="AU5039" s="260" t="s">
        <v>93</v>
      </c>
      <c r="AV5039" s="13" t="s">
        <v>93</v>
      </c>
      <c r="AW5039" s="13" t="s">
        <v>40</v>
      </c>
      <c r="AX5039" s="13" t="s">
        <v>84</v>
      </c>
      <c r="AY5039" s="260" t="s">
        <v>251</v>
      </c>
    </row>
    <row r="5040" s="16" customFormat="1">
      <c r="A5040" s="16"/>
      <c r="B5040" s="283"/>
      <c r="C5040" s="284"/>
      <c r="D5040" s="251" t="s">
        <v>260</v>
      </c>
      <c r="E5040" s="285" t="s">
        <v>1</v>
      </c>
      <c r="F5040" s="286" t="s">
        <v>329</v>
      </c>
      <c r="G5040" s="284"/>
      <c r="H5040" s="287">
        <v>80</v>
      </c>
      <c r="I5040" s="288"/>
      <c r="J5040" s="284"/>
      <c r="K5040" s="284"/>
      <c r="L5040" s="289"/>
      <c r="M5040" s="290"/>
      <c r="N5040" s="291"/>
      <c r="O5040" s="291"/>
      <c r="P5040" s="291"/>
      <c r="Q5040" s="291"/>
      <c r="R5040" s="291"/>
      <c r="S5040" s="291"/>
      <c r="T5040" s="292"/>
      <c r="U5040" s="16"/>
      <c r="V5040" s="16"/>
      <c r="W5040" s="16"/>
      <c r="X5040" s="16"/>
      <c r="Y5040" s="16"/>
      <c r="Z5040" s="16"/>
      <c r="AA5040" s="16"/>
      <c r="AB5040" s="16"/>
      <c r="AC5040" s="16"/>
      <c r="AD5040" s="16"/>
      <c r="AE5040" s="16"/>
      <c r="AT5040" s="293" t="s">
        <v>260</v>
      </c>
      <c r="AU5040" s="293" t="s">
        <v>93</v>
      </c>
      <c r="AV5040" s="16" t="s">
        <v>273</v>
      </c>
      <c r="AW5040" s="16" t="s">
        <v>40</v>
      </c>
      <c r="AX5040" s="16" t="s">
        <v>84</v>
      </c>
      <c r="AY5040" s="293" t="s">
        <v>251</v>
      </c>
    </row>
    <row r="5041" s="15" customFormat="1">
      <c r="A5041" s="15"/>
      <c r="B5041" s="272"/>
      <c r="C5041" s="273"/>
      <c r="D5041" s="251" t="s">
        <v>260</v>
      </c>
      <c r="E5041" s="274" t="s">
        <v>1</v>
      </c>
      <c r="F5041" s="275" t="s">
        <v>630</v>
      </c>
      <c r="G5041" s="273"/>
      <c r="H5041" s="274" t="s">
        <v>1</v>
      </c>
      <c r="I5041" s="276"/>
      <c r="J5041" s="273"/>
      <c r="K5041" s="273"/>
      <c r="L5041" s="277"/>
      <c r="M5041" s="278"/>
      <c r="N5041" s="279"/>
      <c r="O5041" s="279"/>
      <c r="P5041" s="279"/>
      <c r="Q5041" s="279"/>
      <c r="R5041" s="279"/>
      <c r="S5041" s="279"/>
      <c r="T5041" s="280"/>
      <c r="U5041" s="15"/>
      <c r="V5041" s="15"/>
      <c r="W5041" s="15"/>
      <c r="X5041" s="15"/>
      <c r="Y5041" s="15"/>
      <c r="Z5041" s="15"/>
      <c r="AA5041" s="15"/>
      <c r="AB5041" s="15"/>
      <c r="AC5041" s="15"/>
      <c r="AD5041" s="15"/>
      <c r="AE5041" s="15"/>
      <c r="AT5041" s="281" t="s">
        <v>260</v>
      </c>
      <c r="AU5041" s="281" t="s">
        <v>93</v>
      </c>
      <c r="AV5041" s="15" t="s">
        <v>91</v>
      </c>
      <c r="AW5041" s="15" t="s">
        <v>40</v>
      </c>
      <c r="AX5041" s="15" t="s">
        <v>84</v>
      </c>
      <c r="AY5041" s="281" t="s">
        <v>251</v>
      </c>
    </row>
    <row r="5042" s="13" customFormat="1">
      <c r="A5042" s="13"/>
      <c r="B5042" s="249"/>
      <c r="C5042" s="250"/>
      <c r="D5042" s="251" t="s">
        <v>260</v>
      </c>
      <c r="E5042" s="252" t="s">
        <v>1</v>
      </c>
      <c r="F5042" s="253" t="s">
        <v>4014</v>
      </c>
      <c r="G5042" s="250"/>
      <c r="H5042" s="254">
        <v>4</v>
      </c>
      <c r="I5042" s="255"/>
      <c r="J5042" s="250"/>
      <c r="K5042" s="250"/>
      <c r="L5042" s="256"/>
      <c r="M5042" s="257"/>
      <c r="N5042" s="258"/>
      <c r="O5042" s="258"/>
      <c r="P5042" s="258"/>
      <c r="Q5042" s="258"/>
      <c r="R5042" s="258"/>
      <c r="S5042" s="258"/>
      <c r="T5042" s="259"/>
      <c r="U5042" s="13"/>
      <c r="V5042" s="13"/>
      <c r="W5042" s="13"/>
      <c r="X5042" s="13"/>
      <c r="Y5042" s="13"/>
      <c r="Z5042" s="13"/>
      <c r="AA5042" s="13"/>
      <c r="AB5042" s="13"/>
      <c r="AC5042" s="13"/>
      <c r="AD5042" s="13"/>
      <c r="AE5042" s="13"/>
      <c r="AT5042" s="260" t="s">
        <v>260</v>
      </c>
      <c r="AU5042" s="260" t="s">
        <v>93</v>
      </c>
      <c r="AV5042" s="13" t="s">
        <v>93</v>
      </c>
      <c r="AW5042" s="13" t="s">
        <v>40</v>
      </c>
      <c r="AX5042" s="13" t="s">
        <v>84</v>
      </c>
      <c r="AY5042" s="260" t="s">
        <v>251</v>
      </c>
    </row>
    <row r="5043" s="13" customFormat="1">
      <c r="A5043" s="13"/>
      <c r="B5043" s="249"/>
      <c r="C5043" s="250"/>
      <c r="D5043" s="251" t="s">
        <v>260</v>
      </c>
      <c r="E5043" s="252" t="s">
        <v>1</v>
      </c>
      <c r="F5043" s="253" t="s">
        <v>4015</v>
      </c>
      <c r="G5043" s="250"/>
      <c r="H5043" s="254">
        <v>4</v>
      </c>
      <c r="I5043" s="255"/>
      <c r="J5043" s="250"/>
      <c r="K5043" s="250"/>
      <c r="L5043" s="256"/>
      <c r="M5043" s="257"/>
      <c r="N5043" s="258"/>
      <c r="O5043" s="258"/>
      <c r="P5043" s="258"/>
      <c r="Q5043" s="258"/>
      <c r="R5043" s="258"/>
      <c r="S5043" s="258"/>
      <c r="T5043" s="259"/>
      <c r="U5043" s="13"/>
      <c r="V5043" s="13"/>
      <c r="W5043" s="13"/>
      <c r="X5043" s="13"/>
      <c r="Y5043" s="13"/>
      <c r="Z5043" s="13"/>
      <c r="AA5043" s="13"/>
      <c r="AB5043" s="13"/>
      <c r="AC5043" s="13"/>
      <c r="AD5043" s="13"/>
      <c r="AE5043" s="13"/>
      <c r="AT5043" s="260" t="s">
        <v>260</v>
      </c>
      <c r="AU5043" s="260" t="s">
        <v>93</v>
      </c>
      <c r="AV5043" s="13" t="s">
        <v>93</v>
      </c>
      <c r="AW5043" s="13" t="s">
        <v>40</v>
      </c>
      <c r="AX5043" s="13" t="s">
        <v>84</v>
      </c>
      <c r="AY5043" s="260" t="s">
        <v>251</v>
      </c>
    </row>
    <row r="5044" s="13" customFormat="1">
      <c r="A5044" s="13"/>
      <c r="B5044" s="249"/>
      <c r="C5044" s="250"/>
      <c r="D5044" s="251" t="s">
        <v>260</v>
      </c>
      <c r="E5044" s="252" t="s">
        <v>1</v>
      </c>
      <c r="F5044" s="253" t="s">
        <v>4016</v>
      </c>
      <c r="G5044" s="250"/>
      <c r="H5044" s="254">
        <v>4</v>
      </c>
      <c r="I5044" s="255"/>
      <c r="J5044" s="250"/>
      <c r="K5044" s="250"/>
      <c r="L5044" s="256"/>
      <c r="M5044" s="257"/>
      <c r="N5044" s="258"/>
      <c r="O5044" s="258"/>
      <c r="P5044" s="258"/>
      <c r="Q5044" s="258"/>
      <c r="R5044" s="258"/>
      <c r="S5044" s="258"/>
      <c r="T5044" s="259"/>
      <c r="U5044" s="13"/>
      <c r="V5044" s="13"/>
      <c r="W5044" s="13"/>
      <c r="X5044" s="13"/>
      <c r="Y5044" s="13"/>
      <c r="Z5044" s="13"/>
      <c r="AA5044" s="13"/>
      <c r="AB5044" s="13"/>
      <c r="AC5044" s="13"/>
      <c r="AD5044" s="13"/>
      <c r="AE5044" s="13"/>
      <c r="AT5044" s="260" t="s">
        <v>260</v>
      </c>
      <c r="AU5044" s="260" t="s">
        <v>93</v>
      </c>
      <c r="AV5044" s="13" t="s">
        <v>93</v>
      </c>
      <c r="AW5044" s="13" t="s">
        <v>40</v>
      </c>
      <c r="AX5044" s="13" t="s">
        <v>84</v>
      </c>
      <c r="AY5044" s="260" t="s">
        <v>251</v>
      </c>
    </row>
    <row r="5045" s="13" customFormat="1">
      <c r="A5045" s="13"/>
      <c r="B5045" s="249"/>
      <c r="C5045" s="250"/>
      <c r="D5045" s="251" t="s">
        <v>260</v>
      </c>
      <c r="E5045" s="252" t="s">
        <v>1</v>
      </c>
      <c r="F5045" s="253" t="s">
        <v>4017</v>
      </c>
      <c r="G5045" s="250"/>
      <c r="H5045" s="254">
        <v>4</v>
      </c>
      <c r="I5045" s="255"/>
      <c r="J5045" s="250"/>
      <c r="K5045" s="250"/>
      <c r="L5045" s="256"/>
      <c r="M5045" s="257"/>
      <c r="N5045" s="258"/>
      <c r="O5045" s="258"/>
      <c r="P5045" s="258"/>
      <c r="Q5045" s="258"/>
      <c r="R5045" s="258"/>
      <c r="S5045" s="258"/>
      <c r="T5045" s="259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T5045" s="260" t="s">
        <v>260</v>
      </c>
      <c r="AU5045" s="260" t="s">
        <v>93</v>
      </c>
      <c r="AV5045" s="13" t="s">
        <v>93</v>
      </c>
      <c r="AW5045" s="13" t="s">
        <v>40</v>
      </c>
      <c r="AX5045" s="13" t="s">
        <v>84</v>
      </c>
      <c r="AY5045" s="260" t="s">
        <v>251</v>
      </c>
    </row>
    <row r="5046" s="13" customFormat="1">
      <c r="A5046" s="13"/>
      <c r="B5046" s="249"/>
      <c r="C5046" s="250"/>
      <c r="D5046" s="251" t="s">
        <v>260</v>
      </c>
      <c r="E5046" s="252" t="s">
        <v>1</v>
      </c>
      <c r="F5046" s="253" t="s">
        <v>4018</v>
      </c>
      <c r="G5046" s="250"/>
      <c r="H5046" s="254">
        <v>4</v>
      </c>
      <c r="I5046" s="255"/>
      <c r="J5046" s="250"/>
      <c r="K5046" s="250"/>
      <c r="L5046" s="256"/>
      <c r="M5046" s="257"/>
      <c r="N5046" s="258"/>
      <c r="O5046" s="258"/>
      <c r="P5046" s="258"/>
      <c r="Q5046" s="258"/>
      <c r="R5046" s="258"/>
      <c r="S5046" s="258"/>
      <c r="T5046" s="259"/>
      <c r="U5046" s="13"/>
      <c r="V5046" s="13"/>
      <c r="W5046" s="13"/>
      <c r="X5046" s="13"/>
      <c r="Y5046" s="13"/>
      <c r="Z5046" s="13"/>
      <c r="AA5046" s="13"/>
      <c r="AB5046" s="13"/>
      <c r="AC5046" s="13"/>
      <c r="AD5046" s="13"/>
      <c r="AE5046" s="13"/>
      <c r="AT5046" s="260" t="s">
        <v>260</v>
      </c>
      <c r="AU5046" s="260" t="s">
        <v>93</v>
      </c>
      <c r="AV5046" s="13" t="s">
        <v>93</v>
      </c>
      <c r="AW5046" s="13" t="s">
        <v>40</v>
      </c>
      <c r="AX5046" s="13" t="s">
        <v>84</v>
      </c>
      <c r="AY5046" s="260" t="s">
        <v>251</v>
      </c>
    </row>
    <row r="5047" s="13" customFormat="1">
      <c r="A5047" s="13"/>
      <c r="B5047" s="249"/>
      <c r="C5047" s="250"/>
      <c r="D5047" s="251" t="s">
        <v>260</v>
      </c>
      <c r="E5047" s="252" t="s">
        <v>1</v>
      </c>
      <c r="F5047" s="253" t="s">
        <v>4019</v>
      </c>
      <c r="G5047" s="250"/>
      <c r="H5047" s="254">
        <v>4</v>
      </c>
      <c r="I5047" s="255"/>
      <c r="J5047" s="250"/>
      <c r="K5047" s="250"/>
      <c r="L5047" s="256"/>
      <c r="M5047" s="257"/>
      <c r="N5047" s="258"/>
      <c r="O5047" s="258"/>
      <c r="P5047" s="258"/>
      <c r="Q5047" s="258"/>
      <c r="R5047" s="258"/>
      <c r="S5047" s="258"/>
      <c r="T5047" s="259"/>
      <c r="U5047" s="13"/>
      <c r="V5047" s="13"/>
      <c r="W5047" s="13"/>
      <c r="X5047" s="13"/>
      <c r="Y5047" s="13"/>
      <c r="Z5047" s="13"/>
      <c r="AA5047" s="13"/>
      <c r="AB5047" s="13"/>
      <c r="AC5047" s="13"/>
      <c r="AD5047" s="13"/>
      <c r="AE5047" s="13"/>
      <c r="AT5047" s="260" t="s">
        <v>260</v>
      </c>
      <c r="AU5047" s="260" t="s">
        <v>93</v>
      </c>
      <c r="AV5047" s="13" t="s">
        <v>93</v>
      </c>
      <c r="AW5047" s="13" t="s">
        <v>40</v>
      </c>
      <c r="AX5047" s="13" t="s">
        <v>84</v>
      </c>
      <c r="AY5047" s="260" t="s">
        <v>251</v>
      </c>
    </row>
    <row r="5048" s="13" customFormat="1">
      <c r="A5048" s="13"/>
      <c r="B5048" s="249"/>
      <c r="C5048" s="250"/>
      <c r="D5048" s="251" t="s">
        <v>260</v>
      </c>
      <c r="E5048" s="252" t="s">
        <v>1</v>
      </c>
      <c r="F5048" s="253" t="s">
        <v>4020</v>
      </c>
      <c r="G5048" s="250"/>
      <c r="H5048" s="254">
        <v>4</v>
      </c>
      <c r="I5048" s="255"/>
      <c r="J5048" s="250"/>
      <c r="K5048" s="250"/>
      <c r="L5048" s="256"/>
      <c r="M5048" s="257"/>
      <c r="N5048" s="258"/>
      <c r="O5048" s="258"/>
      <c r="P5048" s="258"/>
      <c r="Q5048" s="258"/>
      <c r="R5048" s="258"/>
      <c r="S5048" s="258"/>
      <c r="T5048" s="259"/>
      <c r="U5048" s="13"/>
      <c r="V5048" s="13"/>
      <c r="W5048" s="13"/>
      <c r="X5048" s="13"/>
      <c r="Y5048" s="13"/>
      <c r="Z5048" s="13"/>
      <c r="AA5048" s="13"/>
      <c r="AB5048" s="13"/>
      <c r="AC5048" s="13"/>
      <c r="AD5048" s="13"/>
      <c r="AE5048" s="13"/>
      <c r="AT5048" s="260" t="s">
        <v>260</v>
      </c>
      <c r="AU5048" s="260" t="s">
        <v>93</v>
      </c>
      <c r="AV5048" s="13" t="s">
        <v>93</v>
      </c>
      <c r="AW5048" s="13" t="s">
        <v>40</v>
      </c>
      <c r="AX5048" s="13" t="s">
        <v>84</v>
      </c>
      <c r="AY5048" s="260" t="s">
        <v>251</v>
      </c>
    </row>
    <row r="5049" s="13" customFormat="1">
      <c r="A5049" s="13"/>
      <c r="B5049" s="249"/>
      <c r="C5049" s="250"/>
      <c r="D5049" s="251" t="s">
        <v>260</v>
      </c>
      <c r="E5049" s="252" t="s">
        <v>1</v>
      </c>
      <c r="F5049" s="253" t="s">
        <v>4021</v>
      </c>
      <c r="G5049" s="250"/>
      <c r="H5049" s="254">
        <v>4</v>
      </c>
      <c r="I5049" s="255"/>
      <c r="J5049" s="250"/>
      <c r="K5049" s="250"/>
      <c r="L5049" s="256"/>
      <c r="M5049" s="257"/>
      <c r="N5049" s="258"/>
      <c r="O5049" s="258"/>
      <c r="P5049" s="258"/>
      <c r="Q5049" s="258"/>
      <c r="R5049" s="258"/>
      <c r="S5049" s="258"/>
      <c r="T5049" s="259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T5049" s="260" t="s">
        <v>260</v>
      </c>
      <c r="AU5049" s="260" t="s">
        <v>93</v>
      </c>
      <c r="AV5049" s="13" t="s">
        <v>93</v>
      </c>
      <c r="AW5049" s="13" t="s">
        <v>40</v>
      </c>
      <c r="AX5049" s="13" t="s">
        <v>84</v>
      </c>
      <c r="AY5049" s="260" t="s">
        <v>251</v>
      </c>
    </row>
    <row r="5050" s="13" customFormat="1">
      <c r="A5050" s="13"/>
      <c r="B5050" s="249"/>
      <c r="C5050" s="250"/>
      <c r="D5050" s="251" t="s">
        <v>260</v>
      </c>
      <c r="E5050" s="252" t="s">
        <v>1</v>
      </c>
      <c r="F5050" s="253" t="s">
        <v>4022</v>
      </c>
      <c r="G5050" s="250"/>
      <c r="H5050" s="254">
        <v>4</v>
      </c>
      <c r="I5050" s="255"/>
      <c r="J5050" s="250"/>
      <c r="K5050" s="250"/>
      <c r="L5050" s="256"/>
      <c r="M5050" s="257"/>
      <c r="N5050" s="258"/>
      <c r="O5050" s="258"/>
      <c r="P5050" s="258"/>
      <c r="Q5050" s="258"/>
      <c r="R5050" s="258"/>
      <c r="S5050" s="258"/>
      <c r="T5050" s="259"/>
      <c r="U5050" s="13"/>
      <c r="V5050" s="13"/>
      <c r="W5050" s="13"/>
      <c r="X5050" s="13"/>
      <c r="Y5050" s="13"/>
      <c r="Z5050" s="13"/>
      <c r="AA5050" s="13"/>
      <c r="AB5050" s="13"/>
      <c r="AC5050" s="13"/>
      <c r="AD5050" s="13"/>
      <c r="AE5050" s="13"/>
      <c r="AT5050" s="260" t="s">
        <v>260</v>
      </c>
      <c r="AU5050" s="260" t="s">
        <v>93</v>
      </c>
      <c r="AV5050" s="13" t="s">
        <v>93</v>
      </c>
      <c r="AW5050" s="13" t="s">
        <v>40</v>
      </c>
      <c r="AX5050" s="13" t="s">
        <v>84</v>
      </c>
      <c r="AY5050" s="260" t="s">
        <v>251</v>
      </c>
    </row>
    <row r="5051" s="13" customFormat="1">
      <c r="A5051" s="13"/>
      <c r="B5051" s="249"/>
      <c r="C5051" s="250"/>
      <c r="D5051" s="251" t="s">
        <v>260</v>
      </c>
      <c r="E5051" s="252" t="s">
        <v>1</v>
      </c>
      <c r="F5051" s="253" t="s">
        <v>4023</v>
      </c>
      <c r="G5051" s="250"/>
      <c r="H5051" s="254">
        <v>4</v>
      </c>
      <c r="I5051" s="255"/>
      <c r="J5051" s="250"/>
      <c r="K5051" s="250"/>
      <c r="L5051" s="256"/>
      <c r="M5051" s="257"/>
      <c r="N5051" s="258"/>
      <c r="O5051" s="258"/>
      <c r="P5051" s="258"/>
      <c r="Q5051" s="258"/>
      <c r="R5051" s="258"/>
      <c r="S5051" s="258"/>
      <c r="T5051" s="259"/>
      <c r="U5051" s="13"/>
      <c r="V5051" s="13"/>
      <c r="W5051" s="13"/>
      <c r="X5051" s="13"/>
      <c r="Y5051" s="13"/>
      <c r="Z5051" s="13"/>
      <c r="AA5051" s="13"/>
      <c r="AB5051" s="13"/>
      <c r="AC5051" s="13"/>
      <c r="AD5051" s="13"/>
      <c r="AE5051" s="13"/>
      <c r="AT5051" s="260" t="s">
        <v>260</v>
      </c>
      <c r="AU5051" s="260" t="s">
        <v>93</v>
      </c>
      <c r="AV5051" s="13" t="s">
        <v>93</v>
      </c>
      <c r="AW5051" s="13" t="s">
        <v>40</v>
      </c>
      <c r="AX5051" s="13" t="s">
        <v>84</v>
      </c>
      <c r="AY5051" s="260" t="s">
        <v>251</v>
      </c>
    </row>
    <row r="5052" s="13" customFormat="1">
      <c r="A5052" s="13"/>
      <c r="B5052" s="249"/>
      <c r="C5052" s="250"/>
      <c r="D5052" s="251" t="s">
        <v>260</v>
      </c>
      <c r="E5052" s="252" t="s">
        <v>1</v>
      </c>
      <c r="F5052" s="253" t="s">
        <v>4024</v>
      </c>
      <c r="G5052" s="250"/>
      <c r="H5052" s="254">
        <v>4</v>
      </c>
      <c r="I5052" s="255"/>
      <c r="J5052" s="250"/>
      <c r="K5052" s="250"/>
      <c r="L5052" s="256"/>
      <c r="M5052" s="257"/>
      <c r="N5052" s="258"/>
      <c r="O5052" s="258"/>
      <c r="P5052" s="258"/>
      <c r="Q5052" s="258"/>
      <c r="R5052" s="258"/>
      <c r="S5052" s="258"/>
      <c r="T5052" s="259"/>
      <c r="U5052" s="13"/>
      <c r="V5052" s="13"/>
      <c r="W5052" s="13"/>
      <c r="X5052" s="13"/>
      <c r="Y5052" s="13"/>
      <c r="Z5052" s="13"/>
      <c r="AA5052" s="13"/>
      <c r="AB5052" s="13"/>
      <c r="AC5052" s="13"/>
      <c r="AD5052" s="13"/>
      <c r="AE5052" s="13"/>
      <c r="AT5052" s="260" t="s">
        <v>260</v>
      </c>
      <c r="AU5052" s="260" t="s">
        <v>93</v>
      </c>
      <c r="AV5052" s="13" t="s">
        <v>93</v>
      </c>
      <c r="AW5052" s="13" t="s">
        <v>40</v>
      </c>
      <c r="AX5052" s="13" t="s">
        <v>84</v>
      </c>
      <c r="AY5052" s="260" t="s">
        <v>251</v>
      </c>
    </row>
    <row r="5053" s="13" customFormat="1">
      <c r="A5053" s="13"/>
      <c r="B5053" s="249"/>
      <c r="C5053" s="250"/>
      <c r="D5053" s="251" t="s">
        <v>260</v>
      </c>
      <c r="E5053" s="252" t="s">
        <v>1</v>
      </c>
      <c r="F5053" s="253" t="s">
        <v>4025</v>
      </c>
      <c r="G5053" s="250"/>
      <c r="H5053" s="254">
        <v>4</v>
      </c>
      <c r="I5053" s="255"/>
      <c r="J5053" s="250"/>
      <c r="K5053" s="250"/>
      <c r="L5053" s="256"/>
      <c r="M5053" s="257"/>
      <c r="N5053" s="258"/>
      <c r="O5053" s="258"/>
      <c r="P5053" s="258"/>
      <c r="Q5053" s="258"/>
      <c r="R5053" s="258"/>
      <c r="S5053" s="258"/>
      <c r="T5053" s="259"/>
      <c r="U5053" s="13"/>
      <c r="V5053" s="13"/>
      <c r="W5053" s="13"/>
      <c r="X5053" s="13"/>
      <c r="Y5053" s="13"/>
      <c r="Z5053" s="13"/>
      <c r="AA5053" s="13"/>
      <c r="AB5053" s="13"/>
      <c r="AC5053" s="13"/>
      <c r="AD5053" s="13"/>
      <c r="AE5053" s="13"/>
      <c r="AT5053" s="260" t="s">
        <v>260</v>
      </c>
      <c r="AU5053" s="260" t="s">
        <v>93</v>
      </c>
      <c r="AV5053" s="13" t="s">
        <v>93</v>
      </c>
      <c r="AW5053" s="13" t="s">
        <v>40</v>
      </c>
      <c r="AX5053" s="13" t="s">
        <v>84</v>
      </c>
      <c r="AY5053" s="260" t="s">
        <v>251</v>
      </c>
    </row>
    <row r="5054" s="13" customFormat="1">
      <c r="A5054" s="13"/>
      <c r="B5054" s="249"/>
      <c r="C5054" s="250"/>
      <c r="D5054" s="251" t="s">
        <v>260</v>
      </c>
      <c r="E5054" s="252" t="s">
        <v>1</v>
      </c>
      <c r="F5054" s="253" t="s">
        <v>4026</v>
      </c>
      <c r="G5054" s="250"/>
      <c r="H5054" s="254">
        <v>4</v>
      </c>
      <c r="I5054" s="255"/>
      <c r="J5054" s="250"/>
      <c r="K5054" s="250"/>
      <c r="L5054" s="256"/>
      <c r="M5054" s="257"/>
      <c r="N5054" s="258"/>
      <c r="O5054" s="258"/>
      <c r="P5054" s="258"/>
      <c r="Q5054" s="258"/>
      <c r="R5054" s="258"/>
      <c r="S5054" s="258"/>
      <c r="T5054" s="259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T5054" s="260" t="s">
        <v>260</v>
      </c>
      <c r="AU5054" s="260" t="s">
        <v>93</v>
      </c>
      <c r="AV5054" s="13" t="s">
        <v>93</v>
      </c>
      <c r="AW5054" s="13" t="s">
        <v>40</v>
      </c>
      <c r="AX5054" s="13" t="s">
        <v>84</v>
      </c>
      <c r="AY5054" s="260" t="s">
        <v>251</v>
      </c>
    </row>
    <row r="5055" s="13" customFormat="1">
      <c r="A5055" s="13"/>
      <c r="B5055" s="249"/>
      <c r="C5055" s="250"/>
      <c r="D5055" s="251" t="s">
        <v>260</v>
      </c>
      <c r="E5055" s="252" t="s">
        <v>1</v>
      </c>
      <c r="F5055" s="253" t="s">
        <v>4027</v>
      </c>
      <c r="G5055" s="250"/>
      <c r="H5055" s="254">
        <v>4</v>
      </c>
      <c r="I5055" s="255"/>
      <c r="J5055" s="250"/>
      <c r="K5055" s="250"/>
      <c r="L5055" s="256"/>
      <c r="M5055" s="257"/>
      <c r="N5055" s="258"/>
      <c r="O5055" s="258"/>
      <c r="P5055" s="258"/>
      <c r="Q5055" s="258"/>
      <c r="R5055" s="258"/>
      <c r="S5055" s="258"/>
      <c r="T5055" s="259"/>
      <c r="U5055" s="13"/>
      <c r="V5055" s="13"/>
      <c r="W5055" s="13"/>
      <c r="X5055" s="13"/>
      <c r="Y5055" s="13"/>
      <c r="Z5055" s="13"/>
      <c r="AA5055" s="13"/>
      <c r="AB5055" s="13"/>
      <c r="AC5055" s="13"/>
      <c r="AD5055" s="13"/>
      <c r="AE5055" s="13"/>
      <c r="AT5055" s="260" t="s">
        <v>260</v>
      </c>
      <c r="AU5055" s="260" t="s">
        <v>93</v>
      </c>
      <c r="AV5055" s="13" t="s">
        <v>93</v>
      </c>
      <c r="AW5055" s="13" t="s">
        <v>40</v>
      </c>
      <c r="AX5055" s="13" t="s">
        <v>84</v>
      </c>
      <c r="AY5055" s="260" t="s">
        <v>251</v>
      </c>
    </row>
    <row r="5056" s="13" customFormat="1">
      <c r="A5056" s="13"/>
      <c r="B5056" s="249"/>
      <c r="C5056" s="250"/>
      <c r="D5056" s="251" t="s">
        <v>260</v>
      </c>
      <c r="E5056" s="252" t="s">
        <v>1</v>
      </c>
      <c r="F5056" s="253" t="s">
        <v>4028</v>
      </c>
      <c r="G5056" s="250"/>
      <c r="H5056" s="254">
        <v>4</v>
      </c>
      <c r="I5056" s="255"/>
      <c r="J5056" s="250"/>
      <c r="K5056" s="250"/>
      <c r="L5056" s="256"/>
      <c r="M5056" s="257"/>
      <c r="N5056" s="258"/>
      <c r="O5056" s="258"/>
      <c r="P5056" s="258"/>
      <c r="Q5056" s="258"/>
      <c r="R5056" s="258"/>
      <c r="S5056" s="258"/>
      <c r="T5056" s="259"/>
      <c r="U5056" s="13"/>
      <c r="V5056" s="13"/>
      <c r="W5056" s="13"/>
      <c r="X5056" s="13"/>
      <c r="Y5056" s="13"/>
      <c r="Z5056" s="13"/>
      <c r="AA5056" s="13"/>
      <c r="AB5056" s="13"/>
      <c r="AC5056" s="13"/>
      <c r="AD5056" s="13"/>
      <c r="AE5056" s="13"/>
      <c r="AT5056" s="260" t="s">
        <v>260</v>
      </c>
      <c r="AU5056" s="260" t="s">
        <v>93</v>
      </c>
      <c r="AV5056" s="13" t="s">
        <v>93</v>
      </c>
      <c r="AW5056" s="13" t="s">
        <v>40</v>
      </c>
      <c r="AX5056" s="13" t="s">
        <v>84</v>
      </c>
      <c r="AY5056" s="260" t="s">
        <v>251</v>
      </c>
    </row>
    <row r="5057" s="13" customFormat="1">
      <c r="A5057" s="13"/>
      <c r="B5057" s="249"/>
      <c r="C5057" s="250"/>
      <c r="D5057" s="251" t="s">
        <v>260</v>
      </c>
      <c r="E5057" s="252" t="s">
        <v>1</v>
      </c>
      <c r="F5057" s="253" t="s">
        <v>4029</v>
      </c>
      <c r="G5057" s="250"/>
      <c r="H5057" s="254">
        <v>4</v>
      </c>
      <c r="I5057" s="255"/>
      <c r="J5057" s="250"/>
      <c r="K5057" s="250"/>
      <c r="L5057" s="256"/>
      <c r="M5057" s="257"/>
      <c r="N5057" s="258"/>
      <c r="O5057" s="258"/>
      <c r="P5057" s="258"/>
      <c r="Q5057" s="258"/>
      <c r="R5057" s="258"/>
      <c r="S5057" s="258"/>
      <c r="T5057" s="259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T5057" s="260" t="s">
        <v>260</v>
      </c>
      <c r="AU5057" s="260" t="s">
        <v>93</v>
      </c>
      <c r="AV5057" s="13" t="s">
        <v>93</v>
      </c>
      <c r="AW5057" s="13" t="s">
        <v>40</v>
      </c>
      <c r="AX5057" s="13" t="s">
        <v>84</v>
      </c>
      <c r="AY5057" s="260" t="s">
        <v>251</v>
      </c>
    </row>
    <row r="5058" s="13" customFormat="1">
      <c r="A5058" s="13"/>
      <c r="B5058" s="249"/>
      <c r="C5058" s="250"/>
      <c r="D5058" s="251" t="s">
        <v>260</v>
      </c>
      <c r="E5058" s="252" t="s">
        <v>1</v>
      </c>
      <c r="F5058" s="253" t="s">
        <v>4030</v>
      </c>
      <c r="G5058" s="250"/>
      <c r="H5058" s="254">
        <v>4</v>
      </c>
      <c r="I5058" s="255"/>
      <c r="J5058" s="250"/>
      <c r="K5058" s="250"/>
      <c r="L5058" s="256"/>
      <c r="M5058" s="257"/>
      <c r="N5058" s="258"/>
      <c r="O5058" s="258"/>
      <c r="P5058" s="258"/>
      <c r="Q5058" s="258"/>
      <c r="R5058" s="258"/>
      <c r="S5058" s="258"/>
      <c r="T5058" s="259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T5058" s="260" t="s">
        <v>260</v>
      </c>
      <c r="AU5058" s="260" t="s">
        <v>93</v>
      </c>
      <c r="AV5058" s="13" t="s">
        <v>93</v>
      </c>
      <c r="AW5058" s="13" t="s">
        <v>40</v>
      </c>
      <c r="AX5058" s="13" t="s">
        <v>84</v>
      </c>
      <c r="AY5058" s="260" t="s">
        <v>251</v>
      </c>
    </row>
    <row r="5059" s="13" customFormat="1">
      <c r="A5059" s="13"/>
      <c r="B5059" s="249"/>
      <c r="C5059" s="250"/>
      <c r="D5059" s="251" t="s">
        <v>260</v>
      </c>
      <c r="E5059" s="252" t="s">
        <v>1</v>
      </c>
      <c r="F5059" s="253" t="s">
        <v>4031</v>
      </c>
      <c r="G5059" s="250"/>
      <c r="H5059" s="254">
        <v>4</v>
      </c>
      <c r="I5059" s="255"/>
      <c r="J5059" s="250"/>
      <c r="K5059" s="250"/>
      <c r="L5059" s="256"/>
      <c r="M5059" s="257"/>
      <c r="N5059" s="258"/>
      <c r="O5059" s="258"/>
      <c r="P5059" s="258"/>
      <c r="Q5059" s="258"/>
      <c r="R5059" s="258"/>
      <c r="S5059" s="258"/>
      <c r="T5059" s="259"/>
      <c r="U5059" s="13"/>
      <c r="V5059" s="13"/>
      <c r="W5059" s="13"/>
      <c r="X5059" s="13"/>
      <c r="Y5059" s="13"/>
      <c r="Z5059" s="13"/>
      <c r="AA5059" s="13"/>
      <c r="AB5059" s="13"/>
      <c r="AC5059" s="13"/>
      <c r="AD5059" s="13"/>
      <c r="AE5059" s="13"/>
      <c r="AT5059" s="260" t="s">
        <v>260</v>
      </c>
      <c r="AU5059" s="260" t="s">
        <v>93</v>
      </c>
      <c r="AV5059" s="13" t="s">
        <v>93</v>
      </c>
      <c r="AW5059" s="13" t="s">
        <v>40</v>
      </c>
      <c r="AX5059" s="13" t="s">
        <v>84</v>
      </c>
      <c r="AY5059" s="260" t="s">
        <v>251</v>
      </c>
    </row>
    <row r="5060" s="13" customFormat="1">
      <c r="A5060" s="13"/>
      <c r="B5060" s="249"/>
      <c r="C5060" s="250"/>
      <c r="D5060" s="251" t="s">
        <v>260</v>
      </c>
      <c r="E5060" s="252" t="s">
        <v>1</v>
      </c>
      <c r="F5060" s="253" t="s">
        <v>4032</v>
      </c>
      <c r="G5060" s="250"/>
      <c r="H5060" s="254">
        <v>4</v>
      </c>
      <c r="I5060" s="255"/>
      <c r="J5060" s="250"/>
      <c r="K5060" s="250"/>
      <c r="L5060" s="256"/>
      <c r="M5060" s="257"/>
      <c r="N5060" s="258"/>
      <c r="O5060" s="258"/>
      <c r="P5060" s="258"/>
      <c r="Q5060" s="258"/>
      <c r="R5060" s="258"/>
      <c r="S5060" s="258"/>
      <c r="T5060" s="259"/>
      <c r="U5060" s="13"/>
      <c r="V5060" s="13"/>
      <c r="W5060" s="13"/>
      <c r="X5060" s="13"/>
      <c r="Y5060" s="13"/>
      <c r="Z5060" s="13"/>
      <c r="AA5060" s="13"/>
      <c r="AB5060" s="13"/>
      <c r="AC5060" s="13"/>
      <c r="AD5060" s="13"/>
      <c r="AE5060" s="13"/>
      <c r="AT5060" s="260" t="s">
        <v>260</v>
      </c>
      <c r="AU5060" s="260" t="s">
        <v>93</v>
      </c>
      <c r="AV5060" s="13" t="s">
        <v>93</v>
      </c>
      <c r="AW5060" s="13" t="s">
        <v>40</v>
      </c>
      <c r="AX5060" s="13" t="s">
        <v>84</v>
      </c>
      <c r="AY5060" s="260" t="s">
        <v>251</v>
      </c>
    </row>
    <row r="5061" s="13" customFormat="1">
      <c r="A5061" s="13"/>
      <c r="B5061" s="249"/>
      <c r="C5061" s="250"/>
      <c r="D5061" s="251" t="s">
        <v>260</v>
      </c>
      <c r="E5061" s="252" t="s">
        <v>1</v>
      </c>
      <c r="F5061" s="253" t="s">
        <v>4033</v>
      </c>
      <c r="G5061" s="250"/>
      <c r="H5061" s="254">
        <v>4</v>
      </c>
      <c r="I5061" s="255"/>
      <c r="J5061" s="250"/>
      <c r="K5061" s="250"/>
      <c r="L5061" s="256"/>
      <c r="M5061" s="257"/>
      <c r="N5061" s="258"/>
      <c r="O5061" s="258"/>
      <c r="P5061" s="258"/>
      <c r="Q5061" s="258"/>
      <c r="R5061" s="258"/>
      <c r="S5061" s="258"/>
      <c r="T5061" s="259"/>
      <c r="U5061" s="13"/>
      <c r="V5061" s="13"/>
      <c r="W5061" s="13"/>
      <c r="X5061" s="13"/>
      <c r="Y5061" s="13"/>
      <c r="Z5061" s="13"/>
      <c r="AA5061" s="13"/>
      <c r="AB5061" s="13"/>
      <c r="AC5061" s="13"/>
      <c r="AD5061" s="13"/>
      <c r="AE5061" s="13"/>
      <c r="AT5061" s="260" t="s">
        <v>260</v>
      </c>
      <c r="AU5061" s="260" t="s">
        <v>93</v>
      </c>
      <c r="AV5061" s="13" t="s">
        <v>93</v>
      </c>
      <c r="AW5061" s="13" t="s">
        <v>40</v>
      </c>
      <c r="AX5061" s="13" t="s">
        <v>84</v>
      </c>
      <c r="AY5061" s="260" t="s">
        <v>251</v>
      </c>
    </row>
    <row r="5062" s="16" customFormat="1">
      <c r="A5062" s="16"/>
      <c r="B5062" s="283"/>
      <c r="C5062" s="284"/>
      <c r="D5062" s="251" t="s">
        <v>260</v>
      </c>
      <c r="E5062" s="285" t="s">
        <v>1</v>
      </c>
      <c r="F5062" s="286" t="s">
        <v>329</v>
      </c>
      <c r="G5062" s="284"/>
      <c r="H5062" s="287">
        <v>80</v>
      </c>
      <c r="I5062" s="288"/>
      <c r="J5062" s="284"/>
      <c r="K5062" s="284"/>
      <c r="L5062" s="289"/>
      <c r="M5062" s="290"/>
      <c r="N5062" s="291"/>
      <c r="O5062" s="291"/>
      <c r="P5062" s="291"/>
      <c r="Q5062" s="291"/>
      <c r="R5062" s="291"/>
      <c r="S5062" s="291"/>
      <c r="T5062" s="292"/>
      <c r="U5062" s="16"/>
      <c r="V5062" s="16"/>
      <c r="W5062" s="16"/>
      <c r="X5062" s="16"/>
      <c r="Y5062" s="16"/>
      <c r="Z5062" s="16"/>
      <c r="AA5062" s="16"/>
      <c r="AB5062" s="16"/>
      <c r="AC5062" s="16"/>
      <c r="AD5062" s="16"/>
      <c r="AE5062" s="16"/>
      <c r="AT5062" s="293" t="s">
        <v>260</v>
      </c>
      <c r="AU5062" s="293" t="s">
        <v>93</v>
      </c>
      <c r="AV5062" s="16" t="s">
        <v>273</v>
      </c>
      <c r="AW5062" s="16" t="s">
        <v>40</v>
      </c>
      <c r="AX5062" s="16" t="s">
        <v>84</v>
      </c>
      <c r="AY5062" s="293" t="s">
        <v>251</v>
      </c>
    </row>
    <row r="5063" s="15" customFormat="1">
      <c r="A5063" s="15"/>
      <c r="B5063" s="272"/>
      <c r="C5063" s="273"/>
      <c r="D5063" s="251" t="s">
        <v>260</v>
      </c>
      <c r="E5063" s="274" t="s">
        <v>1</v>
      </c>
      <c r="F5063" s="275" t="s">
        <v>631</v>
      </c>
      <c r="G5063" s="273"/>
      <c r="H5063" s="274" t="s">
        <v>1</v>
      </c>
      <c r="I5063" s="276"/>
      <c r="J5063" s="273"/>
      <c r="K5063" s="273"/>
      <c r="L5063" s="277"/>
      <c r="M5063" s="278"/>
      <c r="N5063" s="279"/>
      <c r="O5063" s="279"/>
      <c r="P5063" s="279"/>
      <c r="Q5063" s="279"/>
      <c r="R5063" s="279"/>
      <c r="S5063" s="279"/>
      <c r="T5063" s="280"/>
      <c r="U5063" s="15"/>
      <c r="V5063" s="15"/>
      <c r="W5063" s="15"/>
      <c r="X5063" s="15"/>
      <c r="Y5063" s="15"/>
      <c r="Z5063" s="15"/>
      <c r="AA5063" s="15"/>
      <c r="AB5063" s="15"/>
      <c r="AC5063" s="15"/>
      <c r="AD5063" s="15"/>
      <c r="AE5063" s="15"/>
      <c r="AT5063" s="281" t="s">
        <v>260</v>
      </c>
      <c r="AU5063" s="281" t="s">
        <v>93</v>
      </c>
      <c r="AV5063" s="15" t="s">
        <v>91</v>
      </c>
      <c r="AW5063" s="15" t="s">
        <v>40</v>
      </c>
      <c r="AX5063" s="15" t="s">
        <v>84</v>
      </c>
      <c r="AY5063" s="281" t="s">
        <v>251</v>
      </c>
    </row>
    <row r="5064" s="13" customFormat="1">
      <c r="A5064" s="13"/>
      <c r="B5064" s="249"/>
      <c r="C5064" s="250"/>
      <c r="D5064" s="251" t="s">
        <v>260</v>
      </c>
      <c r="E5064" s="252" t="s">
        <v>1</v>
      </c>
      <c r="F5064" s="253" t="s">
        <v>4034</v>
      </c>
      <c r="G5064" s="250"/>
      <c r="H5064" s="254">
        <v>4</v>
      </c>
      <c r="I5064" s="255"/>
      <c r="J5064" s="250"/>
      <c r="K5064" s="250"/>
      <c r="L5064" s="256"/>
      <c r="M5064" s="257"/>
      <c r="N5064" s="258"/>
      <c r="O5064" s="258"/>
      <c r="P5064" s="258"/>
      <c r="Q5064" s="258"/>
      <c r="R5064" s="258"/>
      <c r="S5064" s="258"/>
      <c r="T5064" s="259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T5064" s="260" t="s">
        <v>260</v>
      </c>
      <c r="AU5064" s="260" t="s">
        <v>93</v>
      </c>
      <c r="AV5064" s="13" t="s">
        <v>93</v>
      </c>
      <c r="AW5064" s="13" t="s">
        <v>40</v>
      </c>
      <c r="AX5064" s="13" t="s">
        <v>84</v>
      </c>
      <c r="AY5064" s="260" t="s">
        <v>251</v>
      </c>
    </row>
    <row r="5065" s="13" customFormat="1">
      <c r="A5065" s="13"/>
      <c r="B5065" s="249"/>
      <c r="C5065" s="250"/>
      <c r="D5065" s="251" t="s">
        <v>260</v>
      </c>
      <c r="E5065" s="252" t="s">
        <v>1</v>
      </c>
      <c r="F5065" s="253" t="s">
        <v>4035</v>
      </c>
      <c r="G5065" s="250"/>
      <c r="H5065" s="254">
        <v>4</v>
      </c>
      <c r="I5065" s="255"/>
      <c r="J5065" s="250"/>
      <c r="K5065" s="250"/>
      <c r="L5065" s="256"/>
      <c r="M5065" s="257"/>
      <c r="N5065" s="258"/>
      <c r="O5065" s="258"/>
      <c r="P5065" s="258"/>
      <c r="Q5065" s="258"/>
      <c r="R5065" s="258"/>
      <c r="S5065" s="258"/>
      <c r="T5065" s="259"/>
      <c r="U5065" s="13"/>
      <c r="V5065" s="13"/>
      <c r="W5065" s="13"/>
      <c r="X5065" s="13"/>
      <c r="Y5065" s="13"/>
      <c r="Z5065" s="13"/>
      <c r="AA5065" s="13"/>
      <c r="AB5065" s="13"/>
      <c r="AC5065" s="13"/>
      <c r="AD5065" s="13"/>
      <c r="AE5065" s="13"/>
      <c r="AT5065" s="260" t="s">
        <v>260</v>
      </c>
      <c r="AU5065" s="260" t="s">
        <v>93</v>
      </c>
      <c r="AV5065" s="13" t="s">
        <v>93</v>
      </c>
      <c r="AW5065" s="13" t="s">
        <v>40</v>
      </c>
      <c r="AX5065" s="13" t="s">
        <v>84</v>
      </c>
      <c r="AY5065" s="260" t="s">
        <v>251</v>
      </c>
    </row>
    <row r="5066" s="13" customFormat="1">
      <c r="A5066" s="13"/>
      <c r="B5066" s="249"/>
      <c r="C5066" s="250"/>
      <c r="D5066" s="251" t="s">
        <v>260</v>
      </c>
      <c r="E5066" s="252" t="s">
        <v>1</v>
      </c>
      <c r="F5066" s="253" t="s">
        <v>4036</v>
      </c>
      <c r="G5066" s="250"/>
      <c r="H5066" s="254">
        <v>4</v>
      </c>
      <c r="I5066" s="255"/>
      <c r="J5066" s="250"/>
      <c r="K5066" s="250"/>
      <c r="L5066" s="256"/>
      <c r="M5066" s="257"/>
      <c r="N5066" s="258"/>
      <c r="O5066" s="258"/>
      <c r="P5066" s="258"/>
      <c r="Q5066" s="258"/>
      <c r="R5066" s="258"/>
      <c r="S5066" s="258"/>
      <c r="T5066" s="259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T5066" s="260" t="s">
        <v>260</v>
      </c>
      <c r="AU5066" s="260" t="s">
        <v>93</v>
      </c>
      <c r="AV5066" s="13" t="s">
        <v>93</v>
      </c>
      <c r="AW5066" s="13" t="s">
        <v>40</v>
      </c>
      <c r="AX5066" s="13" t="s">
        <v>84</v>
      </c>
      <c r="AY5066" s="260" t="s">
        <v>251</v>
      </c>
    </row>
    <row r="5067" s="13" customFormat="1">
      <c r="A5067" s="13"/>
      <c r="B5067" s="249"/>
      <c r="C5067" s="250"/>
      <c r="D5067" s="251" t="s">
        <v>260</v>
      </c>
      <c r="E5067" s="252" t="s">
        <v>1</v>
      </c>
      <c r="F5067" s="253" t="s">
        <v>4037</v>
      </c>
      <c r="G5067" s="250"/>
      <c r="H5067" s="254">
        <v>4</v>
      </c>
      <c r="I5067" s="255"/>
      <c r="J5067" s="250"/>
      <c r="K5067" s="250"/>
      <c r="L5067" s="256"/>
      <c r="M5067" s="257"/>
      <c r="N5067" s="258"/>
      <c r="O5067" s="258"/>
      <c r="P5067" s="258"/>
      <c r="Q5067" s="258"/>
      <c r="R5067" s="258"/>
      <c r="S5067" s="258"/>
      <c r="T5067" s="259"/>
      <c r="U5067" s="13"/>
      <c r="V5067" s="13"/>
      <c r="W5067" s="13"/>
      <c r="X5067" s="13"/>
      <c r="Y5067" s="13"/>
      <c r="Z5067" s="13"/>
      <c r="AA5067" s="13"/>
      <c r="AB5067" s="13"/>
      <c r="AC5067" s="13"/>
      <c r="AD5067" s="13"/>
      <c r="AE5067" s="13"/>
      <c r="AT5067" s="260" t="s">
        <v>260</v>
      </c>
      <c r="AU5067" s="260" t="s">
        <v>93</v>
      </c>
      <c r="AV5067" s="13" t="s">
        <v>93</v>
      </c>
      <c r="AW5067" s="13" t="s">
        <v>40</v>
      </c>
      <c r="AX5067" s="13" t="s">
        <v>84</v>
      </c>
      <c r="AY5067" s="260" t="s">
        <v>251</v>
      </c>
    </row>
    <row r="5068" s="13" customFormat="1">
      <c r="A5068" s="13"/>
      <c r="B5068" s="249"/>
      <c r="C5068" s="250"/>
      <c r="D5068" s="251" t="s">
        <v>260</v>
      </c>
      <c r="E5068" s="252" t="s">
        <v>1</v>
      </c>
      <c r="F5068" s="253" t="s">
        <v>4038</v>
      </c>
      <c r="G5068" s="250"/>
      <c r="H5068" s="254">
        <v>4</v>
      </c>
      <c r="I5068" s="255"/>
      <c r="J5068" s="250"/>
      <c r="K5068" s="250"/>
      <c r="L5068" s="256"/>
      <c r="M5068" s="257"/>
      <c r="N5068" s="258"/>
      <c r="O5068" s="258"/>
      <c r="P5068" s="258"/>
      <c r="Q5068" s="258"/>
      <c r="R5068" s="258"/>
      <c r="S5068" s="258"/>
      <c r="T5068" s="259"/>
      <c r="U5068" s="13"/>
      <c r="V5068" s="13"/>
      <c r="W5068" s="13"/>
      <c r="X5068" s="13"/>
      <c r="Y5068" s="13"/>
      <c r="Z5068" s="13"/>
      <c r="AA5068" s="13"/>
      <c r="AB5068" s="13"/>
      <c r="AC5068" s="13"/>
      <c r="AD5068" s="13"/>
      <c r="AE5068" s="13"/>
      <c r="AT5068" s="260" t="s">
        <v>260</v>
      </c>
      <c r="AU5068" s="260" t="s">
        <v>93</v>
      </c>
      <c r="AV5068" s="13" t="s">
        <v>93</v>
      </c>
      <c r="AW5068" s="13" t="s">
        <v>40</v>
      </c>
      <c r="AX5068" s="13" t="s">
        <v>84</v>
      </c>
      <c r="AY5068" s="260" t="s">
        <v>251</v>
      </c>
    </row>
    <row r="5069" s="13" customFormat="1">
      <c r="A5069" s="13"/>
      <c r="B5069" s="249"/>
      <c r="C5069" s="250"/>
      <c r="D5069" s="251" t="s">
        <v>260</v>
      </c>
      <c r="E5069" s="252" t="s">
        <v>1</v>
      </c>
      <c r="F5069" s="253" t="s">
        <v>4039</v>
      </c>
      <c r="G5069" s="250"/>
      <c r="H5069" s="254">
        <v>4</v>
      </c>
      <c r="I5069" s="255"/>
      <c r="J5069" s="250"/>
      <c r="K5069" s="250"/>
      <c r="L5069" s="256"/>
      <c r="M5069" s="257"/>
      <c r="N5069" s="258"/>
      <c r="O5069" s="258"/>
      <c r="P5069" s="258"/>
      <c r="Q5069" s="258"/>
      <c r="R5069" s="258"/>
      <c r="S5069" s="258"/>
      <c r="T5069" s="259"/>
      <c r="U5069" s="13"/>
      <c r="V5069" s="13"/>
      <c r="W5069" s="13"/>
      <c r="X5069" s="13"/>
      <c r="Y5069" s="13"/>
      <c r="Z5069" s="13"/>
      <c r="AA5069" s="13"/>
      <c r="AB5069" s="13"/>
      <c r="AC5069" s="13"/>
      <c r="AD5069" s="13"/>
      <c r="AE5069" s="13"/>
      <c r="AT5069" s="260" t="s">
        <v>260</v>
      </c>
      <c r="AU5069" s="260" t="s">
        <v>93</v>
      </c>
      <c r="AV5069" s="13" t="s">
        <v>93</v>
      </c>
      <c r="AW5069" s="13" t="s">
        <v>40</v>
      </c>
      <c r="AX5069" s="13" t="s">
        <v>84</v>
      </c>
      <c r="AY5069" s="260" t="s">
        <v>251</v>
      </c>
    </row>
    <row r="5070" s="13" customFormat="1">
      <c r="A5070" s="13"/>
      <c r="B5070" s="249"/>
      <c r="C5070" s="250"/>
      <c r="D5070" s="251" t="s">
        <v>260</v>
      </c>
      <c r="E5070" s="252" t="s">
        <v>1</v>
      </c>
      <c r="F5070" s="253" t="s">
        <v>4040</v>
      </c>
      <c r="G5070" s="250"/>
      <c r="H5070" s="254">
        <v>4</v>
      </c>
      <c r="I5070" s="255"/>
      <c r="J5070" s="250"/>
      <c r="K5070" s="250"/>
      <c r="L5070" s="256"/>
      <c r="M5070" s="257"/>
      <c r="N5070" s="258"/>
      <c r="O5070" s="258"/>
      <c r="P5070" s="258"/>
      <c r="Q5070" s="258"/>
      <c r="R5070" s="258"/>
      <c r="S5070" s="258"/>
      <c r="T5070" s="259"/>
      <c r="U5070" s="13"/>
      <c r="V5070" s="13"/>
      <c r="W5070" s="13"/>
      <c r="X5070" s="13"/>
      <c r="Y5070" s="13"/>
      <c r="Z5070" s="13"/>
      <c r="AA5070" s="13"/>
      <c r="AB5070" s="13"/>
      <c r="AC5070" s="13"/>
      <c r="AD5070" s="13"/>
      <c r="AE5070" s="13"/>
      <c r="AT5070" s="260" t="s">
        <v>260</v>
      </c>
      <c r="AU5070" s="260" t="s">
        <v>93</v>
      </c>
      <c r="AV5070" s="13" t="s">
        <v>93</v>
      </c>
      <c r="AW5070" s="13" t="s">
        <v>40</v>
      </c>
      <c r="AX5070" s="13" t="s">
        <v>84</v>
      </c>
      <c r="AY5070" s="260" t="s">
        <v>251</v>
      </c>
    </row>
    <row r="5071" s="13" customFormat="1">
      <c r="A5071" s="13"/>
      <c r="B5071" s="249"/>
      <c r="C5071" s="250"/>
      <c r="D5071" s="251" t="s">
        <v>260</v>
      </c>
      <c r="E5071" s="252" t="s">
        <v>1</v>
      </c>
      <c r="F5071" s="253" t="s">
        <v>4041</v>
      </c>
      <c r="G5071" s="250"/>
      <c r="H5071" s="254">
        <v>4</v>
      </c>
      <c r="I5071" s="255"/>
      <c r="J5071" s="250"/>
      <c r="K5071" s="250"/>
      <c r="L5071" s="256"/>
      <c r="M5071" s="257"/>
      <c r="N5071" s="258"/>
      <c r="O5071" s="258"/>
      <c r="P5071" s="258"/>
      <c r="Q5071" s="258"/>
      <c r="R5071" s="258"/>
      <c r="S5071" s="258"/>
      <c r="T5071" s="259"/>
      <c r="U5071" s="13"/>
      <c r="V5071" s="13"/>
      <c r="W5071" s="13"/>
      <c r="X5071" s="13"/>
      <c r="Y5071" s="13"/>
      <c r="Z5071" s="13"/>
      <c r="AA5071" s="13"/>
      <c r="AB5071" s="13"/>
      <c r="AC5071" s="13"/>
      <c r="AD5071" s="13"/>
      <c r="AE5071" s="13"/>
      <c r="AT5071" s="260" t="s">
        <v>260</v>
      </c>
      <c r="AU5071" s="260" t="s">
        <v>93</v>
      </c>
      <c r="AV5071" s="13" t="s">
        <v>93</v>
      </c>
      <c r="AW5071" s="13" t="s">
        <v>40</v>
      </c>
      <c r="AX5071" s="13" t="s">
        <v>84</v>
      </c>
      <c r="AY5071" s="260" t="s">
        <v>251</v>
      </c>
    </row>
    <row r="5072" s="13" customFormat="1">
      <c r="A5072" s="13"/>
      <c r="B5072" s="249"/>
      <c r="C5072" s="250"/>
      <c r="D5072" s="251" t="s">
        <v>260</v>
      </c>
      <c r="E5072" s="252" t="s">
        <v>1</v>
      </c>
      <c r="F5072" s="253" t="s">
        <v>4042</v>
      </c>
      <c r="G5072" s="250"/>
      <c r="H5072" s="254">
        <v>4</v>
      </c>
      <c r="I5072" s="255"/>
      <c r="J5072" s="250"/>
      <c r="K5072" s="250"/>
      <c r="L5072" s="256"/>
      <c r="M5072" s="257"/>
      <c r="N5072" s="258"/>
      <c r="O5072" s="258"/>
      <c r="P5072" s="258"/>
      <c r="Q5072" s="258"/>
      <c r="R5072" s="258"/>
      <c r="S5072" s="258"/>
      <c r="T5072" s="259"/>
      <c r="U5072" s="13"/>
      <c r="V5072" s="13"/>
      <c r="W5072" s="13"/>
      <c r="X5072" s="13"/>
      <c r="Y5072" s="13"/>
      <c r="Z5072" s="13"/>
      <c r="AA5072" s="13"/>
      <c r="AB5072" s="13"/>
      <c r="AC5072" s="13"/>
      <c r="AD5072" s="13"/>
      <c r="AE5072" s="13"/>
      <c r="AT5072" s="260" t="s">
        <v>260</v>
      </c>
      <c r="AU5072" s="260" t="s">
        <v>93</v>
      </c>
      <c r="AV5072" s="13" t="s">
        <v>93</v>
      </c>
      <c r="AW5072" s="13" t="s">
        <v>40</v>
      </c>
      <c r="AX5072" s="13" t="s">
        <v>84</v>
      </c>
      <c r="AY5072" s="260" t="s">
        <v>251</v>
      </c>
    </row>
    <row r="5073" s="13" customFormat="1">
      <c r="A5073" s="13"/>
      <c r="B5073" s="249"/>
      <c r="C5073" s="250"/>
      <c r="D5073" s="251" t="s">
        <v>260</v>
      </c>
      <c r="E5073" s="252" t="s">
        <v>1</v>
      </c>
      <c r="F5073" s="253" t="s">
        <v>4043</v>
      </c>
      <c r="G5073" s="250"/>
      <c r="H5073" s="254">
        <v>4</v>
      </c>
      <c r="I5073" s="255"/>
      <c r="J5073" s="250"/>
      <c r="K5073" s="250"/>
      <c r="L5073" s="256"/>
      <c r="M5073" s="257"/>
      <c r="N5073" s="258"/>
      <c r="O5073" s="258"/>
      <c r="P5073" s="258"/>
      <c r="Q5073" s="258"/>
      <c r="R5073" s="258"/>
      <c r="S5073" s="258"/>
      <c r="T5073" s="259"/>
      <c r="U5073" s="13"/>
      <c r="V5073" s="13"/>
      <c r="W5073" s="13"/>
      <c r="X5073" s="13"/>
      <c r="Y5073" s="13"/>
      <c r="Z5073" s="13"/>
      <c r="AA5073" s="13"/>
      <c r="AB5073" s="13"/>
      <c r="AC5073" s="13"/>
      <c r="AD5073" s="13"/>
      <c r="AE5073" s="13"/>
      <c r="AT5073" s="260" t="s">
        <v>260</v>
      </c>
      <c r="AU5073" s="260" t="s">
        <v>93</v>
      </c>
      <c r="AV5073" s="13" t="s">
        <v>93</v>
      </c>
      <c r="AW5073" s="13" t="s">
        <v>40</v>
      </c>
      <c r="AX5073" s="13" t="s">
        <v>84</v>
      </c>
      <c r="AY5073" s="260" t="s">
        <v>251</v>
      </c>
    </row>
    <row r="5074" s="13" customFormat="1">
      <c r="A5074" s="13"/>
      <c r="B5074" s="249"/>
      <c r="C5074" s="250"/>
      <c r="D5074" s="251" t="s">
        <v>260</v>
      </c>
      <c r="E5074" s="252" t="s">
        <v>1</v>
      </c>
      <c r="F5074" s="253" t="s">
        <v>4044</v>
      </c>
      <c r="G5074" s="250"/>
      <c r="H5074" s="254">
        <v>4</v>
      </c>
      <c r="I5074" s="255"/>
      <c r="J5074" s="250"/>
      <c r="K5074" s="250"/>
      <c r="L5074" s="256"/>
      <c r="M5074" s="257"/>
      <c r="N5074" s="258"/>
      <c r="O5074" s="258"/>
      <c r="P5074" s="258"/>
      <c r="Q5074" s="258"/>
      <c r="R5074" s="258"/>
      <c r="S5074" s="258"/>
      <c r="T5074" s="259"/>
      <c r="U5074" s="13"/>
      <c r="V5074" s="13"/>
      <c r="W5074" s="13"/>
      <c r="X5074" s="13"/>
      <c r="Y5074" s="13"/>
      <c r="Z5074" s="13"/>
      <c r="AA5074" s="13"/>
      <c r="AB5074" s="13"/>
      <c r="AC5074" s="13"/>
      <c r="AD5074" s="13"/>
      <c r="AE5074" s="13"/>
      <c r="AT5074" s="260" t="s">
        <v>260</v>
      </c>
      <c r="AU5074" s="260" t="s">
        <v>93</v>
      </c>
      <c r="AV5074" s="13" t="s">
        <v>93</v>
      </c>
      <c r="AW5074" s="13" t="s">
        <v>40</v>
      </c>
      <c r="AX5074" s="13" t="s">
        <v>84</v>
      </c>
      <c r="AY5074" s="260" t="s">
        <v>251</v>
      </c>
    </row>
    <row r="5075" s="13" customFormat="1">
      <c r="A5075" s="13"/>
      <c r="B5075" s="249"/>
      <c r="C5075" s="250"/>
      <c r="D5075" s="251" t="s">
        <v>260</v>
      </c>
      <c r="E5075" s="252" t="s">
        <v>1</v>
      </c>
      <c r="F5075" s="253" t="s">
        <v>4045</v>
      </c>
      <c r="G5075" s="250"/>
      <c r="H5075" s="254">
        <v>4</v>
      </c>
      <c r="I5075" s="255"/>
      <c r="J5075" s="250"/>
      <c r="K5075" s="250"/>
      <c r="L5075" s="256"/>
      <c r="M5075" s="257"/>
      <c r="N5075" s="258"/>
      <c r="O5075" s="258"/>
      <c r="P5075" s="258"/>
      <c r="Q5075" s="258"/>
      <c r="R5075" s="258"/>
      <c r="S5075" s="258"/>
      <c r="T5075" s="259"/>
      <c r="U5075" s="13"/>
      <c r="V5075" s="13"/>
      <c r="W5075" s="13"/>
      <c r="X5075" s="13"/>
      <c r="Y5075" s="13"/>
      <c r="Z5075" s="13"/>
      <c r="AA5075" s="13"/>
      <c r="AB5075" s="13"/>
      <c r="AC5075" s="13"/>
      <c r="AD5075" s="13"/>
      <c r="AE5075" s="13"/>
      <c r="AT5075" s="260" t="s">
        <v>260</v>
      </c>
      <c r="AU5075" s="260" t="s">
        <v>93</v>
      </c>
      <c r="AV5075" s="13" t="s">
        <v>93</v>
      </c>
      <c r="AW5075" s="13" t="s">
        <v>40</v>
      </c>
      <c r="AX5075" s="13" t="s">
        <v>84</v>
      </c>
      <c r="AY5075" s="260" t="s">
        <v>251</v>
      </c>
    </row>
    <row r="5076" s="13" customFormat="1">
      <c r="A5076" s="13"/>
      <c r="B5076" s="249"/>
      <c r="C5076" s="250"/>
      <c r="D5076" s="251" t="s">
        <v>260</v>
      </c>
      <c r="E5076" s="252" t="s">
        <v>1</v>
      </c>
      <c r="F5076" s="253" t="s">
        <v>4046</v>
      </c>
      <c r="G5076" s="250"/>
      <c r="H5076" s="254">
        <v>4</v>
      </c>
      <c r="I5076" s="255"/>
      <c r="J5076" s="250"/>
      <c r="K5076" s="250"/>
      <c r="L5076" s="256"/>
      <c r="M5076" s="257"/>
      <c r="N5076" s="258"/>
      <c r="O5076" s="258"/>
      <c r="P5076" s="258"/>
      <c r="Q5076" s="258"/>
      <c r="R5076" s="258"/>
      <c r="S5076" s="258"/>
      <c r="T5076" s="259"/>
      <c r="U5076" s="13"/>
      <c r="V5076" s="13"/>
      <c r="W5076" s="13"/>
      <c r="X5076" s="13"/>
      <c r="Y5076" s="13"/>
      <c r="Z5076" s="13"/>
      <c r="AA5076" s="13"/>
      <c r="AB5076" s="13"/>
      <c r="AC5076" s="13"/>
      <c r="AD5076" s="13"/>
      <c r="AE5076" s="13"/>
      <c r="AT5076" s="260" t="s">
        <v>260</v>
      </c>
      <c r="AU5076" s="260" t="s">
        <v>93</v>
      </c>
      <c r="AV5076" s="13" t="s">
        <v>93</v>
      </c>
      <c r="AW5076" s="13" t="s">
        <v>40</v>
      </c>
      <c r="AX5076" s="13" t="s">
        <v>84</v>
      </c>
      <c r="AY5076" s="260" t="s">
        <v>251</v>
      </c>
    </row>
    <row r="5077" s="13" customFormat="1">
      <c r="A5077" s="13"/>
      <c r="B5077" s="249"/>
      <c r="C5077" s="250"/>
      <c r="D5077" s="251" t="s">
        <v>260</v>
      </c>
      <c r="E5077" s="252" t="s">
        <v>1</v>
      </c>
      <c r="F5077" s="253" t="s">
        <v>4047</v>
      </c>
      <c r="G5077" s="250"/>
      <c r="H5077" s="254">
        <v>4</v>
      </c>
      <c r="I5077" s="255"/>
      <c r="J5077" s="250"/>
      <c r="K5077" s="250"/>
      <c r="L5077" s="256"/>
      <c r="M5077" s="257"/>
      <c r="N5077" s="258"/>
      <c r="O5077" s="258"/>
      <c r="P5077" s="258"/>
      <c r="Q5077" s="258"/>
      <c r="R5077" s="258"/>
      <c r="S5077" s="258"/>
      <c r="T5077" s="259"/>
      <c r="U5077" s="13"/>
      <c r="V5077" s="13"/>
      <c r="W5077" s="13"/>
      <c r="X5077" s="13"/>
      <c r="Y5077" s="13"/>
      <c r="Z5077" s="13"/>
      <c r="AA5077" s="13"/>
      <c r="AB5077" s="13"/>
      <c r="AC5077" s="13"/>
      <c r="AD5077" s="13"/>
      <c r="AE5077" s="13"/>
      <c r="AT5077" s="260" t="s">
        <v>260</v>
      </c>
      <c r="AU5077" s="260" t="s">
        <v>93</v>
      </c>
      <c r="AV5077" s="13" t="s">
        <v>93</v>
      </c>
      <c r="AW5077" s="13" t="s">
        <v>40</v>
      </c>
      <c r="AX5077" s="13" t="s">
        <v>84</v>
      </c>
      <c r="AY5077" s="260" t="s">
        <v>251</v>
      </c>
    </row>
    <row r="5078" s="13" customFormat="1">
      <c r="A5078" s="13"/>
      <c r="B5078" s="249"/>
      <c r="C5078" s="250"/>
      <c r="D5078" s="251" t="s">
        <v>260</v>
      </c>
      <c r="E5078" s="252" t="s">
        <v>1</v>
      </c>
      <c r="F5078" s="253" t="s">
        <v>4048</v>
      </c>
      <c r="G5078" s="250"/>
      <c r="H5078" s="254">
        <v>4</v>
      </c>
      <c r="I5078" s="255"/>
      <c r="J5078" s="250"/>
      <c r="K5078" s="250"/>
      <c r="L5078" s="256"/>
      <c r="M5078" s="257"/>
      <c r="N5078" s="258"/>
      <c r="O5078" s="258"/>
      <c r="P5078" s="258"/>
      <c r="Q5078" s="258"/>
      <c r="R5078" s="258"/>
      <c r="S5078" s="258"/>
      <c r="T5078" s="259"/>
      <c r="U5078" s="13"/>
      <c r="V5078" s="13"/>
      <c r="W5078" s="13"/>
      <c r="X5078" s="13"/>
      <c r="Y5078" s="13"/>
      <c r="Z5078" s="13"/>
      <c r="AA5078" s="13"/>
      <c r="AB5078" s="13"/>
      <c r="AC5078" s="13"/>
      <c r="AD5078" s="13"/>
      <c r="AE5078" s="13"/>
      <c r="AT5078" s="260" t="s">
        <v>260</v>
      </c>
      <c r="AU5078" s="260" t="s">
        <v>93</v>
      </c>
      <c r="AV5078" s="13" t="s">
        <v>93</v>
      </c>
      <c r="AW5078" s="13" t="s">
        <v>40</v>
      </c>
      <c r="AX5078" s="13" t="s">
        <v>84</v>
      </c>
      <c r="AY5078" s="260" t="s">
        <v>251</v>
      </c>
    </row>
    <row r="5079" s="13" customFormat="1">
      <c r="A5079" s="13"/>
      <c r="B5079" s="249"/>
      <c r="C5079" s="250"/>
      <c r="D5079" s="251" t="s">
        <v>260</v>
      </c>
      <c r="E5079" s="252" t="s">
        <v>1</v>
      </c>
      <c r="F5079" s="253" t="s">
        <v>4049</v>
      </c>
      <c r="G5079" s="250"/>
      <c r="H5079" s="254">
        <v>4</v>
      </c>
      <c r="I5079" s="255"/>
      <c r="J5079" s="250"/>
      <c r="K5079" s="250"/>
      <c r="L5079" s="256"/>
      <c r="M5079" s="257"/>
      <c r="N5079" s="258"/>
      <c r="O5079" s="258"/>
      <c r="P5079" s="258"/>
      <c r="Q5079" s="258"/>
      <c r="R5079" s="258"/>
      <c r="S5079" s="258"/>
      <c r="T5079" s="259"/>
      <c r="U5079" s="13"/>
      <c r="V5079" s="13"/>
      <c r="W5079" s="13"/>
      <c r="X5079" s="13"/>
      <c r="Y5079" s="13"/>
      <c r="Z5079" s="13"/>
      <c r="AA5079" s="13"/>
      <c r="AB5079" s="13"/>
      <c r="AC5079" s="13"/>
      <c r="AD5079" s="13"/>
      <c r="AE5079" s="13"/>
      <c r="AT5079" s="260" t="s">
        <v>260</v>
      </c>
      <c r="AU5079" s="260" t="s">
        <v>93</v>
      </c>
      <c r="AV5079" s="13" t="s">
        <v>93</v>
      </c>
      <c r="AW5079" s="13" t="s">
        <v>40</v>
      </c>
      <c r="AX5079" s="13" t="s">
        <v>84</v>
      </c>
      <c r="AY5079" s="260" t="s">
        <v>251</v>
      </c>
    </row>
    <row r="5080" s="13" customFormat="1">
      <c r="A5080" s="13"/>
      <c r="B5080" s="249"/>
      <c r="C5080" s="250"/>
      <c r="D5080" s="251" t="s">
        <v>260</v>
      </c>
      <c r="E5080" s="252" t="s">
        <v>1</v>
      </c>
      <c r="F5080" s="253" t="s">
        <v>4050</v>
      </c>
      <c r="G5080" s="250"/>
      <c r="H5080" s="254">
        <v>4</v>
      </c>
      <c r="I5080" s="255"/>
      <c r="J5080" s="250"/>
      <c r="K5080" s="250"/>
      <c r="L5080" s="256"/>
      <c r="M5080" s="257"/>
      <c r="N5080" s="258"/>
      <c r="O5080" s="258"/>
      <c r="P5080" s="258"/>
      <c r="Q5080" s="258"/>
      <c r="R5080" s="258"/>
      <c r="S5080" s="258"/>
      <c r="T5080" s="259"/>
      <c r="U5080" s="13"/>
      <c r="V5080" s="13"/>
      <c r="W5080" s="13"/>
      <c r="X5080" s="13"/>
      <c r="Y5080" s="13"/>
      <c r="Z5080" s="13"/>
      <c r="AA5080" s="13"/>
      <c r="AB5080" s="13"/>
      <c r="AC5080" s="13"/>
      <c r="AD5080" s="13"/>
      <c r="AE5080" s="13"/>
      <c r="AT5080" s="260" t="s">
        <v>260</v>
      </c>
      <c r="AU5080" s="260" t="s">
        <v>93</v>
      </c>
      <c r="AV5080" s="13" t="s">
        <v>93</v>
      </c>
      <c r="AW5080" s="13" t="s">
        <v>40</v>
      </c>
      <c r="AX5080" s="13" t="s">
        <v>84</v>
      </c>
      <c r="AY5080" s="260" t="s">
        <v>251</v>
      </c>
    </row>
    <row r="5081" s="13" customFormat="1">
      <c r="A5081" s="13"/>
      <c r="B5081" s="249"/>
      <c r="C5081" s="250"/>
      <c r="D5081" s="251" t="s">
        <v>260</v>
      </c>
      <c r="E5081" s="252" t="s">
        <v>1</v>
      </c>
      <c r="F5081" s="253" t="s">
        <v>4051</v>
      </c>
      <c r="G5081" s="250"/>
      <c r="H5081" s="254">
        <v>4</v>
      </c>
      <c r="I5081" s="255"/>
      <c r="J5081" s="250"/>
      <c r="K5081" s="250"/>
      <c r="L5081" s="256"/>
      <c r="M5081" s="257"/>
      <c r="N5081" s="258"/>
      <c r="O5081" s="258"/>
      <c r="P5081" s="258"/>
      <c r="Q5081" s="258"/>
      <c r="R5081" s="258"/>
      <c r="S5081" s="258"/>
      <c r="T5081" s="259"/>
      <c r="U5081" s="13"/>
      <c r="V5081" s="13"/>
      <c r="W5081" s="13"/>
      <c r="X5081" s="13"/>
      <c r="Y5081" s="13"/>
      <c r="Z5081" s="13"/>
      <c r="AA5081" s="13"/>
      <c r="AB5081" s="13"/>
      <c r="AC5081" s="13"/>
      <c r="AD5081" s="13"/>
      <c r="AE5081" s="13"/>
      <c r="AT5081" s="260" t="s">
        <v>260</v>
      </c>
      <c r="AU5081" s="260" t="s">
        <v>93</v>
      </c>
      <c r="AV5081" s="13" t="s">
        <v>93</v>
      </c>
      <c r="AW5081" s="13" t="s">
        <v>40</v>
      </c>
      <c r="AX5081" s="13" t="s">
        <v>84</v>
      </c>
      <c r="AY5081" s="260" t="s">
        <v>251</v>
      </c>
    </row>
    <row r="5082" s="13" customFormat="1">
      <c r="A5082" s="13"/>
      <c r="B5082" s="249"/>
      <c r="C5082" s="250"/>
      <c r="D5082" s="251" t="s">
        <v>260</v>
      </c>
      <c r="E5082" s="252" t="s">
        <v>1</v>
      </c>
      <c r="F5082" s="253" t="s">
        <v>4052</v>
      </c>
      <c r="G5082" s="250"/>
      <c r="H5082" s="254">
        <v>4</v>
      </c>
      <c r="I5082" s="255"/>
      <c r="J5082" s="250"/>
      <c r="K5082" s="250"/>
      <c r="L5082" s="256"/>
      <c r="M5082" s="257"/>
      <c r="N5082" s="258"/>
      <c r="O5082" s="258"/>
      <c r="P5082" s="258"/>
      <c r="Q5082" s="258"/>
      <c r="R5082" s="258"/>
      <c r="S5082" s="258"/>
      <c r="T5082" s="259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T5082" s="260" t="s">
        <v>260</v>
      </c>
      <c r="AU5082" s="260" t="s">
        <v>93</v>
      </c>
      <c r="AV5082" s="13" t="s">
        <v>93</v>
      </c>
      <c r="AW5082" s="13" t="s">
        <v>40</v>
      </c>
      <c r="AX5082" s="13" t="s">
        <v>84</v>
      </c>
      <c r="AY5082" s="260" t="s">
        <v>251</v>
      </c>
    </row>
    <row r="5083" s="13" customFormat="1">
      <c r="A5083" s="13"/>
      <c r="B5083" s="249"/>
      <c r="C5083" s="250"/>
      <c r="D5083" s="251" t="s">
        <v>260</v>
      </c>
      <c r="E5083" s="252" t="s">
        <v>1</v>
      </c>
      <c r="F5083" s="253" t="s">
        <v>4053</v>
      </c>
      <c r="G5083" s="250"/>
      <c r="H5083" s="254">
        <v>4</v>
      </c>
      <c r="I5083" s="255"/>
      <c r="J5083" s="250"/>
      <c r="K5083" s="250"/>
      <c r="L5083" s="256"/>
      <c r="M5083" s="257"/>
      <c r="N5083" s="258"/>
      <c r="O5083" s="258"/>
      <c r="P5083" s="258"/>
      <c r="Q5083" s="258"/>
      <c r="R5083" s="258"/>
      <c r="S5083" s="258"/>
      <c r="T5083" s="259"/>
      <c r="U5083" s="13"/>
      <c r="V5083" s="13"/>
      <c r="W5083" s="13"/>
      <c r="X5083" s="13"/>
      <c r="Y5083" s="13"/>
      <c r="Z5083" s="13"/>
      <c r="AA5083" s="13"/>
      <c r="AB5083" s="13"/>
      <c r="AC5083" s="13"/>
      <c r="AD5083" s="13"/>
      <c r="AE5083" s="13"/>
      <c r="AT5083" s="260" t="s">
        <v>260</v>
      </c>
      <c r="AU5083" s="260" t="s">
        <v>93</v>
      </c>
      <c r="AV5083" s="13" t="s">
        <v>93</v>
      </c>
      <c r="AW5083" s="13" t="s">
        <v>40</v>
      </c>
      <c r="AX5083" s="13" t="s">
        <v>84</v>
      </c>
      <c r="AY5083" s="260" t="s">
        <v>251</v>
      </c>
    </row>
    <row r="5084" s="16" customFormat="1">
      <c r="A5084" s="16"/>
      <c r="B5084" s="283"/>
      <c r="C5084" s="284"/>
      <c r="D5084" s="251" t="s">
        <v>260</v>
      </c>
      <c r="E5084" s="285" t="s">
        <v>1</v>
      </c>
      <c r="F5084" s="286" t="s">
        <v>329</v>
      </c>
      <c r="G5084" s="284"/>
      <c r="H5084" s="287">
        <v>80</v>
      </c>
      <c r="I5084" s="288"/>
      <c r="J5084" s="284"/>
      <c r="K5084" s="284"/>
      <c r="L5084" s="289"/>
      <c r="M5084" s="290"/>
      <c r="N5084" s="291"/>
      <c r="O5084" s="291"/>
      <c r="P5084" s="291"/>
      <c r="Q5084" s="291"/>
      <c r="R5084" s="291"/>
      <c r="S5084" s="291"/>
      <c r="T5084" s="292"/>
      <c r="U5084" s="16"/>
      <c r="V5084" s="16"/>
      <c r="W5084" s="16"/>
      <c r="X5084" s="16"/>
      <c r="Y5084" s="16"/>
      <c r="Z5084" s="16"/>
      <c r="AA5084" s="16"/>
      <c r="AB5084" s="16"/>
      <c r="AC5084" s="16"/>
      <c r="AD5084" s="16"/>
      <c r="AE5084" s="16"/>
      <c r="AT5084" s="293" t="s">
        <v>260</v>
      </c>
      <c r="AU5084" s="293" t="s">
        <v>93</v>
      </c>
      <c r="AV5084" s="16" t="s">
        <v>273</v>
      </c>
      <c r="AW5084" s="16" t="s">
        <v>40</v>
      </c>
      <c r="AX5084" s="16" t="s">
        <v>84</v>
      </c>
      <c r="AY5084" s="293" t="s">
        <v>251</v>
      </c>
    </row>
    <row r="5085" s="15" customFormat="1">
      <c r="A5085" s="15"/>
      <c r="B5085" s="272"/>
      <c r="C5085" s="273"/>
      <c r="D5085" s="251" t="s">
        <v>260</v>
      </c>
      <c r="E5085" s="274" t="s">
        <v>1</v>
      </c>
      <c r="F5085" s="275" t="s">
        <v>632</v>
      </c>
      <c r="G5085" s="273"/>
      <c r="H5085" s="274" t="s">
        <v>1</v>
      </c>
      <c r="I5085" s="276"/>
      <c r="J5085" s="273"/>
      <c r="K5085" s="273"/>
      <c r="L5085" s="277"/>
      <c r="M5085" s="278"/>
      <c r="N5085" s="279"/>
      <c r="O5085" s="279"/>
      <c r="P5085" s="279"/>
      <c r="Q5085" s="279"/>
      <c r="R5085" s="279"/>
      <c r="S5085" s="279"/>
      <c r="T5085" s="280"/>
      <c r="U5085" s="15"/>
      <c r="V5085" s="15"/>
      <c r="W5085" s="15"/>
      <c r="X5085" s="15"/>
      <c r="Y5085" s="15"/>
      <c r="Z5085" s="15"/>
      <c r="AA5085" s="15"/>
      <c r="AB5085" s="15"/>
      <c r="AC5085" s="15"/>
      <c r="AD5085" s="15"/>
      <c r="AE5085" s="15"/>
      <c r="AT5085" s="281" t="s">
        <v>260</v>
      </c>
      <c r="AU5085" s="281" t="s">
        <v>93</v>
      </c>
      <c r="AV5085" s="15" t="s">
        <v>91</v>
      </c>
      <c r="AW5085" s="15" t="s">
        <v>40</v>
      </c>
      <c r="AX5085" s="15" t="s">
        <v>84</v>
      </c>
      <c r="AY5085" s="281" t="s">
        <v>251</v>
      </c>
    </row>
    <row r="5086" s="13" customFormat="1">
      <c r="A5086" s="13"/>
      <c r="B5086" s="249"/>
      <c r="C5086" s="250"/>
      <c r="D5086" s="251" t="s">
        <v>260</v>
      </c>
      <c r="E5086" s="252" t="s">
        <v>1</v>
      </c>
      <c r="F5086" s="253" t="s">
        <v>4054</v>
      </c>
      <c r="G5086" s="250"/>
      <c r="H5086" s="254">
        <v>4</v>
      </c>
      <c r="I5086" s="255"/>
      <c r="J5086" s="250"/>
      <c r="K5086" s="250"/>
      <c r="L5086" s="256"/>
      <c r="M5086" s="257"/>
      <c r="N5086" s="258"/>
      <c r="O5086" s="258"/>
      <c r="P5086" s="258"/>
      <c r="Q5086" s="258"/>
      <c r="R5086" s="258"/>
      <c r="S5086" s="258"/>
      <c r="T5086" s="259"/>
      <c r="U5086" s="13"/>
      <c r="V5086" s="13"/>
      <c r="W5086" s="13"/>
      <c r="X5086" s="13"/>
      <c r="Y5086" s="13"/>
      <c r="Z5086" s="13"/>
      <c r="AA5086" s="13"/>
      <c r="AB5086" s="13"/>
      <c r="AC5086" s="13"/>
      <c r="AD5086" s="13"/>
      <c r="AE5086" s="13"/>
      <c r="AT5086" s="260" t="s">
        <v>260</v>
      </c>
      <c r="AU5086" s="260" t="s">
        <v>93</v>
      </c>
      <c r="AV5086" s="13" t="s">
        <v>93</v>
      </c>
      <c r="AW5086" s="13" t="s">
        <v>40</v>
      </c>
      <c r="AX5086" s="13" t="s">
        <v>84</v>
      </c>
      <c r="AY5086" s="260" t="s">
        <v>251</v>
      </c>
    </row>
    <row r="5087" s="13" customFormat="1">
      <c r="A5087" s="13"/>
      <c r="B5087" s="249"/>
      <c r="C5087" s="250"/>
      <c r="D5087" s="251" t="s">
        <v>260</v>
      </c>
      <c r="E5087" s="252" t="s">
        <v>1</v>
      </c>
      <c r="F5087" s="253" t="s">
        <v>4055</v>
      </c>
      <c r="G5087" s="250"/>
      <c r="H5087" s="254">
        <v>4</v>
      </c>
      <c r="I5087" s="255"/>
      <c r="J5087" s="250"/>
      <c r="K5087" s="250"/>
      <c r="L5087" s="256"/>
      <c r="M5087" s="257"/>
      <c r="N5087" s="258"/>
      <c r="O5087" s="258"/>
      <c r="P5087" s="258"/>
      <c r="Q5087" s="258"/>
      <c r="R5087" s="258"/>
      <c r="S5087" s="258"/>
      <c r="T5087" s="259"/>
      <c r="U5087" s="13"/>
      <c r="V5087" s="13"/>
      <c r="W5087" s="13"/>
      <c r="X5087" s="13"/>
      <c r="Y5087" s="13"/>
      <c r="Z5087" s="13"/>
      <c r="AA5087" s="13"/>
      <c r="AB5087" s="13"/>
      <c r="AC5087" s="13"/>
      <c r="AD5087" s="13"/>
      <c r="AE5087" s="13"/>
      <c r="AT5087" s="260" t="s">
        <v>260</v>
      </c>
      <c r="AU5087" s="260" t="s">
        <v>93</v>
      </c>
      <c r="AV5087" s="13" t="s">
        <v>93</v>
      </c>
      <c r="AW5087" s="13" t="s">
        <v>40</v>
      </c>
      <c r="AX5087" s="13" t="s">
        <v>84</v>
      </c>
      <c r="AY5087" s="260" t="s">
        <v>251</v>
      </c>
    </row>
    <row r="5088" s="13" customFormat="1">
      <c r="A5088" s="13"/>
      <c r="B5088" s="249"/>
      <c r="C5088" s="250"/>
      <c r="D5088" s="251" t="s">
        <v>260</v>
      </c>
      <c r="E5088" s="252" t="s">
        <v>1</v>
      </c>
      <c r="F5088" s="253" t="s">
        <v>4056</v>
      </c>
      <c r="G5088" s="250"/>
      <c r="H5088" s="254">
        <v>4</v>
      </c>
      <c r="I5088" s="255"/>
      <c r="J5088" s="250"/>
      <c r="K5088" s="250"/>
      <c r="L5088" s="256"/>
      <c r="M5088" s="257"/>
      <c r="N5088" s="258"/>
      <c r="O5088" s="258"/>
      <c r="P5088" s="258"/>
      <c r="Q5088" s="258"/>
      <c r="R5088" s="258"/>
      <c r="S5088" s="258"/>
      <c r="T5088" s="259"/>
      <c r="U5088" s="13"/>
      <c r="V5088" s="13"/>
      <c r="W5088" s="13"/>
      <c r="X5088" s="13"/>
      <c r="Y5088" s="13"/>
      <c r="Z5088" s="13"/>
      <c r="AA5088" s="13"/>
      <c r="AB5088" s="13"/>
      <c r="AC5088" s="13"/>
      <c r="AD5088" s="13"/>
      <c r="AE5088" s="13"/>
      <c r="AT5088" s="260" t="s">
        <v>260</v>
      </c>
      <c r="AU5088" s="260" t="s">
        <v>93</v>
      </c>
      <c r="AV5088" s="13" t="s">
        <v>93</v>
      </c>
      <c r="AW5088" s="13" t="s">
        <v>40</v>
      </c>
      <c r="AX5088" s="13" t="s">
        <v>84</v>
      </c>
      <c r="AY5088" s="260" t="s">
        <v>251</v>
      </c>
    </row>
    <row r="5089" s="13" customFormat="1">
      <c r="A5089" s="13"/>
      <c r="B5089" s="249"/>
      <c r="C5089" s="250"/>
      <c r="D5089" s="251" t="s">
        <v>260</v>
      </c>
      <c r="E5089" s="252" t="s">
        <v>1</v>
      </c>
      <c r="F5089" s="253" t="s">
        <v>4057</v>
      </c>
      <c r="G5089" s="250"/>
      <c r="H5089" s="254">
        <v>4</v>
      </c>
      <c r="I5089" s="255"/>
      <c r="J5089" s="250"/>
      <c r="K5089" s="250"/>
      <c r="L5089" s="256"/>
      <c r="M5089" s="257"/>
      <c r="N5089" s="258"/>
      <c r="O5089" s="258"/>
      <c r="P5089" s="258"/>
      <c r="Q5089" s="258"/>
      <c r="R5089" s="258"/>
      <c r="S5089" s="258"/>
      <c r="T5089" s="259"/>
      <c r="U5089" s="13"/>
      <c r="V5089" s="13"/>
      <c r="W5089" s="13"/>
      <c r="X5089" s="13"/>
      <c r="Y5089" s="13"/>
      <c r="Z5089" s="13"/>
      <c r="AA5089" s="13"/>
      <c r="AB5089" s="13"/>
      <c r="AC5089" s="13"/>
      <c r="AD5089" s="13"/>
      <c r="AE5089" s="13"/>
      <c r="AT5089" s="260" t="s">
        <v>260</v>
      </c>
      <c r="AU5089" s="260" t="s">
        <v>93</v>
      </c>
      <c r="AV5089" s="13" t="s">
        <v>93</v>
      </c>
      <c r="AW5089" s="13" t="s">
        <v>40</v>
      </c>
      <c r="AX5089" s="13" t="s">
        <v>84</v>
      </c>
      <c r="AY5089" s="260" t="s">
        <v>251</v>
      </c>
    </row>
    <row r="5090" s="13" customFormat="1">
      <c r="A5090" s="13"/>
      <c r="B5090" s="249"/>
      <c r="C5090" s="250"/>
      <c r="D5090" s="251" t="s">
        <v>260</v>
      </c>
      <c r="E5090" s="252" t="s">
        <v>1</v>
      </c>
      <c r="F5090" s="253" t="s">
        <v>4058</v>
      </c>
      <c r="G5090" s="250"/>
      <c r="H5090" s="254">
        <v>4</v>
      </c>
      <c r="I5090" s="255"/>
      <c r="J5090" s="250"/>
      <c r="K5090" s="250"/>
      <c r="L5090" s="256"/>
      <c r="M5090" s="257"/>
      <c r="N5090" s="258"/>
      <c r="O5090" s="258"/>
      <c r="P5090" s="258"/>
      <c r="Q5090" s="258"/>
      <c r="R5090" s="258"/>
      <c r="S5090" s="258"/>
      <c r="T5090" s="259"/>
      <c r="U5090" s="13"/>
      <c r="V5090" s="13"/>
      <c r="W5090" s="13"/>
      <c r="X5090" s="13"/>
      <c r="Y5090" s="13"/>
      <c r="Z5090" s="13"/>
      <c r="AA5090" s="13"/>
      <c r="AB5090" s="13"/>
      <c r="AC5090" s="13"/>
      <c r="AD5090" s="13"/>
      <c r="AE5090" s="13"/>
      <c r="AT5090" s="260" t="s">
        <v>260</v>
      </c>
      <c r="AU5090" s="260" t="s">
        <v>93</v>
      </c>
      <c r="AV5090" s="13" t="s">
        <v>93</v>
      </c>
      <c r="AW5090" s="13" t="s">
        <v>40</v>
      </c>
      <c r="AX5090" s="13" t="s">
        <v>84</v>
      </c>
      <c r="AY5090" s="260" t="s">
        <v>251</v>
      </c>
    </row>
    <row r="5091" s="13" customFormat="1">
      <c r="A5091" s="13"/>
      <c r="B5091" s="249"/>
      <c r="C5091" s="250"/>
      <c r="D5091" s="251" t="s">
        <v>260</v>
      </c>
      <c r="E5091" s="252" t="s">
        <v>1</v>
      </c>
      <c r="F5091" s="253" t="s">
        <v>4059</v>
      </c>
      <c r="G5091" s="250"/>
      <c r="H5091" s="254">
        <v>4</v>
      </c>
      <c r="I5091" s="255"/>
      <c r="J5091" s="250"/>
      <c r="K5091" s="250"/>
      <c r="L5091" s="256"/>
      <c r="M5091" s="257"/>
      <c r="N5091" s="258"/>
      <c r="O5091" s="258"/>
      <c r="P5091" s="258"/>
      <c r="Q5091" s="258"/>
      <c r="R5091" s="258"/>
      <c r="S5091" s="258"/>
      <c r="T5091" s="259"/>
      <c r="U5091" s="13"/>
      <c r="V5091" s="13"/>
      <c r="W5091" s="13"/>
      <c r="X5091" s="13"/>
      <c r="Y5091" s="13"/>
      <c r="Z5091" s="13"/>
      <c r="AA5091" s="13"/>
      <c r="AB5091" s="13"/>
      <c r="AC5091" s="13"/>
      <c r="AD5091" s="13"/>
      <c r="AE5091" s="13"/>
      <c r="AT5091" s="260" t="s">
        <v>260</v>
      </c>
      <c r="AU5091" s="260" t="s">
        <v>93</v>
      </c>
      <c r="AV5091" s="13" t="s">
        <v>93</v>
      </c>
      <c r="AW5091" s="13" t="s">
        <v>40</v>
      </c>
      <c r="AX5091" s="13" t="s">
        <v>84</v>
      </c>
      <c r="AY5091" s="260" t="s">
        <v>251</v>
      </c>
    </row>
    <row r="5092" s="13" customFormat="1">
      <c r="A5092" s="13"/>
      <c r="B5092" s="249"/>
      <c r="C5092" s="250"/>
      <c r="D5092" s="251" t="s">
        <v>260</v>
      </c>
      <c r="E5092" s="252" t="s">
        <v>1</v>
      </c>
      <c r="F5092" s="253" t="s">
        <v>4060</v>
      </c>
      <c r="G5092" s="250"/>
      <c r="H5092" s="254">
        <v>4</v>
      </c>
      <c r="I5092" s="255"/>
      <c r="J5092" s="250"/>
      <c r="K5092" s="250"/>
      <c r="L5092" s="256"/>
      <c r="M5092" s="257"/>
      <c r="N5092" s="258"/>
      <c r="O5092" s="258"/>
      <c r="P5092" s="258"/>
      <c r="Q5092" s="258"/>
      <c r="R5092" s="258"/>
      <c r="S5092" s="258"/>
      <c r="T5092" s="259"/>
      <c r="U5092" s="13"/>
      <c r="V5092" s="13"/>
      <c r="W5092" s="13"/>
      <c r="X5092" s="13"/>
      <c r="Y5092" s="13"/>
      <c r="Z5092" s="13"/>
      <c r="AA5092" s="13"/>
      <c r="AB5092" s="13"/>
      <c r="AC5092" s="13"/>
      <c r="AD5092" s="13"/>
      <c r="AE5092" s="13"/>
      <c r="AT5092" s="260" t="s">
        <v>260</v>
      </c>
      <c r="AU5092" s="260" t="s">
        <v>93</v>
      </c>
      <c r="AV5092" s="13" t="s">
        <v>93</v>
      </c>
      <c r="AW5092" s="13" t="s">
        <v>40</v>
      </c>
      <c r="AX5092" s="13" t="s">
        <v>84</v>
      </c>
      <c r="AY5092" s="260" t="s">
        <v>251</v>
      </c>
    </row>
    <row r="5093" s="13" customFormat="1">
      <c r="A5093" s="13"/>
      <c r="B5093" s="249"/>
      <c r="C5093" s="250"/>
      <c r="D5093" s="251" t="s">
        <v>260</v>
      </c>
      <c r="E5093" s="252" t="s">
        <v>1</v>
      </c>
      <c r="F5093" s="253" t="s">
        <v>4061</v>
      </c>
      <c r="G5093" s="250"/>
      <c r="H5093" s="254">
        <v>4</v>
      </c>
      <c r="I5093" s="255"/>
      <c r="J5093" s="250"/>
      <c r="K5093" s="250"/>
      <c r="L5093" s="256"/>
      <c r="M5093" s="257"/>
      <c r="N5093" s="258"/>
      <c r="O5093" s="258"/>
      <c r="P5093" s="258"/>
      <c r="Q5093" s="258"/>
      <c r="R5093" s="258"/>
      <c r="S5093" s="258"/>
      <c r="T5093" s="259"/>
      <c r="U5093" s="13"/>
      <c r="V5093" s="13"/>
      <c r="W5093" s="13"/>
      <c r="X5093" s="13"/>
      <c r="Y5093" s="13"/>
      <c r="Z5093" s="13"/>
      <c r="AA5093" s="13"/>
      <c r="AB5093" s="13"/>
      <c r="AC5093" s="13"/>
      <c r="AD5093" s="13"/>
      <c r="AE5093" s="13"/>
      <c r="AT5093" s="260" t="s">
        <v>260</v>
      </c>
      <c r="AU5093" s="260" t="s">
        <v>93</v>
      </c>
      <c r="AV5093" s="13" t="s">
        <v>93</v>
      </c>
      <c r="AW5093" s="13" t="s">
        <v>40</v>
      </c>
      <c r="AX5093" s="13" t="s">
        <v>84</v>
      </c>
      <c r="AY5093" s="260" t="s">
        <v>251</v>
      </c>
    </row>
    <row r="5094" s="13" customFormat="1">
      <c r="A5094" s="13"/>
      <c r="B5094" s="249"/>
      <c r="C5094" s="250"/>
      <c r="D5094" s="251" t="s">
        <v>260</v>
      </c>
      <c r="E5094" s="252" t="s">
        <v>1</v>
      </c>
      <c r="F5094" s="253" t="s">
        <v>4062</v>
      </c>
      <c r="G5094" s="250"/>
      <c r="H5094" s="254">
        <v>4</v>
      </c>
      <c r="I5094" s="255"/>
      <c r="J5094" s="250"/>
      <c r="K5094" s="250"/>
      <c r="L5094" s="256"/>
      <c r="M5094" s="257"/>
      <c r="N5094" s="258"/>
      <c r="O5094" s="258"/>
      <c r="P5094" s="258"/>
      <c r="Q5094" s="258"/>
      <c r="R5094" s="258"/>
      <c r="S5094" s="258"/>
      <c r="T5094" s="259"/>
      <c r="U5094" s="13"/>
      <c r="V5094" s="13"/>
      <c r="W5094" s="13"/>
      <c r="X5094" s="13"/>
      <c r="Y5094" s="13"/>
      <c r="Z5094" s="13"/>
      <c r="AA5094" s="13"/>
      <c r="AB5094" s="13"/>
      <c r="AC5094" s="13"/>
      <c r="AD5094" s="13"/>
      <c r="AE5094" s="13"/>
      <c r="AT5094" s="260" t="s">
        <v>260</v>
      </c>
      <c r="AU5094" s="260" t="s">
        <v>93</v>
      </c>
      <c r="AV5094" s="13" t="s">
        <v>93</v>
      </c>
      <c r="AW5094" s="13" t="s">
        <v>40</v>
      </c>
      <c r="AX5094" s="13" t="s">
        <v>84</v>
      </c>
      <c r="AY5094" s="260" t="s">
        <v>251</v>
      </c>
    </row>
    <row r="5095" s="13" customFormat="1">
      <c r="A5095" s="13"/>
      <c r="B5095" s="249"/>
      <c r="C5095" s="250"/>
      <c r="D5095" s="251" t="s">
        <v>260</v>
      </c>
      <c r="E5095" s="252" t="s">
        <v>1</v>
      </c>
      <c r="F5095" s="253" t="s">
        <v>4063</v>
      </c>
      <c r="G5095" s="250"/>
      <c r="H5095" s="254">
        <v>4</v>
      </c>
      <c r="I5095" s="255"/>
      <c r="J5095" s="250"/>
      <c r="K5095" s="250"/>
      <c r="L5095" s="256"/>
      <c r="M5095" s="257"/>
      <c r="N5095" s="258"/>
      <c r="O5095" s="258"/>
      <c r="P5095" s="258"/>
      <c r="Q5095" s="258"/>
      <c r="R5095" s="258"/>
      <c r="S5095" s="258"/>
      <c r="T5095" s="259"/>
      <c r="U5095" s="13"/>
      <c r="V5095" s="13"/>
      <c r="W5095" s="13"/>
      <c r="X5095" s="13"/>
      <c r="Y5095" s="13"/>
      <c r="Z5095" s="13"/>
      <c r="AA5095" s="13"/>
      <c r="AB5095" s="13"/>
      <c r="AC5095" s="13"/>
      <c r="AD5095" s="13"/>
      <c r="AE5095" s="13"/>
      <c r="AT5095" s="260" t="s">
        <v>260</v>
      </c>
      <c r="AU5095" s="260" t="s">
        <v>93</v>
      </c>
      <c r="AV5095" s="13" t="s">
        <v>93</v>
      </c>
      <c r="AW5095" s="13" t="s">
        <v>40</v>
      </c>
      <c r="AX5095" s="13" t="s">
        <v>84</v>
      </c>
      <c r="AY5095" s="260" t="s">
        <v>251</v>
      </c>
    </row>
    <row r="5096" s="13" customFormat="1">
      <c r="A5096" s="13"/>
      <c r="B5096" s="249"/>
      <c r="C5096" s="250"/>
      <c r="D5096" s="251" t="s">
        <v>260</v>
      </c>
      <c r="E5096" s="252" t="s">
        <v>1</v>
      </c>
      <c r="F5096" s="253" t="s">
        <v>4064</v>
      </c>
      <c r="G5096" s="250"/>
      <c r="H5096" s="254">
        <v>4</v>
      </c>
      <c r="I5096" s="255"/>
      <c r="J5096" s="250"/>
      <c r="K5096" s="250"/>
      <c r="L5096" s="256"/>
      <c r="M5096" s="257"/>
      <c r="N5096" s="258"/>
      <c r="O5096" s="258"/>
      <c r="P5096" s="258"/>
      <c r="Q5096" s="258"/>
      <c r="R5096" s="258"/>
      <c r="S5096" s="258"/>
      <c r="T5096" s="259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T5096" s="260" t="s">
        <v>260</v>
      </c>
      <c r="AU5096" s="260" t="s">
        <v>93</v>
      </c>
      <c r="AV5096" s="13" t="s">
        <v>93</v>
      </c>
      <c r="AW5096" s="13" t="s">
        <v>40</v>
      </c>
      <c r="AX5096" s="13" t="s">
        <v>84</v>
      </c>
      <c r="AY5096" s="260" t="s">
        <v>251</v>
      </c>
    </row>
    <row r="5097" s="13" customFormat="1">
      <c r="A5097" s="13"/>
      <c r="B5097" s="249"/>
      <c r="C5097" s="250"/>
      <c r="D5097" s="251" t="s">
        <v>260</v>
      </c>
      <c r="E5097" s="252" t="s">
        <v>1</v>
      </c>
      <c r="F5097" s="253" t="s">
        <v>4065</v>
      </c>
      <c r="G5097" s="250"/>
      <c r="H5097" s="254">
        <v>4</v>
      </c>
      <c r="I5097" s="255"/>
      <c r="J5097" s="250"/>
      <c r="K5097" s="250"/>
      <c r="L5097" s="256"/>
      <c r="M5097" s="257"/>
      <c r="N5097" s="258"/>
      <c r="O5097" s="258"/>
      <c r="P5097" s="258"/>
      <c r="Q5097" s="258"/>
      <c r="R5097" s="258"/>
      <c r="S5097" s="258"/>
      <c r="T5097" s="259"/>
      <c r="U5097" s="13"/>
      <c r="V5097" s="13"/>
      <c r="W5097" s="13"/>
      <c r="X5097" s="13"/>
      <c r="Y5097" s="13"/>
      <c r="Z5097" s="13"/>
      <c r="AA5097" s="13"/>
      <c r="AB5097" s="13"/>
      <c r="AC5097" s="13"/>
      <c r="AD5097" s="13"/>
      <c r="AE5097" s="13"/>
      <c r="AT5097" s="260" t="s">
        <v>260</v>
      </c>
      <c r="AU5097" s="260" t="s">
        <v>93</v>
      </c>
      <c r="AV5097" s="13" t="s">
        <v>93</v>
      </c>
      <c r="AW5097" s="13" t="s">
        <v>40</v>
      </c>
      <c r="AX5097" s="13" t="s">
        <v>84</v>
      </c>
      <c r="AY5097" s="260" t="s">
        <v>251</v>
      </c>
    </row>
    <row r="5098" s="13" customFormat="1">
      <c r="A5098" s="13"/>
      <c r="B5098" s="249"/>
      <c r="C5098" s="250"/>
      <c r="D5098" s="251" t="s">
        <v>260</v>
      </c>
      <c r="E5098" s="252" t="s">
        <v>1</v>
      </c>
      <c r="F5098" s="253" t="s">
        <v>4066</v>
      </c>
      <c r="G5098" s="250"/>
      <c r="H5098" s="254">
        <v>4</v>
      </c>
      <c r="I5098" s="255"/>
      <c r="J5098" s="250"/>
      <c r="K5098" s="250"/>
      <c r="L5098" s="256"/>
      <c r="M5098" s="257"/>
      <c r="N5098" s="258"/>
      <c r="O5098" s="258"/>
      <c r="P5098" s="258"/>
      <c r="Q5098" s="258"/>
      <c r="R5098" s="258"/>
      <c r="S5098" s="258"/>
      <c r="T5098" s="259"/>
      <c r="U5098" s="13"/>
      <c r="V5098" s="13"/>
      <c r="W5098" s="13"/>
      <c r="X5098" s="13"/>
      <c r="Y5098" s="13"/>
      <c r="Z5098" s="13"/>
      <c r="AA5098" s="13"/>
      <c r="AB5098" s="13"/>
      <c r="AC5098" s="13"/>
      <c r="AD5098" s="13"/>
      <c r="AE5098" s="13"/>
      <c r="AT5098" s="260" t="s">
        <v>260</v>
      </c>
      <c r="AU5098" s="260" t="s">
        <v>93</v>
      </c>
      <c r="AV5098" s="13" t="s">
        <v>93</v>
      </c>
      <c r="AW5098" s="13" t="s">
        <v>40</v>
      </c>
      <c r="AX5098" s="13" t="s">
        <v>84</v>
      </c>
      <c r="AY5098" s="260" t="s">
        <v>251</v>
      </c>
    </row>
    <row r="5099" s="13" customFormat="1">
      <c r="A5099" s="13"/>
      <c r="B5099" s="249"/>
      <c r="C5099" s="250"/>
      <c r="D5099" s="251" t="s">
        <v>260</v>
      </c>
      <c r="E5099" s="252" t="s">
        <v>1</v>
      </c>
      <c r="F5099" s="253" t="s">
        <v>4067</v>
      </c>
      <c r="G5099" s="250"/>
      <c r="H5099" s="254">
        <v>4</v>
      </c>
      <c r="I5099" s="255"/>
      <c r="J5099" s="250"/>
      <c r="K5099" s="250"/>
      <c r="L5099" s="256"/>
      <c r="M5099" s="257"/>
      <c r="N5099" s="258"/>
      <c r="O5099" s="258"/>
      <c r="P5099" s="258"/>
      <c r="Q5099" s="258"/>
      <c r="R5099" s="258"/>
      <c r="S5099" s="258"/>
      <c r="T5099" s="259"/>
      <c r="U5099" s="13"/>
      <c r="V5099" s="13"/>
      <c r="W5099" s="13"/>
      <c r="X5099" s="13"/>
      <c r="Y5099" s="13"/>
      <c r="Z5099" s="13"/>
      <c r="AA5099" s="13"/>
      <c r="AB5099" s="13"/>
      <c r="AC5099" s="13"/>
      <c r="AD5099" s="13"/>
      <c r="AE5099" s="13"/>
      <c r="AT5099" s="260" t="s">
        <v>260</v>
      </c>
      <c r="AU5099" s="260" t="s">
        <v>93</v>
      </c>
      <c r="AV5099" s="13" t="s">
        <v>93</v>
      </c>
      <c r="AW5099" s="13" t="s">
        <v>40</v>
      </c>
      <c r="AX5099" s="13" t="s">
        <v>84</v>
      </c>
      <c r="AY5099" s="260" t="s">
        <v>251</v>
      </c>
    </row>
    <row r="5100" s="13" customFormat="1">
      <c r="A5100" s="13"/>
      <c r="B5100" s="249"/>
      <c r="C5100" s="250"/>
      <c r="D5100" s="251" t="s">
        <v>260</v>
      </c>
      <c r="E5100" s="252" t="s">
        <v>1</v>
      </c>
      <c r="F5100" s="253" t="s">
        <v>4068</v>
      </c>
      <c r="G5100" s="250"/>
      <c r="H5100" s="254">
        <v>4</v>
      </c>
      <c r="I5100" s="255"/>
      <c r="J5100" s="250"/>
      <c r="K5100" s="250"/>
      <c r="L5100" s="256"/>
      <c r="M5100" s="257"/>
      <c r="N5100" s="258"/>
      <c r="O5100" s="258"/>
      <c r="P5100" s="258"/>
      <c r="Q5100" s="258"/>
      <c r="R5100" s="258"/>
      <c r="S5100" s="258"/>
      <c r="T5100" s="259"/>
      <c r="U5100" s="13"/>
      <c r="V5100" s="13"/>
      <c r="W5100" s="13"/>
      <c r="X5100" s="13"/>
      <c r="Y5100" s="13"/>
      <c r="Z5100" s="13"/>
      <c r="AA5100" s="13"/>
      <c r="AB5100" s="13"/>
      <c r="AC5100" s="13"/>
      <c r="AD5100" s="13"/>
      <c r="AE5100" s="13"/>
      <c r="AT5100" s="260" t="s">
        <v>260</v>
      </c>
      <c r="AU5100" s="260" t="s">
        <v>93</v>
      </c>
      <c r="AV5100" s="13" t="s">
        <v>93</v>
      </c>
      <c r="AW5100" s="13" t="s">
        <v>40</v>
      </c>
      <c r="AX5100" s="13" t="s">
        <v>84</v>
      </c>
      <c r="AY5100" s="260" t="s">
        <v>251</v>
      </c>
    </row>
    <row r="5101" s="13" customFormat="1">
      <c r="A5101" s="13"/>
      <c r="B5101" s="249"/>
      <c r="C5101" s="250"/>
      <c r="D5101" s="251" t="s">
        <v>260</v>
      </c>
      <c r="E5101" s="252" t="s">
        <v>1</v>
      </c>
      <c r="F5101" s="253" t="s">
        <v>4069</v>
      </c>
      <c r="G5101" s="250"/>
      <c r="H5101" s="254">
        <v>4</v>
      </c>
      <c r="I5101" s="255"/>
      <c r="J5101" s="250"/>
      <c r="K5101" s="250"/>
      <c r="L5101" s="256"/>
      <c r="M5101" s="257"/>
      <c r="N5101" s="258"/>
      <c r="O5101" s="258"/>
      <c r="P5101" s="258"/>
      <c r="Q5101" s="258"/>
      <c r="R5101" s="258"/>
      <c r="S5101" s="258"/>
      <c r="T5101" s="259"/>
      <c r="U5101" s="13"/>
      <c r="V5101" s="13"/>
      <c r="W5101" s="13"/>
      <c r="X5101" s="13"/>
      <c r="Y5101" s="13"/>
      <c r="Z5101" s="13"/>
      <c r="AA5101" s="13"/>
      <c r="AB5101" s="13"/>
      <c r="AC5101" s="13"/>
      <c r="AD5101" s="13"/>
      <c r="AE5101" s="13"/>
      <c r="AT5101" s="260" t="s">
        <v>260</v>
      </c>
      <c r="AU5101" s="260" t="s">
        <v>93</v>
      </c>
      <c r="AV5101" s="13" t="s">
        <v>93</v>
      </c>
      <c r="AW5101" s="13" t="s">
        <v>40</v>
      </c>
      <c r="AX5101" s="13" t="s">
        <v>84</v>
      </c>
      <c r="AY5101" s="260" t="s">
        <v>251</v>
      </c>
    </row>
    <row r="5102" s="13" customFormat="1">
      <c r="A5102" s="13"/>
      <c r="B5102" s="249"/>
      <c r="C5102" s="250"/>
      <c r="D5102" s="251" t="s">
        <v>260</v>
      </c>
      <c r="E5102" s="252" t="s">
        <v>1</v>
      </c>
      <c r="F5102" s="253" t="s">
        <v>4070</v>
      </c>
      <c r="G5102" s="250"/>
      <c r="H5102" s="254">
        <v>4</v>
      </c>
      <c r="I5102" s="255"/>
      <c r="J5102" s="250"/>
      <c r="K5102" s="250"/>
      <c r="L5102" s="256"/>
      <c r="M5102" s="257"/>
      <c r="N5102" s="258"/>
      <c r="O5102" s="258"/>
      <c r="P5102" s="258"/>
      <c r="Q5102" s="258"/>
      <c r="R5102" s="258"/>
      <c r="S5102" s="258"/>
      <c r="T5102" s="259"/>
      <c r="U5102" s="13"/>
      <c r="V5102" s="13"/>
      <c r="W5102" s="13"/>
      <c r="X5102" s="13"/>
      <c r="Y5102" s="13"/>
      <c r="Z5102" s="13"/>
      <c r="AA5102" s="13"/>
      <c r="AB5102" s="13"/>
      <c r="AC5102" s="13"/>
      <c r="AD5102" s="13"/>
      <c r="AE5102" s="13"/>
      <c r="AT5102" s="260" t="s">
        <v>260</v>
      </c>
      <c r="AU5102" s="260" t="s">
        <v>93</v>
      </c>
      <c r="AV5102" s="13" t="s">
        <v>93</v>
      </c>
      <c r="AW5102" s="13" t="s">
        <v>40</v>
      </c>
      <c r="AX5102" s="13" t="s">
        <v>84</v>
      </c>
      <c r="AY5102" s="260" t="s">
        <v>251</v>
      </c>
    </row>
    <row r="5103" s="13" customFormat="1">
      <c r="A5103" s="13"/>
      <c r="B5103" s="249"/>
      <c r="C5103" s="250"/>
      <c r="D5103" s="251" t="s">
        <v>260</v>
      </c>
      <c r="E5103" s="252" t="s">
        <v>1</v>
      </c>
      <c r="F5103" s="253" t="s">
        <v>4071</v>
      </c>
      <c r="G5103" s="250"/>
      <c r="H5103" s="254">
        <v>4</v>
      </c>
      <c r="I5103" s="255"/>
      <c r="J5103" s="250"/>
      <c r="K5103" s="250"/>
      <c r="L5103" s="256"/>
      <c r="M5103" s="257"/>
      <c r="N5103" s="258"/>
      <c r="O5103" s="258"/>
      <c r="P5103" s="258"/>
      <c r="Q5103" s="258"/>
      <c r="R5103" s="258"/>
      <c r="S5103" s="258"/>
      <c r="T5103" s="259"/>
      <c r="U5103" s="13"/>
      <c r="V5103" s="13"/>
      <c r="W5103" s="13"/>
      <c r="X5103" s="13"/>
      <c r="Y5103" s="13"/>
      <c r="Z5103" s="13"/>
      <c r="AA5103" s="13"/>
      <c r="AB5103" s="13"/>
      <c r="AC5103" s="13"/>
      <c r="AD5103" s="13"/>
      <c r="AE5103" s="13"/>
      <c r="AT5103" s="260" t="s">
        <v>260</v>
      </c>
      <c r="AU5103" s="260" t="s">
        <v>93</v>
      </c>
      <c r="AV5103" s="13" t="s">
        <v>93</v>
      </c>
      <c r="AW5103" s="13" t="s">
        <v>40</v>
      </c>
      <c r="AX5103" s="13" t="s">
        <v>84</v>
      </c>
      <c r="AY5103" s="260" t="s">
        <v>251</v>
      </c>
    </row>
    <row r="5104" s="13" customFormat="1">
      <c r="A5104" s="13"/>
      <c r="B5104" s="249"/>
      <c r="C5104" s="250"/>
      <c r="D5104" s="251" t="s">
        <v>260</v>
      </c>
      <c r="E5104" s="252" t="s">
        <v>1</v>
      </c>
      <c r="F5104" s="253" t="s">
        <v>4072</v>
      </c>
      <c r="G5104" s="250"/>
      <c r="H5104" s="254">
        <v>4</v>
      </c>
      <c r="I5104" s="255"/>
      <c r="J5104" s="250"/>
      <c r="K5104" s="250"/>
      <c r="L5104" s="256"/>
      <c r="M5104" s="257"/>
      <c r="N5104" s="258"/>
      <c r="O5104" s="258"/>
      <c r="P5104" s="258"/>
      <c r="Q5104" s="258"/>
      <c r="R5104" s="258"/>
      <c r="S5104" s="258"/>
      <c r="T5104" s="259"/>
      <c r="U5104" s="13"/>
      <c r="V5104" s="13"/>
      <c r="W5104" s="13"/>
      <c r="X5104" s="13"/>
      <c r="Y5104" s="13"/>
      <c r="Z5104" s="13"/>
      <c r="AA5104" s="13"/>
      <c r="AB5104" s="13"/>
      <c r="AC5104" s="13"/>
      <c r="AD5104" s="13"/>
      <c r="AE5104" s="13"/>
      <c r="AT5104" s="260" t="s">
        <v>260</v>
      </c>
      <c r="AU5104" s="260" t="s">
        <v>93</v>
      </c>
      <c r="AV5104" s="13" t="s">
        <v>93</v>
      </c>
      <c r="AW5104" s="13" t="s">
        <v>40</v>
      </c>
      <c r="AX5104" s="13" t="s">
        <v>84</v>
      </c>
      <c r="AY5104" s="260" t="s">
        <v>251</v>
      </c>
    </row>
    <row r="5105" s="13" customFormat="1">
      <c r="A5105" s="13"/>
      <c r="B5105" s="249"/>
      <c r="C5105" s="250"/>
      <c r="D5105" s="251" t="s">
        <v>260</v>
      </c>
      <c r="E5105" s="252" t="s">
        <v>1</v>
      </c>
      <c r="F5105" s="253" t="s">
        <v>4073</v>
      </c>
      <c r="G5105" s="250"/>
      <c r="H5105" s="254">
        <v>4</v>
      </c>
      <c r="I5105" s="255"/>
      <c r="J5105" s="250"/>
      <c r="K5105" s="250"/>
      <c r="L5105" s="256"/>
      <c r="M5105" s="257"/>
      <c r="N5105" s="258"/>
      <c r="O5105" s="258"/>
      <c r="P5105" s="258"/>
      <c r="Q5105" s="258"/>
      <c r="R5105" s="258"/>
      <c r="S5105" s="258"/>
      <c r="T5105" s="259"/>
      <c r="U5105" s="13"/>
      <c r="V5105" s="13"/>
      <c r="W5105" s="13"/>
      <c r="X5105" s="13"/>
      <c r="Y5105" s="13"/>
      <c r="Z5105" s="13"/>
      <c r="AA5105" s="13"/>
      <c r="AB5105" s="13"/>
      <c r="AC5105" s="13"/>
      <c r="AD5105" s="13"/>
      <c r="AE5105" s="13"/>
      <c r="AT5105" s="260" t="s">
        <v>260</v>
      </c>
      <c r="AU5105" s="260" t="s">
        <v>93</v>
      </c>
      <c r="AV5105" s="13" t="s">
        <v>93</v>
      </c>
      <c r="AW5105" s="13" t="s">
        <v>40</v>
      </c>
      <c r="AX5105" s="13" t="s">
        <v>84</v>
      </c>
      <c r="AY5105" s="260" t="s">
        <v>251</v>
      </c>
    </row>
    <row r="5106" s="16" customFormat="1">
      <c r="A5106" s="16"/>
      <c r="B5106" s="283"/>
      <c r="C5106" s="284"/>
      <c r="D5106" s="251" t="s">
        <v>260</v>
      </c>
      <c r="E5106" s="285" t="s">
        <v>1</v>
      </c>
      <c r="F5106" s="286" t="s">
        <v>329</v>
      </c>
      <c r="G5106" s="284"/>
      <c r="H5106" s="287">
        <v>80</v>
      </c>
      <c r="I5106" s="288"/>
      <c r="J5106" s="284"/>
      <c r="K5106" s="284"/>
      <c r="L5106" s="289"/>
      <c r="M5106" s="290"/>
      <c r="N5106" s="291"/>
      <c r="O5106" s="291"/>
      <c r="P5106" s="291"/>
      <c r="Q5106" s="291"/>
      <c r="R5106" s="291"/>
      <c r="S5106" s="291"/>
      <c r="T5106" s="292"/>
      <c r="U5106" s="16"/>
      <c r="V5106" s="16"/>
      <c r="W5106" s="16"/>
      <c r="X5106" s="16"/>
      <c r="Y5106" s="16"/>
      <c r="Z5106" s="16"/>
      <c r="AA5106" s="16"/>
      <c r="AB5106" s="16"/>
      <c r="AC5106" s="16"/>
      <c r="AD5106" s="16"/>
      <c r="AE5106" s="16"/>
      <c r="AT5106" s="293" t="s">
        <v>260</v>
      </c>
      <c r="AU5106" s="293" t="s">
        <v>93</v>
      </c>
      <c r="AV5106" s="16" t="s">
        <v>273</v>
      </c>
      <c r="AW5106" s="16" t="s">
        <v>40</v>
      </c>
      <c r="AX5106" s="16" t="s">
        <v>84</v>
      </c>
      <c r="AY5106" s="293" t="s">
        <v>251</v>
      </c>
    </row>
    <row r="5107" s="15" customFormat="1">
      <c r="A5107" s="15"/>
      <c r="B5107" s="272"/>
      <c r="C5107" s="273"/>
      <c r="D5107" s="251" t="s">
        <v>260</v>
      </c>
      <c r="E5107" s="274" t="s">
        <v>1</v>
      </c>
      <c r="F5107" s="275" t="s">
        <v>3708</v>
      </c>
      <c r="G5107" s="273"/>
      <c r="H5107" s="274" t="s">
        <v>1</v>
      </c>
      <c r="I5107" s="276"/>
      <c r="J5107" s="273"/>
      <c r="K5107" s="273"/>
      <c r="L5107" s="277"/>
      <c r="M5107" s="278"/>
      <c r="N5107" s="279"/>
      <c r="O5107" s="279"/>
      <c r="P5107" s="279"/>
      <c r="Q5107" s="279"/>
      <c r="R5107" s="279"/>
      <c r="S5107" s="279"/>
      <c r="T5107" s="280"/>
      <c r="U5107" s="15"/>
      <c r="V5107" s="15"/>
      <c r="W5107" s="15"/>
      <c r="X5107" s="15"/>
      <c r="Y5107" s="15"/>
      <c r="Z5107" s="15"/>
      <c r="AA5107" s="15"/>
      <c r="AB5107" s="15"/>
      <c r="AC5107" s="15"/>
      <c r="AD5107" s="15"/>
      <c r="AE5107" s="15"/>
      <c r="AT5107" s="281" t="s">
        <v>260</v>
      </c>
      <c r="AU5107" s="281" t="s">
        <v>93</v>
      </c>
      <c r="AV5107" s="15" t="s">
        <v>91</v>
      </c>
      <c r="AW5107" s="15" t="s">
        <v>40</v>
      </c>
      <c r="AX5107" s="15" t="s">
        <v>84</v>
      </c>
      <c r="AY5107" s="281" t="s">
        <v>251</v>
      </c>
    </row>
    <row r="5108" s="15" customFormat="1">
      <c r="A5108" s="15"/>
      <c r="B5108" s="272"/>
      <c r="C5108" s="273"/>
      <c r="D5108" s="251" t="s">
        <v>260</v>
      </c>
      <c r="E5108" s="274" t="s">
        <v>1</v>
      </c>
      <c r="F5108" s="275" t="s">
        <v>325</v>
      </c>
      <c r="G5108" s="273"/>
      <c r="H5108" s="274" t="s">
        <v>1</v>
      </c>
      <c r="I5108" s="276"/>
      <c r="J5108" s="273"/>
      <c r="K5108" s="273"/>
      <c r="L5108" s="277"/>
      <c r="M5108" s="278"/>
      <c r="N5108" s="279"/>
      <c r="O5108" s="279"/>
      <c r="P5108" s="279"/>
      <c r="Q5108" s="279"/>
      <c r="R5108" s="279"/>
      <c r="S5108" s="279"/>
      <c r="T5108" s="280"/>
      <c r="U5108" s="15"/>
      <c r="V5108" s="15"/>
      <c r="W5108" s="15"/>
      <c r="X5108" s="15"/>
      <c r="Y5108" s="15"/>
      <c r="Z5108" s="15"/>
      <c r="AA5108" s="15"/>
      <c r="AB5108" s="15"/>
      <c r="AC5108" s="15"/>
      <c r="AD5108" s="15"/>
      <c r="AE5108" s="15"/>
      <c r="AT5108" s="281" t="s">
        <v>260</v>
      </c>
      <c r="AU5108" s="281" t="s">
        <v>93</v>
      </c>
      <c r="AV5108" s="15" t="s">
        <v>91</v>
      </c>
      <c r="AW5108" s="15" t="s">
        <v>40</v>
      </c>
      <c r="AX5108" s="15" t="s">
        <v>84</v>
      </c>
      <c r="AY5108" s="281" t="s">
        <v>251</v>
      </c>
    </row>
    <row r="5109" s="13" customFormat="1">
      <c r="A5109" s="13"/>
      <c r="B5109" s="249"/>
      <c r="C5109" s="250"/>
      <c r="D5109" s="251" t="s">
        <v>260</v>
      </c>
      <c r="E5109" s="252" t="s">
        <v>1</v>
      </c>
      <c r="F5109" s="253" t="s">
        <v>4074</v>
      </c>
      <c r="G5109" s="250"/>
      <c r="H5109" s="254">
        <v>4</v>
      </c>
      <c r="I5109" s="255"/>
      <c r="J5109" s="250"/>
      <c r="K5109" s="250"/>
      <c r="L5109" s="256"/>
      <c r="M5109" s="257"/>
      <c r="N5109" s="258"/>
      <c r="O5109" s="258"/>
      <c r="P5109" s="258"/>
      <c r="Q5109" s="258"/>
      <c r="R5109" s="258"/>
      <c r="S5109" s="258"/>
      <c r="T5109" s="259"/>
      <c r="U5109" s="13"/>
      <c r="V5109" s="13"/>
      <c r="W5109" s="13"/>
      <c r="X5109" s="13"/>
      <c r="Y5109" s="13"/>
      <c r="Z5109" s="13"/>
      <c r="AA5109" s="13"/>
      <c r="AB5109" s="13"/>
      <c r="AC5109" s="13"/>
      <c r="AD5109" s="13"/>
      <c r="AE5109" s="13"/>
      <c r="AT5109" s="260" t="s">
        <v>260</v>
      </c>
      <c r="AU5109" s="260" t="s">
        <v>93</v>
      </c>
      <c r="AV5109" s="13" t="s">
        <v>93</v>
      </c>
      <c r="AW5109" s="13" t="s">
        <v>40</v>
      </c>
      <c r="AX5109" s="13" t="s">
        <v>84</v>
      </c>
      <c r="AY5109" s="260" t="s">
        <v>251</v>
      </c>
    </row>
    <row r="5110" s="13" customFormat="1">
      <c r="A5110" s="13"/>
      <c r="B5110" s="249"/>
      <c r="C5110" s="250"/>
      <c r="D5110" s="251" t="s">
        <v>260</v>
      </c>
      <c r="E5110" s="252" t="s">
        <v>1</v>
      </c>
      <c r="F5110" s="253" t="s">
        <v>4075</v>
      </c>
      <c r="G5110" s="250"/>
      <c r="H5110" s="254">
        <v>4</v>
      </c>
      <c r="I5110" s="255"/>
      <c r="J5110" s="250"/>
      <c r="K5110" s="250"/>
      <c r="L5110" s="256"/>
      <c r="M5110" s="257"/>
      <c r="N5110" s="258"/>
      <c r="O5110" s="258"/>
      <c r="P5110" s="258"/>
      <c r="Q5110" s="258"/>
      <c r="R5110" s="258"/>
      <c r="S5110" s="258"/>
      <c r="T5110" s="259"/>
      <c r="U5110" s="13"/>
      <c r="V5110" s="13"/>
      <c r="W5110" s="13"/>
      <c r="X5110" s="13"/>
      <c r="Y5110" s="13"/>
      <c r="Z5110" s="13"/>
      <c r="AA5110" s="13"/>
      <c r="AB5110" s="13"/>
      <c r="AC5110" s="13"/>
      <c r="AD5110" s="13"/>
      <c r="AE5110" s="13"/>
      <c r="AT5110" s="260" t="s">
        <v>260</v>
      </c>
      <c r="AU5110" s="260" t="s">
        <v>93</v>
      </c>
      <c r="AV5110" s="13" t="s">
        <v>93</v>
      </c>
      <c r="AW5110" s="13" t="s">
        <v>40</v>
      </c>
      <c r="AX5110" s="13" t="s">
        <v>84</v>
      </c>
      <c r="AY5110" s="260" t="s">
        <v>251</v>
      </c>
    </row>
    <row r="5111" s="13" customFormat="1">
      <c r="A5111" s="13"/>
      <c r="B5111" s="249"/>
      <c r="C5111" s="250"/>
      <c r="D5111" s="251" t="s">
        <v>260</v>
      </c>
      <c r="E5111" s="252" t="s">
        <v>1</v>
      </c>
      <c r="F5111" s="253" t="s">
        <v>4076</v>
      </c>
      <c r="G5111" s="250"/>
      <c r="H5111" s="254">
        <v>4</v>
      </c>
      <c r="I5111" s="255"/>
      <c r="J5111" s="250"/>
      <c r="K5111" s="250"/>
      <c r="L5111" s="256"/>
      <c r="M5111" s="257"/>
      <c r="N5111" s="258"/>
      <c r="O5111" s="258"/>
      <c r="P5111" s="258"/>
      <c r="Q5111" s="258"/>
      <c r="R5111" s="258"/>
      <c r="S5111" s="258"/>
      <c r="T5111" s="259"/>
      <c r="U5111" s="13"/>
      <c r="V5111" s="13"/>
      <c r="W5111" s="13"/>
      <c r="X5111" s="13"/>
      <c r="Y5111" s="13"/>
      <c r="Z5111" s="13"/>
      <c r="AA5111" s="13"/>
      <c r="AB5111" s="13"/>
      <c r="AC5111" s="13"/>
      <c r="AD5111" s="13"/>
      <c r="AE5111" s="13"/>
      <c r="AT5111" s="260" t="s">
        <v>260</v>
      </c>
      <c r="AU5111" s="260" t="s">
        <v>93</v>
      </c>
      <c r="AV5111" s="13" t="s">
        <v>93</v>
      </c>
      <c r="AW5111" s="13" t="s">
        <v>40</v>
      </c>
      <c r="AX5111" s="13" t="s">
        <v>84</v>
      </c>
      <c r="AY5111" s="260" t="s">
        <v>251</v>
      </c>
    </row>
    <row r="5112" s="16" customFormat="1">
      <c r="A5112" s="16"/>
      <c r="B5112" s="283"/>
      <c r="C5112" s="284"/>
      <c r="D5112" s="251" t="s">
        <v>260</v>
      </c>
      <c r="E5112" s="285" t="s">
        <v>1</v>
      </c>
      <c r="F5112" s="286" t="s">
        <v>329</v>
      </c>
      <c r="G5112" s="284"/>
      <c r="H5112" s="287">
        <v>12</v>
      </c>
      <c r="I5112" s="288"/>
      <c r="J5112" s="284"/>
      <c r="K5112" s="284"/>
      <c r="L5112" s="289"/>
      <c r="M5112" s="290"/>
      <c r="N5112" s="291"/>
      <c r="O5112" s="291"/>
      <c r="P5112" s="291"/>
      <c r="Q5112" s="291"/>
      <c r="R5112" s="291"/>
      <c r="S5112" s="291"/>
      <c r="T5112" s="292"/>
      <c r="U5112" s="16"/>
      <c r="V5112" s="16"/>
      <c r="W5112" s="16"/>
      <c r="X5112" s="16"/>
      <c r="Y5112" s="16"/>
      <c r="Z5112" s="16"/>
      <c r="AA5112" s="16"/>
      <c r="AB5112" s="16"/>
      <c r="AC5112" s="16"/>
      <c r="AD5112" s="16"/>
      <c r="AE5112" s="16"/>
      <c r="AT5112" s="293" t="s">
        <v>260</v>
      </c>
      <c r="AU5112" s="293" t="s">
        <v>93</v>
      </c>
      <c r="AV5112" s="16" t="s">
        <v>273</v>
      </c>
      <c r="AW5112" s="16" t="s">
        <v>40</v>
      </c>
      <c r="AX5112" s="16" t="s">
        <v>84</v>
      </c>
      <c r="AY5112" s="293" t="s">
        <v>251</v>
      </c>
    </row>
    <row r="5113" s="14" customFormat="1">
      <c r="A5113" s="14"/>
      <c r="B5113" s="261"/>
      <c r="C5113" s="262"/>
      <c r="D5113" s="251" t="s">
        <v>260</v>
      </c>
      <c r="E5113" s="263" t="s">
        <v>1</v>
      </c>
      <c r="F5113" s="264" t="s">
        <v>262</v>
      </c>
      <c r="G5113" s="262"/>
      <c r="H5113" s="265">
        <v>412</v>
      </c>
      <c r="I5113" s="266"/>
      <c r="J5113" s="262"/>
      <c r="K5113" s="262"/>
      <c r="L5113" s="267"/>
      <c r="M5113" s="268"/>
      <c r="N5113" s="269"/>
      <c r="O5113" s="269"/>
      <c r="P5113" s="269"/>
      <c r="Q5113" s="269"/>
      <c r="R5113" s="269"/>
      <c r="S5113" s="269"/>
      <c r="T5113" s="270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71" t="s">
        <v>260</v>
      </c>
      <c r="AU5113" s="271" t="s">
        <v>93</v>
      </c>
      <c r="AV5113" s="14" t="s">
        <v>257</v>
      </c>
      <c r="AW5113" s="14" t="s">
        <v>40</v>
      </c>
      <c r="AX5113" s="14" t="s">
        <v>91</v>
      </c>
      <c r="AY5113" s="271" t="s">
        <v>251</v>
      </c>
    </row>
    <row r="5114" s="2" customFormat="1" ht="16.5" customHeight="1">
      <c r="A5114" s="41"/>
      <c r="B5114" s="42"/>
      <c r="C5114" s="230" t="s">
        <v>4077</v>
      </c>
      <c r="D5114" s="230" t="s">
        <v>253</v>
      </c>
      <c r="E5114" s="231" t="s">
        <v>4078</v>
      </c>
      <c r="F5114" s="232" t="s">
        <v>4079</v>
      </c>
      <c r="G5114" s="233" t="s">
        <v>321</v>
      </c>
      <c r="H5114" s="234">
        <v>772.09000000000003</v>
      </c>
      <c r="I5114" s="235"/>
      <c r="J5114" s="236">
        <f>ROUND(I5114*H5114,2)</f>
        <v>0</v>
      </c>
      <c r="K5114" s="237"/>
      <c r="L5114" s="47"/>
      <c r="M5114" s="238" t="s">
        <v>1</v>
      </c>
      <c r="N5114" s="239" t="s">
        <v>49</v>
      </c>
      <c r="O5114" s="94"/>
      <c r="P5114" s="240">
        <f>O5114*H5114</f>
        <v>0</v>
      </c>
      <c r="Q5114" s="240">
        <v>0.00032000000000000003</v>
      </c>
      <c r="R5114" s="240">
        <f>Q5114*H5114</f>
        <v>0.24706880000000003</v>
      </c>
      <c r="S5114" s="240">
        <v>0</v>
      </c>
      <c r="T5114" s="241">
        <f>S5114*H5114</f>
        <v>0</v>
      </c>
      <c r="U5114" s="41"/>
      <c r="V5114" s="41"/>
      <c r="W5114" s="41"/>
      <c r="X5114" s="41"/>
      <c r="Y5114" s="41"/>
      <c r="Z5114" s="41"/>
      <c r="AA5114" s="41"/>
      <c r="AB5114" s="41"/>
      <c r="AC5114" s="41"/>
      <c r="AD5114" s="41"/>
      <c r="AE5114" s="41"/>
      <c r="AR5114" s="242" t="s">
        <v>304</v>
      </c>
      <c r="AT5114" s="242" t="s">
        <v>253</v>
      </c>
      <c r="AU5114" s="242" t="s">
        <v>93</v>
      </c>
      <c r="AY5114" s="19" t="s">
        <v>251</v>
      </c>
      <c r="BE5114" s="243">
        <f>IF(N5114="základní",J5114,0)</f>
        <v>0</v>
      </c>
      <c r="BF5114" s="243">
        <f>IF(N5114="snížená",J5114,0)</f>
        <v>0</v>
      </c>
      <c r="BG5114" s="243">
        <f>IF(N5114="zákl. přenesená",J5114,0)</f>
        <v>0</v>
      </c>
      <c r="BH5114" s="243">
        <f>IF(N5114="sníž. přenesená",J5114,0)</f>
        <v>0</v>
      </c>
      <c r="BI5114" s="243">
        <f>IF(N5114="nulová",J5114,0)</f>
        <v>0</v>
      </c>
      <c r="BJ5114" s="19" t="s">
        <v>91</v>
      </c>
      <c r="BK5114" s="243">
        <f>ROUND(I5114*H5114,2)</f>
        <v>0</v>
      </c>
      <c r="BL5114" s="19" t="s">
        <v>304</v>
      </c>
      <c r="BM5114" s="242" t="s">
        <v>4080</v>
      </c>
    </row>
    <row r="5115" s="2" customFormat="1">
      <c r="A5115" s="41"/>
      <c r="B5115" s="42"/>
      <c r="C5115" s="43"/>
      <c r="D5115" s="244" t="s">
        <v>258</v>
      </c>
      <c r="E5115" s="43"/>
      <c r="F5115" s="245" t="s">
        <v>4081</v>
      </c>
      <c r="G5115" s="43"/>
      <c r="H5115" s="43"/>
      <c r="I5115" s="246"/>
      <c r="J5115" s="43"/>
      <c r="K5115" s="43"/>
      <c r="L5115" s="47"/>
      <c r="M5115" s="247"/>
      <c r="N5115" s="248"/>
      <c r="O5115" s="94"/>
      <c r="P5115" s="94"/>
      <c r="Q5115" s="94"/>
      <c r="R5115" s="94"/>
      <c r="S5115" s="94"/>
      <c r="T5115" s="95"/>
      <c r="U5115" s="41"/>
      <c r="V5115" s="41"/>
      <c r="W5115" s="41"/>
      <c r="X5115" s="41"/>
      <c r="Y5115" s="41"/>
      <c r="Z5115" s="41"/>
      <c r="AA5115" s="41"/>
      <c r="AB5115" s="41"/>
      <c r="AC5115" s="41"/>
      <c r="AD5115" s="41"/>
      <c r="AE5115" s="41"/>
      <c r="AT5115" s="19" t="s">
        <v>258</v>
      </c>
      <c r="AU5115" s="19" t="s">
        <v>93</v>
      </c>
    </row>
    <row r="5116" s="15" customFormat="1">
      <c r="A5116" s="15"/>
      <c r="B5116" s="272"/>
      <c r="C5116" s="273"/>
      <c r="D5116" s="251" t="s">
        <v>260</v>
      </c>
      <c r="E5116" s="274" t="s">
        <v>1</v>
      </c>
      <c r="F5116" s="275" t="s">
        <v>3601</v>
      </c>
      <c r="G5116" s="273"/>
      <c r="H5116" s="274" t="s">
        <v>1</v>
      </c>
      <c r="I5116" s="276"/>
      <c r="J5116" s="273"/>
      <c r="K5116" s="273"/>
      <c r="L5116" s="277"/>
      <c r="M5116" s="278"/>
      <c r="N5116" s="279"/>
      <c r="O5116" s="279"/>
      <c r="P5116" s="279"/>
      <c r="Q5116" s="279"/>
      <c r="R5116" s="279"/>
      <c r="S5116" s="279"/>
      <c r="T5116" s="280"/>
      <c r="U5116" s="15"/>
      <c r="V5116" s="15"/>
      <c r="W5116" s="15"/>
      <c r="X5116" s="15"/>
      <c r="Y5116" s="15"/>
      <c r="Z5116" s="15"/>
      <c r="AA5116" s="15"/>
      <c r="AB5116" s="15"/>
      <c r="AC5116" s="15"/>
      <c r="AD5116" s="15"/>
      <c r="AE5116" s="15"/>
      <c r="AT5116" s="281" t="s">
        <v>260</v>
      </c>
      <c r="AU5116" s="281" t="s">
        <v>93</v>
      </c>
      <c r="AV5116" s="15" t="s">
        <v>91</v>
      </c>
      <c r="AW5116" s="15" t="s">
        <v>40</v>
      </c>
      <c r="AX5116" s="15" t="s">
        <v>84</v>
      </c>
      <c r="AY5116" s="281" t="s">
        <v>251</v>
      </c>
    </row>
    <row r="5117" s="15" customFormat="1">
      <c r="A5117" s="15"/>
      <c r="B5117" s="272"/>
      <c r="C5117" s="273"/>
      <c r="D5117" s="251" t="s">
        <v>260</v>
      </c>
      <c r="E5117" s="274" t="s">
        <v>1</v>
      </c>
      <c r="F5117" s="275" t="s">
        <v>330</v>
      </c>
      <c r="G5117" s="273"/>
      <c r="H5117" s="274" t="s">
        <v>1</v>
      </c>
      <c r="I5117" s="276"/>
      <c r="J5117" s="273"/>
      <c r="K5117" s="273"/>
      <c r="L5117" s="277"/>
      <c r="M5117" s="278"/>
      <c r="N5117" s="279"/>
      <c r="O5117" s="279"/>
      <c r="P5117" s="279"/>
      <c r="Q5117" s="279"/>
      <c r="R5117" s="279"/>
      <c r="S5117" s="279"/>
      <c r="T5117" s="280"/>
      <c r="U5117" s="15"/>
      <c r="V5117" s="15"/>
      <c r="W5117" s="15"/>
      <c r="X5117" s="15"/>
      <c r="Y5117" s="15"/>
      <c r="Z5117" s="15"/>
      <c r="AA5117" s="15"/>
      <c r="AB5117" s="15"/>
      <c r="AC5117" s="15"/>
      <c r="AD5117" s="15"/>
      <c r="AE5117" s="15"/>
      <c r="AT5117" s="281" t="s">
        <v>260</v>
      </c>
      <c r="AU5117" s="281" t="s">
        <v>93</v>
      </c>
      <c r="AV5117" s="15" t="s">
        <v>91</v>
      </c>
      <c r="AW5117" s="15" t="s">
        <v>40</v>
      </c>
      <c r="AX5117" s="15" t="s">
        <v>84</v>
      </c>
      <c r="AY5117" s="281" t="s">
        <v>251</v>
      </c>
    </row>
    <row r="5118" s="13" customFormat="1">
      <c r="A5118" s="13"/>
      <c r="B5118" s="249"/>
      <c r="C5118" s="250"/>
      <c r="D5118" s="251" t="s">
        <v>260</v>
      </c>
      <c r="E5118" s="252" t="s">
        <v>1</v>
      </c>
      <c r="F5118" s="253" t="s">
        <v>3865</v>
      </c>
      <c r="G5118" s="250"/>
      <c r="H5118" s="254">
        <v>7.3719999999999999</v>
      </c>
      <c r="I5118" s="255"/>
      <c r="J5118" s="250"/>
      <c r="K5118" s="250"/>
      <c r="L5118" s="256"/>
      <c r="M5118" s="257"/>
      <c r="N5118" s="258"/>
      <c r="O5118" s="258"/>
      <c r="P5118" s="258"/>
      <c r="Q5118" s="258"/>
      <c r="R5118" s="258"/>
      <c r="S5118" s="258"/>
      <c r="T5118" s="259"/>
      <c r="U5118" s="13"/>
      <c r="V5118" s="13"/>
      <c r="W5118" s="13"/>
      <c r="X5118" s="13"/>
      <c r="Y5118" s="13"/>
      <c r="Z5118" s="13"/>
      <c r="AA5118" s="13"/>
      <c r="AB5118" s="13"/>
      <c r="AC5118" s="13"/>
      <c r="AD5118" s="13"/>
      <c r="AE5118" s="13"/>
      <c r="AT5118" s="260" t="s">
        <v>260</v>
      </c>
      <c r="AU5118" s="260" t="s">
        <v>93</v>
      </c>
      <c r="AV5118" s="13" t="s">
        <v>93</v>
      </c>
      <c r="AW5118" s="13" t="s">
        <v>40</v>
      </c>
      <c r="AX5118" s="13" t="s">
        <v>84</v>
      </c>
      <c r="AY5118" s="260" t="s">
        <v>251</v>
      </c>
    </row>
    <row r="5119" s="13" customFormat="1">
      <c r="A5119" s="13"/>
      <c r="B5119" s="249"/>
      <c r="C5119" s="250"/>
      <c r="D5119" s="251" t="s">
        <v>260</v>
      </c>
      <c r="E5119" s="252" t="s">
        <v>1</v>
      </c>
      <c r="F5119" s="253" t="s">
        <v>3866</v>
      </c>
      <c r="G5119" s="250"/>
      <c r="H5119" s="254">
        <v>7.3719999999999999</v>
      </c>
      <c r="I5119" s="255"/>
      <c r="J5119" s="250"/>
      <c r="K5119" s="250"/>
      <c r="L5119" s="256"/>
      <c r="M5119" s="257"/>
      <c r="N5119" s="258"/>
      <c r="O5119" s="258"/>
      <c r="P5119" s="258"/>
      <c r="Q5119" s="258"/>
      <c r="R5119" s="258"/>
      <c r="S5119" s="258"/>
      <c r="T5119" s="259"/>
      <c r="U5119" s="13"/>
      <c r="V5119" s="13"/>
      <c r="W5119" s="13"/>
      <c r="X5119" s="13"/>
      <c r="Y5119" s="13"/>
      <c r="Z5119" s="13"/>
      <c r="AA5119" s="13"/>
      <c r="AB5119" s="13"/>
      <c r="AC5119" s="13"/>
      <c r="AD5119" s="13"/>
      <c r="AE5119" s="13"/>
      <c r="AT5119" s="260" t="s">
        <v>260</v>
      </c>
      <c r="AU5119" s="260" t="s">
        <v>93</v>
      </c>
      <c r="AV5119" s="13" t="s">
        <v>93</v>
      </c>
      <c r="AW5119" s="13" t="s">
        <v>40</v>
      </c>
      <c r="AX5119" s="13" t="s">
        <v>84</v>
      </c>
      <c r="AY5119" s="260" t="s">
        <v>251</v>
      </c>
    </row>
    <row r="5120" s="13" customFormat="1">
      <c r="A5120" s="13"/>
      <c r="B5120" s="249"/>
      <c r="C5120" s="250"/>
      <c r="D5120" s="251" t="s">
        <v>260</v>
      </c>
      <c r="E5120" s="252" t="s">
        <v>1</v>
      </c>
      <c r="F5120" s="253" t="s">
        <v>3867</v>
      </c>
      <c r="G5120" s="250"/>
      <c r="H5120" s="254">
        <v>7.3719999999999999</v>
      </c>
      <c r="I5120" s="255"/>
      <c r="J5120" s="250"/>
      <c r="K5120" s="250"/>
      <c r="L5120" s="256"/>
      <c r="M5120" s="257"/>
      <c r="N5120" s="258"/>
      <c r="O5120" s="258"/>
      <c r="P5120" s="258"/>
      <c r="Q5120" s="258"/>
      <c r="R5120" s="258"/>
      <c r="S5120" s="258"/>
      <c r="T5120" s="259"/>
      <c r="U5120" s="13"/>
      <c r="V5120" s="13"/>
      <c r="W5120" s="13"/>
      <c r="X5120" s="13"/>
      <c r="Y5120" s="13"/>
      <c r="Z5120" s="13"/>
      <c r="AA5120" s="13"/>
      <c r="AB5120" s="13"/>
      <c r="AC5120" s="13"/>
      <c r="AD5120" s="13"/>
      <c r="AE5120" s="13"/>
      <c r="AT5120" s="260" t="s">
        <v>260</v>
      </c>
      <c r="AU5120" s="260" t="s">
        <v>93</v>
      </c>
      <c r="AV5120" s="13" t="s">
        <v>93</v>
      </c>
      <c r="AW5120" s="13" t="s">
        <v>40</v>
      </c>
      <c r="AX5120" s="13" t="s">
        <v>84</v>
      </c>
      <c r="AY5120" s="260" t="s">
        <v>251</v>
      </c>
    </row>
    <row r="5121" s="13" customFormat="1">
      <c r="A5121" s="13"/>
      <c r="B5121" s="249"/>
      <c r="C5121" s="250"/>
      <c r="D5121" s="251" t="s">
        <v>260</v>
      </c>
      <c r="E5121" s="252" t="s">
        <v>1</v>
      </c>
      <c r="F5121" s="253" t="s">
        <v>3868</v>
      </c>
      <c r="G5121" s="250"/>
      <c r="H5121" s="254">
        <v>7.3719999999999999</v>
      </c>
      <c r="I5121" s="255"/>
      <c r="J5121" s="250"/>
      <c r="K5121" s="250"/>
      <c r="L5121" s="256"/>
      <c r="M5121" s="257"/>
      <c r="N5121" s="258"/>
      <c r="O5121" s="258"/>
      <c r="P5121" s="258"/>
      <c r="Q5121" s="258"/>
      <c r="R5121" s="258"/>
      <c r="S5121" s="258"/>
      <c r="T5121" s="259"/>
      <c r="U5121" s="13"/>
      <c r="V5121" s="13"/>
      <c r="W5121" s="13"/>
      <c r="X5121" s="13"/>
      <c r="Y5121" s="13"/>
      <c r="Z5121" s="13"/>
      <c r="AA5121" s="13"/>
      <c r="AB5121" s="13"/>
      <c r="AC5121" s="13"/>
      <c r="AD5121" s="13"/>
      <c r="AE5121" s="13"/>
      <c r="AT5121" s="260" t="s">
        <v>260</v>
      </c>
      <c r="AU5121" s="260" t="s">
        <v>93</v>
      </c>
      <c r="AV5121" s="13" t="s">
        <v>93</v>
      </c>
      <c r="AW5121" s="13" t="s">
        <v>40</v>
      </c>
      <c r="AX5121" s="13" t="s">
        <v>84</v>
      </c>
      <c r="AY5121" s="260" t="s">
        <v>251</v>
      </c>
    </row>
    <row r="5122" s="13" customFormat="1">
      <c r="A5122" s="13"/>
      <c r="B5122" s="249"/>
      <c r="C5122" s="250"/>
      <c r="D5122" s="251" t="s">
        <v>260</v>
      </c>
      <c r="E5122" s="252" t="s">
        <v>1</v>
      </c>
      <c r="F5122" s="253" t="s">
        <v>3869</v>
      </c>
      <c r="G5122" s="250"/>
      <c r="H5122" s="254">
        <v>7.3719999999999999</v>
      </c>
      <c r="I5122" s="255"/>
      <c r="J5122" s="250"/>
      <c r="K5122" s="250"/>
      <c r="L5122" s="256"/>
      <c r="M5122" s="257"/>
      <c r="N5122" s="258"/>
      <c r="O5122" s="258"/>
      <c r="P5122" s="258"/>
      <c r="Q5122" s="258"/>
      <c r="R5122" s="258"/>
      <c r="S5122" s="258"/>
      <c r="T5122" s="259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60" t="s">
        <v>260</v>
      </c>
      <c r="AU5122" s="260" t="s">
        <v>93</v>
      </c>
      <c r="AV5122" s="13" t="s">
        <v>93</v>
      </c>
      <c r="AW5122" s="13" t="s">
        <v>40</v>
      </c>
      <c r="AX5122" s="13" t="s">
        <v>84</v>
      </c>
      <c r="AY5122" s="260" t="s">
        <v>251</v>
      </c>
    </row>
    <row r="5123" s="13" customFormat="1">
      <c r="A5123" s="13"/>
      <c r="B5123" s="249"/>
      <c r="C5123" s="250"/>
      <c r="D5123" s="251" t="s">
        <v>260</v>
      </c>
      <c r="E5123" s="252" t="s">
        <v>1</v>
      </c>
      <c r="F5123" s="253" t="s">
        <v>3870</v>
      </c>
      <c r="G5123" s="250"/>
      <c r="H5123" s="254">
        <v>7.3719999999999999</v>
      </c>
      <c r="I5123" s="255"/>
      <c r="J5123" s="250"/>
      <c r="K5123" s="250"/>
      <c r="L5123" s="256"/>
      <c r="M5123" s="257"/>
      <c r="N5123" s="258"/>
      <c r="O5123" s="258"/>
      <c r="P5123" s="258"/>
      <c r="Q5123" s="258"/>
      <c r="R5123" s="258"/>
      <c r="S5123" s="258"/>
      <c r="T5123" s="259"/>
      <c r="U5123" s="13"/>
      <c r="V5123" s="13"/>
      <c r="W5123" s="13"/>
      <c r="X5123" s="13"/>
      <c r="Y5123" s="13"/>
      <c r="Z5123" s="13"/>
      <c r="AA5123" s="13"/>
      <c r="AB5123" s="13"/>
      <c r="AC5123" s="13"/>
      <c r="AD5123" s="13"/>
      <c r="AE5123" s="13"/>
      <c r="AT5123" s="260" t="s">
        <v>260</v>
      </c>
      <c r="AU5123" s="260" t="s">
        <v>93</v>
      </c>
      <c r="AV5123" s="13" t="s">
        <v>93</v>
      </c>
      <c r="AW5123" s="13" t="s">
        <v>40</v>
      </c>
      <c r="AX5123" s="13" t="s">
        <v>84</v>
      </c>
      <c r="AY5123" s="260" t="s">
        <v>251</v>
      </c>
    </row>
    <row r="5124" s="13" customFormat="1">
      <c r="A5124" s="13"/>
      <c r="B5124" s="249"/>
      <c r="C5124" s="250"/>
      <c r="D5124" s="251" t="s">
        <v>260</v>
      </c>
      <c r="E5124" s="252" t="s">
        <v>1</v>
      </c>
      <c r="F5124" s="253" t="s">
        <v>3871</v>
      </c>
      <c r="G5124" s="250"/>
      <c r="H5124" s="254">
        <v>7.3719999999999999</v>
      </c>
      <c r="I5124" s="255"/>
      <c r="J5124" s="250"/>
      <c r="K5124" s="250"/>
      <c r="L5124" s="256"/>
      <c r="M5124" s="257"/>
      <c r="N5124" s="258"/>
      <c r="O5124" s="258"/>
      <c r="P5124" s="258"/>
      <c r="Q5124" s="258"/>
      <c r="R5124" s="258"/>
      <c r="S5124" s="258"/>
      <c r="T5124" s="259"/>
      <c r="U5124" s="13"/>
      <c r="V5124" s="13"/>
      <c r="W5124" s="13"/>
      <c r="X5124" s="13"/>
      <c r="Y5124" s="13"/>
      <c r="Z5124" s="13"/>
      <c r="AA5124" s="13"/>
      <c r="AB5124" s="13"/>
      <c r="AC5124" s="13"/>
      <c r="AD5124" s="13"/>
      <c r="AE5124" s="13"/>
      <c r="AT5124" s="260" t="s">
        <v>260</v>
      </c>
      <c r="AU5124" s="260" t="s">
        <v>93</v>
      </c>
      <c r="AV5124" s="13" t="s">
        <v>93</v>
      </c>
      <c r="AW5124" s="13" t="s">
        <v>40</v>
      </c>
      <c r="AX5124" s="13" t="s">
        <v>84</v>
      </c>
      <c r="AY5124" s="260" t="s">
        <v>251</v>
      </c>
    </row>
    <row r="5125" s="13" customFormat="1">
      <c r="A5125" s="13"/>
      <c r="B5125" s="249"/>
      <c r="C5125" s="250"/>
      <c r="D5125" s="251" t="s">
        <v>260</v>
      </c>
      <c r="E5125" s="252" t="s">
        <v>1</v>
      </c>
      <c r="F5125" s="253" t="s">
        <v>3872</v>
      </c>
      <c r="G5125" s="250"/>
      <c r="H5125" s="254">
        <v>7.3719999999999999</v>
      </c>
      <c r="I5125" s="255"/>
      <c r="J5125" s="250"/>
      <c r="K5125" s="250"/>
      <c r="L5125" s="256"/>
      <c r="M5125" s="257"/>
      <c r="N5125" s="258"/>
      <c r="O5125" s="258"/>
      <c r="P5125" s="258"/>
      <c r="Q5125" s="258"/>
      <c r="R5125" s="258"/>
      <c r="S5125" s="258"/>
      <c r="T5125" s="259"/>
      <c r="U5125" s="13"/>
      <c r="V5125" s="13"/>
      <c r="W5125" s="13"/>
      <c r="X5125" s="13"/>
      <c r="Y5125" s="13"/>
      <c r="Z5125" s="13"/>
      <c r="AA5125" s="13"/>
      <c r="AB5125" s="13"/>
      <c r="AC5125" s="13"/>
      <c r="AD5125" s="13"/>
      <c r="AE5125" s="13"/>
      <c r="AT5125" s="260" t="s">
        <v>260</v>
      </c>
      <c r="AU5125" s="260" t="s">
        <v>93</v>
      </c>
      <c r="AV5125" s="13" t="s">
        <v>93</v>
      </c>
      <c r="AW5125" s="13" t="s">
        <v>40</v>
      </c>
      <c r="AX5125" s="13" t="s">
        <v>84</v>
      </c>
      <c r="AY5125" s="260" t="s">
        <v>251</v>
      </c>
    </row>
    <row r="5126" s="13" customFormat="1">
      <c r="A5126" s="13"/>
      <c r="B5126" s="249"/>
      <c r="C5126" s="250"/>
      <c r="D5126" s="251" t="s">
        <v>260</v>
      </c>
      <c r="E5126" s="252" t="s">
        <v>1</v>
      </c>
      <c r="F5126" s="253" t="s">
        <v>3873</v>
      </c>
      <c r="G5126" s="250"/>
      <c r="H5126" s="254">
        <v>7.3719999999999999</v>
      </c>
      <c r="I5126" s="255"/>
      <c r="J5126" s="250"/>
      <c r="K5126" s="250"/>
      <c r="L5126" s="256"/>
      <c r="M5126" s="257"/>
      <c r="N5126" s="258"/>
      <c r="O5126" s="258"/>
      <c r="P5126" s="258"/>
      <c r="Q5126" s="258"/>
      <c r="R5126" s="258"/>
      <c r="S5126" s="258"/>
      <c r="T5126" s="259"/>
      <c r="U5126" s="13"/>
      <c r="V5126" s="13"/>
      <c r="W5126" s="13"/>
      <c r="X5126" s="13"/>
      <c r="Y5126" s="13"/>
      <c r="Z5126" s="13"/>
      <c r="AA5126" s="13"/>
      <c r="AB5126" s="13"/>
      <c r="AC5126" s="13"/>
      <c r="AD5126" s="13"/>
      <c r="AE5126" s="13"/>
      <c r="AT5126" s="260" t="s">
        <v>260</v>
      </c>
      <c r="AU5126" s="260" t="s">
        <v>93</v>
      </c>
      <c r="AV5126" s="13" t="s">
        <v>93</v>
      </c>
      <c r="AW5126" s="13" t="s">
        <v>40</v>
      </c>
      <c r="AX5126" s="13" t="s">
        <v>84</v>
      </c>
      <c r="AY5126" s="260" t="s">
        <v>251</v>
      </c>
    </row>
    <row r="5127" s="13" customFormat="1">
      <c r="A5127" s="13"/>
      <c r="B5127" s="249"/>
      <c r="C5127" s="250"/>
      <c r="D5127" s="251" t="s">
        <v>260</v>
      </c>
      <c r="E5127" s="252" t="s">
        <v>1</v>
      </c>
      <c r="F5127" s="253" t="s">
        <v>3874</v>
      </c>
      <c r="G5127" s="250"/>
      <c r="H5127" s="254">
        <v>7.3719999999999999</v>
      </c>
      <c r="I5127" s="255"/>
      <c r="J5127" s="250"/>
      <c r="K5127" s="250"/>
      <c r="L5127" s="256"/>
      <c r="M5127" s="257"/>
      <c r="N5127" s="258"/>
      <c r="O5127" s="258"/>
      <c r="P5127" s="258"/>
      <c r="Q5127" s="258"/>
      <c r="R5127" s="258"/>
      <c r="S5127" s="258"/>
      <c r="T5127" s="259"/>
      <c r="U5127" s="13"/>
      <c r="V5127" s="13"/>
      <c r="W5127" s="13"/>
      <c r="X5127" s="13"/>
      <c r="Y5127" s="13"/>
      <c r="Z5127" s="13"/>
      <c r="AA5127" s="13"/>
      <c r="AB5127" s="13"/>
      <c r="AC5127" s="13"/>
      <c r="AD5127" s="13"/>
      <c r="AE5127" s="13"/>
      <c r="AT5127" s="260" t="s">
        <v>260</v>
      </c>
      <c r="AU5127" s="260" t="s">
        <v>93</v>
      </c>
      <c r="AV5127" s="13" t="s">
        <v>93</v>
      </c>
      <c r="AW5127" s="13" t="s">
        <v>40</v>
      </c>
      <c r="AX5127" s="13" t="s">
        <v>84</v>
      </c>
      <c r="AY5127" s="260" t="s">
        <v>251</v>
      </c>
    </row>
    <row r="5128" s="13" customFormat="1">
      <c r="A5128" s="13"/>
      <c r="B5128" s="249"/>
      <c r="C5128" s="250"/>
      <c r="D5128" s="251" t="s">
        <v>260</v>
      </c>
      <c r="E5128" s="252" t="s">
        <v>1</v>
      </c>
      <c r="F5128" s="253" t="s">
        <v>3875</v>
      </c>
      <c r="G5128" s="250"/>
      <c r="H5128" s="254">
        <v>7.3719999999999999</v>
      </c>
      <c r="I5128" s="255"/>
      <c r="J5128" s="250"/>
      <c r="K5128" s="250"/>
      <c r="L5128" s="256"/>
      <c r="M5128" s="257"/>
      <c r="N5128" s="258"/>
      <c r="O5128" s="258"/>
      <c r="P5128" s="258"/>
      <c r="Q5128" s="258"/>
      <c r="R5128" s="258"/>
      <c r="S5128" s="258"/>
      <c r="T5128" s="259"/>
      <c r="U5128" s="13"/>
      <c r="V5128" s="13"/>
      <c r="W5128" s="13"/>
      <c r="X5128" s="13"/>
      <c r="Y5128" s="13"/>
      <c r="Z5128" s="13"/>
      <c r="AA5128" s="13"/>
      <c r="AB5128" s="13"/>
      <c r="AC5128" s="13"/>
      <c r="AD5128" s="13"/>
      <c r="AE5128" s="13"/>
      <c r="AT5128" s="260" t="s">
        <v>260</v>
      </c>
      <c r="AU5128" s="260" t="s">
        <v>93</v>
      </c>
      <c r="AV5128" s="13" t="s">
        <v>93</v>
      </c>
      <c r="AW5128" s="13" t="s">
        <v>40</v>
      </c>
      <c r="AX5128" s="13" t="s">
        <v>84</v>
      </c>
      <c r="AY5128" s="260" t="s">
        <v>251</v>
      </c>
    </row>
    <row r="5129" s="13" customFormat="1">
      <c r="A5129" s="13"/>
      <c r="B5129" s="249"/>
      <c r="C5129" s="250"/>
      <c r="D5129" s="251" t="s">
        <v>260</v>
      </c>
      <c r="E5129" s="252" t="s">
        <v>1</v>
      </c>
      <c r="F5129" s="253" t="s">
        <v>3876</v>
      </c>
      <c r="G5129" s="250"/>
      <c r="H5129" s="254">
        <v>9.2420000000000009</v>
      </c>
      <c r="I5129" s="255"/>
      <c r="J5129" s="250"/>
      <c r="K5129" s="250"/>
      <c r="L5129" s="256"/>
      <c r="M5129" s="257"/>
      <c r="N5129" s="258"/>
      <c r="O5129" s="258"/>
      <c r="P5129" s="258"/>
      <c r="Q5129" s="258"/>
      <c r="R5129" s="258"/>
      <c r="S5129" s="258"/>
      <c r="T5129" s="259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T5129" s="260" t="s">
        <v>260</v>
      </c>
      <c r="AU5129" s="260" t="s">
        <v>93</v>
      </c>
      <c r="AV5129" s="13" t="s">
        <v>93</v>
      </c>
      <c r="AW5129" s="13" t="s">
        <v>40</v>
      </c>
      <c r="AX5129" s="13" t="s">
        <v>84</v>
      </c>
      <c r="AY5129" s="260" t="s">
        <v>251</v>
      </c>
    </row>
    <row r="5130" s="13" customFormat="1">
      <c r="A5130" s="13"/>
      <c r="B5130" s="249"/>
      <c r="C5130" s="250"/>
      <c r="D5130" s="251" t="s">
        <v>260</v>
      </c>
      <c r="E5130" s="252" t="s">
        <v>1</v>
      </c>
      <c r="F5130" s="253" t="s">
        <v>3877</v>
      </c>
      <c r="G5130" s="250"/>
      <c r="H5130" s="254">
        <v>7.3719999999999999</v>
      </c>
      <c r="I5130" s="255"/>
      <c r="J5130" s="250"/>
      <c r="K5130" s="250"/>
      <c r="L5130" s="256"/>
      <c r="M5130" s="257"/>
      <c r="N5130" s="258"/>
      <c r="O5130" s="258"/>
      <c r="P5130" s="258"/>
      <c r="Q5130" s="258"/>
      <c r="R5130" s="258"/>
      <c r="S5130" s="258"/>
      <c r="T5130" s="259"/>
      <c r="U5130" s="13"/>
      <c r="V5130" s="13"/>
      <c r="W5130" s="13"/>
      <c r="X5130" s="13"/>
      <c r="Y5130" s="13"/>
      <c r="Z5130" s="13"/>
      <c r="AA5130" s="13"/>
      <c r="AB5130" s="13"/>
      <c r="AC5130" s="13"/>
      <c r="AD5130" s="13"/>
      <c r="AE5130" s="13"/>
      <c r="AT5130" s="260" t="s">
        <v>260</v>
      </c>
      <c r="AU5130" s="260" t="s">
        <v>93</v>
      </c>
      <c r="AV5130" s="13" t="s">
        <v>93</v>
      </c>
      <c r="AW5130" s="13" t="s">
        <v>40</v>
      </c>
      <c r="AX5130" s="13" t="s">
        <v>84</v>
      </c>
      <c r="AY5130" s="260" t="s">
        <v>251</v>
      </c>
    </row>
    <row r="5131" s="13" customFormat="1">
      <c r="A5131" s="13"/>
      <c r="B5131" s="249"/>
      <c r="C5131" s="250"/>
      <c r="D5131" s="251" t="s">
        <v>260</v>
      </c>
      <c r="E5131" s="252" t="s">
        <v>1</v>
      </c>
      <c r="F5131" s="253" t="s">
        <v>3878</v>
      </c>
      <c r="G5131" s="250"/>
      <c r="H5131" s="254">
        <v>7.3719999999999999</v>
      </c>
      <c r="I5131" s="255"/>
      <c r="J5131" s="250"/>
      <c r="K5131" s="250"/>
      <c r="L5131" s="256"/>
      <c r="M5131" s="257"/>
      <c r="N5131" s="258"/>
      <c r="O5131" s="258"/>
      <c r="P5131" s="258"/>
      <c r="Q5131" s="258"/>
      <c r="R5131" s="258"/>
      <c r="S5131" s="258"/>
      <c r="T5131" s="259"/>
      <c r="U5131" s="13"/>
      <c r="V5131" s="13"/>
      <c r="W5131" s="13"/>
      <c r="X5131" s="13"/>
      <c r="Y5131" s="13"/>
      <c r="Z5131" s="13"/>
      <c r="AA5131" s="13"/>
      <c r="AB5131" s="13"/>
      <c r="AC5131" s="13"/>
      <c r="AD5131" s="13"/>
      <c r="AE5131" s="13"/>
      <c r="AT5131" s="260" t="s">
        <v>260</v>
      </c>
      <c r="AU5131" s="260" t="s">
        <v>93</v>
      </c>
      <c r="AV5131" s="13" t="s">
        <v>93</v>
      </c>
      <c r="AW5131" s="13" t="s">
        <v>40</v>
      </c>
      <c r="AX5131" s="13" t="s">
        <v>84</v>
      </c>
      <c r="AY5131" s="260" t="s">
        <v>251</v>
      </c>
    </row>
    <row r="5132" s="13" customFormat="1">
      <c r="A5132" s="13"/>
      <c r="B5132" s="249"/>
      <c r="C5132" s="250"/>
      <c r="D5132" s="251" t="s">
        <v>260</v>
      </c>
      <c r="E5132" s="252" t="s">
        <v>1</v>
      </c>
      <c r="F5132" s="253" t="s">
        <v>3879</v>
      </c>
      <c r="G5132" s="250"/>
      <c r="H5132" s="254">
        <v>7.3719999999999999</v>
      </c>
      <c r="I5132" s="255"/>
      <c r="J5132" s="250"/>
      <c r="K5132" s="250"/>
      <c r="L5132" s="256"/>
      <c r="M5132" s="257"/>
      <c r="N5132" s="258"/>
      <c r="O5132" s="258"/>
      <c r="P5132" s="258"/>
      <c r="Q5132" s="258"/>
      <c r="R5132" s="258"/>
      <c r="S5132" s="258"/>
      <c r="T5132" s="259"/>
      <c r="U5132" s="13"/>
      <c r="V5132" s="13"/>
      <c r="W5132" s="13"/>
      <c r="X5132" s="13"/>
      <c r="Y5132" s="13"/>
      <c r="Z5132" s="13"/>
      <c r="AA5132" s="13"/>
      <c r="AB5132" s="13"/>
      <c r="AC5132" s="13"/>
      <c r="AD5132" s="13"/>
      <c r="AE5132" s="13"/>
      <c r="AT5132" s="260" t="s">
        <v>260</v>
      </c>
      <c r="AU5132" s="260" t="s">
        <v>93</v>
      </c>
      <c r="AV5132" s="13" t="s">
        <v>93</v>
      </c>
      <c r="AW5132" s="13" t="s">
        <v>40</v>
      </c>
      <c r="AX5132" s="13" t="s">
        <v>84</v>
      </c>
      <c r="AY5132" s="260" t="s">
        <v>251</v>
      </c>
    </row>
    <row r="5133" s="13" customFormat="1">
      <c r="A5133" s="13"/>
      <c r="B5133" s="249"/>
      <c r="C5133" s="250"/>
      <c r="D5133" s="251" t="s">
        <v>260</v>
      </c>
      <c r="E5133" s="252" t="s">
        <v>1</v>
      </c>
      <c r="F5133" s="253" t="s">
        <v>3880</v>
      </c>
      <c r="G5133" s="250"/>
      <c r="H5133" s="254">
        <v>7.3719999999999999</v>
      </c>
      <c r="I5133" s="255"/>
      <c r="J5133" s="250"/>
      <c r="K5133" s="250"/>
      <c r="L5133" s="256"/>
      <c r="M5133" s="257"/>
      <c r="N5133" s="258"/>
      <c r="O5133" s="258"/>
      <c r="P5133" s="258"/>
      <c r="Q5133" s="258"/>
      <c r="R5133" s="258"/>
      <c r="S5133" s="258"/>
      <c r="T5133" s="259"/>
      <c r="U5133" s="13"/>
      <c r="V5133" s="13"/>
      <c r="W5133" s="13"/>
      <c r="X5133" s="13"/>
      <c r="Y5133" s="13"/>
      <c r="Z5133" s="13"/>
      <c r="AA5133" s="13"/>
      <c r="AB5133" s="13"/>
      <c r="AC5133" s="13"/>
      <c r="AD5133" s="13"/>
      <c r="AE5133" s="13"/>
      <c r="AT5133" s="260" t="s">
        <v>260</v>
      </c>
      <c r="AU5133" s="260" t="s">
        <v>93</v>
      </c>
      <c r="AV5133" s="13" t="s">
        <v>93</v>
      </c>
      <c r="AW5133" s="13" t="s">
        <v>40</v>
      </c>
      <c r="AX5133" s="13" t="s">
        <v>84</v>
      </c>
      <c r="AY5133" s="260" t="s">
        <v>251</v>
      </c>
    </row>
    <row r="5134" s="13" customFormat="1">
      <c r="A5134" s="13"/>
      <c r="B5134" s="249"/>
      <c r="C5134" s="250"/>
      <c r="D5134" s="251" t="s">
        <v>260</v>
      </c>
      <c r="E5134" s="252" t="s">
        <v>1</v>
      </c>
      <c r="F5134" s="253" t="s">
        <v>3881</v>
      </c>
      <c r="G5134" s="250"/>
      <c r="H5134" s="254">
        <v>7.3719999999999999</v>
      </c>
      <c r="I5134" s="255"/>
      <c r="J5134" s="250"/>
      <c r="K5134" s="250"/>
      <c r="L5134" s="256"/>
      <c r="M5134" s="257"/>
      <c r="N5134" s="258"/>
      <c r="O5134" s="258"/>
      <c r="P5134" s="258"/>
      <c r="Q5134" s="258"/>
      <c r="R5134" s="258"/>
      <c r="S5134" s="258"/>
      <c r="T5134" s="259"/>
      <c r="U5134" s="13"/>
      <c r="V5134" s="13"/>
      <c r="W5134" s="13"/>
      <c r="X5134" s="13"/>
      <c r="Y5134" s="13"/>
      <c r="Z5134" s="13"/>
      <c r="AA5134" s="13"/>
      <c r="AB5134" s="13"/>
      <c r="AC5134" s="13"/>
      <c r="AD5134" s="13"/>
      <c r="AE5134" s="13"/>
      <c r="AT5134" s="260" t="s">
        <v>260</v>
      </c>
      <c r="AU5134" s="260" t="s">
        <v>93</v>
      </c>
      <c r="AV5134" s="13" t="s">
        <v>93</v>
      </c>
      <c r="AW5134" s="13" t="s">
        <v>40</v>
      </c>
      <c r="AX5134" s="13" t="s">
        <v>84</v>
      </c>
      <c r="AY5134" s="260" t="s">
        <v>251</v>
      </c>
    </row>
    <row r="5135" s="13" customFormat="1">
      <c r="A5135" s="13"/>
      <c r="B5135" s="249"/>
      <c r="C5135" s="250"/>
      <c r="D5135" s="251" t="s">
        <v>260</v>
      </c>
      <c r="E5135" s="252" t="s">
        <v>1</v>
      </c>
      <c r="F5135" s="253" t="s">
        <v>3882</v>
      </c>
      <c r="G5135" s="250"/>
      <c r="H5135" s="254">
        <v>7.3719999999999999</v>
      </c>
      <c r="I5135" s="255"/>
      <c r="J5135" s="250"/>
      <c r="K5135" s="250"/>
      <c r="L5135" s="256"/>
      <c r="M5135" s="257"/>
      <c r="N5135" s="258"/>
      <c r="O5135" s="258"/>
      <c r="P5135" s="258"/>
      <c r="Q5135" s="258"/>
      <c r="R5135" s="258"/>
      <c r="S5135" s="258"/>
      <c r="T5135" s="259"/>
      <c r="U5135" s="13"/>
      <c r="V5135" s="13"/>
      <c r="W5135" s="13"/>
      <c r="X5135" s="13"/>
      <c r="Y5135" s="13"/>
      <c r="Z5135" s="13"/>
      <c r="AA5135" s="13"/>
      <c r="AB5135" s="13"/>
      <c r="AC5135" s="13"/>
      <c r="AD5135" s="13"/>
      <c r="AE5135" s="13"/>
      <c r="AT5135" s="260" t="s">
        <v>260</v>
      </c>
      <c r="AU5135" s="260" t="s">
        <v>93</v>
      </c>
      <c r="AV5135" s="13" t="s">
        <v>93</v>
      </c>
      <c r="AW5135" s="13" t="s">
        <v>40</v>
      </c>
      <c r="AX5135" s="13" t="s">
        <v>84</v>
      </c>
      <c r="AY5135" s="260" t="s">
        <v>251</v>
      </c>
    </row>
    <row r="5136" s="13" customFormat="1">
      <c r="A5136" s="13"/>
      <c r="B5136" s="249"/>
      <c r="C5136" s="250"/>
      <c r="D5136" s="251" t="s">
        <v>260</v>
      </c>
      <c r="E5136" s="252" t="s">
        <v>1</v>
      </c>
      <c r="F5136" s="253" t="s">
        <v>3883</v>
      </c>
      <c r="G5136" s="250"/>
      <c r="H5136" s="254">
        <v>7.3719999999999999</v>
      </c>
      <c r="I5136" s="255"/>
      <c r="J5136" s="250"/>
      <c r="K5136" s="250"/>
      <c r="L5136" s="256"/>
      <c r="M5136" s="257"/>
      <c r="N5136" s="258"/>
      <c r="O5136" s="258"/>
      <c r="P5136" s="258"/>
      <c r="Q5136" s="258"/>
      <c r="R5136" s="258"/>
      <c r="S5136" s="258"/>
      <c r="T5136" s="259"/>
      <c r="U5136" s="13"/>
      <c r="V5136" s="13"/>
      <c r="W5136" s="13"/>
      <c r="X5136" s="13"/>
      <c r="Y5136" s="13"/>
      <c r="Z5136" s="13"/>
      <c r="AA5136" s="13"/>
      <c r="AB5136" s="13"/>
      <c r="AC5136" s="13"/>
      <c r="AD5136" s="13"/>
      <c r="AE5136" s="13"/>
      <c r="AT5136" s="260" t="s">
        <v>260</v>
      </c>
      <c r="AU5136" s="260" t="s">
        <v>93</v>
      </c>
      <c r="AV5136" s="13" t="s">
        <v>93</v>
      </c>
      <c r="AW5136" s="13" t="s">
        <v>40</v>
      </c>
      <c r="AX5136" s="13" t="s">
        <v>84</v>
      </c>
      <c r="AY5136" s="260" t="s">
        <v>251</v>
      </c>
    </row>
    <row r="5137" s="13" customFormat="1">
      <c r="A5137" s="13"/>
      <c r="B5137" s="249"/>
      <c r="C5137" s="250"/>
      <c r="D5137" s="251" t="s">
        <v>260</v>
      </c>
      <c r="E5137" s="252" t="s">
        <v>1</v>
      </c>
      <c r="F5137" s="253" t="s">
        <v>3884</v>
      </c>
      <c r="G5137" s="250"/>
      <c r="H5137" s="254">
        <v>7.3719999999999999</v>
      </c>
      <c r="I5137" s="255"/>
      <c r="J5137" s="250"/>
      <c r="K5137" s="250"/>
      <c r="L5137" s="256"/>
      <c r="M5137" s="257"/>
      <c r="N5137" s="258"/>
      <c r="O5137" s="258"/>
      <c r="P5137" s="258"/>
      <c r="Q5137" s="258"/>
      <c r="R5137" s="258"/>
      <c r="S5137" s="258"/>
      <c r="T5137" s="259"/>
      <c r="U5137" s="13"/>
      <c r="V5137" s="13"/>
      <c r="W5137" s="13"/>
      <c r="X5137" s="13"/>
      <c r="Y5137" s="13"/>
      <c r="Z5137" s="13"/>
      <c r="AA5137" s="13"/>
      <c r="AB5137" s="13"/>
      <c r="AC5137" s="13"/>
      <c r="AD5137" s="13"/>
      <c r="AE5137" s="13"/>
      <c r="AT5137" s="260" t="s">
        <v>260</v>
      </c>
      <c r="AU5137" s="260" t="s">
        <v>93</v>
      </c>
      <c r="AV5137" s="13" t="s">
        <v>93</v>
      </c>
      <c r="AW5137" s="13" t="s">
        <v>40</v>
      </c>
      <c r="AX5137" s="13" t="s">
        <v>84</v>
      </c>
      <c r="AY5137" s="260" t="s">
        <v>251</v>
      </c>
    </row>
    <row r="5138" s="16" customFormat="1">
      <c r="A5138" s="16"/>
      <c r="B5138" s="283"/>
      <c r="C5138" s="284"/>
      <c r="D5138" s="251" t="s">
        <v>260</v>
      </c>
      <c r="E5138" s="285" t="s">
        <v>1</v>
      </c>
      <c r="F5138" s="286" t="s">
        <v>329</v>
      </c>
      <c r="G5138" s="284"/>
      <c r="H5138" s="287">
        <v>149.31</v>
      </c>
      <c r="I5138" s="288"/>
      <c r="J5138" s="284"/>
      <c r="K5138" s="284"/>
      <c r="L5138" s="289"/>
      <c r="M5138" s="290"/>
      <c r="N5138" s="291"/>
      <c r="O5138" s="291"/>
      <c r="P5138" s="291"/>
      <c r="Q5138" s="291"/>
      <c r="R5138" s="291"/>
      <c r="S5138" s="291"/>
      <c r="T5138" s="292"/>
      <c r="U5138" s="16"/>
      <c r="V5138" s="16"/>
      <c r="W5138" s="16"/>
      <c r="X5138" s="16"/>
      <c r="Y5138" s="16"/>
      <c r="Z5138" s="16"/>
      <c r="AA5138" s="16"/>
      <c r="AB5138" s="16"/>
      <c r="AC5138" s="16"/>
      <c r="AD5138" s="16"/>
      <c r="AE5138" s="16"/>
      <c r="AT5138" s="293" t="s">
        <v>260</v>
      </c>
      <c r="AU5138" s="293" t="s">
        <v>93</v>
      </c>
      <c r="AV5138" s="16" t="s">
        <v>273</v>
      </c>
      <c r="AW5138" s="16" t="s">
        <v>40</v>
      </c>
      <c r="AX5138" s="16" t="s">
        <v>84</v>
      </c>
      <c r="AY5138" s="293" t="s">
        <v>251</v>
      </c>
    </row>
    <row r="5139" s="15" customFormat="1">
      <c r="A5139" s="15"/>
      <c r="B5139" s="272"/>
      <c r="C5139" s="273"/>
      <c r="D5139" s="251" t="s">
        <v>260</v>
      </c>
      <c r="E5139" s="274" t="s">
        <v>1</v>
      </c>
      <c r="F5139" s="275" t="s">
        <v>628</v>
      </c>
      <c r="G5139" s="273"/>
      <c r="H5139" s="274" t="s">
        <v>1</v>
      </c>
      <c r="I5139" s="276"/>
      <c r="J5139" s="273"/>
      <c r="K5139" s="273"/>
      <c r="L5139" s="277"/>
      <c r="M5139" s="278"/>
      <c r="N5139" s="279"/>
      <c r="O5139" s="279"/>
      <c r="P5139" s="279"/>
      <c r="Q5139" s="279"/>
      <c r="R5139" s="279"/>
      <c r="S5139" s="279"/>
      <c r="T5139" s="280"/>
      <c r="U5139" s="15"/>
      <c r="V5139" s="15"/>
      <c r="W5139" s="15"/>
      <c r="X5139" s="15"/>
      <c r="Y5139" s="15"/>
      <c r="Z5139" s="15"/>
      <c r="AA5139" s="15"/>
      <c r="AB5139" s="15"/>
      <c r="AC5139" s="15"/>
      <c r="AD5139" s="15"/>
      <c r="AE5139" s="15"/>
      <c r="AT5139" s="281" t="s">
        <v>260</v>
      </c>
      <c r="AU5139" s="281" t="s">
        <v>93</v>
      </c>
      <c r="AV5139" s="15" t="s">
        <v>91</v>
      </c>
      <c r="AW5139" s="15" t="s">
        <v>40</v>
      </c>
      <c r="AX5139" s="15" t="s">
        <v>84</v>
      </c>
      <c r="AY5139" s="281" t="s">
        <v>251</v>
      </c>
    </row>
    <row r="5140" s="13" customFormat="1">
      <c r="A5140" s="13"/>
      <c r="B5140" s="249"/>
      <c r="C5140" s="250"/>
      <c r="D5140" s="251" t="s">
        <v>260</v>
      </c>
      <c r="E5140" s="252" t="s">
        <v>1</v>
      </c>
      <c r="F5140" s="253" t="s">
        <v>3885</v>
      </c>
      <c r="G5140" s="250"/>
      <c r="H5140" s="254">
        <v>7.3719999999999999</v>
      </c>
      <c r="I5140" s="255"/>
      <c r="J5140" s="250"/>
      <c r="K5140" s="250"/>
      <c r="L5140" s="256"/>
      <c r="M5140" s="257"/>
      <c r="N5140" s="258"/>
      <c r="O5140" s="258"/>
      <c r="P5140" s="258"/>
      <c r="Q5140" s="258"/>
      <c r="R5140" s="258"/>
      <c r="S5140" s="258"/>
      <c r="T5140" s="259"/>
      <c r="U5140" s="13"/>
      <c r="V5140" s="13"/>
      <c r="W5140" s="13"/>
      <c r="X5140" s="13"/>
      <c r="Y5140" s="13"/>
      <c r="Z5140" s="13"/>
      <c r="AA5140" s="13"/>
      <c r="AB5140" s="13"/>
      <c r="AC5140" s="13"/>
      <c r="AD5140" s="13"/>
      <c r="AE5140" s="13"/>
      <c r="AT5140" s="260" t="s">
        <v>260</v>
      </c>
      <c r="AU5140" s="260" t="s">
        <v>93</v>
      </c>
      <c r="AV5140" s="13" t="s">
        <v>93</v>
      </c>
      <c r="AW5140" s="13" t="s">
        <v>40</v>
      </c>
      <c r="AX5140" s="13" t="s">
        <v>84</v>
      </c>
      <c r="AY5140" s="260" t="s">
        <v>251</v>
      </c>
    </row>
    <row r="5141" s="13" customFormat="1">
      <c r="A5141" s="13"/>
      <c r="B5141" s="249"/>
      <c r="C5141" s="250"/>
      <c r="D5141" s="251" t="s">
        <v>260</v>
      </c>
      <c r="E5141" s="252" t="s">
        <v>1</v>
      </c>
      <c r="F5141" s="253" t="s">
        <v>3886</v>
      </c>
      <c r="G5141" s="250"/>
      <c r="H5141" s="254">
        <v>7.3719999999999999</v>
      </c>
      <c r="I5141" s="255"/>
      <c r="J5141" s="250"/>
      <c r="K5141" s="250"/>
      <c r="L5141" s="256"/>
      <c r="M5141" s="257"/>
      <c r="N5141" s="258"/>
      <c r="O5141" s="258"/>
      <c r="P5141" s="258"/>
      <c r="Q5141" s="258"/>
      <c r="R5141" s="258"/>
      <c r="S5141" s="258"/>
      <c r="T5141" s="259"/>
      <c r="U5141" s="13"/>
      <c r="V5141" s="13"/>
      <c r="W5141" s="13"/>
      <c r="X5141" s="13"/>
      <c r="Y5141" s="13"/>
      <c r="Z5141" s="13"/>
      <c r="AA5141" s="13"/>
      <c r="AB5141" s="13"/>
      <c r="AC5141" s="13"/>
      <c r="AD5141" s="13"/>
      <c r="AE5141" s="13"/>
      <c r="AT5141" s="260" t="s">
        <v>260</v>
      </c>
      <c r="AU5141" s="260" t="s">
        <v>93</v>
      </c>
      <c r="AV5141" s="13" t="s">
        <v>93</v>
      </c>
      <c r="AW5141" s="13" t="s">
        <v>40</v>
      </c>
      <c r="AX5141" s="13" t="s">
        <v>84</v>
      </c>
      <c r="AY5141" s="260" t="s">
        <v>251</v>
      </c>
    </row>
    <row r="5142" s="13" customFormat="1">
      <c r="A5142" s="13"/>
      <c r="B5142" s="249"/>
      <c r="C5142" s="250"/>
      <c r="D5142" s="251" t="s">
        <v>260</v>
      </c>
      <c r="E5142" s="252" t="s">
        <v>1</v>
      </c>
      <c r="F5142" s="253" t="s">
        <v>3887</v>
      </c>
      <c r="G5142" s="250"/>
      <c r="H5142" s="254">
        <v>7.3719999999999999</v>
      </c>
      <c r="I5142" s="255"/>
      <c r="J5142" s="250"/>
      <c r="K5142" s="250"/>
      <c r="L5142" s="256"/>
      <c r="M5142" s="257"/>
      <c r="N5142" s="258"/>
      <c r="O5142" s="258"/>
      <c r="P5142" s="258"/>
      <c r="Q5142" s="258"/>
      <c r="R5142" s="258"/>
      <c r="S5142" s="258"/>
      <c r="T5142" s="259"/>
      <c r="U5142" s="13"/>
      <c r="V5142" s="13"/>
      <c r="W5142" s="13"/>
      <c r="X5142" s="13"/>
      <c r="Y5142" s="13"/>
      <c r="Z5142" s="13"/>
      <c r="AA5142" s="13"/>
      <c r="AB5142" s="13"/>
      <c r="AC5142" s="13"/>
      <c r="AD5142" s="13"/>
      <c r="AE5142" s="13"/>
      <c r="AT5142" s="260" t="s">
        <v>260</v>
      </c>
      <c r="AU5142" s="260" t="s">
        <v>93</v>
      </c>
      <c r="AV5142" s="13" t="s">
        <v>93</v>
      </c>
      <c r="AW5142" s="13" t="s">
        <v>40</v>
      </c>
      <c r="AX5142" s="13" t="s">
        <v>84</v>
      </c>
      <c r="AY5142" s="260" t="s">
        <v>251</v>
      </c>
    </row>
    <row r="5143" s="13" customFormat="1">
      <c r="A5143" s="13"/>
      <c r="B5143" s="249"/>
      <c r="C5143" s="250"/>
      <c r="D5143" s="251" t="s">
        <v>260</v>
      </c>
      <c r="E5143" s="252" t="s">
        <v>1</v>
      </c>
      <c r="F5143" s="253" t="s">
        <v>3888</v>
      </c>
      <c r="G5143" s="250"/>
      <c r="H5143" s="254">
        <v>7.3719999999999999</v>
      </c>
      <c r="I5143" s="255"/>
      <c r="J5143" s="250"/>
      <c r="K5143" s="250"/>
      <c r="L5143" s="256"/>
      <c r="M5143" s="257"/>
      <c r="N5143" s="258"/>
      <c r="O5143" s="258"/>
      <c r="P5143" s="258"/>
      <c r="Q5143" s="258"/>
      <c r="R5143" s="258"/>
      <c r="S5143" s="258"/>
      <c r="T5143" s="259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T5143" s="260" t="s">
        <v>260</v>
      </c>
      <c r="AU5143" s="260" t="s">
        <v>93</v>
      </c>
      <c r="AV5143" s="13" t="s">
        <v>93</v>
      </c>
      <c r="AW5143" s="13" t="s">
        <v>40</v>
      </c>
      <c r="AX5143" s="13" t="s">
        <v>84</v>
      </c>
      <c r="AY5143" s="260" t="s">
        <v>251</v>
      </c>
    </row>
    <row r="5144" s="13" customFormat="1">
      <c r="A5144" s="13"/>
      <c r="B5144" s="249"/>
      <c r="C5144" s="250"/>
      <c r="D5144" s="251" t="s">
        <v>260</v>
      </c>
      <c r="E5144" s="252" t="s">
        <v>1</v>
      </c>
      <c r="F5144" s="253" t="s">
        <v>3889</v>
      </c>
      <c r="G5144" s="250"/>
      <c r="H5144" s="254">
        <v>7.3719999999999999</v>
      </c>
      <c r="I5144" s="255"/>
      <c r="J5144" s="250"/>
      <c r="K5144" s="250"/>
      <c r="L5144" s="256"/>
      <c r="M5144" s="257"/>
      <c r="N5144" s="258"/>
      <c r="O5144" s="258"/>
      <c r="P5144" s="258"/>
      <c r="Q5144" s="258"/>
      <c r="R5144" s="258"/>
      <c r="S5144" s="258"/>
      <c r="T5144" s="259"/>
      <c r="U5144" s="13"/>
      <c r="V5144" s="13"/>
      <c r="W5144" s="13"/>
      <c r="X5144" s="13"/>
      <c r="Y5144" s="13"/>
      <c r="Z5144" s="13"/>
      <c r="AA5144" s="13"/>
      <c r="AB5144" s="13"/>
      <c r="AC5144" s="13"/>
      <c r="AD5144" s="13"/>
      <c r="AE5144" s="13"/>
      <c r="AT5144" s="260" t="s">
        <v>260</v>
      </c>
      <c r="AU5144" s="260" t="s">
        <v>93</v>
      </c>
      <c r="AV5144" s="13" t="s">
        <v>93</v>
      </c>
      <c r="AW5144" s="13" t="s">
        <v>40</v>
      </c>
      <c r="AX5144" s="13" t="s">
        <v>84</v>
      </c>
      <c r="AY5144" s="260" t="s">
        <v>251</v>
      </c>
    </row>
    <row r="5145" s="13" customFormat="1">
      <c r="A5145" s="13"/>
      <c r="B5145" s="249"/>
      <c r="C5145" s="250"/>
      <c r="D5145" s="251" t="s">
        <v>260</v>
      </c>
      <c r="E5145" s="252" t="s">
        <v>1</v>
      </c>
      <c r="F5145" s="253" t="s">
        <v>3890</v>
      </c>
      <c r="G5145" s="250"/>
      <c r="H5145" s="254">
        <v>7.3719999999999999</v>
      </c>
      <c r="I5145" s="255"/>
      <c r="J5145" s="250"/>
      <c r="K5145" s="250"/>
      <c r="L5145" s="256"/>
      <c r="M5145" s="257"/>
      <c r="N5145" s="258"/>
      <c r="O5145" s="258"/>
      <c r="P5145" s="258"/>
      <c r="Q5145" s="258"/>
      <c r="R5145" s="258"/>
      <c r="S5145" s="258"/>
      <c r="T5145" s="259"/>
      <c r="U5145" s="13"/>
      <c r="V5145" s="13"/>
      <c r="W5145" s="13"/>
      <c r="X5145" s="13"/>
      <c r="Y5145" s="13"/>
      <c r="Z5145" s="13"/>
      <c r="AA5145" s="13"/>
      <c r="AB5145" s="13"/>
      <c r="AC5145" s="13"/>
      <c r="AD5145" s="13"/>
      <c r="AE5145" s="13"/>
      <c r="AT5145" s="260" t="s">
        <v>260</v>
      </c>
      <c r="AU5145" s="260" t="s">
        <v>93</v>
      </c>
      <c r="AV5145" s="13" t="s">
        <v>93</v>
      </c>
      <c r="AW5145" s="13" t="s">
        <v>40</v>
      </c>
      <c r="AX5145" s="13" t="s">
        <v>84</v>
      </c>
      <c r="AY5145" s="260" t="s">
        <v>251</v>
      </c>
    </row>
    <row r="5146" s="13" customFormat="1">
      <c r="A5146" s="13"/>
      <c r="B5146" s="249"/>
      <c r="C5146" s="250"/>
      <c r="D5146" s="251" t="s">
        <v>260</v>
      </c>
      <c r="E5146" s="252" t="s">
        <v>1</v>
      </c>
      <c r="F5146" s="253" t="s">
        <v>3891</v>
      </c>
      <c r="G5146" s="250"/>
      <c r="H5146" s="254">
        <v>7.3719999999999999</v>
      </c>
      <c r="I5146" s="255"/>
      <c r="J5146" s="250"/>
      <c r="K5146" s="250"/>
      <c r="L5146" s="256"/>
      <c r="M5146" s="257"/>
      <c r="N5146" s="258"/>
      <c r="O5146" s="258"/>
      <c r="P5146" s="258"/>
      <c r="Q5146" s="258"/>
      <c r="R5146" s="258"/>
      <c r="S5146" s="258"/>
      <c r="T5146" s="259"/>
      <c r="U5146" s="13"/>
      <c r="V5146" s="13"/>
      <c r="W5146" s="13"/>
      <c r="X5146" s="13"/>
      <c r="Y5146" s="13"/>
      <c r="Z5146" s="13"/>
      <c r="AA5146" s="13"/>
      <c r="AB5146" s="13"/>
      <c r="AC5146" s="13"/>
      <c r="AD5146" s="13"/>
      <c r="AE5146" s="13"/>
      <c r="AT5146" s="260" t="s">
        <v>260</v>
      </c>
      <c r="AU5146" s="260" t="s">
        <v>93</v>
      </c>
      <c r="AV5146" s="13" t="s">
        <v>93</v>
      </c>
      <c r="AW5146" s="13" t="s">
        <v>40</v>
      </c>
      <c r="AX5146" s="13" t="s">
        <v>84</v>
      </c>
      <c r="AY5146" s="260" t="s">
        <v>251</v>
      </c>
    </row>
    <row r="5147" s="13" customFormat="1">
      <c r="A5147" s="13"/>
      <c r="B5147" s="249"/>
      <c r="C5147" s="250"/>
      <c r="D5147" s="251" t="s">
        <v>260</v>
      </c>
      <c r="E5147" s="252" t="s">
        <v>1</v>
      </c>
      <c r="F5147" s="253" t="s">
        <v>3892</v>
      </c>
      <c r="G5147" s="250"/>
      <c r="H5147" s="254">
        <v>7.3719999999999999</v>
      </c>
      <c r="I5147" s="255"/>
      <c r="J5147" s="250"/>
      <c r="K5147" s="250"/>
      <c r="L5147" s="256"/>
      <c r="M5147" s="257"/>
      <c r="N5147" s="258"/>
      <c r="O5147" s="258"/>
      <c r="P5147" s="258"/>
      <c r="Q5147" s="258"/>
      <c r="R5147" s="258"/>
      <c r="S5147" s="258"/>
      <c r="T5147" s="259"/>
      <c r="U5147" s="13"/>
      <c r="V5147" s="13"/>
      <c r="W5147" s="13"/>
      <c r="X5147" s="13"/>
      <c r="Y5147" s="13"/>
      <c r="Z5147" s="13"/>
      <c r="AA5147" s="13"/>
      <c r="AB5147" s="13"/>
      <c r="AC5147" s="13"/>
      <c r="AD5147" s="13"/>
      <c r="AE5147" s="13"/>
      <c r="AT5147" s="260" t="s">
        <v>260</v>
      </c>
      <c r="AU5147" s="260" t="s">
        <v>93</v>
      </c>
      <c r="AV5147" s="13" t="s">
        <v>93</v>
      </c>
      <c r="AW5147" s="13" t="s">
        <v>40</v>
      </c>
      <c r="AX5147" s="13" t="s">
        <v>84</v>
      </c>
      <c r="AY5147" s="260" t="s">
        <v>251</v>
      </c>
    </row>
    <row r="5148" s="13" customFormat="1">
      <c r="A5148" s="13"/>
      <c r="B5148" s="249"/>
      <c r="C5148" s="250"/>
      <c r="D5148" s="251" t="s">
        <v>260</v>
      </c>
      <c r="E5148" s="252" t="s">
        <v>1</v>
      </c>
      <c r="F5148" s="253" t="s">
        <v>3893</v>
      </c>
      <c r="G5148" s="250"/>
      <c r="H5148" s="254">
        <v>7.3719999999999999</v>
      </c>
      <c r="I5148" s="255"/>
      <c r="J5148" s="250"/>
      <c r="K5148" s="250"/>
      <c r="L5148" s="256"/>
      <c r="M5148" s="257"/>
      <c r="N5148" s="258"/>
      <c r="O5148" s="258"/>
      <c r="P5148" s="258"/>
      <c r="Q5148" s="258"/>
      <c r="R5148" s="258"/>
      <c r="S5148" s="258"/>
      <c r="T5148" s="259"/>
      <c r="U5148" s="13"/>
      <c r="V5148" s="13"/>
      <c r="W5148" s="13"/>
      <c r="X5148" s="13"/>
      <c r="Y5148" s="13"/>
      <c r="Z5148" s="13"/>
      <c r="AA5148" s="13"/>
      <c r="AB5148" s="13"/>
      <c r="AC5148" s="13"/>
      <c r="AD5148" s="13"/>
      <c r="AE5148" s="13"/>
      <c r="AT5148" s="260" t="s">
        <v>260</v>
      </c>
      <c r="AU5148" s="260" t="s">
        <v>93</v>
      </c>
      <c r="AV5148" s="13" t="s">
        <v>93</v>
      </c>
      <c r="AW5148" s="13" t="s">
        <v>40</v>
      </c>
      <c r="AX5148" s="13" t="s">
        <v>84</v>
      </c>
      <c r="AY5148" s="260" t="s">
        <v>251</v>
      </c>
    </row>
    <row r="5149" s="13" customFormat="1">
      <c r="A5149" s="13"/>
      <c r="B5149" s="249"/>
      <c r="C5149" s="250"/>
      <c r="D5149" s="251" t="s">
        <v>260</v>
      </c>
      <c r="E5149" s="252" t="s">
        <v>1</v>
      </c>
      <c r="F5149" s="253" t="s">
        <v>3894</v>
      </c>
      <c r="G5149" s="250"/>
      <c r="H5149" s="254">
        <v>7.3719999999999999</v>
      </c>
      <c r="I5149" s="255"/>
      <c r="J5149" s="250"/>
      <c r="K5149" s="250"/>
      <c r="L5149" s="256"/>
      <c r="M5149" s="257"/>
      <c r="N5149" s="258"/>
      <c r="O5149" s="258"/>
      <c r="P5149" s="258"/>
      <c r="Q5149" s="258"/>
      <c r="R5149" s="258"/>
      <c r="S5149" s="258"/>
      <c r="T5149" s="259"/>
      <c r="U5149" s="13"/>
      <c r="V5149" s="13"/>
      <c r="W5149" s="13"/>
      <c r="X5149" s="13"/>
      <c r="Y5149" s="13"/>
      <c r="Z5149" s="13"/>
      <c r="AA5149" s="13"/>
      <c r="AB5149" s="13"/>
      <c r="AC5149" s="13"/>
      <c r="AD5149" s="13"/>
      <c r="AE5149" s="13"/>
      <c r="AT5149" s="260" t="s">
        <v>260</v>
      </c>
      <c r="AU5149" s="260" t="s">
        <v>93</v>
      </c>
      <c r="AV5149" s="13" t="s">
        <v>93</v>
      </c>
      <c r="AW5149" s="13" t="s">
        <v>40</v>
      </c>
      <c r="AX5149" s="13" t="s">
        <v>84</v>
      </c>
      <c r="AY5149" s="260" t="s">
        <v>251</v>
      </c>
    </row>
    <row r="5150" s="13" customFormat="1">
      <c r="A5150" s="13"/>
      <c r="B5150" s="249"/>
      <c r="C5150" s="250"/>
      <c r="D5150" s="251" t="s">
        <v>260</v>
      </c>
      <c r="E5150" s="252" t="s">
        <v>1</v>
      </c>
      <c r="F5150" s="253" t="s">
        <v>3895</v>
      </c>
      <c r="G5150" s="250"/>
      <c r="H5150" s="254">
        <v>7.3719999999999999</v>
      </c>
      <c r="I5150" s="255"/>
      <c r="J5150" s="250"/>
      <c r="K5150" s="250"/>
      <c r="L5150" s="256"/>
      <c r="M5150" s="257"/>
      <c r="N5150" s="258"/>
      <c r="O5150" s="258"/>
      <c r="P5150" s="258"/>
      <c r="Q5150" s="258"/>
      <c r="R5150" s="258"/>
      <c r="S5150" s="258"/>
      <c r="T5150" s="259"/>
      <c r="U5150" s="13"/>
      <c r="V5150" s="13"/>
      <c r="W5150" s="13"/>
      <c r="X5150" s="13"/>
      <c r="Y5150" s="13"/>
      <c r="Z5150" s="13"/>
      <c r="AA5150" s="13"/>
      <c r="AB5150" s="13"/>
      <c r="AC5150" s="13"/>
      <c r="AD5150" s="13"/>
      <c r="AE5150" s="13"/>
      <c r="AT5150" s="260" t="s">
        <v>260</v>
      </c>
      <c r="AU5150" s="260" t="s">
        <v>93</v>
      </c>
      <c r="AV5150" s="13" t="s">
        <v>93</v>
      </c>
      <c r="AW5150" s="13" t="s">
        <v>40</v>
      </c>
      <c r="AX5150" s="13" t="s">
        <v>84</v>
      </c>
      <c r="AY5150" s="260" t="s">
        <v>251</v>
      </c>
    </row>
    <row r="5151" s="13" customFormat="1">
      <c r="A5151" s="13"/>
      <c r="B5151" s="249"/>
      <c r="C5151" s="250"/>
      <c r="D5151" s="251" t="s">
        <v>260</v>
      </c>
      <c r="E5151" s="252" t="s">
        <v>1</v>
      </c>
      <c r="F5151" s="253" t="s">
        <v>3896</v>
      </c>
      <c r="G5151" s="250"/>
      <c r="H5151" s="254">
        <v>9.2420000000000009</v>
      </c>
      <c r="I5151" s="255"/>
      <c r="J5151" s="250"/>
      <c r="K5151" s="250"/>
      <c r="L5151" s="256"/>
      <c r="M5151" s="257"/>
      <c r="N5151" s="258"/>
      <c r="O5151" s="258"/>
      <c r="P5151" s="258"/>
      <c r="Q5151" s="258"/>
      <c r="R5151" s="258"/>
      <c r="S5151" s="258"/>
      <c r="T5151" s="259"/>
      <c r="U5151" s="13"/>
      <c r="V5151" s="13"/>
      <c r="W5151" s="13"/>
      <c r="X5151" s="13"/>
      <c r="Y5151" s="13"/>
      <c r="Z5151" s="13"/>
      <c r="AA5151" s="13"/>
      <c r="AB5151" s="13"/>
      <c r="AC5151" s="13"/>
      <c r="AD5151" s="13"/>
      <c r="AE5151" s="13"/>
      <c r="AT5151" s="260" t="s">
        <v>260</v>
      </c>
      <c r="AU5151" s="260" t="s">
        <v>93</v>
      </c>
      <c r="AV5151" s="13" t="s">
        <v>93</v>
      </c>
      <c r="AW5151" s="13" t="s">
        <v>40</v>
      </c>
      <c r="AX5151" s="13" t="s">
        <v>84</v>
      </c>
      <c r="AY5151" s="260" t="s">
        <v>251</v>
      </c>
    </row>
    <row r="5152" s="13" customFormat="1">
      <c r="A5152" s="13"/>
      <c r="B5152" s="249"/>
      <c r="C5152" s="250"/>
      <c r="D5152" s="251" t="s">
        <v>260</v>
      </c>
      <c r="E5152" s="252" t="s">
        <v>1</v>
      </c>
      <c r="F5152" s="253" t="s">
        <v>3897</v>
      </c>
      <c r="G5152" s="250"/>
      <c r="H5152" s="254">
        <v>7.3719999999999999</v>
      </c>
      <c r="I5152" s="255"/>
      <c r="J5152" s="250"/>
      <c r="K5152" s="250"/>
      <c r="L5152" s="256"/>
      <c r="M5152" s="257"/>
      <c r="N5152" s="258"/>
      <c r="O5152" s="258"/>
      <c r="P5152" s="258"/>
      <c r="Q5152" s="258"/>
      <c r="R5152" s="258"/>
      <c r="S5152" s="258"/>
      <c r="T5152" s="259"/>
      <c r="U5152" s="13"/>
      <c r="V5152" s="13"/>
      <c r="W5152" s="13"/>
      <c r="X5152" s="13"/>
      <c r="Y5152" s="13"/>
      <c r="Z5152" s="13"/>
      <c r="AA5152" s="13"/>
      <c r="AB5152" s="13"/>
      <c r="AC5152" s="13"/>
      <c r="AD5152" s="13"/>
      <c r="AE5152" s="13"/>
      <c r="AT5152" s="260" t="s">
        <v>260</v>
      </c>
      <c r="AU5152" s="260" t="s">
        <v>93</v>
      </c>
      <c r="AV5152" s="13" t="s">
        <v>93</v>
      </c>
      <c r="AW5152" s="13" t="s">
        <v>40</v>
      </c>
      <c r="AX5152" s="13" t="s">
        <v>84</v>
      </c>
      <c r="AY5152" s="260" t="s">
        <v>251</v>
      </c>
    </row>
    <row r="5153" s="13" customFormat="1">
      <c r="A5153" s="13"/>
      <c r="B5153" s="249"/>
      <c r="C5153" s="250"/>
      <c r="D5153" s="251" t="s">
        <v>260</v>
      </c>
      <c r="E5153" s="252" t="s">
        <v>1</v>
      </c>
      <c r="F5153" s="253" t="s">
        <v>3898</v>
      </c>
      <c r="G5153" s="250"/>
      <c r="H5153" s="254">
        <v>7.3719999999999999</v>
      </c>
      <c r="I5153" s="255"/>
      <c r="J5153" s="250"/>
      <c r="K5153" s="250"/>
      <c r="L5153" s="256"/>
      <c r="M5153" s="257"/>
      <c r="N5153" s="258"/>
      <c r="O5153" s="258"/>
      <c r="P5153" s="258"/>
      <c r="Q5153" s="258"/>
      <c r="R5153" s="258"/>
      <c r="S5153" s="258"/>
      <c r="T5153" s="259"/>
      <c r="U5153" s="13"/>
      <c r="V5153" s="13"/>
      <c r="W5153" s="13"/>
      <c r="X5153" s="13"/>
      <c r="Y5153" s="13"/>
      <c r="Z5153" s="13"/>
      <c r="AA5153" s="13"/>
      <c r="AB5153" s="13"/>
      <c r="AC5153" s="13"/>
      <c r="AD5153" s="13"/>
      <c r="AE5153" s="13"/>
      <c r="AT5153" s="260" t="s">
        <v>260</v>
      </c>
      <c r="AU5153" s="260" t="s">
        <v>93</v>
      </c>
      <c r="AV5153" s="13" t="s">
        <v>93</v>
      </c>
      <c r="AW5153" s="13" t="s">
        <v>40</v>
      </c>
      <c r="AX5153" s="13" t="s">
        <v>84</v>
      </c>
      <c r="AY5153" s="260" t="s">
        <v>251</v>
      </c>
    </row>
    <row r="5154" s="13" customFormat="1">
      <c r="A5154" s="13"/>
      <c r="B5154" s="249"/>
      <c r="C5154" s="250"/>
      <c r="D5154" s="251" t="s">
        <v>260</v>
      </c>
      <c r="E5154" s="252" t="s">
        <v>1</v>
      </c>
      <c r="F5154" s="253" t="s">
        <v>3899</v>
      </c>
      <c r="G5154" s="250"/>
      <c r="H5154" s="254">
        <v>7.3719999999999999</v>
      </c>
      <c r="I5154" s="255"/>
      <c r="J5154" s="250"/>
      <c r="K5154" s="250"/>
      <c r="L5154" s="256"/>
      <c r="M5154" s="257"/>
      <c r="N5154" s="258"/>
      <c r="O5154" s="258"/>
      <c r="P5154" s="258"/>
      <c r="Q5154" s="258"/>
      <c r="R5154" s="258"/>
      <c r="S5154" s="258"/>
      <c r="T5154" s="259"/>
      <c r="U5154" s="13"/>
      <c r="V5154" s="13"/>
      <c r="W5154" s="13"/>
      <c r="X5154" s="13"/>
      <c r="Y5154" s="13"/>
      <c r="Z5154" s="13"/>
      <c r="AA5154" s="13"/>
      <c r="AB5154" s="13"/>
      <c r="AC5154" s="13"/>
      <c r="AD5154" s="13"/>
      <c r="AE5154" s="13"/>
      <c r="AT5154" s="260" t="s">
        <v>260</v>
      </c>
      <c r="AU5154" s="260" t="s">
        <v>93</v>
      </c>
      <c r="AV5154" s="13" t="s">
        <v>93</v>
      </c>
      <c r="AW5154" s="13" t="s">
        <v>40</v>
      </c>
      <c r="AX5154" s="13" t="s">
        <v>84</v>
      </c>
      <c r="AY5154" s="260" t="s">
        <v>251</v>
      </c>
    </row>
    <row r="5155" s="13" customFormat="1">
      <c r="A5155" s="13"/>
      <c r="B5155" s="249"/>
      <c r="C5155" s="250"/>
      <c r="D5155" s="251" t="s">
        <v>260</v>
      </c>
      <c r="E5155" s="252" t="s">
        <v>1</v>
      </c>
      <c r="F5155" s="253" t="s">
        <v>3900</v>
      </c>
      <c r="G5155" s="250"/>
      <c r="H5155" s="254">
        <v>7.3719999999999999</v>
      </c>
      <c r="I5155" s="255"/>
      <c r="J5155" s="250"/>
      <c r="K5155" s="250"/>
      <c r="L5155" s="256"/>
      <c r="M5155" s="257"/>
      <c r="N5155" s="258"/>
      <c r="O5155" s="258"/>
      <c r="P5155" s="258"/>
      <c r="Q5155" s="258"/>
      <c r="R5155" s="258"/>
      <c r="S5155" s="258"/>
      <c r="T5155" s="259"/>
      <c r="U5155" s="13"/>
      <c r="V5155" s="13"/>
      <c r="W5155" s="13"/>
      <c r="X5155" s="13"/>
      <c r="Y5155" s="13"/>
      <c r="Z5155" s="13"/>
      <c r="AA5155" s="13"/>
      <c r="AB5155" s="13"/>
      <c r="AC5155" s="13"/>
      <c r="AD5155" s="13"/>
      <c r="AE5155" s="13"/>
      <c r="AT5155" s="260" t="s">
        <v>260</v>
      </c>
      <c r="AU5155" s="260" t="s">
        <v>93</v>
      </c>
      <c r="AV5155" s="13" t="s">
        <v>93</v>
      </c>
      <c r="AW5155" s="13" t="s">
        <v>40</v>
      </c>
      <c r="AX5155" s="13" t="s">
        <v>84</v>
      </c>
      <c r="AY5155" s="260" t="s">
        <v>251</v>
      </c>
    </row>
    <row r="5156" s="13" customFormat="1">
      <c r="A5156" s="13"/>
      <c r="B5156" s="249"/>
      <c r="C5156" s="250"/>
      <c r="D5156" s="251" t="s">
        <v>260</v>
      </c>
      <c r="E5156" s="252" t="s">
        <v>1</v>
      </c>
      <c r="F5156" s="253" t="s">
        <v>3901</v>
      </c>
      <c r="G5156" s="250"/>
      <c r="H5156" s="254">
        <v>7.3719999999999999</v>
      </c>
      <c r="I5156" s="255"/>
      <c r="J5156" s="250"/>
      <c r="K5156" s="250"/>
      <c r="L5156" s="256"/>
      <c r="M5156" s="257"/>
      <c r="N5156" s="258"/>
      <c r="O5156" s="258"/>
      <c r="P5156" s="258"/>
      <c r="Q5156" s="258"/>
      <c r="R5156" s="258"/>
      <c r="S5156" s="258"/>
      <c r="T5156" s="259"/>
      <c r="U5156" s="13"/>
      <c r="V5156" s="13"/>
      <c r="W5156" s="13"/>
      <c r="X5156" s="13"/>
      <c r="Y5156" s="13"/>
      <c r="Z5156" s="13"/>
      <c r="AA5156" s="13"/>
      <c r="AB5156" s="13"/>
      <c r="AC5156" s="13"/>
      <c r="AD5156" s="13"/>
      <c r="AE5156" s="13"/>
      <c r="AT5156" s="260" t="s">
        <v>260</v>
      </c>
      <c r="AU5156" s="260" t="s">
        <v>93</v>
      </c>
      <c r="AV5156" s="13" t="s">
        <v>93</v>
      </c>
      <c r="AW5156" s="13" t="s">
        <v>40</v>
      </c>
      <c r="AX5156" s="13" t="s">
        <v>84</v>
      </c>
      <c r="AY5156" s="260" t="s">
        <v>251</v>
      </c>
    </row>
    <row r="5157" s="13" customFormat="1">
      <c r="A5157" s="13"/>
      <c r="B5157" s="249"/>
      <c r="C5157" s="250"/>
      <c r="D5157" s="251" t="s">
        <v>260</v>
      </c>
      <c r="E5157" s="252" t="s">
        <v>1</v>
      </c>
      <c r="F5157" s="253" t="s">
        <v>3902</v>
      </c>
      <c r="G5157" s="250"/>
      <c r="H5157" s="254">
        <v>7.3719999999999999</v>
      </c>
      <c r="I5157" s="255"/>
      <c r="J5157" s="250"/>
      <c r="K5157" s="250"/>
      <c r="L5157" s="256"/>
      <c r="M5157" s="257"/>
      <c r="N5157" s="258"/>
      <c r="O5157" s="258"/>
      <c r="P5157" s="258"/>
      <c r="Q5157" s="258"/>
      <c r="R5157" s="258"/>
      <c r="S5157" s="258"/>
      <c r="T5157" s="259"/>
      <c r="U5157" s="13"/>
      <c r="V5157" s="13"/>
      <c r="W5157" s="13"/>
      <c r="X5157" s="13"/>
      <c r="Y5157" s="13"/>
      <c r="Z5157" s="13"/>
      <c r="AA5157" s="13"/>
      <c r="AB5157" s="13"/>
      <c r="AC5157" s="13"/>
      <c r="AD5157" s="13"/>
      <c r="AE5157" s="13"/>
      <c r="AT5157" s="260" t="s">
        <v>260</v>
      </c>
      <c r="AU5157" s="260" t="s">
        <v>93</v>
      </c>
      <c r="AV5157" s="13" t="s">
        <v>93</v>
      </c>
      <c r="AW5157" s="13" t="s">
        <v>40</v>
      </c>
      <c r="AX5157" s="13" t="s">
        <v>84</v>
      </c>
      <c r="AY5157" s="260" t="s">
        <v>251</v>
      </c>
    </row>
    <row r="5158" s="13" customFormat="1">
      <c r="A5158" s="13"/>
      <c r="B5158" s="249"/>
      <c r="C5158" s="250"/>
      <c r="D5158" s="251" t="s">
        <v>260</v>
      </c>
      <c r="E5158" s="252" t="s">
        <v>1</v>
      </c>
      <c r="F5158" s="253" t="s">
        <v>3903</v>
      </c>
      <c r="G5158" s="250"/>
      <c r="H5158" s="254">
        <v>7.3719999999999999</v>
      </c>
      <c r="I5158" s="255"/>
      <c r="J5158" s="250"/>
      <c r="K5158" s="250"/>
      <c r="L5158" s="256"/>
      <c r="M5158" s="257"/>
      <c r="N5158" s="258"/>
      <c r="O5158" s="258"/>
      <c r="P5158" s="258"/>
      <c r="Q5158" s="258"/>
      <c r="R5158" s="258"/>
      <c r="S5158" s="258"/>
      <c r="T5158" s="259"/>
      <c r="U5158" s="13"/>
      <c r="V5158" s="13"/>
      <c r="W5158" s="13"/>
      <c r="X5158" s="13"/>
      <c r="Y5158" s="13"/>
      <c r="Z5158" s="13"/>
      <c r="AA5158" s="13"/>
      <c r="AB5158" s="13"/>
      <c r="AC5158" s="13"/>
      <c r="AD5158" s="13"/>
      <c r="AE5158" s="13"/>
      <c r="AT5158" s="260" t="s">
        <v>260</v>
      </c>
      <c r="AU5158" s="260" t="s">
        <v>93</v>
      </c>
      <c r="AV5158" s="13" t="s">
        <v>93</v>
      </c>
      <c r="AW5158" s="13" t="s">
        <v>40</v>
      </c>
      <c r="AX5158" s="13" t="s">
        <v>84</v>
      </c>
      <c r="AY5158" s="260" t="s">
        <v>251</v>
      </c>
    </row>
    <row r="5159" s="13" customFormat="1">
      <c r="A5159" s="13"/>
      <c r="B5159" s="249"/>
      <c r="C5159" s="250"/>
      <c r="D5159" s="251" t="s">
        <v>260</v>
      </c>
      <c r="E5159" s="252" t="s">
        <v>1</v>
      </c>
      <c r="F5159" s="253" t="s">
        <v>3904</v>
      </c>
      <c r="G5159" s="250"/>
      <c r="H5159" s="254">
        <v>7.3719999999999999</v>
      </c>
      <c r="I5159" s="255"/>
      <c r="J5159" s="250"/>
      <c r="K5159" s="250"/>
      <c r="L5159" s="256"/>
      <c r="M5159" s="257"/>
      <c r="N5159" s="258"/>
      <c r="O5159" s="258"/>
      <c r="P5159" s="258"/>
      <c r="Q5159" s="258"/>
      <c r="R5159" s="258"/>
      <c r="S5159" s="258"/>
      <c r="T5159" s="259"/>
      <c r="U5159" s="13"/>
      <c r="V5159" s="13"/>
      <c r="W5159" s="13"/>
      <c r="X5159" s="13"/>
      <c r="Y5159" s="13"/>
      <c r="Z5159" s="13"/>
      <c r="AA5159" s="13"/>
      <c r="AB5159" s="13"/>
      <c r="AC5159" s="13"/>
      <c r="AD5159" s="13"/>
      <c r="AE5159" s="13"/>
      <c r="AT5159" s="260" t="s">
        <v>260</v>
      </c>
      <c r="AU5159" s="260" t="s">
        <v>93</v>
      </c>
      <c r="AV5159" s="13" t="s">
        <v>93</v>
      </c>
      <c r="AW5159" s="13" t="s">
        <v>40</v>
      </c>
      <c r="AX5159" s="13" t="s">
        <v>84</v>
      </c>
      <c r="AY5159" s="260" t="s">
        <v>251</v>
      </c>
    </row>
    <row r="5160" s="16" customFormat="1">
      <c r="A5160" s="16"/>
      <c r="B5160" s="283"/>
      <c r="C5160" s="284"/>
      <c r="D5160" s="251" t="s">
        <v>260</v>
      </c>
      <c r="E5160" s="285" t="s">
        <v>1</v>
      </c>
      <c r="F5160" s="286" t="s">
        <v>329</v>
      </c>
      <c r="G5160" s="284"/>
      <c r="H5160" s="287">
        <v>149.31</v>
      </c>
      <c r="I5160" s="288"/>
      <c r="J5160" s="284"/>
      <c r="K5160" s="284"/>
      <c r="L5160" s="289"/>
      <c r="M5160" s="290"/>
      <c r="N5160" s="291"/>
      <c r="O5160" s="291"/>
      <c r="P5160" s="291"/>
      <c r="Q5160" s="291"/>
      <c r="R5160" s="291"/>
      <c r="S5160" s="291"/>
      <c r="T5160" s="292"/>
      <c r="U5160" s="16"/>
      <c r="V5160" s="16"/>
      <c r="W5160" s="16"/>
      <c r="X5160" s="16"/>
      <c r="Y5160" s="16"/>
      <c r="Z5160" s="16"/>
      <c r="AA5160" s="16"/>
      <c r="AB5160" s="16"/>
      <c r="AC5160" s="16"/>
      <c r="AD5160" s="16"/>
      <c r="AE5160" s="16"/>
      <c r="AT5160" s="293" t="s">
        <v>260</v>
      </c>
      <c r="AU5160" s="293" t="s">
        <v>93</v>
      </c>
      <c r="AV5160" s="16" t="s">
        <v>273</v>
      </c>
      <c r="AW5160" s="16" t="s">
        <v>40</v>
      </c>
      <c r="AX5160" s="16" t="s">
        <v>84</v>
      </c>
      <c r="AY5160" s="293" t="s">
        <v>251</v>
      </c>
    </row>
    <row r="5161" s="15" customFormat="1">
      <c r="A5161" s="15"/>
      <c r="B5161" s="272"/>
      <c r="C5161" s="273"/>
      <c r="D5161" s="251" t="s">
        <v>260</v>
      </c>
      <c r="E5161" s="274" t="s">
        <v>1</v>
      </c>
      <c r="F5161" s="275" t="s">
        <v>630</v>
      </c>
      <c r="G5161" s="273"/>
      <c r="H5161" s="274" t="s">
        <v>1</v>
      </c>
      <c r="I5161" s="276"/>
      <c r="J5161" s="273"/>
      <c r="K5161" s="273"/>
      <c r="L5161" s="277"/>
      <c r="M5161" s="278"/>
      <c r="N5161" s="279"/>
      <c r="O5161" s="279"/>
      <c r="P5161" s="279"/>
      <c r="Q5161" s="279"/>
      <c r="R5161" s="279"/>
      <c r="S5161" s="279"/>
      <c r="T5161" s="280"/>
      <c r="U5161" s="15"/>
      <c r="V5161" s="15"/>
      <c r="W5161" s="15"/>
      <c r="X5161" s="15"/>
      <c r="Y5161" s="15"/>
      <c r="Z5161" s="15"/>
      <c r="AA5161" s="15"/>
      <c r="AB5161" s="15"/>
      <c r="AC5161" s="15"/>
      <c r="AD5161" s="15"/>
      <c r="AE5161" s="15"/>
      <c r="AT5161" s="281" t="s">
        <v>260</v>
      </c>
      <c r="AU5161" s="281" t="s">
        <v>93</v>
      </c>
      <c r="AV5161" s="15" t="s">
        <v>91</v>
      </c>
      <c r="AW5161" s="15" t="s">
        <v>40</v>
      </c>
      <c r="AX5161" s="15" t="s">
        <v>84</v>
      </c>
      <c r="AY5161" s="281" t="s">
        <v>251</v>
      </c>
    </row>
    <row r="5162" s="13" customFormat="1">
      <c r="A5162" s="13"/>
      <c r="B5162" s="249"/>
      <c r="C5162" s="250"/>
      <c r="D5162" s="251" t="s">
        <v>260</v>
      </c>
      <c r="E5162" s="252" t="s">
        <v>1</v>
      </c>
      <c r="F5162" s="253" t="s">
        <v>3905</v>
      </c>
      <c r="G5162" s="250"/>
      <c r="H5162" s="254">
        <v>7.3719999999999999</v>
      </c>
      <c r="I5162" s="255"/>
      <c r="J5162" s="250"/>
      <c r="K5162" s="250"/>
      <c r="L5162" s="256"/>
      <c r="M5162" s="257"/>
      <c r="N5162" s="258"/>
      <c r="O5162" s="258"/>
      <c r="P5162" s="258"/>
      <c r="Q5162" s="258"/>
      <c r="R5162" s="258"/>
      <c r="S5162" s="258"/>
      <c r="T5162" s="259"/>
      <c r="U5162" s="13"/>
      <c r="V5162" s="13"/>
      <c r="W5162" s="13"/>
      <c r="X5162" s="13"/>
      <c r="Y5162" s="13"/>
      <c r="Z5162" s="13"/>
      <c r="AA5162" s="13"/>
      <c r="AB5162" s="13"/>
      <c r="AC5162" s="13"/>
      <c r="AD5162" s="13"/>
      <c r="AE5162" s="13"/>
      <c r="AT5162" s="260" t="s">
        <v>260</v>
      </c>
      <c r="AU5162" s="260" t="s">
        <v>93</v>
      </c>
      <c r="AV5162" s="13" t="s">
        <v>93</v>
      </c>
      <c r="AW5162" s="13" t="s">
        <v>40</v>
      </c>
      <c r="AX5162" s="13" t="s">
        <v>84</v>
      </c>
      <c r="AY5162" s="260" t="s">
        <v>251</v>
      </c>
    </row>
    <row r="5163" s="13" customFormat="1">
      <c r="A5163" s="13"/>
      <c r="B5163" s="249"/>
      <c r="C5163" s="250"/>
      <c r="D5163" s="251" t="s">
        <v>260</v>
      </c>
      <c r="E5163" s="252" t="s">
        <v>1</v>
      </c>
      <c r="F5163" s="253" t="s">
        <v>3906</v>
      </c>
      <c r="G5163" s="250"/>
      <c r="H5163" s="254">
        <v>7.3719999999999999</v>
      </c>
      <c r="I5163" s="255"/>
      <c r="J5163" s="250"/>
      <c r="K5163" s="250"/>
      <c r="L5163" s="256"/>
      <c r="M5163" s="257"/>
      <c r="N5163" s="258"/>
      <c r="O5163" s="258"/>
      <c r="P5163" s="258"/>
      <c r="Q5163" s="258"/>
      <c r="R5163" s="258"/>
      <c r="S5163" s="258"/>
      <c r="T5163" s="259"/>
      <c r="U5163" s="13"/>
      <c r="V5163" s="13"/>
      <c r="W5163" s="13"/>
      <c r="X5163" s="13"/>
      <c r="Y5163" s="13"/>
      <c r="Z5163" s="13"/>
      <c r="AA5163" s="13"/>
      <c r="AB5163" s="13"/>
      <c r="AC5163" s="13"/>
      <c r="AD5163" s="13"/>
      <c r="AE5163" s="13"/>
      <c r="AT5163" s="260" t="s">
        <v>260</v>
      </c>
      <c r="AU5163" s="260" t="s">
        <v>93</v>
      </c>
      <c r="AV5163" s="13" t="s">
        <v>93</v>
      </c>
      <c r="AW5163" s="13" t="s">
        <v>40</v>
      </c>
      <c r="AX5163" s="13" t="s">
        <v>84</v>
      </c>
      <c r="AY5163" s="260" t="s">
        <v>251</v>
      </c>
    </row>
    <row r="5164" s="13" customFormat="1">
      <c r="A5164" s="13"/>
      <c r="B5164" s="249"/>
      <c r="C5164" s="250"/>
      <c r="D5164" s="251" t="s">
        <v>260</v>
      </c>
      <c r="E5164" s="252" t="s">
        <v>1</v>
      </c>
      <c r="F5164" s="253" t="s">
        <v>3907</v>
      </c>
      <c r="G5164" s="250"/>
      <c r="H5164" s="254">
        <v>7.3719999999999999</v>
      </c>
      <c r="I5164" s="255"/>
      <c r="J5164" s="250"/>
      <c r="K5164" s="250"/>
      <c r="L5164" s="256"/>
      <c r="M5164" s="257"/>
      <c r="N5164" s="258"/>
      <c r="O5164" s="258"/>
      <c r="P5164" s="258"/>
      <c r="Q5164" s="258"/>
      <c r="R5164" s="258"/>
      <c r="S5164" s="258"/>
      <c r="T5164" s="259"/>
      <c r="U5164" s="13"/>
      <c r="V5164" s="13"/>
      <c r="W5164" s="13"/>
      <c r="X5164" s="13"/>
      <c r="Y5164" s="13"/>
      <c r="Z5164" s="13"/>
      <c r="AA5164" s="13"/>
      <c r="AB5164" s="13"/>
      <c r="AC5164" s="13"/>
      <c r="AD5164" s="13"/>
      <c r="AE5164" s="13"/>
      <c r="AT5164" s="260" t="s">
        <v>260</v>
      </c>
      <c r="AU5164" s="260" t="s">
        <v>93</v>
      </c>
      <c r="AV5164" s="13" t="s">
        <v>93</v>
      </c>
      <c r="AW5164" s="13" t="s">
        <v>40</v>
      </c>
      <c r="AX5164" s="13" t="s">
        <v>84</v>
      </c>
      <c r="AY5164" s="260" t="s">
        <v>251</v>
      </c>
    </row>
    <row r="5165" s="13" customFormat="1">
      <c r="A5165" s="13"/>
      <c r="B5165" s="249"/>
      <c r="C5165" s="250"/>
      <c r="D5165" s="251" t="s">
        <v>260</v>
      </c>
      <c r="E5165" s="252" t="s">
        <v>1</v>
      </c>
      <c r="F5165" s="253" t="s">
        <v>3908</v>
      </c>
      <c r="G5165" s="250"/>
      <c r="H5165" s="254">
        <v>7.3719999999999999</v>
      </c>
      <c r="I5165" s="255"/>
      <c r="J5165" s="250"/>
      <c r="K5165" s="250"/>
      <c r="L5165" s="256"/>
      <c r="M5165" s="257"/>
      <c r="N5165" s="258"/>
      <c r="O5165" s="258"/>
      <c r="P5165" s="258"/>
      <c r="Q5165" s="258"/>
      <c r="R5165" s="258"/>
      <c r="S5165" s="258"/>
      <c r="T5165" s="259"/>
      <c r="U5165" s="13"/>
      <c r="V5165" s="13"/>
      <c r="W5165" s="13"/>
      <c r="X5165" s="13"/>
      <c r="Y5165" s="13"/>
      <c r="Z5165" s="13"/>
      <c r="AA5165" s="13"/>
      <c r="AB5165" s="13"/>
      <c r="AC5165" s="13"/>
      <c r="AD5165" s="13"/>
      <c r="AE5165" s="13"/>
      <c r="AT5165" s="260" t="s">
        <v>260</v>
      </c>
      <c r="AU5165" s="260" t="s">
        <v>93</v>
      </c>
      <c r="AV5165" s="13" t="s">
        <v>93</v>
      </c>
      <c r="AW5165" s="13" t="s">
        <v>40</v>
      </c>
      <c r="AX5165" s="13" t="s">
        <v>84</v>
      </c>
      <c r="AY5165" s="260" t="s">
        <v>251</v>
      </c>
    </row>
    <row r="5166" s="13" customFormat="1">
      <c r="A5166" s="13"/>
      <c r="B5166" s="249"/>
      <c r="C5166" s="250"/>
      <c r="D5166" s="251" t="s">
        <v>260</v>
      </c>
      <c r="E5166" s="252" t="s">
        <v>1</v>
      </c>
      <c r="F5166" s="253" t="s">
        <v>3909</v>
      </c>
      <c r="G5166" s="250"/>
      <c r="H5166" s="254">
        <v>7.3719999999999999</v>
      </c>
      <c r="I5166" s="255"/>
      <c r="J5166" s="250"/>
      <c r="K5166" s="250"/>
      <c r="L5166" s="256"/>
      <c r="M5166" s="257"/>
      <c r="N5166" s="258"/>
      <c r="O5166" s="258"/>
      <c r="P5166" s="258"/>
      <c r="Q5166" s="258"/>
      <c r="R5166" s="258"/>
      <c r="S5166" s="258"/>
      <c r="T5166" s="259"/>
      <c r="U5166" s="13"/>
      <c r="V5166" s="13"/>
      <c r="W5166" s="13"/>
      <c r="X5166" s="13"/>
      <c r="Y5166" s="13"/>
      <c r="Z5166" s="13"/>
      <c r="AA5166" s="13"/>
      <c r="AB5166" s="13"/>
      <c r="AC5166" s="13"/>
      <c r="AD5166" s="13"/>
      <c r="AE5166" s="13"/>
      <c r="AT5166" s="260" t="s">
        <v>260</v>
      </c>
      <c r="AU5166" s="260" t="s">
        <v>93</v>
      </c>
      <c r="AV5166" s="13" t="s">
        <v>93</v>
      </c>
      <c r="AW5166" s="13" t="s">
        <v>40</v>
      </c>
      <c r="AX5166" s="13" t="s">
        <v>84</v>
      </c>
      <c r="AY5166" s="260" t="s">
        <v>251</v>
      </c>
    </row>
    <row r="5167" s="13" customFormat="1">
      <c r="A5167" s="13"/>
      <c r="B5167" s="249"/>
      <c r="C5167" s="250"/>
      <c r="D5167" s="251" t="s">
        <v>260</v>
      </c>
      <c r="E5167" s="252" t="s">
        <v>1</v>
      </c>
      <c r="F5167" s="253" t="s">
        <v>3910</v>
      </c>
      <c r="G5167" s="250"/>
      <c r="H5167" s="254">
        <v>7.3719999999999999</v>
      </c>
      <c r="I5167" s="255"/>
      <c r="J5167" s="250"/>
      <c r="K5167" s="250"/>
      <c r="L5167" s="256"/>
      <c r="M5167" s="257"/>
      <c r="N5167" s="258"/>
      <c r="O5167" s="258"/>
      <c r="P5167" s="258"/>
      <c r="Q5167" s="258"/>
      <c r="R5167" s="258"/>
      <c r="S5167" s="258"/>
      <c r="T5167" s="259"/>
      <c r="U5167" s="13"/>
      <c r="V5167" s="13"/>
      <c r="W5167" s="13"/>
      <c r="X5167" s="13"/>
      <c r="Y5167" s="13"/>
      <c r="Z5167" s="13"/>
      <c r="AA5167" s="13"/>
      <c r="AB5167" s="13"/>
      <c r="AC5167" s="13"/>
      <c r="AD5167" s="13"/>
      <c r="AE5167" s="13"/>
      <c r="AT5167" s="260" t="s">
        <v>260</v>
      </c>
      <c r="AU5167" s="260" t="s">
        <v>93</v>
      </c>
      <c r="AV5167" s="13" t="s">
        <v>93</v>
      </c>
      <c r="AW5167" s="13" t="s">
        <v>40</v>
      </c>
      <c r="AX5167" s="13" t="s">
        <v>84</v>
      </c>
      <c r="AY5167" s="260" t="s">
        <v>251</v>
      </c>
    </row>
    <row r="5168" s="13" customFormat="1">
      <c r="A5168" s="13"/>
      <c r="B5168" s="249"/>
      <c r="C5168" s="250"/>
      <c r="D5168" s="251" t="s">
        <v>260</v>
      </c>
      <c r="E5168" s="252" t="s">
        <v>1</v>
      </c>
      <c r="F5168" s="253" t="s">
        <v>3911</v>
      </c>
      <c r="G5168" s="250"/>
      <c r="H5168" s="254">
        <v>7.3719999999999999</v>
      </c>
      <c r="I5168" s="255"/>
      <c r="J5168" s="250"/>
      <c r="K5168" s="250"/>
      <c r="L5168" s="256"/>
      <c r="M5168" s="257"/>
      <c r="N5168" s="258"/>
      <c r="O5168" s="258"/>
      <c r="P5168" s="258"/>
      <c r="Q5168" s="258"/>
      <c r="R5168" s="258"/>
      <c r="S5168" s="258"/>
      <c r="T5168" s="259"/>
      <c r="U5168" s="13"/>
      <c r="V5168" s="13"/>
      <c r="W5168" s="13"/>
      <c r="X5168" s="13"/>
      <c r="Y5168" s="13"/>
      <c r="Z5168" s="13"/>
      <c r="AA5168" s="13"/>
      <c r="AB5168" s="13"/>
      <c r="AC5168" s="13"/>
      <c r="AD5168" s="13"/>
      <c r="AE5168" s="13"/>
      <c r="AT5168" s="260" t="s">
        <v>260</v>
      </c>
      <c r="AU5168" s="260" t="s">
        <v>93</v>
      </c>
      <c r="AV5168" s="13" t="s">
        <v>93</v>
      </c>
      <c r="AW5168" s="13" t="s">
        <v>40</v>
      </c>
      <c r="AX5168" s="13" t="s">
        <v>84</v>
      </c>
      <c r="AY5168" s="260" t="s">
        <v>251</v>
      </c>
    </row>
    <row r="5169" s="13" customFormat="1">
      <c r="A5169" s="13"/>
      <c r="B5169" s="249"/>
      <c r="C5169" s="250"/>
      <c r="D5169" s="251" t="s">
        <v>260</v>
      </c>
      <c r="E5169" s="252" t="s">
        <v>1</v>
      </c>
      <c r="F5169" s="253" t="s">
        <v>3912</v>
      </c>
      <c r="G5169" s="250"/>
      <c r="H5169" s="254">
        <v>7.3719999999999999</v>
      </c>
      <c r="I5169" s="255"/>
      <c r="J5169" s="250"/>
      <c r="K5169" s="250"/>
      <c r="L5169" s="256"/>
      <c r="M5169" s="257"/>
      <c r="N5169" s="258"/>
      <c r="O5169" s="258"/>
      <c r="P5169" s="258"/>
      <c r="Q5169" s="258"/>
      <c r="R5169" s="258"/>
      <c r="S5169" s="258"/>
      <c r="T5169" s="259"/>
      <c r="U5169" s="13"/>
      <c r="V5169" s="13"/>
      <c r="W5169" s="13"/>
      <c r="X5169" s="13"/>
      <c r="Y5169" s="13"/>
      <c r="Z5169" s="13"/>
      <c r="AA5169" s="13"/>
      <c r="AB5169" s="13"/>
      <c r="AC5169" s="13"/>
      <c r="AD5169" s="13"/>
      <c r="AE5169" s="13"/>
      <c r="AT5169" s="260" t="s">
        <v>260</v>
      </c>
      <c r="AU5169" s="260" t="s">
        <v>93</v>
      </c>
      <c r="AV5169" s="13" t="s">
        <v>93</v>
      </c>
      <c r="AW5169" s="13" t="s">
        <v>40</v>
      </c>
      <c r="AX5169" s="13" t="s">
        <v>84</v>
      </c>
      <c r="AY5169" s="260" t="s">
        <v>251</v>
      </c>
    </row>
    <row r="5170" s="13" customFormat="1">
      <c r="A5170" s="13"/>
      <c r="B5170" s="249"/>
      <c r="C5170" s="250"/>
      <c r="D5170" s="251" t="s">
        <v>260</v>
      </c>
      <c r="E5170" s="252" t="s">
        <v>1</v>
      </c>
      <c r="F5170" s="253" t="s">
        <v>3913</v>
      </c>
      <c r="G5170" s="250"/>
      <c r="H5170" s="254">
        <v>7.3719999999999999</v>
      </c>
      <c r="I5170" s="255"/>
      <c r="J5170" s="250"/>
      <c r="K5170" s="250"/>
      <c r="L5170" s="256"/>
      <c r="M5170" s="257"/>
      <c r="N5170" s="258"/>
      <c r="O5170" s="258"/>
      <c r="P5170" s="258"/>
      <c r="Q5170" s="258"/>
      <c r="R5170" s="258"/>
      <c r="S5170" s="258"/>
      <c r="T5170" s="259"/>
      <c r="U5170" s="13"/>
      <c r="V5170" s="13"/>
      <c r="W5170" s="13"/>
      <c r="X5170" s="13"/>
      <c r="Y5170" s="13"/>
      <c r="Z5170" s="13"/>
      <c r="AA5170" s="13"/>
      <c r="AB5170" s="13"/>
      <c r="AC5170" s="13"/>
      <c r="AD5170" s="13"/>
      <c r="AE5170" s="13"/>
      <c r="AT5170" s="260" t="s">
        <v>260</v>
      </c>
      <c r="AU5170" s="260" t="s">
        <v>93</v>
      </c>
      <c r="AV5170" s="13" t="s">
        <v>93</v>
      </c>
      <c r="AW5170" s="13" t="s">
        <v>40</v>
      </c>
      <c r="AX5170" s="13" t="s">
        <v>84</v>
      </c>
      <c r="AY5170" s="260" t="s">
        <v>251</v>
      </c>
    </row>
    <row r="5171" s="13" customFormat="1">
      <c r="A5171" s="13"/>
      <c r="B5171" s="249"/>
      <c r="C5171" s="250"/>
      <c r="D5171" s="251" t="s">
        <v>260</v>
      </c>
      <c r="E5171" s="252" t="s">
        <v>1</v>
      </c>
      <c r="F5171" s="253" t="s">
        <v>3914</v>
      </c>
      <c r="G5171" s="250"/>
      <c r="H5171" s="254">
        <v>7.3719999999999999</v>
      </c>
      <c r="I5171" s="255"/>
      <c r="J5171" s="250"/>
      <c r="K5171" s="250"/>
      <c r="L5171" s="256"/>
      <c r="M5171" s="257"/>
      <c r="N5171" s="258"/>
      <c r="O5171" s="258"/>
      <c r="P5171" s="258"/>
      <c r="Q5171" s="258"/>
      <c r="R5171" s="258"/>
      <c r="S5171" s="258"/>
      <c r="T5171" s="259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T5171" s="260" t="s">
        <v>260</v>
      </c>
      <c r="AU5171" s="260" t="s">
        <v>93</v>
      </c>
      <c r="AV5171" s="13" t="s">
        <v>93</v>
      </c>
      <c r="AW5171" s="13" t="s">
        <v>40</v>
      </c>
      <c r="AX5171" s="13" t="s">
        <v>84</v>
      </c>
      <c r="AY5171" s="260" t="s">
        <v>251</v>
      </c>
    </row>
    <row r="5172" s="13" customFormat="1">
      <c r="A5172" s="13"/>
      <c r="B5172" s="249"/>
      <c r="C5172" s="250"/>
      <c r="D5172" s="251" t="s">
        <v>260</v>
      </c>
      <c r="E5172" s="252" t="s">
        <v>1</v>
      </c>
      <c r="F5172" s="253" t="s">
        <v>3915</v>
      </c>
      <c r="G5172" s="250"/>
      <c r="H5172" s="254">
        <v>7.3719999999999999</v>
      </c>
      <c r="I5172" s="255"/>
      <c r="J5172" s="250"/>
      <c r="K5172" s="250"/>
      <c r="L5172" s="256"/>
      <c r="M5172" s="257"/>
      <c r="N5172" s="258"/>
      <c r="O5172" s="258"/>
      <c r="P5172" s="258"/>
      <c r="Q5172" s="258"/>
      <c r="R5172" s="258"/>
      <c r="S5172" s="258"/>
      <c r="T5172" s="259"/>
      <c r="U5172" s="13"/>
      <c r="V5172" s="13"/>
      <c r="W5172" s="13"/>
      <c r="X5172" s="13"/>
      <c r="Y5172" s="13"/>
      <c r="Z5172" s="13"/>
      <c r="AA5172" s="13"/>
      <c r="AB5172" s="13"/>
      <c r="AC5172" s="13"/>
      <c r="AD5172" s="13"/>
      <c r="AE5172" s="13"/>
      <c r="AT5172" s="260" t="s">
        <v>260</v>
      </c>
      <c r="AU5172" s="260" t="s">
        <v>93</v>
      </c>
      <c r="AV5172" s="13" t="s">
        <v>93</v>
      </c>
      <c r="AW5172" s="13" t="s">
        <v>40</v>
      </c>
      <c r="AX5172" s="13" t="s">
        <v>84</v>
      </c>
      <c r="AY5172" s="260" t="s">
        <v>251</v>
      </c>
    </row>
    <row r="5173" s="13" customFormat="1">
      <c r="A5173" s="13"/>
      <c r="B5173" s="249"/>
      <c r="C5173" s="250"/>
      <c r="D5173" s="251" t="s">
        <v>260</v>
      </c>
      <c r="E5173" s="252" t="s">
        <v>1</v>
      </c>
      <c r="F5173" s="253" t="s">
        <v>3916</v>
      </c>
      <c r="G5173" s="250"/>
      <c r="H5173" s="254">
        <v>9.2420000000000009</v>
      </c>
      <c r="I5173" s="255"/>
      <c r="J5173" s="250"/>
      <c r="K5173" s="250"/>
      <c r="L5173" s="256"/>
      <c r="M5173" s="257"/>
      <c r="N5173" s="258"/>
      <c r="O5173" s="258"/>
      <c r="P5173" s="258"/>
      <c r="Q5173" s="258"/>
      <c r="R5173" s="258"/>
      <c r="S5173" s="258"/>
      <c r="T5173" s="259"/>
      <c r="U5173" s="13"/>
      <c r="V5173" s="13"/>
      <c r="W5173" s="13"/>
      <c r="X5173" s="13"/>
      <c r="Y5173" s="13"/>
      <c r="Z5173" s="13"/>
      <c r="AA5173" s="13"/>
      <c r="AB5173" s="13"/>
      <c r="AC5173" s="13"/>
      <c r="AD5173" s="13"/>
      <c r="AE5173" s="13"/>
      <c r="AT5173" s="260" t="s">
        <v>260</v>
      </c>
      <c r="AU5173" s="260" t="s">
        <v>93</v>
      </c>
      <c r="AV5173" s="13" t="s">
        <v>93</v>
      </c>
      <c r="AW5173" s="13" t="s">
        <v>40</v>
      </c>
      <c r="AX5173" s="13" t="s">
        <v>84</v>
      </c>
      <c r="AY5173" s="260" t="s">
        <v>251</v>
      </c>
    </row>
    <row r="5174" s="13" customFormat="1">
      <c r="A5174" s="13"/>
      <c r="B5174" s="249"/>
      <c r="C5174" s="250"/>
      <c r="D5174" s="251" t="s">
        <v>260</v>
      </c>
      <c r="E5174" s="252" t="s">
        <v>1</v>
      </c>
      <c r="F5174" s="253" t="s">
        <v>3917</v>
      </c>
      <c r="G5174" s="250"/>
      <c r="H5174" s="254">
        <v>7.3719999999999999</v>
      </c>
      <c r="I5174" s="255"/>
      <c r="J5174" s="250"/>
      <c r="K5174" s="250"/>
      <c r="L5174" s="256"/>
      <c r="M5174" s="257"/>
      <c r="N5174" s="258"/>
      <c r="O5174" s="258"/>
      <c r="P5174" s="258"/>
      <c r="Q5174" s="258"/>
      <c r="R5174" s="258"/>
      <c r="S5174" s="258"/>
      <c r="T5174" s="259"/>
      <c r="U5174" s="13"/>
      <c r="V5174" s="13"/>
      <c r="W5174" s="13"/>
      <c r="X5174" s="13"/>
      <c r="Y5174" s="13"/>
      <c r="Z5174" s="13"/>
      <c r="AA5174" s="13"/>
      <c r="AB5174" s="13"/>
      <c r="AC5174" s="13"/>
      <c r="AD5174" s="13"/>
      <c r="AE5174" s="13"/>
      <c r="AT5174" s="260" t="s">
        <v>260</v>
      </c>
      <c r="AU5174" s="260" t="s">
        <v>93</v>
      </c>
      <c r="AV5174" s="13" t="s">
        <v>93</v>
      </c>
      <c r="AW5174" s="13" t="s">
        <v>40</v>
      </c>
      <c r="AX5174" s="13" t="s">
        <v>84</v>
      </c>
      <c r="AY5174" s="260" t="s">
        <v>251</v>
      </c>
    </row>
    <row r="5175" s="13" customFormat="1">
      <c r="A5175" s="13"/>
      <c r="B5175" s="249"/>
      <c r="C5175" s="250"/>
      <c r="D5175" s="251" t="s">
        <v>260</v>
      </c>
      <c r="E5175" s="252" t="s">
        <v>1</v>
      </c>
      <c r="F5175" s="253" t="s">
        <v>3918</v>
      </c>
      <c r="G5175" s="250"/>
      <c r="H5175" s="254">
        <v>7.3719999999999999</v>
      </c>
      <c r="I5175" s="255"/>
      <c r="J5175" s="250"/>
      <c r="K5175" s="250"/>
      <c r="L5175" s="256"/>
      <c r="M5175" s="257"/>
      <c r="N5175" s="258"/>
      <c r="O5175" s="258"/>
      <c r="P5175" s="258"/>
      <c r="Q5175" s="258"/>
      <c r="R5175" s="258"/>
      <c r="S5175" s="258"/>
      <c r="T5175" s="259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T5175" s="260" t="s">
        <v>260</v>
      </c>
      <c r="AU5175" s="260" t="s">
        <v>93</v>
      </c>
      <c r="AV5175" s="13" t="s">
        <v>93</v>
      </c>
      <c r="AW5175" s="13" t="s">
        <v>40</v>
      </c>
      <c r="AX5175" s="13" t="s">
        <v>84</v>
      </c>
      <c r="AY5175" s="260" t="s">
        <v>251</v>
      </c>
    </row>
    <row r="5176" s="13" customFormat="1">
      <c r="A5176" s="13"/>
      <c r="B5176" s="249"/>
      <c r="C5176" s="250"/>
      <c r="D5176" s="251" t="s">
        <v>260</v>
      </c>
      <c r="E5176" s="252" t="s">
        <v>1</v>
      </c>
      <c r="F5176" s="253" t="s">
        <v>3919</v>
      </c>
      <c r="G5176" s="250"/>
      <c r="H5176" s="254">
        <v>7.3719999999999999</v>
      </c>
      <c r="I5176" s="255"/>
      <c r="J5176" s="250"/>
      <c r="K5176" s="250"/>
      <c r="L5176" s="256"/>
      <c r="M5176" s="257"/>
      <c r="N5176" s="258"/>
      <c r="O5176" s="258"/>
      <c r="P5176" s="258"/>
      <c r="Q5176" s="258"/>
      <c r="R5176" s="258"/>
      <c r="S5176" s="258"/>
      <c r="T5176" s="259"/>
      <c r="U5176" s="13"/>
      <c r="V5176" s="13"/>
      <c r="W5176" s="13"/>
      <c r="X5176" s="13"/>
      <c r="Y5176" s="13"/>
      <c r="Z5176" s="13"/>
      <c r="AA5176" s="13"/>
      <c r="AB5176" s="13"/>
      <c r="AC5176" s="13"/>
      <c r="AD5176" s="13"/>
      <c r="AE5176" s="13"/>
      <c r="AT5176" s="260" t="s">
        <v>260</v>
      </c>
      <c r="AU5176" s="260" t="s">
        <v>93</v>
      </c>
      <c r="AV5176" s="13" t="s">
        <v>93</v>
      </c>
      <c r="AW5176" s="13" t="s">
        <v>40</v>
      </c>
      <c r="AX5176" s="13" t="s">
        <v>84</v>
      </c>
      <c r="AY5176" s="260" t="s">
        <v>251</v>
      </c>
    </row>
    <row r="5177" s="13" customFormat="1">
      <c r="A5177" s="13"/>
      <c r="B5177" s="249"/>
      <c r="C5177" s="250"/>
      <c r="D5177" s="251" t="s">
        <v>260</v>
      </c>
      <c r="E5177" s="252" t="s">
        <v>1</v>
      </c>
      <c r="F5177" s="253" t="s">
        <v>3920</v>
      </c>
      <c r="G5177" s="250"/>
      <c r="H5177" s="254">
        <v>7.3719999999999999</v>
      </c>
      <c r="I5177" s="255"/>
      <c r="J5177" s="250"/>
      <c r="K5177" s="250"/>
      <c r="L5177" s="256"/>
      <c r="M5177" s="257"/>
      <c r="N5177" s="258"/>
      <c r="O5177" s="258"/>
      <c r="P5177" s="258"/>
      <c r="Q5177" s="258"/>
      <c r="R5177" s="258"/>
      <c r="S5177" s="258"/>
      <c r="T5177" s="259"/>
      <c r="U5177" s="13"/>
      <c r="V5177" s="13"/>
      <c r="W5177" s="13"/>
      <c r="X5177" s="13"/>
      <c r="Y5177" s="13"/>
      <c r="Z5177" s="13"/>
      <c r="AA5177" s="13"/>
      <c r="AB5177" s="13"/>
      <c r="AC5177" s="13"/>
      <c r="AD5177" s="13"/>
      <c r="AE5177" s="13"/>
      <c r="AT5177" s="260" t="s">
        <v>260</v>
      </c>
      <c r="AU5177" s="260" t="s">
        <v>93</v>
      </c>
      <c r="AV5177" s="13" t="s">
        <v>93</v>
      </c>
      <c r="AW5177" s="13" t="s">
        <v>40</v>
      </c>
      <c r="AX5177" s="13" t="s">
        <v>84</v>
      </c>
      <c r="AY5177" s="260" t="s">
        <v>251</v>
      </c>
    </row>
    <row r="5178" s="13" customFormat="1">
      <c r="A5178" s="13"/>
      <c r="B5178" s="249"/>
      <c r="C5178" s="250"/>
      <c r="D5178" s="251" t="s">
        <v>260</v>
      </c>
      <c r="E5178" s="252" t="s">
        <v>1</v>
      </c>
      <c r="F5178" s="253" t="s">
        <v>3921</v>
      </c>
      <c r="G5178" s="250"/>
      <c r="H5178" s="254">
        <v>7.3719999999999999</v>
      </c>
      <c r="I5178" s="255"/>
      <c r="J5178" s="250"/>
      <c r="K5178" s="250"/>
      <c r="L5178" s="256"/>
      <c r="M5178" s="257"/>
      <c r="N5178" s="258"/>
      <c r="O5178" s="258"/>
      <c r="P5178" s="258"/>
      <c r="Q5178" s="258"/>
      <c r="R5178" s="258"/>
      <c r="S5178" s="258"/>
      <c r="T5178" s="259"/>
      <c r="U5178" s="13"/>
      <c r="V5178" s="13"/>
      <c r="W5178" s="13"/>
      <c r="X5178" s="13"/>
      <c r="Y5178" s="13"/>
      <c r="Z5178" s="13"/>
      <c r="AA5178" s="13"/>
      <c r="AB5178" s="13"/>
      <c r="AC5178" s="13"/>
      <c r="AD5178" s="13"/>
      <c r="AE5178" s="13"/>
      <c r="AT5178" s="260" t="s">
        <v>260</v>
      </c>
      <c r="AU5178" s="260" t="s">
        <v>93</v>
      </c>
      <c r="AV5178" s="13" t="s">
        <v>93</v>
      </c>
      <c r="AW5178" s="13" t="s">
        <v>40</v>
      </c>
      <c r="AX5178" s="13" t="s">
        <v>84</v>
      </c>
      <c r="AY5178" s="260" t="s">
        <v>251</v>
      </c>
    </row>
    <row r="5179" s="13" customFormat="1">
      <c r="A5179" s="13"/>
      <c r="B5179" s="249"/>
      <c r="C5179" s="250"/>
      <c r="D5179" s="251" t="s">
        <v>260</v>
      </c>
      <c r="E5179" s="252" t="s">
        <v>1</v>
      </c>
      <c r="F5179" s="253" t="s">
        <v>3922</v>
      </c>
      <c r="G5179" s="250"/>
      <c r="H5179" s="254">
        <v>7.3719999999999999</v>
      </c>
      <c r="I5179" s="255"/>
      <c r="J5179" s="250"/>
      <c r="K5179" s="250"/>
      <c r="L5179" s="256"/>
      <c r="M5179" s="257"/>
      <c r="N5179" s="258"/>
      <c r="O5179" s="258"/>
      <c r="P5179" s="258"/>
      <c r="Q5179" s="258"/>
      <c r="R5179" s="258"/>
      <c r="S5179" s="258"/>
      <c r="T5179" s="259"/>
      <c r="U5179" s="13"/>
      <c r="V5179" s="13"/>
      <c r="W5179" s="13"/>
      <c r="X5179" s="13"/>
      <c r="Y5179" s="13"/>
      <c r="Z5179" s="13"/>
      <c r="AA5179" s="13"/>
      <c r="AB5179" s="13"/>
      <c r="AC5179" s="13"/>
      <c r="AD5179" s="13"/>
      <c r="AE5179" s="13"/>
      <c r="AT5179" s="260" t="s">
        <v>260</v>
      </c>
      <c r="AU5179" s="260" t="s">
        <v>93</v>
      </c>
      <c r="AV5179" s="13" t="s">
        <v>93</v>
      </c>
      <c r="AW5179" s="13" t="s">
        <v>40</v>
      </c>
      <c r="AX5179" s="13" t="s">
        <v>84</v>
      </c>
      <c r="AY5179" s="260" t="s">
        <v>251</v>
      </c>
    </row>
    <row r="5180" s="13" customFormat="1">
      <c r="A5180" s="13"/>
      <c r="B5180" s="249"/>
      <c r="C5180" s="250"/>
      <c r="D5180" s="251" t="s">
        <v>260</v>
      </c>
      <c r="E5180" s="252" t="s">
        <v>1</v>
      </c>
      <c r="F5180" s="253" t="s">
        <v>3923</v>
      </c>
      <c r="G5180" s="250"/>
      <c r="H5180" s="254">
        <v>7.3719999999999999</v>
      </c>
      <c r="I5180" s="255"/>
      <c r="J5180" s="250"/>
      <c r="K5180" s="250"/>
      <c r="L5180" s="256"/>
      <c r="M5180" s="257"/>
      <c r="N5180" s="258"/>
      <c r="O5180" s="258"/>
      <c r="P5180" s="258"/>
      <c r="Q5180" s="258"/>
      <c r="R5180" s="258"/>
      <c r="S5180" s="258"/>
      <c r="T5180" s="259"/>
      <c r="U5180" s="13"/>
      <c r="V5180" s="13"/>
      <c r="W5180" s="13"/>
      <c r="X5180" s="13"/>
      <c r="Y5180" s="13"/>
      <c r="Z5180" s="13"/>
      <c r="AA5180" s="13"/>
      <c r="AB5180" s="13"/>
      <c r="AC5180" s="13"/>
      <c r="AD5180" s="13"/>
      <c r="AE5180" s="13"/>
      <c r="AT5180" s="260" t="s">
        <v>260</v>
      </c>
      <c r="AU5180" s="260" t="s">
        <v>93</v>
      </c>
      <c r="AV5180" s="13" t="s">
        <v>93</v>
      </c>
      <c r="AW5180" s="13" t="s">
        <v>40</v>
      </c>
      <c r="AX5180" s="13" t="s">
        <v>84</v>
      </c>
      <c r="AY5180" s="260" t="s">
        <v>251</v>
      </c>
    </row>
    <row r="5181" s="13" customFormat="1">
      <c r="A5181" s="13"/>
      <c r="B5181" s="249"/>
      <c r="C5181" s="250"/>
      <c r="D5181" s="251" t="s">
        <v>260</v>
      </c>
      <c r="E5181" s="252" t="s">
        <v>1</v>
      </c>
      <c r="F5181" s="253" t="s">
        <v>3924</v>
      </c>
      <c r="G5181" s="250"/>
      <c r="H5181" s="254">
        <v>7.3719999999999999</v>
      </c>
      <c r="I5181" s="255"/>
      <c r="J5181" s="250"/>
      <c r="K5181" s="250"/>
      <c r="L5181" s="256"/>
      <c r="M5181" s="257"/>
      <c r="N5181" s="258"/>
      <c r="O5181" s="258"/>
      <c r="P5181" s="258"/>
      <c r="Q5181" s="258"/>
      <c r="R5181" s="258"/>
      <c r="S5181" s="258"/>
      <c r="T5181" s="259"/>
      <c r="U5181" s="13"/>
      <c r="V5181" s="13"/>
      <c r="W5181" s="13"/>
      <c r="X5181" s="13"/>
      <c r="Y5181" s="13"/>
      <c r="Z5181" s="13"/>
      <c r="AA5181" s="13"/>
      <c r="AB5181" s="13"/>
      <c r="AC5181" s="13"/>
      <c r="AD5181" s="13"/>
      <c r="AE5181" s="13"/>
      <c r="AT5181" s="260" t="s">
        <v>260</v>
      </c>
      <c r="AU5181" s="260" t="s">
        <v>93</v>
      </c>
      <c r="AV5181" s="13" t="s">
        <v>93</v>
      </c>
      <c r="AW5181" s="13" t="s">
        <v>40</v>
      </c>
      <c r="AX5181" s="13" t="s">
        <v>84</v>
      </c>
      <c r="AY5181" s="260" t="s">
        <v>251</v>
      </c>
    </row>
    <row r="5182" s="16" customFormat="1">
      <c r="A5182" s="16"/>
      <c r="B5182" s="283"/>
      <c r="C5182" s="284"/>
      <c r="D5182" s="251" t="s">
        <v>260</v>
      </c>
      <c r="E5182" s="285" t="s">
        <v>1</v>
      </c>
      <c r="F5182" s="286" t="s">
        <v>329</v>
      </c>
      <c r="G5182" s="284"/>
      <c r="H5182" s="287">
        <v>149.31</v>
      </c>
      <c r="I5182" s="288"/>
      <c r="J5182" s="284"/>
      <c r="K5182" s="284"/>
      <c r="L5182" s="289"/>
      <c r="M5182" s="290"/>
      <c r="N5182" s="291"/>
      <c r="O5182" s="291"/>
      <c r="P5182" s="291"/>
      <c r="Q5182" s="291"/>
      <c r="R5182" s="291"/>
      <c r="S5182" s="291"/>
      <c r="T5182" s="292"/>
      <c r="U5182" s="16"/>
      <c r="V5182" s="16"/>
      <c r="W5182" s="16"/>
      <c r="X5182" s="16"/>
      <c r="Y5182" s="16"/>
      <c r="Z5182" s="16"/>
      <c r="AA5182" s="16"/>
      <c r="AB5182" s="16"/>
      <c r="AC5182" s="16"/>
      <c r="AD5182" s="16"/>
      <c r="AE5182" s="16"/>
      <c r="AT5182" s="293" t="s">
        <v>260</v>
      </c>
      <c r="AU5182" s="293" t="s">
        <v>93</v>
      </c>
      <c r="AV5182" s="16" t="s">
        <v>273</v>
      </c>
      <c r="AW5182" s="16" t="s">
        <v>40</v>
      </c>
      <c r="AX5182" s="16" t="s">
        <v>84</v>
      </c>
      <c r="AY5182" s="293" t="s">
        <v>251</v>
      </c>
    </row>
    <row r="5183" s="15" customFormat="1">
      <c r="A5183" s="15"/>
      <c r="B5183" s="272"/>
      <c r="C5183" s="273"/>
      <c r="D5183" s="251" t="s">
        <v>260</v>
      </c>
      <c r="E5183" s="274" t="s">
        <v>1</v>
      </c>
      <c r="F5183" s="275" t="s">
        <v>631</v>
      </c>
      <c r="G5183" s="273"/>
      <c r="H5183" s="274" t="s">
        <v>1</v>
      </c>
      <c r="I5183" s="276"/>
      <c r="J5183" s="273"/>
      <c r="K5183" s="273"/>
      <c r="L5183" s="277"/>
      <c r="M5183" s="278"/>
      <c r="N5183" s="279"/>
      <c r="O5183" s="279"/>
      <c r="P5183" s="279"/>
      <c r="Q5183" s="279"/>
      <c r="R5183" s="279"/>
      <c r="S5183" s="279"/>
      <c r="T5183" s="280"/>
      <c r="U5183" s="15"/>
      <c r="V5183" s="15"/>
      <c r="W5183" s="15"/>
      <c r="X5183" s="15"/>
      <c r="Y5183" s="15"/>
      <c r="Z5183" s="15"/>
      <c r="AA5183" s="15"/>
      <c r="AB5183" s="15"/>
      <c r="AC5183" s="15"/>
      <c r="AD5183" s="15"/>
      <c r="AE5183" s="15"/>
      <c r="AT5183" s="281" t="s">
        <v>260</v>
      </c>
      <c r="AU5183" s="281" t="s">
        <v>93</v>
      </c>
      <c r="AV5183" s="15" t="s">
        <v>91</v>
      </c>
      <c r="AW5183" s="15" t="s">
        <v>40</v>
      </c>
      <c r="AX5183" s="15" t="s">
        <v>84</v>
      </c>
      <c r="AY5183" s="281" t="s">
        <v>251</v>
      </c>
    </row>
    <row r="5184" s="13" customFormat="1">
      <c r="A5184" s="13"/>
      <c r="B5184" s="249"/>
      <c r="C5184" s="250"/>
      <c r="D5184" s="251" t="s">
        <v>260</v>
      </c>
      <c r="E5184" s="252" t="s">
        <v>1</v>
      </c>
      <c r="F5184" s="253" t="s">
        <v>3925</v>
      </c>
      <c r="G5184" s="250"/>
      <c r="H5184" s="254">
        <v>7.3719999999999999</v>
      </c>
      <c r="I5184" s="255"/>
      <c r="J5184" s="250"/>
      <c r="K5184" s="250"/>
      <c r="L5184" s="256"/>
      <c r="M5184" s="257"/>
      <c r="N5184" s="258"/>
      <c r="O5184" s="258"/>
      <c r="P5184" s="258"/>
      <c r="Q5184" s="258"/>
      <c r="R5184" s="258"/>
      <c r="S5184" s="258"/>
      <c r="T5184" s="259"/>
      <c r="U5184" s="13"/>
      <c r="V5184" s="13"/>
      <c r="W5184" s="13"/>
      <c r="X5184" s="13"/>
      <c r="Y5184" s="13"/>
      <c r="Z5184" s="13"/>
      <c r="AA5184" s="13"/>
      <c r="AB5184" s="13"/>
      <c r="AC5184" s="13"/>
      <c r="AD5184" s="13"/>
      <c r="AE5184" s="13"/>
      <c r="AT5184" s="260" t="s">
        <v>260</v>
      </c>
      <c r="AU5184" s="260" t="s">
        <v>93</v>
      </c>
      <c r="AV5184" s="13" t="s">
        <v>93</v>
      </c>
      <c r="AW5184" s="13" t="s">
        <v>40</v>
      </c>
      <c r="AX5184" s="13" t="s">
        <v>84</v>
      </c>
      <c r="AY5184" s="260" t="s">
        <v>251</v>
      </c>
    </row>
    <row r="5185" s="13" customFormat="1">
      <c r="A5185" s="13"/>
      <c r="B5185" s="249"/>
      <c r="C5185" s="250"/>
      <c r="D5185" s="251" t="s">
        <v>260</v>
      </c>
      <c r="E5185" s="252" t="s">
        <v>1</v>
      </c>
      <c r="F5185" s="253" t="s">
        <v>3926</v>
      </c>
      <c r="G5185" s="250"/>
      <c r="H5185" s="254">
        <v>7.3719999999999999</v>
      </c>
      <c r="I5185" s="255"/>
      <c r="J5185" s="250"/>
      <c r="K5185" s="250"/>
      <c r="L5185" s="256"/>
      <c r="M5185" s="257"/>
      <c r="N5185" s="258"/>
      <c r="O5185" s="258"/>
      <c r="P5185" s="258"/>
      <c r="Q5185" s="258"/>
      <c r="R5185" s="258"/>
      <c r="S5185" s="258"/>
      <c r="T5185" s="259"/>
      <c r="U5185" s="13"/>
      <c r="V5185" s="13"/>
      <c r="W5185" s="13"/>
      <c r="X5185" s="13"/>
      <c r="Y5185" s="13"/>
      <c r="Z5185" s="13"/>
      <c r="AA5185" s="13"/>
      <c r="AB5185" s="13"/>
      <c r="AC5185" s="13"/>
      <c r="AD5185" s="13"/>
      <c r="AE5185" s="13"/>
      <c r="AT5185" s="260" t="s">
        <v>260</v>
      </c>
      <c r="AU5185" s="260" t="s">
        <v>93</v>
      </c>
      <c r="AV5185" s="13" t="s">
        <v>93</v>
      </c>
      <c r="AW5185" s="13" t="s">
        <v>40</v>
      </c>
      <c r="AX5185" s="13" t="s">
        <v>84</v>
      </c>
      <c r="AY5185" s="260" t="s">
        <v>251</v>
      </c>
    </row>
    <row r="5186" s="13" customFormat="1">
      <c r="A5186" s="13"/>
      <c r="B5186" s="249"/>
      <c r="C5186" s="250"/>
      <c r="D5186" s="251" t="s">
        <v>260</v>
      </c>
      <c r="E5186" s="252" t="s">
        <v>1</v>
      </c>
      <c r="F5186" s="253" t="s">
        <v>3927</v>
      </c>
      <c r="G5186" s="250"/>
      <c r="H5186" s="254">
        <v>7.3719999999999999</v>
      </c>
      <c r="I5186" s="255"/>
      <c r="J5186" s="250"/>
      <c r="K5186" s="250"/>
      <c r="L5186" s="256"/>
      <c r="M5186" s="257"/>
      <c r="N5186" s="258"/>
      <c r="O5186" s="258"/>
      <c r="P5186" s="258"/>
      <c r="Q5186" s="258"/>
      <c r="R5186" s="258"/>
      <c r="S5186" s="258"/>
      <c r="T5186" s="259"/>
      <c r="U5186" s="13"/>
      <c r="V5186" s="13"/>
      <c r="W5186" s="13"/>
      <c r="X5186" s="13"/>
      <c r="Y5186" s="13"/>
      <c r="Z5186" s="13"/>
      <c r="AA5186" s="13"/>
      <c r="AB5186" s="13"/>
      <c r="AC5186" s="13"/>
      <c r="AD5186" s="13"/>
      <c r="AE5186" s="13"/>
      <c r="AT5186" s="260" t="s">
        <v>260</v>
      </c>
      <c r="AU5186" s="260" t="s">
        <v>93</v>
      </c>
      <c r="AV5186" s="13" t="s">
        <v>93</v>
      </c>
      <c r="AW5186" s="13" t="s">
        <v>40</v>
      </c>
      <c r="AX5186" s="13" t="s">
        <v>84</v>
      </c>
      <c r="AY5186" s="260" t="s">
        <v>251</v>
      </c>
    </row>
    <row r="5187" s="13" customFormat="1">
      <c r="A5187" s="13"/>
      <c r="B5187" s="249"/>
      <c r="C5187" s="250"/>
      <c r="D5187" s="251" t="s">
        <v>260</v>
      </c>
      <c r="E5187" s="252" t="s">
        <v>1</v>
      </c>
      <c r="F5187" s="253" t="s">
        <v>3928</v>
      </c>
      <c r="G5187" s="250"/>
      <c r="H5187" s="254">
        <v>7.3719999999999999</v>
      </c>
      <c r="I5187" s="255"/>
      <c r="J5187" s="250"/>
      <c r="K5187" s="250"/>
      <c r="L5187" s="256"/>
      <c r="M5187" s="257"/>
      <c r="N5187" s="258"/>
      <c r="O5187" s="258"/>
      <c r="P5187" s="258"/>
      <c r="Q5187" s="258"/>
      <c r="R5187" s="258"/>
      <c r="S5187" s="258"/>
      <c r="T5187" s="259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60" t="s">
        <v>260</v>
      </c>
      <c r="AU5187" s="260" t="s">
        <v>93</v>
      </c>
      <c r="AV5187" s="13" t="s">
        <v>93</v>
      </c>
      <c r="AW5187" s="13" t="s">
        <v>40</v>
      </c>
      <c r="AX5187" s="13" t="s">
        <v>84</v>
      </c>
      <c r="AY5187" s="260" t="s">
        <v>251</v>
      </c>
    </row>
    <row r="5188" s="13" customFormat="1">
      <c r="A5188" s="13"/>
      <c r="B5188" s="249"/>
      <c r="C5188" s="250"/>
      <c r="D5188" s="251" t="s">
        <v>260</v>
      </c>
      <c r="E5188" s="252" t="s">
        <v>1</v>
      </c>
      <c r="F5188" s="253" t="s">
        <v>3929</v>
      </c>
      <c r="G5188" s="250"/>
      <c r="H5188" s="254">
        <v>7.3719999999999999</v>
      </c>
      <c r="I5188" s="255"/>
      <c r="J5188" s="250"/>
      <c r="K5188" s="250"/>
      <c r="L5188" s="256"/>
      <c r="M5188" s="257"/>
      <c r="N5188" s="258"/>
      <c r="O5188" s="258"/>
      <c r="P5188" s="258"/>
      <c r="Q5188" s="258"/>
      <c r="R5188" s="258"/>
      <c r="S5188" s="258"/>
      <c r="T5188" s="259"/>
      <c r="U5188" s="13"/>
      <c r="V5188" s="13"/>
      <c r="W5188" s="13"/>
      <c r="X5188" s="13"/>
      <c r="Y5188" s="13"/>
      <c r="Z5188" s="13"/>
      <c r="AA5188" s="13"/>
      <c r="AB5188" s="13"/>
      <c r="AC5188" s="13"/>
      <c r="AD5188" s="13"/>
      <c r="AE5188" s="13"/>
      <c r="AT5188" s="260" t="s">
        <v>260</v>
      </c>
      <c r="AU5188" s="260" t="s">
        <v>93</v>
      </c>
      <c r="AV5188" s="13" t="s">
        <v>93</v>
      </c>
      <c r="AW5188" s="13" t="s">
        <v>40</v>
      </c>
      <c r="AX5188" s="13" t="s">
        <v>84</v>
      </c>
      <c r="AY5188" s="260" t="s">
        <v>251</v>
      </c>
    </row>
    <row r="5189" s="13" customFormat="1">
      <c r="A5189" s="13"/>
      <c r="B5189" s="249"/>
      <c r="C5189" s="250"/>
      <c r="D5189" s="251" t="s">
        <v>260</v>
      </c>
      <c r="E5189" s="252" t="s">
        <v>1</v>
      </c>
      <c r="F5189" s="253" t="s">
        <v>3930</v>
      </c>
      <c r="G5189" s="250"/>
      <c r="H5189" s="254">
        <v>7.3719999999999999</v>
      </c>
      <c r="I5189" s="255"/>
      <c r="J5189" s="250"/>
      <c r="K5189" s="250"/>
      <c r="L5189" s="256"/>
      <c r="M5189" s="257"/>
      <c r="N5189" s="258"/>
      <c r="O5189" s="258"/>
      <c r="P5189" s="258"/>
      <c r="Q5189" s="258"/>
      <c r="R5189" s="258"/>
      <c r="S5189" s="258"/>
      <c r="T5189" s="259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T5189" s="260" t="s">
        <v>260</v>
      </c>
      <c r="AU5189" s="260" t="s">
        <v>93</v>
      </c>
      <c r="AV5189" s="13" t="s">
        <v>93</v>
      </c>
      <c r="AW5189" s="13" t="s">
        <v>40</v>
      </c>
      <c r="AX5189" s="13" t="s">
        <v>84</v>
      </c>
      <c r="AY5189" s="260" t="s">
        <v>251</v>
      </c>
    </row>
    <row r="5190" s="13" customFormat="1">
      <c r="A5190" s="13"/>
      <c r="B5190" s="249"/>
      <c r="C5190" s="250"/>
      <c r="D5190" s="251" t="s">
        <v>260</v>
      </c>
      <c r="E5190" s="252" t="s">
        <v>1</v>
      </c>
      <c r="F5190" s="253" t="s">
        <v>3931</v>
      </c>
      <c r="G5190" s="250"/>
      <c r="H5190" s="254">
        <v>7.3719999999999999</v>
      </c>
      <c r="I5190" s="255"/>
      <c r="J5190" s="250"/>
      <c r="K5190" s="250"/>
      <c r="L5190" s="256"/>
      <c r="M5190" s="257"/>
      <c r="N5190" s="258"/>
      <c r="O5190" s="258"/>
      <c r="P5190" s="258"/>
      <c r="Q5190" s="258"/>
      <c r="R5190" s="258"/>
      <c r="S5190" s="258"/>
      <c r="T5190" s="259"/>
      <c r="U5190" s="13"/>
      <c r="V5190" s="13"/>
      <c r="W5190" s="13"/>
      <c r="X5190" s="13"/>
      <c r="Y5190" s="13"/>
      <c r="Z5190" s="13"/>
      <c r="AA5190" s="13"/>
      <c r="AB5190" s="13"/>
      <c r="AC5190" s="13"/>
      <c r="AD5190" s="13"/>
      <c r="AE5190" s="13"/>
      <c r="AT5190" s="260" t="s">
        <v>260</v>
      </c>
      <c r="AU5190" s="260" t="s">
        <v>93</v>
      </c>
      <c r="AV5190" s="13" t="s">
        <v>93</v>
      </c>
      <c r="AW5190" s="13" t="s">
        <v>40</v>
      </c>
      <c r="AX5190" s="13" t="s">
        <v>84</v>
      </c>
      <c r="AY5190" s="260" t="s">
        <v>251</v>
      </c>
    </row>
    <row r="5191" s="13" customFormat="1">
      <c r="A5191" s="13"/>
      <c r="B5191" s="249"/>
      <c r="C5191" s="250"/>
      <c r="D5191" s="251" t="s">
        <v>260</v>
      </c>
      <c r="E5191" s="252" t="s">
        <v>1</v>
      </c>
      <c r="F5191" s="253" t="s">
        <v>3932</v>
      </c>
      <c r="G5191" s="250"/>
      <c r="H5191" s="254">
        <v>7.3719999999999999</v>
      </c>
      <c r="I5191" s="255"/>
      <c r="J5191" s="250"/>
      <c r="K5191" s="250"/>
      <c r="L5191" s="256"/>
      <c r="M5191" s="257"/>
      <c r="N5191" s="258"/>
      <c r="O5191" s="258"/>
      <c r="P5191" s="258"/>
      <c r="Q5191" s="258"/>
      <c r="R5191" s="258"/>
      <c r="S5191" s="258"/>
      <c r="T5191" s="259"/>
      <c r="U5191" s="13"/>
      <c r="V5191" s="13"/>
      <c r="W5191" s="13"/>
      <c r="X5191" s="13"/>
      <c r="Y5191" s="13"/>
      <c r="Z5191" s="13"/>
      <c r="AA5191" s="13"/>
      <c r="AB5191" s="13"/>
      <c r="AC5191" s="13"/>
      <c r="AD5191" s="13"/>
      <c r="AE5191" s="13"/>
      <c r="AT5191" s="260" t="s">
        <v>260</v>
      </c>
      <c r="AU5191" s="260" t="s">
        <v>93</v>
      </c>
      <c r="AV5191" s="13" t="s">
        <v>93</v>
      </c>
      <c r="AW5191" s="13" t="s">
        <v>40</v>
      </c>
      <c r="AX5191" s="13" t="s">
        <v>84</v>
      </c>
      <c r="AY5191" s="260" t="s">
        <v>251</v>
      </c>
    </row>
    <row r="5192" s="13" customFormat="1">
      <c r="A5192" s="13"/>
      <c r="B5192" s="249"/>
      <c r="C5192" s="250"/>
      <c r="D5192" s="251" t="s">
        <v>260</v>
      </c>
      <c r="E5192" s="252" t="s">
        <v>1</v>
      </c>
      <c r="F5192" s="253" t="s">
        <v>3933</v>
      </c>
      <c r="G5192" s="250"/>
      <c r="H5192" s="254">
        <v>7.3719999999999999</v>
      </c>
      <c r="I5192" s="255"/>
      <c r="J5192" s="250"/>
      <c r="K5192" s="250"/>
      <c r="L5192" s="256"/>
      <c r="M5192" s="257"/>
      <c r="N5192" s="258"/>
      <c r="O5192" s="258"/>
      <c r="P5192" s="258"/>
      <c r="Q5192" s="258"/>
      <c r="R5192" s="258"/>
      <c r="S5192" s="258"/>
      <c r="T5192" s="259"/>
      <c r="U5192" s="13"/>
      <c r="V5192" s="13"/>
      <c r="W5192" s="13"/>
      <c r="X5192" s="13"/>
      <c r="Y5192" s="13"/>
      <c r="Z5192" s="13"/>
      <c r="AA5192" s="13"/>
      <c r="AB5192" s="13"/>
      <c r="AC5192" s="13"/>
      <c r="AD5192" s="13"/>
      <c r="AE5192" s="13"/>
      <c r="AT5192" s="260" t="s">
        <v>260</v>
      </c>
      <c r="AU5192" s="260" t="s">
        <v>93</v>
      </c>
      <c r="AV5192" s="13" t="s">
        <v>93</v>
      </c>
      <c r="AW5192" s="13" t="s">
        <v>40</v>
      </c>
      <c r="AX5192" s="13" t="s">
        <v>84</v>
      </c>
      <c r="AY5192" s="260" t="s">
        <v>251</v>
      </c>
    </row>
    <row r="5193" s="13" customFormat="1">
      <c r="A5193" s="13"/>
      <c r="B5193" s="249"/>
      <c r="C5193" s="250"/>
      <c r="D5193" s="251" t="s">
        <v>260</v>
      </c>
      <c r="E5193" s="252" t="s">
        <v>1</v>
      </c>
      <c r="F5193" s="253" t="s">
        <v>3934</v>
      </c>
      <c r="G5193" s="250"/>
      <c r="H5193" s="254">
        <v>7.3719999999999999</v>
      </c>
      <c r="I5193" s="255"/>
      <c r="J5193" s="250"/>
      <c r="K5193" s="250"/>
      <c r="L5193" s="256"/>
      <c r="M5193" s="257"/>
      <c r="N5193" s="258"/>
      <c r="O5193" s="258"/>
      <c r="P5193" s="258"/>
      <c r="Q5193" s="258"/>
      <c r="R5193" s="258"/>
      <c r="S5193" s="258"/>
      <c r="T5193" s="259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T5193" s="260" t="s">
        <v>260</v>
      </c>
      <c r="AU5193" s="260" t="s">
        <v>93</v>
      </c>
      <c r="AV5193" s="13" t="s">
        <v>93</v>
      </c>
      <c r="AW5193" s="13" t="s">
        <v>40</v>
      </c>
      <c r="AX5193" s="13" t="s">
        <v>84</v>
      </c>
      <c r="AY5193" s="260" t="s">
        <v>251</v>
      </c>
    </row>
    <row r="5194" s="13" customFormat="1">
      <c r="A5194" s="13"/>
      <c r="B5194" s="249"/>
      <c r="C5194" s="250"/>
      <c r="D5194" s="251" t="s">
        <v>260</v>
      </c>
      <c r="E5194" s="252" t="s">
        <v>1</v>
      </c>
      <c r="F5194" s="253" t="s">
        <v>3935</v>
      </c>
      <c r="G5194" s="250"/>
      <c r="H5194" s="254">
        <v>7.3719999999999999</v>
      </c>
      <c r="I5194" s="255"/>
      <c r="J5194" s="250"/>
      <c r="K5194" s="250"/>
      <c r="L5194" s="256"/>
      <c r="M5194" s="257"/>
      <c r="N5194" s="258"/>
      <c r="O5194" s="258"/>
      <c r="P5194" s="258"/>
      <c r="Q5194" s="258"/>
      <c r="R5194" s="258"/>
      <c r="S5194" s="258"/>
      <c r="T5194" s="259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60" t="s">
        <v>260</v>
      </c>
      <c r="AU5194" s="260" t="s">
        <v>93</v>
      </c>
      <c r="AV5194" s="13" t="s">
        <v>93</v>
      </c>
      <c r="AW5194" s="13" t="s">
        <v>40</v>
      </c>
      <c r="AX5194" s="13" t="s">
        <v>84</v>
      </c>
      <c r="AY5194" s="260" t="s">
        <v>251</v>
      </c>
    </row>
    <row r="5195" s="13" customFormat="1">
      <c r="A5195" s="13"/>
      <c r="B5195" s="249"/>
      <c r="C5195" s="250"/>
      <c r="D5195" s="251" t="s">
        <v>260</v>
      </c>
      <c r="E5195" s="252" t="s">
        <v>1</v>
      </c>
      <c r="F5195" s="253" t="s">
        <v>3936</v>
      </c>
      <c r="G5195" s="250"/>
      <c r="H5195" s="254">
        <v>9.2420000000000009</v>
      </c>
      <c r="I5195" s="255"/>
      <c r="J5195" s="250"/>
      <c r="K5195" s="250"/>
      <c r="L5195" s="256"/>
      <c r="M5195" s="257"/>
      <c r="N5195" s="258"/>
      <c r="O5195" s="258"/>
      <c r="P5195" s="258"/>
      <c r="Q5195" s="258"/>
      <c r="R5195" s="258"/>
      <c r="S5195" s="258"/>
      <c r="T5195" s="259"/>
      <c r="U5195" s="13"/>
      <c r="V5195" s="13"/>
      <c r="W5195" s="13"/>
      <c r="X5195" s="13"/>
      <c r="Y5195" s="13"/>
      <c r="Z5195" s="13"/>
      <c r="AA5195" s="13"/>
      <c r="AB5195" s="13"/>
      <c r="AC5195" s="13"/>
      <c r="AD5195" s="13"/>
      <c r="AE5195" s="13"/>
      <c r="AT5195" s="260" t="s">
        <v>260</v>
      </c>
      <c r="AU5195" s="260" t="s">
        <v>93</v>
      </c>
      <c r="AV5195" s="13" t="s">
        <v>93</v>
      </c>
      <c r="AW5195" s="13" t="s">
        <v>40</v>
      </c>
      <c r="AX5195" s="13" t="s">
        <v>84</v>
      </c>
      <c r="AY5195" s="260" t="s">
        <v>251</v>
      </c>
    </row>
    <row r="5196" s="13" customFormat="1">
      <c r="A5196" s="13"/>
      <c r="B5196" s="249"/>
      <c r="C5196" s="250"/>
      <c r="D5196" s="251" t="s">
        <v>260</v>
      </c>
      <c r="E5196" s="252" t="s">
        <v>1</v>
      </c>
      <c r="F5196" s="253" t="s">
        <v>3937</v>
      </c>
      <c r="G5196" s="250"/>
      <c r="H5196" s="254">
        <v>7.3719999999999999</v>
      </c>
      <c r="I5196" s="255"/>
      <c r="J5196" s="250"/>
      <c r="K5196" s="250"/>
      <c r="L5196" s="256"/>
      <c r="M5196" s="257"/>
      <c r="N5196" s="258"/>
      <c r="O5196" s="258"/>
      <c r="P5196" s="258"/>
      <c r="Q5196" s="258"/>
      <c r="R5196" s="258"/>
      <c r="S5196" s="258"/>
      <c r="T5196" s="259"/>
      <c r="U5196" s="13"/>
      <c r="V5196" s="13"/>
      <c r="W5196" s="13"/>
      <c r="X5196" s="13"/>
      <c r="Y5196" s="13"/>
      <c r="Z5196" s="13"/>
      <c r="AA5196" s="13"/>
      <c r="AB5196" s="13"/>
      <c r="AC5196" s="13"/>
      <c r="AD5196" s="13"/>
      <c r="AE5196" s="13"/>
      <c r="AT5196" s="260" t="s">
        <v>260</v>
      </c>
      <c r="AU5196" s="260" t="s">
        <v>93</v>
      </c>
      <c r="AV5196" s="13" t="s">
        <v>93</v>
      </c>
      <c r="AW5196" s="13" t="s">
        <v>40</v>
      </c>
      <c r="AX5196" s="13" t="s">
        <v>84</v>
      </c>
      <c r="AY5196" s="260" t="s">
        <v>251</v>
      </c>
    </row>
    <row r="5197" s="13" customFormat="1">
      <c r="A5197" s="13"/>
      <c r="B5197" s="249"/>
      <c r="C5197" s="250"/>
      <c r="D5197" s="251" t="s">
        <v>260</v>
      </c>
      <c r="E5197" s="252" t="s">
        <v>1</v>
      </c>
      <c r="F5197" s="253" t="s">
        <v>3938</v>
      </c>
      <c r="G5197" s="250"/>
      <c r="H5197" s="254">
        <v>7.3719999999999999</v>
      </c>
      <c r="I5197" s="255"/>
      <c r="J5197" s="250"/>
      <c r="K5197" s="250"/>
      <c r="L5197" s="256"/>
      <c r="M5197" s="257"/>
      <c r="N5197" s="258"/>
      <c r="O5197" s="258"/>
      <c r="P5197" s="258"/>
      <c r="Q5197" s="258"/>
      <c r="R5197" s="258"/>
      <c r="S5197" s="258"/>
      <c r="T5197" s="259"/>
      <c r="U5197" s="13"/>
      <c r="V5197" s="13"/>
      <c r="W5197" s="13"/>
      <c r="X5197" s="13"/>
      <c r="Y5197" s="13"/>
      <c r="Z5197" s="13"/>
      <c r="AA5197" s="13"/>
      <c r="AB5197" s="13"/>
      <c r="AC5197" s="13"/>
      <c r="AD5197" s="13"/>
      <c r="AE5197" s="13"/>
      <c r="AT5197" s="260" t="s">
        <v>260</v>
      </c>
      <c r="AU5197" s="260" t="s">
        <v>93</v>
      </c>
      <c r="AV5197" s="13" t="s">
        <v>93</v>
      </c>
      <c r="AW5197" s="13" t="s">
        <v>40</v>
      </c>
      <c r="AX5197" s="13" t="s">
        <v>84</v>
      </c>
      <c r="AY5197" s="260" t="s">
        <v>251</v>
      </c>
    </row>
    <row r="5198" s="13" customFormat="1">
      <c r="A5198" s="13"/>
      <c r="B5198" s="249"/>
      <c r="C5198" s="250"/>
      <c r="D5198" s="251" t="s">
        <v>260</v>
      </c>
      <c r="E5198" s="252" t="s">
        <v>1</v>
      </c>
      <c r="F5198" s="253" t="s">
        <v>3939</v>
      </c>
      <c r="G5198" s="250"/>
      <c r="H5198" s="254">
        <v>7.3719999999999999</v>
      </c>
      <c r="I5198" s="255"/>
      <c r="J5198" s="250"/>
      <c r="K5198" s="250"/>
      <c r="L5198" s="256"/>
      <c r="M5198" s="257"/>
      <c r="N5198" s="258"/>
      <c r="O5198" s="258"/>
      <c r="P5198" s="258"/>
      <c r="Q5198" s="258"/>
      <c r="R5198" s="258"/>
      <c r="S5198" s="258"/>
      <c r="T5198" s="259"/>
      <c r="U5198" s="13"/>
      <c r="V5198" s="13"/>
      <c r="W5198" s="13"/>
      <c r="X5198" s="13"/>
      <c r="Y5198" s="13"/>
      <c r="Z5198" s="13"/>
      <c r="AA5198" s="13"/>
      <c r="AB5198" s="13"/>
      <c r="AC5198" s="13"/>
      <c r="AD5198" s="13"/>
      <c r="AE5198" s="13"/>
      <c r="AT5198" s="260" t="s">
        <v>260</v>
      </c>
      <c r="AU5198" s="260" t="s">
        <v>93</v>
      </c>
      <c r="AV5198" s="13" t="s">
        <v>93</v>
      </c>
      <c r="AW5198" s="13" t="s">
        <v>40</v>
      </c>
      <c r="AX5198" s="13" t="s">
        <v>84</v>
      </c>
      <c r="AY5198" s="260" t="s">
        <v>251</v>
      </c>
    </row>
    <row r="5199" s="13" customFormat="1">
      <c r="A5199" s="13"/>
      <c r="B5199" s="249"/>
      <c r="C5199" s="250"/>
      <c r="D5199" s="251" t="s">
        <v>260</v>
      </c>
      <c r="E5199" s="252" t="s">
        <v>1</v>
      </c>
      <c r="F5199" s="253" t="s">
        <v>3940</v>
      </c>
      <c r="G5199" s="250"/>
      <c r="H5199" s="254">
        <v>7.3719999999999999</v>
      </c>
      <c r="I5199" s="255"/>
      <c r="J5199" s="250"/>
      <c r="K5199" s="250"/>
      <c r="L5199" s="256"/>
      <c r="M5199" s="257"/>
      <c r="N5199" s="258"/>
      <c r="O5199" s="258"/>
      <c r="P5199" s="258"/>
      <c r="Q5199" s="258"/>
      <c r="R5199" s="258"/>
      <c r="S5199" s="258"/>
      <c r="T5199" s="259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T5199" s="260" t="s">
        <v>260</v>
      </c>
      <c r="AU5199" s="260" t="s">
        <v>93</v>
      </c>
      <c r="AV5199" s="13" t="s">
        <v>93</v>
      </c>
      <c r="AW5199" s="13" t="s">
        <v>40</v>
      </c>
      <c r="AX5199" s="13" t="s">
        <v>84</v>
      </c>
      <c r="AY5199" s="260" t="s">
        <v>251</v>
      </c>
    </row>
    <row r="5200" s="13" customFormat="1">
      <c r="A5200" s="13"/>
      <c r="B5200" s="249"/>
      <c r="C5200" s="250"/>
      <c r="D5200" s="251" t="s">
        <v>260</v>
      </c>
      <c r="E5200" s="252" t="s">
        <v>1</v>
      </c>
      <c r="F5200" s="253" t="s">
        <v>3941</v>
      </c>
      <c r="G5200" s="250"/>
      <c r="H5200" s="254">
        <v>7.3719999999999999</v>
      </c>
      <c r="I5200" s="255"/>
      <c r="J5200" s="250"/>
      <c r="K5200" s="250"/>
      <c r="L5200" s="256"/>
      <c r="M5200" s="257"/>
      <c r="N5200" s="258"/>
      <c r="O5200" s="258"/>
      <c r="P5200" s="258"/>
      <c r="Q5200" s="258"/>
      <c r="R5200" s="258"/>
      <c r="S5200" s="258"/>
      <c r="T5200" s="259"/>
      <c r="U5200" s="13"/>
      <c r="V5200" s="13"/>
      <c r="W5200" s="13"/>
      <c r="X5200" s="13"/>
      <c r="Y5200" s="13"/>
      <c r="Z5200" s="13"/>
      <c r="AA5200" s="13"/>
      <c r="AB5200" s="13"/>
      <c r="AC5200" s="13"/>
      <c r="AD5200" s="13"/>
      <c r="AE5200" s="13"/>
      <c r="AT5200" s="260" t="s">
        <v>260</v>
      </c>
      <c r="AU5200" s="260" t="s">
        <v>93</v>
      </c>
      <c r="AV5200" s="13" t="s">
        <v>93</v>
      </c>
      <c r="AW5200" s="13" t="s">
        <v>40</v>
      </c>
      <c r="AX5200" s="13" t="s">
        <v>84</v>
      </c>
      <c r="AY5200" s="260" t="s">
        <v>251</v>
      </c>
    </row>
    <row r="5201" s="13" customFormat="1">
      <c r="A5201" s="13"/>
      <c r="B5201" s="249"/>
      <c r="C5201" s="250"/>
      <c r="D5201" s="251" t="s">
        <v>260</v>
      </c>
      <c r="E5201" s="252" t="s">
        <v>1</v>
      </c>
      <c r="F5201" s="253" t="s">
        <v>3942</v>
      </c>
      <c r="G5201" s="250"/>
      <c r="H5201" s="254">
        <v>7.3719999999999999</v>
      </c>
      <c r="I5201" s="255"/>
      <c r="J5201" s="250"/>
      <c r="K5201" s="250"/>
      <c r="L5201" s="256"/>
      <c r="M5201" s="257"/>
      <c r="N5201" s="258"/>
      <c r="O5201" s="258"/>
      <c r="P5201" s="258"/>
      <c r="Q5201" s="258"/>
      <c r="R5201" s="258"/>
      <c r="S5201" s="258"/>
      <c r="T5201" s="259"/>
      <c r="U5201" s="13"/>
      <c r="V5201" s="13"/>
      <c r="W5201" s="13"/>
      <c r="X5201" s="13"/>
      <c r="Y5201" s="13"/>
      <c r="Z5201" s="13"/>
      <c r="AA5201" s="13"/>
      <c r="AB5201" s="13"/>
      <c r="AC5201" s="13"/>
      <c r="AD5201" s="13"/>
      <c r="AE5201" s="13"/>
      <c r="AT5201" s="260" t="s">
        <v>260</v>
      </c>
      <c r="AU5201" s="260" t="s">
        <v>93</v>
      </c>
      <c r="AV5201" s="13" t="s">
        <v>93</v>
      </c>
      <c r="AW5201" s="13" t="s">
        <v>40</v>
      </c>
      <c r="AX5201" s="13" t="s">
        <v>84</v>
      </c>
      <c r="AY5201" s="260" t="s">
        <v>251</v>
      </c>
    </row>
    <row r="5202" s="13" customFormat="1">
      <c r="A5202" s="13"/>
      <c r="B5202" s="249"/>
      <c r="C5202" s="250"/>
      <c r="D5202" s="251" t="s">
        <v>260</v>
      </c>
      <c r="E5202" s="252" t="s">
        <v>1</v>
      </c>
      <c r="F5202" s="253" t="s">
        <v>3943</v>
      </c>
      <c r="G5202" s="250"/>
      <c r="H5202" s="254">
        <v>7.3719999999999999</v>
      </c>
      <c r="I5202" s="255"/>
      <c r="J5202" s="250"/>
      <c r="K5202" s="250"/>
      <c r="L5202" s="256"/>
      <c r="M5202" s="257"/>
      <c r="N5202" s="258"/>
      <c r="O5202" s="258"/>
      <c r="P5202" s="258"/>
      <c r="Q5202" s="258"/>
      <c r="R5202" s="258"/>
      <c r="S5202" s="258"/>
      <c r="T5202" s="259"/>
      <c r="U5202" s="13"/>
      <c r="V5202" s="13"/>
      <c r="W5202" s="13"/>
      <c r="X5202" s="13"/>
      <c r="Y5202" s="13"/>
      <c r="Z5202" s="13"/>
      <c r="AA5202" s="13"/>
      <c r="AB5202" s="13"/>
      <c r="AC5202" s="13"/>
      <c r="AD5202" s="13"/>
      <c r="AE5202" s="13"/>
      <c r="AT5202" s="260" t="s">
        <v>260</v>
      </c>
      <c r="AU5202" s="260" t="s">
        <v>93</v>
      </c>
      <c r="AV5202" s="13" t="s">
        <v>93</v>
      </c>
      <c r="AW5202" s="13" t="s">
        <v>40</v>
      </c>
      <c r="AX5202" s="13" t="s">
        <v>84</v>
      </c>
      <c r="AY5202" s="260" t="s">
        <v>251</v>
      </c>
    </row>
    <row r="5203" s="13" customFormat="1">
      <c r="A5203" s="13"/>
      <c r="B5203" s="249"/>
      <c r="C5203" s="250"/>
      <c r="D5203" s="251" t="s">
        <v>260</v>
      </c>
      <c r="E5203" s="252" t="s">
        <v>1</v>
      </c>
      <c r="F5203" s="253" t="s">
        <v>3944</v>
      </c>
      <c r="G5203" s="250"/>
      <c r="H5203" s="254">
        <v>7.3719999999999999</v>
      </c>
      <c r="I5203" s="255"/>
      <c r="J5203" s="250"/>
      <c r="K5203" s="250"/>
      <c r="L5203" s="256"/>
      <c r="M5203" s="257"/>
      <c r="N5203" s="258"/>
      <c r="O5203" s="258"/>
      <c r="P5203" s="258"/>
      <c r="Q5203" s="258"/>
      <c r="R5203" s="258"/>
      <c r="S5203" s="258"/>
      <c r="T5203" s="259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60" t="s">
        <v>260</v>
      </c>
      <c r="AU5203" s="260" t="s">
        <v>93</v>
      </c>
      <c r="AV5203" s="13" t="s">
        <v>93</v>
      </c>
      <c r="AW5203" s="13" t="s">
        <v>40</v>
      </c>
      <c r="AX5203" s="13" t="s">
        <v>84</v>
      </c>
      <c r="AY5203" s="260" t="s">
        <v>251</v>
      </c>
    </row>
    <row r="5204" s="16" customFormat="1">
      <c r="A5204" s="16"/>
      <c r="B5204" s="283"/>
      <c r="C5204" s="284"/>
      <c r="D5204" s="251" t="s">
        <v>260</v>
      </c>
      <c r="E5204" s="285" t="s">
        <v>1</v>
      </c>
      <c r="F5204" s="286" t="s">
        <v>329</v>
      </c>
      <c r="G5204" s="284"/>
      <c r="H5204" s="287">
        <v>149.31</v>
      </c>
      <c r="I5204" s="288"/>
      <c r="J5204" s="284"/>
      <c r="K5204" s="284"/>
      <c r="L5204" s="289"/>
      <c r="M5204" s="290"/>
      <c r="N5204" s="291"/>
      <c r="O5204" s="291"/>
      <c r="P5204" s="291"/>
      <c r="Q5204" s="291"/>
      <c r="R5204" s="291"/>
      <c r="S5204" s="291"/>
      <c r="T5204" s="292"/>
      <c r="U5204" s="16"/>
      <c r="V5204" s="16"/>
      <c r="W5204" s="16"/>
      <c r="X5204" s="16"/>
      <c r="Y5204" s="16"/>
      <c r="Z5204" s="16"/>
      <c r="AA5204" s="16"/>
      <c r="AB5204" s="16"/>
      <c r="AC5204" s="16"/>
      <c r="AD5204" s="16"/>
      <c r="AE5204" s="16"/>
      <c r="AT5204" s="293" t="s">
        <v>260</v>
      </c>
      <c r="AU5204" s="293" t="s">
        <v>93</v>
      </c>
      <c r="AV5204" s="16" t="s">
        <v>273</v>
      </c>
      <c r="AW5204" s="16" t="s">
        <v>40</v>
      </c>
      <c r="AX5204" s="16" t="s">
        <v>84</v>
      </c>
      <c r="AY5204" s="293" t="s">
        <v>251</v>
      </c>
    </row>
    <row r="5205" s="15" customFormat="1">
      <c r="A5205" s="15"/>
      <c r="B5205" s="272"/>
      <c r="C5205" s="273"/>
      <c r="D5205" s="251" t="s">
        <v>260</v>
      </c>
      <c r="E5205" s="274" t="s">
        <v>1</v>
      </c>
      <c r="F5205" s="275" t="s">
        <v>632</v>
      </c>
      <c r="G5205" s="273"/>
      <c r="H5205" s="274" t="s">
        <v>1</v>
      </c>
      <c r="I5205" s="276"/>
      <c r="J5205" s="273"/>
      <c r="K5205" s="273"/>
      <c r="L5205" s="277"/>
      <c r="M5205" s="278"/>
      <c r="N5205" s="279"/>
      <c r="O5205" s="279"/>
      <c r="P5205" s="279"/>
      <c r="Q5205" s="279"/>
      <c r="R5205" s="279"/>
      <c r="S5205" s="279"/>
      <c r="T5205" s="280"/>
      <c r="U5205" s="15"/>
      <c r="V5205" s="15"/>
      <c r="W5205" s="15"/>
      <c r="X5205" s="15"/>
      <c r="Y5205" s="15"/>
      <c r="Z5205" s="15"/>
      <c r="AA5205" s="15"/>
      <c r="AB5205" s="15"/>
      <c r="AC5205" s="15"/>
      <c r="AD5205" s="15"/>
      <c r="AE5205" s="15"/>
      <c r="AT5205" s="281" t="s">
        <v>260</v>
      </c>
      <c r="AU5205" s="281" t="s">
        <v>93</v>
      </c>
      <c r="AV5205" s="15" t="s">
        <v>91</v>
      </c>
      <c r="AW5205" s="15" t="s">
        <v>40</v>
      </c>
      <c r="AX5205" s="15" t="s">
        <v>84</v>
      </c>
      <c r="AY5205" s="281" t="s">
        <v>251</v>
      </c>
    </row>
    <row r="5206" s="13" customFormat="1">
      <c r="A5206" s="13"/>
      <c r="B5206" s="249"/>
      <c r="C5206" s="250"/>
      <c r="D5206" s="251" t="s">
        <v>260</v>
      </c>
      <c r="E5206" s="252" t="s">
        <v>1</v>
      </c>
      <c r="F5206" s="253" t="s">
        <v>3945</v>
      </c>
      <c r="G5206" s="250"/>
      <c r="H5206" s="254">
        <v>7.3719999999999999</v>
      </c>
      <c r="I5206" s="255"/>
      <c r="J5206" s="250"/>
      <c r="K5206" s="250"/>
      <c r="L5206" s="256"/>
      <c r="M5206" s="257"/>
      <c r="N5206" s="258"/>
      <c r="O5206" s="258"/>
      <c r="P5206" s="258"/>
      <c r="Q5206" s="258"/>
      <c r="R5206" s="258"/>
      <c r="S5206" s="258"/>
      <c r="T5206" s="259"/>
      <c r="U5206" s="13"/>
      <c r="V5206" s="13"/>
      <c r="W5206" s="13"/>
      <c r="X5206" s="13"/>
      <c r="Y5206" s="13"/>
      <c r="Z5206" s="13"/>
      <c r="AA5206" s="13"/>
      <c r="AB5206" s="13"/>
      <c r="AC5206" s="13"/>
      <c r="AD5206" s="13"/>
      <c r="AE5206" s="13"/>
      <c r="AT5206" s="260" t="s">
        <v>260</v>
      </c>
      <c r="AU5206" s="260" t="s">
        <v>93</v>
      </c>
      <c r="AV5206" s="13" t="s">
        <v>93</v>
      </c>
      <c r="AW5206" s="13" t="s">
        <v>40</v>
      </c>
      <c r="AX5206" s="13" t="s">
        <v>84</v>
      </c>
      <c r="AY5206" s="260" t="s">
        <v>251</v>
      </c>
    </row>
    <row r="5207" s="13" customFormat="1">
      <c r="A5207" s="13"/>
      <c r="B5207" s="249"/>
      <c r="C5207" s="250"/>
      <c r="D5207" s="251" t="s">
        <v>260</v>
      </c>
      <c r="E5207" s="252" t="s">
        <v>1</v>
      </c>
      <c r="F5207" s="253" t="s">
        <v>3946</v>
      </c>
      <c r="G5207" s="250"/>
      <c r="H5207" s="254">
        <v>7.3719999999999999</v>
      </c>
      <c r="I5207" s="255"/>
      <c r="J5207" s="250"/>
      <c r="K5207" s="250"/>
      <c r="L5207" s="256"/>
      <c r="M5207" s="257"/>
      <c r="N5207" s="258"/>
      <c r="O5207" s="258"/>
      <c r="P5207" s="258"/>
      <c r="Q5207" s="258"/>
      <c r="R5207" s="258"/>
      <c r="S5207" s="258"/>
      <c r="T5207" s="259"/>
      <c r="U5207" s="13"/>
      <c r="V5207" s="13"/>
      <c r="W5207" s="13"/>
      <c r="X5207" s="13"/>
      <c r="Y5207" s="13"/>
      <c r="Z5207" s="13"/>
      <c r="AA5207" s="13"/>
      <c r="AB5207" s="13"/>
      <c r="AC5207" s="13"/>
      <c r="AD5207" s="13"/>
      <c r="AE5207" s="13"/>
      <c r="AT5207" s="260" t="s">
        <v>260</v>
      </c>
      <c r="AU5207" s="260" t="s">
        <v>93</v>
      </c>
      <c r="AV5207" s="13" t="s">
        <v>93</v>
      </c>
      <c r="AW5207" s="13" t="s">
        <v>40</v>
      </c>
      <c r="AX5207" s="13" t="s">
        <v>84</v>
      </c>
      <c r="AY5207" s="260" t="s">
        <v>251</v>
      </c>
    </row>
    <row r="5208" s="13" customFormat="1">
      <c r="A5208" s="13"/>
      <c r="B5208" s="249"/>
      <c r="C5208" s="250"/>
      <c r="D5208" s="251" t="s">
        <v>260</v>
      </c>
      <c r="E5208" s="252" t="s">
        <v>1</v>
      </c>
      <c r="F5208" s="253" t="s">
        <v>3947</v>
      </c>
      <c r="G5208" s="250"/>
      <c r="H5208" s="254">
        <v>7.3719999999999999</v>
      </c>
      <c r="I5208" s="255"/>
      <c r="J5208" s="250"/>
      <c r="K5208" s="250"/>
      <c r="L5208" s="256"/>
      <c r="M5208" s="257"/>
      <c r="N5208" s="258"/>
      <c r="O5208" s="258"/>
      <c r="P5208" s="258"/>
      <c r="Q5208" s="258"/>
      <c r="R5208" s="258"/>
      <c r="S5208" s="258"/>
      <c r="T5208" s="259"/>
      <c r="U5208" s="13"/>
      <c r="V5208" s="13"/>
      <c r="W5208" s="13"/>
      <c r="X5208" s="13"/>
      <c r="Y5208" s="13"/>
      <c r="Z5208" s="13"/>
      <c r="AA5208" s="13"/>
      <c r="AB5208" s="13"/>
      <c r="AC5208" s="13"/>
      <c r="AD5208" s="13"/>
      <c r="AE5208" s="13"/>
      <c r="AT5208" s="260" t="s">
        <v>260</v>
      </c>
      <c r="AU5208" s="260" t="s">
        <v>93</v>
      </c>
      <c r="AV5208" s="13" t="s">
        <v>93</v>
      </c>
      <c r="AW5208" s="13" t="s">
        <v>40</v>
      </c>
      <c r="AX5208" s="13" t="s">
        <v>84</v>
      </c>
      <c r="AY5208" s="260" t="s">
        <v>251</v>
      </c>
    </row>
    <row r="5209" s="13" customFormat="1">
      <c r="A5209" s="13"/>
      <c r="B5209" s="249"/>
      <c r="C5209" s="250"/>
      <c r="D5209" s="251" t="s">
        <v>260</v>
      </c>
      <c r="E5209" s="252" t="s">
        <v>1</v>
      </c>
      <c r="F5209" s="253" t="s">
        <v>3948</v>
      </c>
      <c r="G5209" s="250"/>
      <c r="H5209" s="254">
        <v>7.3719999999999999</v>
      </c>
      <c r="I5209" s="255"/>
      <c r="J5209" s="250"/>
      <c r="K5209" s="250"/>
      <c r="L5209" s="256"/>
      <c r="M5209" s="257"/>
      <c r="N5209" s="258"/>
      <c r="O5209" s="258"/>
      <c r="P5209" s="258"/>
      <c r="Q5209" s="258"/>
      <c r="R5209" s="258"/>
      <c r="S5209" s="258"/>
      <c r="T5209" s="259"/>
      <c r="U5209" s="13"/>
      <c r="V5209" s="13"/>
      <c r="W5209" s="13"/>
      <c r="X5209" s="13"/>
      <c r="Y5209" s="13"/>
      <c r="Z5209" s="13"/>
      <c r="AA5209" s="13"/>
      <c r="AB5209" s="13"/>
      <c r="AC5209" s="13"/>
      <c r="AD5209" s="13"/>
      <c r="AE5209" s="13"/>
      <c r="AT5209" s="260" t="s">
        <v>260</v>
      </c>
      <c r="AU5209" s="260" t="s">
        <v>93</v>
      </c>
      <c r="AV5209" s="13" t="s">
        <v>93</v>
      </c>
      <c r="AW5209" s="13" t="s">
        <v>40</v>
      </c>
      <c r="AX5209" s="13" t="s">
        <v>84</v>
      </c>
      <c r="AY5209" s="260" t="s">
        <v>251</v>
      </c>
    </row>
    <row r="5210" s="13" customFormat="1">
      <c r="A5210" s="13"/>
      <c r="B5210" s="249"/>
      <c r="C5210" s="250"/>
      <c r="D5210" s="251" t="s">
        <v>260</v>
      </c>
      <c r="E5210" s="252" t="s">
        <v>1</v>
      </c>
      <c r="F5210" s="253" t="s">
        <v>3949</v>
      </c>
      <c r="G5210" s="250"/>
      <c r="H5210" s="254">
        <v>7.3719999999999999</v>
      </c>
      <c r="I5210" s="255"/>
      <c r="J5210" s="250"/>
      <c r="K5210" s="250"/>
      <c r="L5210" s="256"/>
      <c r="M5210" s="257"/>
      <c r="N5210" s="258"/>
      <c r="O5210" s="258"/>
      <c r="P5210" s="258"/>
      <c r="Q5210" s="258"/>
      <c r="R5210" s="258"/>
      <c r="S5210" s="258"/>
      <c r="T5210" s="259"/>
      <c r="U5210" s="13"/>
      <c r="V5210" s="13"/>
      <c r="W5210" s="13"/>
      <c r="X5210" s="13"/>
      <c r="Y5210" s="13"/>
      <c r="Z5210" s="13"/>
      <c r="AA5210" s="13"/>
      <c r="AB5210" s="13"/>
      <c r="AC5210" s="13"/>
      <c r="AD5210" s="13"/>
      <c r="AE5210" s="13"/>
      <c r="AT5210" s="260" t="s">
        <v>260</v>
      </c>
      <c r="AU5210" s="260" t="s">
        <v>93</v>
      </c>
      <c r="AV5210" s="13" t="s">
        <v>93</v>
      </c>
      <c r="AW5210" s="13" t="s">
        <v>40</v>
      </c>
      <c r="AX5210" s="13" t="s">
        <v>84</v>
      </c>
      <c r="AY5210" s="260" t="s">
        <v>251</v>
      </c>
    </row>
    <row r="5211" s="13" customFormat="1">
      <c r="A5211" s="13"/>
      <c r="B5211" s="249"/>
      <c r="C5211" s="250"/>
      <c r="D5211" s="251" t="s">
        <v>260</v>
      </c>
      <c r="E5211" s="252" t="s">
        <v>1</v>
      </c>
      <c r="F5211" s="253" t="s">
        <v>3950</v>
      </c>
      <c r="G5211" s="250"/>
      <c r="H5211" s="254">
        <v>7.3719999999999999</v>
      </c>
      <c r="I5211" s="255"/>
      <c r="J5211" s="250"/>
      <c r="K5211" s="250"/>
      <c r="L5211" s="256"/>
      <c r="M5211" s="257"/>
      <c r="N5211" s="258"/>
      <c r="O5211" s="258"/>
      <c r="P5211" s="258"/>
      <c r="Q5211" s="258"/>
      <c r="R5211" s="258"/>
      <c r="S5211" s="258"/>
      <c r="T5211" s="259"/>
      <c r="U5211" s="13"/>
      <c r="V5211" s="13"/>
      <c r="W5211" s="13"/>
      <c r="X5211" s="13"/>
      <c r="Y5211" s="13"/>
      <c r="Z5211" s="13"/>
      <c r="AA5211" s="13"/>
      <c r="AB5211" s="13"/>
      <c r="AC5211" s="13"/>
      <c r="AD5211" s="13"/>
      <c r="AE5211" s="13"/>
      <c r="AT5211" s="260" t="s">
        <v>260</v>
      </c>
      <c r="AU5211" s="260" t="s">
        <v>93</v>
      </c>
      <c r="AV5211" s="13" t="s">
        <v>93</v>
      </c>
      <c r="AW5211" s="13" t="s">
        <v>40</v>
      </c>
      <c r="AX5211" s="13" t="s">
        <v>84</v>
      </c>
      <c r="AY5211" s="260" t="s">
        <v>251</v>
      </c>
    </row>
    <row r="5212" s="13" customFormat="1">
      <c r="A5212" s="13"/>
      <c r="B5212" s="249"/>
      <c r="C5212" s="250"/>
      <c r="D5212" s="251" t="s">
        <v>260</v>
      </c>
      <c r="E5212" s="252" t="s">
        <v>1</v>
      </c>
      <c r="F5212" s="253" t="s">
        <v>3951</v>
      </c>
      <c r="G5212" s="250"/>
      <c r="H5212" s="254">
        <v>7.3719999999999999</v>
      </c>
      <c r="I5212" s="255"/>
      <c r="J5212" s="250"/>
      <c r="K5212" s="250"/>
      <c r="L5212" s="256"/>
      <c r="M5212" s="257"/>
      <c r="N5212" s="258"/>
      <c r="O5212" s="258"/>
      <c r="P5212" s="258"/>
      <c r="Q5212" s="258"/>
      <c r="R5212" s="258"/>
      <c r="S5212" s="258"/>
      <c r="T5212" s="259"/>
      <c r="U5212" s="13"/>
      <c r="V5212" s="13"/>
      <c r="W5212" s="13"/>
      <c r="X5212" s="13"/>
      <c r="Y5212" s="13"/>
      <c r="Z5212" s="13"/>
      <c r="AA5212" s="13"/>
      <c r="AB5212" s="13"/>
      <c r="AC5212" s="13"/>
      <c r="AD5212" s="13"/>
      <c r="AE5212" s="13"/>
      <c r="AT5212" s="260" t="s">
        <v>260</v>
      </c>
      <c r="AU5212" s="260" t="s">
        <v>93</v>
      </c>
      <c r="AV5212" s="13" t="s">
        <v>93</v>
      </c>
      <c r="AW5212" s="13" t="s">
        <v>40</v>
      </c>
      <c r="AX5212" s="13" t="s">
        <v>84</v>
      </c>
      <c r="AY5212" s="260" t="s">
        <v>251</v>
      </c>
    </row>
    <row r="5213" s="13" customFormat="1">
      <c r="A5213" s="13"/>
      <c r="B5213" s="249"/>
      <c r="C5213" s="250"/>
      <c r="D5213" s="251" t="s">
        <v>260</v>
      </c>
      <c r="E5213" s="252" t="s">
        <v>1</v>
      </c>
      <c r="F5213" s="253" t="s">
        <v>3952</v>
      </c>
      <c r="G5213" s="250"/>
      <c r="H5213" s="254">
        <v>7.3719999999999999</v>
      </c>
      <c r="I5213" s="255"/>
      <c r="J5213" s="250"/>
      <c r="K5213" s="250"/>
      <c r="L5213" s="256"/>
      <c r="M5213" s="257"/>
      <c r="N5213" s="258"/>
      <c r="O5213" s="258"/>
      <c r="P5213" s="258"/>
      <c r="Q5213" s="258"/>
      <c r="R5213" s="258"/>
      <c r="S5213" s="258"/>
      <c r="T5213" s="259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T5213" s="260" t="s">
        <v>260</v>
      </c>
      <c r="AU5213" s="260" t="s">
        <v>93</v>
      </c>
      <c r="AV5213" s="13" t="s">
        <v>93</v>
      </c>
      <c r="AW5213" s="13" t="s">
        <v>40</v>
      </c>
      <c r="AX5213" s="13" t="s">
        <v>84</v>
      </c>
      <c r="AY5213" s="260" t="s">
        <v>251</v>
      </c>
    </row>
    <row r="5214" s="13" customFormat="1">
      <c r="A5214" s="13"/>
      <c r="B5214" s="249"/>
      <c r="C5214" s="250"/>
      <c r="D5214" s="251" t="s">
        <v>260</v>
      </c>
      <c r="E5214" s="252" t="s">
        <v>1</v>
      </c>
      <c r="F5214" s="253" t="s">
        <v>3953</v>
      </c>
      <c r="G5214" s="250"/>
      <c r="H5214" s="254">
        <v>7.3719999999999999</v>
      </c>
      <c r="I5214" s="255"/>
      <c r="J5214" s="250"/>
      <c r="K5214" s="250"/>
      <c r="L5214" s="256"/>
      <c r="M5214" s="257"/>
      <c r="N5214" s="258"/>
      <c r="O5214" s="258"/>
      <c r="P5214" s="258"/>
      <c r="Q5214" s="258"/>
      <c r="R5214" s="258"/>
      <c r="S5214" s="258"/>
      <c r="T5214" s="259"/>
      <c r="U5214" s="13"/>
      <c r="V5214" s="13"/>
      <c r="W5214" s="13"/>
      <c r="X5214" s="13"/>
      <c r="Y5214" s="13"/>
      <c r="Z5214" s="13"/>
      <c r="AA5214" s="13"/>
      <c r="AB5214" s="13"/>
      <c r="AC5214" s="13"/>
      <c r="AD5214" s="13"/>
      <c r="AE5214" s="13"/>
      <c r="AT5214" s="260" t="s">
        <v>260</v>
      </c>
      <c r="AU5214" s="260" t="s">
        <v>93</v>
      </c>
      <c r="AV5214" s="13" t="s">
        <v>93</v>
      </c>
      <c r="AW5214" s="13" t="s">
        <v>40</v>
      </c>
      <c r="AX5214" s="13" t="s">
        <v>84</v>
      </c>
      <c r="AY5214" s="260" t="s">
        <v>251</v>
      </c>
    </row>
    <row r="5215" s="13" customFormat="1">
      <c r="A5215" s="13"/>
      <c r="B5215" s="249"/>
      <c r="C5215" s="250"/>
      <c r="D5215" s="251" t="s">
        <v>260</v>
      </c>
      <c r="E5215" s="252" t="s">
        <v>1</v>
      </c>
      <c r="F5215" s="253" t="s">
        <v>3954</v>
      </c>
      <c r="G5215" s="250"/>
      <c r="H5215" s="254">
        <v>7.3719999999999999</v>
      </c>
      <c r="I5215" s="255"/>
      <c r="J5215" s="250"/>
      <c r="K5215" s="250"/>
      <c r="L5215" s="256"/>
      <c r="M5215" s="257"/>
      <c r="N5215" s="258"/>
      <c r="O5215" s="258"/>
      <c r="P5215" s="258"/>
      <c r="Q5215" s="258"/>
      <c r="R5215" s="258"/>
      <c r="S5215" s="258"/>
      <c r="T5215" s="259"/>
      <c r="U5215" s="13"/>
      <c r="V5215" s="13"/>
      <c r="W5215" s="13"/>
      <c r="X5215" s="13"/>
      <c r="Y5215" s="13"/>
      <c r="Z5215" s="13"/>
      <c r="AA5215" s="13"/>
      <c r="AB5215" s="13"/>
      <c r="AC5215" s="13"/>
      <c r="AD5215" s="13"/>
      <c r="AE5215" s="13"/>
      <c r="AT5215" s="260" t="s">
        <v>260</v>
      </c>
      <c r="AU5215" s="260" t="s">
        <v>93</v>
      </c>
      <c r="AV5215" s="13" t="s">
        <v>93</v>
      </c>
      <c r="AW5215" s="13" t="s">
        <v>40</v>
      </c>
      <c r="AX5215" s="13" t="s">
        <v>84</v>
      </c>
      <c r="AY5215" s="260" t="s">
        <v>251</v>
      </c>
    </row>
    <row r="5216" s="13" customFormat="1">
      <c r="A5216" s="13"/>
      <c r="B5216" s="249"/>
      <c r="C5216" s="250"/>
      <c r="D5216" s="251" t="s">
        <v>260</v>
      </c>
      <c r="E5216" s="252" t="s">
        <v>1</v>
      </c>
      <c r="F5216" s="253" t="s">
        <v>3955</v>
      </c>
      <c r="G5216" s="250"/>
      <c r="H5216" s="254">
        <v>7.3719999999999999</v>
      </c>
      <c r="I5216" s="255"/>
      <c r="J5216" s="250"/>
      <c r="K5216" s="250"/>
      <c r="L5216" s="256"/>
      <c r="M5216" s="257"/>
      <c r="N5216" s="258"/>
      <c r="O5216" s="258"/>
      <c r="P5216" s="258"/>
      <c r="Q5216" s="258"/>
      <c r="R5216" s="258"/>
      <c r="S5216" s="258"/>
      <c r="T5216" s="259"/>
      <c r="U5216" s="13"/>
      <c r="V5216" s="13"/>
      <c r="W5216" s="13"/>
      <c r="X5216" s="13"/>
      <c r="Y5216" s="13"/>
      <c r="Z5216" s="13"/>
      <c r="AA5216" s="13"/>
      <c r="AB5216" s="13"/>
      <c r="AC5216" s="13"/>
      <c r="AD5216" s="13"/>
      <c r="AE5216" s="13"/>
      <c r="AT5216" s="260" t="s">
        <v>260</v>
      </c>
      <c r="AU5216" s="260" t="s">
        <v>93</v>
      </c>
      <c r="AV5216" s="13" t="s">
        <v>93</v>
      </c>
      <c r="AW5216" s="13" t="s">
        <v>40</v>
      </c>
      <c r="AX5216" s="13" t="s">
        <v>84</v>
      </c>
      <c r="AY5216" s="260" t="s">
        <v>251</v>
      </c>
    </row>
    <row r="5217" s="13" customFormat="1">
      <c r="A5217" s="13"/>
      <c r="B5217" s="249"/>
      <c r="C5217" s="250"/>
      <c r="D5217" s="251" t="s">
        <v>260</v>
      </c>
      <c r="E5217" s="252" t="s">
        <v>1</v>
      </c>
      <c r="F5217" s="253" t="s">
        <v>3956</v>
      </c>
      <c r="G5217" s="250"/>
      <c r="H5217" s="254">
        <v>9.2420000000000009</v>
      </c>
      <c r="I5217" s="255"/>
      <c r="J5217" s="250"/>
      <c r="K5217" s="250"/>
      <c r="L5217" s="256"/>
      <c r="M5217" s="257"/>
      <c r="N5217" s="258"/>
      <c r="O5217" s="258"/>
      <c r="P5217" s="258"/>
      <c r="Q5217" s="258"/>
      <c r="R5217" s="258"/>
      <c r="S5217" s="258"/>
      <c r="T5217" s="259"/>
      <c r="U5217" s="13"/>
      <c r="V5217" s="13"/>
      <c r="W5217" s="13"/>
      <c r="X5217" s="13"/>
      <c r="Y5217" s="13"/>
      <c r="Z5217" s="13"/>
      <c r="AA5217" s="13"/>
      <c r="AB5217" s="13"/>
      <c r="AC5217" s="13"/>
      <c r="AD5217" s="13"/>
      <c r="AE5217" s="13"/>
      <c r="AT5217" s="260" t="s">
        <v>260</v>
      </c>
      <c r="AU5217" s="260" t="s">
        <v>93</v>
      </c>
      <c r="AV5217" s="13" t="s">
        <v>93</v>
      </c>
      <c r="AW5217" s="13" t="s">
        <v>40</v>
      </c>
      <c r="AX5217" s="13" t="s">
        <v>84</v>
      </c>
      <c r="AY5217" s="260" t="s">
        <v>251</v>
      </c>
    </row>
    <row r="5218" s="13" customFormat="1">
      <c r="A5218" s="13"/>
      <c r="B5218" s="249"/>
      <c r="C5218" s="250"/>
      <c r="D5218" s="251" t="s">
        <v>260</v>
      </c>
      <c r="E5218" s="252" t="s">
        <v>1</v>
      </c>
      <c r="F5218" s="253" t="s">
        <v>3957</v>
      </c>
      <c r="G5218" s="250"/>
      <c r="H5218" s="254">
        <v>7.3719999999999999</v>
      </c>
      <c r="I5218" s="255"/>
      <c r="J5218" s="250"/>
      <c r="K5218" s="250"/>
      <c r="L5218" s="256"/>
      <c r="M5218" s="257"/>
      <c r="N5218" s="258"/>
      <c r="O5218" s="258"/>
      <c r="P5218" s="258"/>
      <c r="Q5218" s="258"/>
      <c r="R5218" s="258"/>
      <c r="S5218" s="258"/>
      <c r="T5218" s="259"/>
      <c r="U5218" s="13"/>
      <c r="V5218" s="13"/>
      <c r="W5218" s="13"/>
      <c r="X5218" s="13"/>
      <c r="Y5218" s="13"/>
      <c r="Z5218" s="13"/>
      <c r="AA5218" s="13"/>
      <c r="AB5218" s="13"/>
      <c r="AC5218" s="13"/>
      <c r="AD5218" s="13"/>
      <c r="AE5218" s="13"/>
      <c r="AT5218" s="260" t="s">
        <v>260</v>
      </c>
      <c r="AU5218" s="260" t="s">
        <v>93</v>
      </c>
      <c r="AV5218" s="13" t="s">
        <v>93</v>
      </c>
      <c r="AW5218" s="13" t="s">
        <v>40</v>
      </c>
      <c r="AX5218" s="13" t="s">
        <v>84</v>
      </c>
      <c r="AY5218" s="260" t="s">
        <v>251</v>
      </c>
    </row>
    <row r="5219" s="13" customFormat="1">
      <c r="A5219" s="13"/>
      <c r="B5219" s="249"/>
      <c r="C5219" s="250"/>
      <c r="D5219" s="251" t="s">
        <v>260</v>
      </c>
      <c r="E5219" s="252" t="s">
        <v>1</v>
      </c>
      <c r="F5219" s="253" t="s">
        <v>3958</v>
      </c>
      <c r="G5219" s="250"/>
      <c r="H5219" s="254">
        <v>7.3719999999999999</v>
      </c>
      <c r="I5219" s="255"/>
      <c r="J5219" s="250"/>
      <c r="K5219" s="250"/>
      <c r="L5219" s="256"/>
      <c r="M5219" s="257"/>
      <c r="N5219" s="258"/>
      <c r="O5219" s="258"/>
      <c r="P5219" s="258"/>
      <c r="Q5219" s="258"/>
      <c r="R5219" s="258"/>
      <c r="S5219" s="258"/>
      <c r="T5219" s="259"/>
      <c r="U5219" s="13"/>
      <c r="V5219" s="13"/>
      <c r="W5219" s="13"/>
      <c r="X5219" s="13"/>
      <c r="Y5219" s="13"/>
      <c r="Z5219" s="13"/>
      <c r="AA5219" s="13"/>
      <c r="AB5219" s="13"/>
      <c r="AC5219" s="13"/>
      <c r="AD5219" s="13"/>
      <c r="AE5219" s="13"/>
      <c r="AT5219" s="260" t="s">
        <v>260</v>
      </c>
      <c r="AU5219" s="260" t="s">
        <v>93</v>
      </c>
      <c r="AV5219" s="13" t="s">
        <v>93</v>
      </c>
      <c r="AW5219" s="13" t="s">
        <v>40</v>
      </c>
      <c r="AX5219" s="13" t="s">
        <v>84</v>
      </c>
      <c r="AY5219" s="260" t="s">
        <v>251</v>
      </c>
    </row>
    <row r="5220" s="13" customFormat="1">
      <c r="A5220" s="13"/>
      <c r="B5220" s="249"/>
      <c r="C5220" s="250"/>
      <c r="D5220" s="251" t="s">
        <v>260</v>
      </c>
      <c r="E5220" s="252" t="s">
        <v>1</v>
      </c>
      <c r="F5220" s="253" t="s">
        <v>3959</v>
      </c>
      <c r="G5220" s="250"/>
      <c r="H5220" s="254">
        <v>7.3719999999999999</v>
      </c>
      <c r="I5220" s="255"/>
      <c r="J5220" s="250"/>
      <c r="K5220" s="250"/>
      <c r="L5220" s="256"/>
      <c r="M5220" s="257"/>
      <c r="N5220" s="258"/>
      <c r="O5220" s="258"/>
      <c r="P5220" s="258"/>
      <c r="Q5220" s="258"/>
      <c r="R5220" s="258"/>
      <c r="S5220" s="258"/>
      <c r="T5220" s="259"/>
      <c r="U5220" s="13"/>
      <c r="V5220" s="13"/>
      <c r="W5220" s="13"/>
      <c r="X5220" s="13"/>
      <c r="Y5220" s="13"/>
      <c r="Z5220" s="13"/>
      <c r="AA5220" s="13"/>
      <c r="AB5220" s="13"/>
      <c r="AC5220" s="13"/>
      <c r="AD5220" s="13"/>
      <c r="AE5220" s="13"/>
      <c r="AT5220" s="260" t="s">
        <v>260</v>
      </c>
      <c r="AU5220" s="260" t="s">
        <v>93</v>
      </c>
      <c r="AV5220" s="13" t="s">
        <v>93</v>
      </c>
      <c r="AW5220" s="13" t="s">
        <v>40</v>
      </c>
      <c r="AX5220" s="13" t="s">
        <v>84</v>
      </c>
      <c r="AY5220" s="260" t="s">
        <v>251</v>
      </c>
    </row>
    <row r="5221" s="13" customFormat="1">
      <c r="A5221" s="13"/>
      <c r="B5221" s="249"/>
      <c r="C5221" s="250"/>
      <c r="D5221" s="251" t="s">
        <v>260</v>
      </c>
      <c r="E5221" s="252" t="s">
        <v>1</v>
      </c>
      <c r="F5221" s="253" t="s">
        <v>3960</v>
      </c>
      <c r="G5221" s="250"/>
      <c r="H5221" s="254">
        <v>7.3719999999999999</v>
      </c>
      <c r="I5221" s="255"/>
      <c r="J5221" s="250"/>
      <c r="K5221" s="250"/>
      <c r="L5221" s="256"/>
      <c r="M5221" s="257"/>
      <c r="N5221" s="258"/>
      <c r="O5221" s="258"/>
      <c r="P5221" s="258"/>
      <c r="Q5221" s="258"/>
      <c r="R5221" s="258"/>
      <c r="S5221" s="258"/>
      <c r="T5221" s="259"/>
      <c r="U5221" s="13"/>
      <c r="V5221" s="13"/>
      <c r="W5221" s="13"/>
      <c r="X5221" s="13"/>
      <c r="Y5221" s="13"/>
      <c r="Z5221" s="13"/>
      <c r="AA5221" s="13"/>
      <c r="AB5221" s="13"/>
      <c r="AC5221" s="13"/>
      <c r="AD5221" s="13"/>
      <c r="AE5221" s="13"/>
      <c r="AT5221" s="260" t="s">
        <v>260</v>
      </c>
      <c r="AU5221" s="260" t="s">
        <v>93</v>
      </c>
      <c r="AV5221" s="13" t="s">
        <v>93</v>
      </c>
      <c r="AW5221" s="13" t="s">
        <v>40</v>
      </c>
      <c r="AX5221" s="13" t="s">
        <v>84</v>
      </c>
      <c r="AY5221" s="260" t="s">
        <v>251</v>
      </c>
    </row>
    <row r="5222" s="13" customFormat="1">
      <c r="A5222" s="13"/>
      <c r="B5222" s="249"/>
      <c r="C5222" s="250"/>
      <c r="D5222" s="251" t="s">
        <v>260</v>
      </c>
      <c r="E5222" s="252" t="s">
        <v>1</v>
      </c>
      <c r="F5222" s="253" t="s">
        <v>3961</v>
      </c>
      <c r="G5222" s="250"/>
      <c r="H5222" s="254">
        <v>7.3719999999999999</v>
      </c>
      <c r="I5222" s="255"/>
      <c r="J5222" s="250"/>
      <c r="K5222" s="250"/>
      <c r="L5222" s="256"/>
      <c r="M5222" s="257"/>
      <c r="N5222" s="258"/>
      <c r="O5222" s="258"/>
      <c r="P5222" s="258"/>
      <c r="Q5222" s="258"/>
      <c r="R5222" s="258"/>
      <c r="S5222" s="258"/>
      <c r="T5222" s="259"/>
      <c r="U5222" s="13"/>
      <c r="V5222" s="13"/>
      <c r="W5222" s="13"/>
      <c r="X5222" s="13"/>
      <c r="Y5222" s="13"/>
      <c r="Z5222" s="13"/>
      <c r="AA5222" s="13"/>
      <c r="AB5222" s="13"/>
      <c r="AC5222" s="13"/>
      <c r="AD5222" s="13"/>
      <c r="AE5222" s="13"/>
      <c r="AT5222" s="260" t="s">
        <v>260</v>
      </c>
      <c r="AU5222" s="260" t="s">
        <v>93</v>
      </c>
      <c r="AV5222" s="13" t="s">
        <v>93</v>
      </c>
      <c r="AW5222" s="13" t="s">
        <v>40</v>
      </c>
      <c r="AX5222" s="13" t="s">
        <v>84</v>
      </c>
      <c r="AY5222" s="260" t="s">
        <v>251</v>
      </c>
    </row>
    <row r="5223" s="13" customFormat="1">
      <c r="A5223" s="13"/>
      <c r="B5223" s="249"/>
      <c r="C5223" s="250"/>
      <c r="D5223" s="251" t="s">
        <v>260</v>
      </c>
      <c r="E5223" s="252" t="s">
        <v>1</v>
      </c>
      <c r="F5223" s="253" t="s">
        <v>3962</v>
      </c>
      <c r="G5223" s="250"/>
      <c r="H5223" s="254">
        <v>7.3719999999999999</v>
      </c>
      <c r="I5223" s="255"/>
      <c r="J5223" s="250"/>
      <c r="K5223" s="250"/>
      <c r="L5223" s="256"/>
      <c r="M5223" s="257"/>
      <c r="N5223" s="258"/>
      <c r="O5223" s="258"/>
      <c r="P5223" s="258"/>
      <c r="Q5223" s="258"/>
      <c r="R5223" s="258"/>
      <c r="S5223" s="258"/>
      <c r="T5223" s="259"/>
      <c r="U5223" s="13"/>
      <c r="V5223" s="13"/>
      <c r="W5223" s="13"/>
      <c r="X5223" s="13"/>
      <c r="Y5223" s="13"/>
      <c r="Z5223" s="13"/>
      <c r="AA5223" s="13"/>
      <c r="AB5223" s="13"/>
      <c r="AC5223" s="13"/>
      <c r="AD5223" s="13"/>
      <c r="AE5223" s="13"/>
      <c r="AT5223" s="260" t="s">
        <v>260</v>
      </c>
      <c r="AU5223" s="260" t="s">
        <v>93</v>
      </c>
      <c r="AV5223" s="13" t="s">
        <v>93</v>
      </c>
      <c r="AW5223" s="13" t="s">
        <v>40</v>
      </c>
      <c r="AX5223" s="13" t="s">
        <v>84</v>
      </c>
      <c r="AY5223" s="260" t="s">
        <v>251</v>
      </c>
    </row>
    <row r="5224" s="13" customFormat="1">
      <c r="A5224" s="13"/>
      <c r="B5224" s="249"/>
      <c r="C5224" s="250"/>
      <c r="D5224" s="251" t="s">
        <v>260</v>
      </c>
      <c r="E5224" s="252" t="s">
        <v>1</v>
      </c>
      <c r="F5224" s="253" t="s">
        <v>3963</v>
      </c>
      <c r="G5224" s="250"/>
      <c r="H5224" s="254">
        <v>7.3719999999999999</v>
      </c>
      <c r="I5224" s="255"/>
      <c r="J5224" s="250"/>
      <c r="K5224" s="250"/>
      <c r="L5224" s="256"/>
      <c r="M5224" s="257"/>
      <c r="N5224" s="258"/>
      <c r="O5224" s="258"/>
      <c r="P5224" s="258"/>
      <c r="Q5224" s="258"/>
      <c r="R5224" s="258"/>
      <c r="S5224" s="258"/>
      <c r="T5224" s="259"/>
      <c r="U5224" s="13"/>
      <c r="V5224" s="13"/>
      <c r="W5224" s="13"/>
      <c r="X5224" s="13"/>
      <c r="Y5224" s="13"/>
      <c r="Z5224" s="13"/>
      <c r="AA5224" s="13"/>
      <c r="AB5224" s="13"/>
      <c r="AC5224" s="13"/>
      <c r="AD5224" s="13"/>
      <c r="AE5224" s="13"/>
      <c r="AT5224" s="260" t="s">
        <v>260</v>
      </c>
      <c r="AU5224" s="260" t="s">
        <v>93</v>
      </c>
      <c r="AV5224" s="13" t="s">
        <v>93</v>
      </c>
      <c r="AW5224" s="13" t="s">
        <v>40</v>
      </c>
      <c r="AX5224" s="13" t="s">
        <v>84</v>
      </c>
      <c r="AY5224" s="260" t="s">
        <v>251</v>
      </c>
    </row>
    <row r="5225" s="13" customFormat="1">
      <c r="A5225" s="13"/>
      <c r="B5225" s="249"/>
      <c r="C5225" s="250"/>
      <c r="D5225" s="251" t="s">
        <v>260</v>
      </c>
      <c r="E5225" s="252" t="s">
        <v>1</v>
      </c>
      <c r="F5225" s="253" t="s">
        <v>3964</v>
      </c>
      <c r="G5225" s="250"/>
      <c r="H5225" s="254">
        <v>7.3719999999999999</v>
      </c>
      <c r="I5225" s="255"/>
      <c r="J5225" s="250"/>
      <c r="K5225" s="250"/>
      <c r="L5225" s="256"/>
      <c r="M5225" s="257"/>
      <c r="N5225" s="258"/>
      <c r="O5225" s="258"/>
      <c r="P5225" s="258"/>
      <c r="Q5225" s="258"/>
      <c r="R5225" s="258"/>
      <c r="S5225" s="258"/>
      <c r="T5225" s="259"/>
      <c r="U5225" s="13"/>
      <c r="V5225" s="13"/>
      <c r="W5225" s="13"/>
      <c r="X5225" s="13"/>
      <c r="Y5225" s="13"/>
      <c r="Z5225" s="13"/>
      <c r="AA5225" s="13"/>
      <c r="AB5225" s="13"/>
      <c r="AC5225" s="13"/>
      <c r="AD5225" s="13"/>
      <c r="AE5225" s="13"/>
      <c r="AT5225" s="260" t="s">
        <v>260</v>
      </c>
      <c r="AU5225" s="260" t="s">
        <v>93</v>
      </c>
      <c r="AV5225" s="13" t="s">
        <v>93</v>
      </c>
      <c r="AW5225" s="13" t="s">
        <v>40</v>
      </c>
      <c r="AX5225" s="13" t="s">
        <v>84</v>
      </c>
      <c r="AY5225" s="260" t="s">
        <v>251</v>
      </c>
    </row>
    <row r="5226" s="16" customFormat="1">
      <c r="A5226" s="16"/>
      <c r="B5226" s="283"/>
      <c r="C5226" s="284"/>
      <c r="D5226" s="251" t="s">
        <v>260</v>
      </c>
      <c r="E5226" s="285" t="s">
        <v>1</v>
      </c>
      <c r="F5226" s="286" t="s">
        <v>329</v>
      </c>
      <c r="G5226" s="284"/>
      <c r="H5226" s="287">
        <v>149.31</v>
      </c>
      <c r="I5226" s="288"/>
      <c r="J5226" s="284"/>
      <c r="K5226" s="284"/>
      <c r="L5226" s="289"/>
      <c r="M5226" s="290"/>
      <c r="N5226" s="291"/>
      <c r="O5226" s="291"/>
      <c r="P5226" s="291"/>
      <c r="Q5226" s="291"/>
      <c r="R5226" s="291"/>
      <c r="S5226" s="291"/>
      <c r="T5226" s="292"/>
      <c r="U5226" s="16"/>
      <c r="V5226" s="16"/>
      <c r="W5226" s="16"/>
      <c r="X5226" s="16"/>
      <c r="Y5226" s="16"/>
      <c r="Z5226" s="16"/>
      <c r="AA5226" s="16"/>
      <c r="AB5226" s="16"/>
      <c r="AC5226" s="16"/>
      <c r="AD5226" s="16"/>
      <c r="AE5226" s="16"/>
      <c r="AT5226" s="293" t="s">
        <v>260</v>
      </c>
      <c r="AU5226" s="293" t="s">
        <v>93</v>
      </c>
      <c r="AV5226" s="16" t="s">
        <v>273</v>
      </c>
      <c r="AW5226" s="16" t="s">
        <v>40</v>
      </c>
      <c r="AX5226" s="16" t="s">
        <v>84</v>
      </c>
      <c r="AY5226" s="293" t="s">
        <v>251</v>
      </c>
    </row>
    <row r="5227" s="15" customFormat="1">
      <c r="A5227" s="15"/>
      <c r="B5227" s="272"/>
      <c r="C5227" s="273"/>
      <c r="D5227" s="251" t="s">
        <v>260</v>
      </c>
      <c r="E5227" s="274" t="s">
        <v>1</v>
      </c>
      <c r="F5227" s="275" t="s">
        <v>3708</v>
      </c>
      <c r="G5227" s="273"/>
      <c r="H5227" s="274" t="s">
        <v>1</v>
      </c>
      <c r="I5227" s="276"/>
      <c r="J5227" s="273"/>
      <c r="K5227" s="273"/>
      <c r="L5227" s="277"/>
      <c r="M5227" s="278"/>
      <c r="N5227" s="279"/>
      <c r="O5227" s="279"/>
      <c r="P5227" s="279"/>
      <c r="Q5227" s="279"/>
      <c r="R5227" s="279"/>
      <c r="S5227" s="279"/>
      <c r="T5227" s="280"/>
      <c r="U5227" s="15"/>
      <c r="V5227" s="15"/>
      <c r="W5227" s="15"/>
      <c r="X5227" s="15"/>
      <c r="Y5227" s="15"/>
      <c r="Z5227" s="15"/>
      <c r="AA5227" s="15"/>
      <c r="AB5227" s="15"/>
      <c r="AC5227" s="15"/>
      <c r="AD5227" s="15"/>
      <c r="AE5227" s="15"/>
      <c r="AT5227" s="281" t="s">
        <v>260</v>
      </c>
      <c r="AU5227" s="281" t="s">
        <v>93</v>
      </c>
      <c r="AV5227" s="15" t="s">
        <v>91</v>
      </c>
      <c r="AW5227" s="15" t="s">
        <v>40</v>
      </c>
      <c r="AX5227" s="15" t="s">
        <v>84</v>
      </c>
      <c r="AY5227" s="281" t="s">
        <v>251</v>
      </c>
    </row>
    <row r="5228" s="15" customFormat="1">
      <c r="A5228" s="15"/>
      <c r="B5228" s="272"/>
      <c r="C5228" s="273"/>
      <c r="D5228" s="251" t="s">
        <v>260</v>
      </c>
      <c r="E5228" s="274" t="s">
        <v>1</v>
      </c>
      <c r="F5228" s="275" t="s">
        <v>325</v>
      </c>
      <c r="G5228" s="273"/>
      <c r="H5228" s="274" t="s">
        <v>1</v>
      </c>
      <c r="I5228" s="276"/>
      <c r="J5228" s="273"/>
      <c r="K5228" s="273"/>
      <c r="L5228" s="277"/>
      <c r="M5228" s="278"/>
      <c r="N5228" s="279"/>
      <c r="O5228" s="279"/>
      <c r="P5228" s="279"/>
      <c r="Q5228" s="279"/>
      <c r="R5228" s="279"/>
      <c r="S5228" s="279"/>
      <c r="T5228" s="280"/>
      <c r="U5228" s="15"/>
      <c r="V5228" s="15"/>
      <c r="W5228" s="15"/>
      <c r="X5228" s="15"/>
      <c r="Y5228" s="15"/>
      <c r="Z5228" s="15"/>
      <c r="AA5228" s="15"/>
      <c r="AB5228" s="15"/>
      <c r="AC5228" s="15"/>
      <c r="AD5228" s="15"/>
      <c r="AE5228" s="15"/>
      <c r="AT5228" s="281" t="s">
        <v>260</v>
      </c>
      <c r="AU5228" s="281" t="s">
        <v>93</v>
      </c>
      <c r="AV5228" s="15" t="s">
        <v>91</v>
      </c>
      <c r="AW5228" s="15" t="s">
        <v>40</v>
      </c>
      <c r="AX5228" s="15" t="s">
        <v>84</v>
      </c>
      <c r="AY5228" s="281" t="s">
        <v>251</v>
      </c>
    </row>
    <row r="5229" s="13" customFormat="1">
      <c r="A5229" s="13"/>
      <c r="B5229" s="249"/>
      <c r="C5229" s="250"/>
      <c r="D5229" s="251" t="s">
        <v>260</v>
      </c>
      <c r="E5229" s="252" t="s">
        <v>1</v>
      </c>
      <c r="F5229" s="253" t="s">
        <v>3966</v>
      </c>
      <c r="G5229" s="250"/>
      <c r="H5229" s="254">
        <v>11.710000000000001</v>
      </c>
      <c r="I5229" s="255"/>
      <c r="J5229" s="250"/>
      <c r="K5229" s="250"/>
      <c r="L5229" s="256"/>
      <c r="M5229" s="257"/>
      <c r="N5229" s="258"/>
      <c r="O5229" s="258"/>
      <c r="P5229" s="258"/>
      <c r="Q5229" s="258"/>
      <c r="R5229" s="258"/>
      <c r="S5229" s="258"/>
      <c r="T5229" s="259"/>
      <c r="U5229" s="13"/>
      <c r="V5229" s="13"/>
      <c r="W5229" s="13"/>
      <c r="X5229" s="13"/>
      <c r="Y5229" s="13"/>
      <c r="Z5229" s="13"/>
      <c r="AA5229" s="13"/>
      <c r="AB5229" s="13"/>
      <c r="AC5229" s="13"/>
      <c r="AD5229" s="13"/>
      <c r="AE5229" s="13"/>
      <c r="AT5229" s="260" t="s">
        <v>260</v>
      </c>
      <c r="AU5229" s="260" t="s">
        <v>93</v>
      </c>
      <c r="AV5229" s="13" t="s">
        <v>93</v>
      </c>
      <c r="AW5229" s="13" t="s">
        <v>40</v>
      </c>
      <c r="AX5229" s="13" t="s">
        <v>84</v>
      </c>
      <c r="AY5229" s="260" t="s">
        <v>251</v>
      </c>
    </row>
    <row r="5230" s="13" customFormat="1">
      <c r="A5230" s="13"/>
      <c r="B5230" s="249"/>
      <c r="C5230" s="250"/>
      <c r="D5230" s="251" t="s">
        <v>260</v>
      </c>
      <c r="E5230" s="252" t="s">
        <v>1</v>
      </c>
      <c r="F5230" s="253" t="s">
        <v>3967</v>
      </c>
      <c r="G5230" s="250"/>
      <c r="H5230" s="254">
        <v>7.0300000000000002</v>
      </c>
      <c r="I5230" s="255"/>
      <c r="J5230" s="250"/>
      <c r="K5230" s="250"/>
      <c r="L5230" s="256"/>
      <c r="M5230" s="257"/>
      <c r="N5230" s="258"/>
      <c r="O5230" s="258"/>
      <c r="P5230" s="258"/>
      <c r="Q5230" s="258"/>
      <c r="R5230" s="258"/>
      <c r="S5230" s="258"/>
      <c r="T5230" s="259"/>
      <c r="U5230" s="13"/>
      <c r="V5230" s="13"/>
      <c r="W5230" s="13"/>
      <c r="X5230" s="13"/>
      <c r="Y5230" s="13"/>
      <c r="Z5230" s="13"/>
      <c r="AA5230" s="13"/>
      <c r="AB5230" s="13"/>
      <c r="AC5230" s="13"/>
      <c r="AD5230" s="13"/>
      <c r="AE5230" s="13"/>
      <c r="AT5230" s="260" t="s">
        <v>260</v>
      </c>
      <c r="AU5230" s="260" t="s">
        <v>93</v>
      </c>
      <c r="AV5230" s="13" t="s">
        <v>93</v>
      </c>
      <c r="AW5230" s="13" t="s">
        <v>40</v>
      </c>
      <c r="AX5230" s="13" t="s">
        <v>84</v>
      </c>
      <c r="AY5230" s="260" t="s">
        <v>251</v>
      </c>
    </row>
    <row r="5231" s="13" customFormat="1">
      <c r="A5231" s="13"/>
      <c r="B5231" s="249"/>
      <c r="C5231" s="250"/>
      <c r="D5231" s="251" t="s">
        <v>260</v>
      </c>
      <c r="E5231" s="252" t="s">
        <v>1</v>
      </c>
      <c r="F5231" s="253" t="s">
        <v>3968</v>
      </c>
      <c r="G5231" s="250"/>
      <c r="H5231" s="254">
        <v>6.7999999999999998</v>
      </c>
      <c r="I5231" s="255"/>
      <c r="J5231" s="250"/>
      <c r="K5231" s="250"/>
      <c r="L5231" s="256"/>
      <c r="M5231" s="257"/>
      <c r="N5231" s="258"/>
      <c r="O5231" s="258"/>
      <c r="P5231" s="258"/>
      <c r="Q5231" s="258"/>
      <c r="R5231" s="258"/>
      <c r="S5231" s="258"/>
      <c r="T5231" s="259"/>
      <c r="U5231" s="13"/>
      <c r="V5231" s="13"/>
      <c r="W5231" s="13"/>
      <c r="X5231" s="13"/>
      <c r="Y5231" s="13"/>
      <c r="Z5231" s="13"/>
      <c r="AA5231" s="13"/>
      <c r="AB5231" s="13"/>
      <c r="AC5231" s="13"/>
      <c r="AD5231" s="13"/>
      <c r="AE5231" s="13"/>
      <c r="AT5231" s="260" t="s">
        <v>260</v>
      </c>
      <c r="AU5231" s="260" t="s">
        <v>93</v>
      </c>
      <c r="AV5231" s="13" t="s">
        <v>93</v>
      </c>
      <c r="AW5231" s="13" t="s">
        <v>40</v>
      </c>
      <c r="AX5231" s="13" t="s">
        <v>84</v>
      </c>
      <c r="AY5231" s="260" t="s">
        <v>251</v>
      </c>
    </row>
    <row r="5232" s="14" customFormat="1">
      <c r="A5232" s="14"/>
      <c r="B5232" s="261"/>
      <c r="C5232" s="262"/>
      <c r="D5232" s="251" t="s">
        <v>260</v>
      </c>
      <c r="E5232" s="263" t="s">
        <v>1</v>
      </c>
      <c r="F5232" s="264" t="s">
        <v>262</v>
      </c>
      <c r="G5232" s="262"/>
      <c r="H5232" s="265">
        <v>772.08999999999901</v>
      </c>
      <c r="I5232" s="266"/>
      <c r="J5232" s="262"/>
      <c r="K5232" s="262"/>
      <c r="L5232" s="267"/>
      <c r="M5232" s="268"/>
      <c r="N5232" s="269"/>
      <c r="O5232" s="269"/>
      <c r="P5232" s="269"/>
      <c r="Q5232" s="269"/>
      <c r="R5232" s="269"/>
      <c r="S5232" s="269"/>
      <c r="T5232" s="270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71" t="s">
        <v>260</v>
      </c>
      <c r="AU5232" s="271" t="s">
        <v>93</v>
      </c>
      <c r="AV5232" s="14" t="s">
        <v>257</v>
      </c>
      <c r="AW5232" s="14" t="s">
        <v>40</v>
      </c>
      <c r="AX5232" s="14" t="s">
        <v>91</v>
      </c>
      <c r="AY5232" s="271" t="s">
        <v>251</v>
      </c>
    </row>
    <row r="5233" s="2" customFormat="1" ht="24.15" customHeight="1">
      <c r="A5233" s="41"/>
      <c r="B5233" s="42"/>
      <c r="C5233" s="230" t="s">
        <v>4082</v>
      </c>
      <c r="D5233" s="230" t="s">
        <v>253</v>
      </c>
      <c r="E5233" s="231" t="s">
        <v>4083</v>
      </c>
      <c r="F5233" s="232" t="s">
        <v>4084</v>
      </c>
      <c r="G5233" s="233" t="s">
        <v>321</v>
      </c>
      <c r="H5233" s="234">
        <v>147.36699999999999</v>
      </c>
      <c r="I5233" s="235"/>
      <c r="J5233" s="236">
        <f>ROUND(I5233*H5233,2)</f>
        <v>0</v>
      </c>
      <c r="K5233" s="237"/>
      <c r="L5233" s="47"/>
      <c r="M5233" s="238" t="s">
        <v>1</v>
      </c>
      <c r="N5233" s="239" t="s">
        <v>49</v>
      </c>
      <c r="O5233" s="94"/>
      <c r="P5233" s="240">
        <f>O5233*H5233</f>
        <v>0</v>
      </c>
      <c r="Q5233" s="240">
        <v>0.00022000000000000001</v>
      </c>
      <c r="R5233" s="240">
        <f>Q5233*H5233</f>
        <v>0.032420739999999997</v>
      </c>
      <c r="S5233" s="240">
        <v>0</v>
      </c>
      <c r="T5233" s="241">
        <f>S5233*H5233</f>
        <v>0</v>
      </c>
      <c r="U5233" s="41"/>
      <c r="V5233" s="41"/>
      <c r="W5233" s="41"/>
      <c r="X5233" s="41"/>
      <c r="Y5233" s="41"/>
      <c r="Z5233" s="41"/>
      <c r="AA5233" s="41"/>
      <c r="AB5233" s="41"/>
      <c r="AC5233" s="41"/>
      <c r="AD5233" s="41"/>
      <c r="AE5233" s="41"/>
      <c r="AR5233" s="242" t="s">
        <v>304</v>
      </c>
      <c r="AT5233" s="242" t="s">
        <v>253</v>
      </c>
      <c r="AU5233" s="242" t="s">
        <v>93</v>
      </c>
      <c r="AY5233" s="19" t="s">
        <v>251</v>
      </c>
      <c r="BE5233" s="243">
        <f>IF(N5233="základní",J5233,0)</f>
        <v>0</v>
      </c>
      <c r="BF5233" s="243">
        <f>IF(N5233="snížená",J5233,0)</f>
        <v>0</v>
      </c>
      <c r="BG5233" s="243">
        <f>IF(N5233="zákl. přenesená",J5233,0)</f>
        <v>0</v>
      </c>
      <c r="BH5233" s="243">
        <f>IF(N5233="sníž. přenesená",J5233,0)</f>
        <v>0</v>
      </c>
      <c r="BI5233" s="243">
        <f>IF(N5233="nulová",J5233,0)</f>
        <v>0</v>
      </c>
      <c r="BJ5233" s="19" t="s">
        <v>91</v>
      </c>
      <c r="BK5233" s="243">
        <f>ROUND(I5233*H5233,2)</f>
        <v>0</v>
      </c>
      <c r="BL5233" s="19" t="s">
        <v>304</v>
      </c>
      <c r="BM5233" s="242" t="s">
        <v>4085</v>
      </c>
    </row>
    <row r="5234" s="15" customFormat="1">
      <c r="A5234" s="15"/>
      <c r="B5234" s="272"/>
      <c r="C5234" s="273"/>
      <c r="D5234" s="251" t="s">
        <v>260</v>
      </c>
      <c r="E5234" s="274" t="s">
        <v>1</v>
      </c>
      <c r="F5234" s="275" t="s">
        <v>4086</v>
      </c>
      <c r="G5234" s="273"/>
      <c r="H5234" s="274" t="s">
        <v>1</v>
      </c>
      <c r="I5234" s="276"/>
      <c r="J5234" s="273"/>
      <c r="K5234" s="273"/>
      <c r="L5234" s="277"/>
      <c r="M5234" s="278"/>
      <c r="N5234" s="279"/>
      <c r="O5234" s="279"/>
      <c r="P5234" s="279"/>
      <c r="Q5234" s="279"/>
      <c r="R5234" s="279"/>
      <c r="S5234" s="279"/>
      <c r="T5234" s="280"/>
      <c r="U5234" s="15"/>
      <c r="V5234" s="15"/>
      <c r="W5234" s="15"/>
      <c r="X5234" s="15"/>
      <c r="Y5234" s="15"/>
      <c r="Z5234" s="15"/>
      <c r="AA5234" s="15"/>
      <c r="AB5234" s="15"/>
      <c r="AC5234" s="15"/>
      <c r="AD5234" s="15"/>
      <c r="AE5234" s="15"/>
      <c r="AT5234" s="281" t="s">
        <v>260</v>
      </c>
      <c r="AU5234" s="281" t="s">
        <v>93</v>
      </c>
      <c r="AV5234" s="15" t="s">
        <v>91</v>
      </c>
      <c r="AW5234" s="15" t="s">
        <v>40</v>
      </c>
      <c r="AX5234" s="15" t="s">
        <v>84</v>
      </c>
      <c r="AY5234" s="281" t="s">
        <v>251</v>
      </c>
    </row>
    <row r="5235" s="15" customFormat="1">
      <c r="A5235" s="15"/>
      <c r="B5235" s="272"/>
      <c r="C5235" s="273"/>
      <c r="D5235" s="251" t="s">
        <v>260</v>
      </c>
      <c r="E5235" s="274" t="s">
        <v>1</v>
      </c>
      <c r="F5235" s="275" t="s">
        <v>330</v>
      </c>
      <c r="G5235" s="273"/>
      <c r="H5235" s="274" t="s">
        <v>1</v>
      </c>
      <c r="I5235" s="276"/>
      <c r="J5235" s="273"/>
      <c r="K5235" s="273"/>
      <c r="L5235" s="277"/>
      <c r="M5235" s="278"/>
      <c r="N5235" s="279"/>
      <c r="O5235" s="279"/>
      <c r="P5235" s="279"/>
      <c r="Q5235" s="279"/>
      <c r="R5235" s="279"/>
      <c r="S5235" s="279"/>
      <c r="T5235" s="280"/>
      <c r="U5235" s="15"/>
      <c r="V5235" s="15"/>
      <c r="W5235" s="15"/>
      <c r="X5235" s="15"/>
      <c r="Y5235" s="15"/>
      <c r="Z5235" s="15"/>
      <c r="AA5235" s="15"/>
      <c r="AB5235" s="15"/>
      <c r="AC5235" s="15"/>
      <c r="AD5235" s="15"/>
      <c r="AE5235" s="15"/>
      <c r="AT5235" s="281" t="s">
        <v>260</v>
      </c>
      <c r="AU5235" s="281" t="s">
        <v>93</v>
      </c>
      <c r="AV5235" s="15" t="s">
        <v>91</v>
      </c>
      <c r="AW5235" s="15" t="s">
        <v>40</v>
      </c>
      <c r="AX5235" s="15" t="s">
        <v>84</v>
      </c>
      <c r="AY5235" s="281" t="s">
        <v>251</v>
      </c>
    </row>
    <row r="5236" s="13" customFormat="1">
      <c r="A5236" s="13"/>
      <c r="B5236" s="249"/>
      <c r="C5236" s="250"/>
      <c r="D5236" s="251" t="s">
        <v>260</v>
      </c>
      <c r="E5236" s="252" t="s">
        <v>1</v>
      </c>
      <c r="F5236" s="253" t="s">
        <v>4087</v>
      </c>
      <c r="G5236" s="250"/>
      <c r="H5236" s="254">
        <v>38.448</v>
      </c>
      <c r="I5236" s="255"/>
      <c r="J5236" s="250"/>
      <c r="K5236" s="250"/>
      <c r="L5236" s="256"/>
      <c r="M5236" s="257"/>
      <c r="N5236" s="258"/>
      <c r="O5236" s="258"/>
      <c r="P5236" s="258"/>
      <c r="Q5236" s="258"/>
      <c r="R5236" s="258"/>
      <c r="S5236" s="258"/>
      <c r="T5236" s="259"/>
      <c r="U5236" s="13"/>
      <c r="V5236" s="13"/>
      <c r="W5236" s="13"/>
      <c r="X5236" s="13"/>
      <c r="Y5236" s="13"/>
      <c r="Z5236" s="13"/>
      <c r="AA5236" s="13"/>
      <c r="AB5236" s="13"/>
      <c r="AC5236" s="13"/>
      <c r="AD5236" s="13"/>
      <c r="AE5236" s="13"/>
      <c r="AT5236" s="260" t="s">
        <v>260</v>
      </c>
      <c r="AU5236" s="260" t="s">
        <v>93</v>
      </c>
      <c r="AV5236" s="13" t="s">
        <v>93</v>
      </c>
      <c r="AW5236" s="13" t="s">
        <v>40</v>
      </c>
      <c r="AX5236" s="13" t="s">
        <v>84</v>
      </c>
      <c r="AY5236" s="260" t="s">
        <v>251</v>
      </c>
    </row>
    <row r="5237" s="15" customFormat="1">
      <c r="A5237" s="15"/>
      <c r="B5237" s="272"/>
      <c r="C5237" s="273"/>
      <c r="D5237" s="251" t="s">
        <v>260</v>
      </c>
      <c r="E5237" s="274" t="s">
        <v>1</v>
      </c>
      <c r="F5237" s="275" t="s">
        <v>628</v>
      </c>
      <c r="G5237" s="273"/>
      <c r="H5237" s="274" t="s">
        <v>1</v>
      </c>
      <c r="I5237" s="276"/>
      <c r="J5237" s="273"/>
      <c r="K5237" s="273"/>
      <c r="L5237" s="277"/>
      <c r="M5237" s="278"/>
      <c r="N5237" s="279"/>
      <c r="O5237" s="279"/>
      <c r="P5237" s="279"/>
      <c r="Q5237" s="279"/>
      <c r="R5237" s="279"/>
      <c r="S5237" s="279"/>
      <c r="T5237" s="280"/>
      <c r="U5237" s="15"/>
      <c r="V5237" s="15"/>
      <c r="W5237" s="15"/>
      <c r="X5237" s="15"/>
      <c r="Y5237" s="15"/>
      <c r="Z5237" s="15"/>
      <c r="AA5237" s="15"/>
      <c r="AB5237" s="15"/>
      <c r="AC5237" s="15"/>
      <c r="AD5237" s="15"/>
      <c r="AE5237" s="15"/>
      <c r="AT5237" s="281" t="s">
        <v>260</v>
      </c>
      <c r="AU5237" s="281" t="s">
        <v>93</v>
      </c>
      <c r="AV5237" s="15" t="s">
        <v>91</v>
      </c>
      <c r="AW5237" s="15" t="s">
        <v>40</v>
      </c>
      <c r="AX5237" s="15" t="s">
        <v>84</v>
      </c>
      <c r="AY5237" s="281" t="s">
        <v>251</v>
      </c>
    </row>
    <row r="5238" s="13" customFormat="1">
      <c r="A5238" s="13"/>
      <c r="B5238" s="249"/>
      <c r="C5238" s="250"/>
      <c r="D5238" s="251" t="s">
        <v>260</v>
      </c>
      <c r="E5238" s="252" t="s">
        <v>1</v>
      </c>
      <c r="F5238" s="253" t="s">
        <v>4088</v>
      </c>
      <c r="G5238" s="250"/>
      <c r="H5238" s="254">
        <v>28.539999999999999</v>
      </c>
      <c r="I5238" s="255"/>
      <c r="J5238" s="250"/>
      <c r="K5238" s="250"/>
      <c r="L5238" s="256"/>
      <c r="M5238" s="257"/>
      <c r="N5238" s="258"/>
      <c r="O5238" s="258"/>
      <c r="P5238" s="258"/>
      <c r="Q5238" s="258"/>
      <c r="R5238" s="258"/>
      <c r="S5238" s="258"/>
      <c r="T5238" s="259"/>
      <c r="U5238" s="13"/>
      <c r="V5238" s="13"/>
      <c r="W5238" s="13"/>
      <c r="X5238" s="13"/>
      <c r="Y5238" s="13"/>
      <c r="Z5238" s="13"/>
      <c r="AA5238" s="13"/>
      <c r="AB5238" s="13"/>
      <c r="AC5238" s="13"/>
      <c r="AD5238" s="13"/>
      <c r="AE5238" s="13"/>
      <c r="AT5238" s="260" t="s">
        <v>260</v>
      </c>
      <c r="AU5238" s="260" t="s">
        <v>93</v>
      </c>
      <c r="AV5238" s="13" t="s">
        <v>93</v>
      </c>
      <c r="AW5238" s="13" t="s">
        <v>40</v>
      </c>
      <c r="AX5238" s="13" t="s">
        <v>84</v>
      </c>
      <c r="AY5238" s="260" t="s">
        <v>251</v>
      </c>
    </row>
    <row r="5239" s="15" customFormat="1">
      <c r="A5239" s="15"/>
      <c r="B5239" s="272"/>
      <c r="C5239" s="273"/>
      <c r="D5239" s="251" t="s">
        <v>260</v>
      </c>
      <c r="E5239" s="274" t="s">
        <v>1</v>
      </c>
      <c r="F5239" s="275" t="s">
        <v>630</v>
      </c>
      <c r="G5239" s="273"/>
      <c r="H5239" s="274" t="s">
        <v>1</v>
      </c>
      <c r="I5239" s="276"/>
      <c r="J5239" s="273"/>
      <c r="K5239" s="273"/>
      <c r="L5239" s="277"/>
      <c r="M5239" s="278"/>
      <c r="N5239" s="279"/>
      <c r="O5239" s="279"/>
      <c r="P5239" s="279"/>
      <c r="Q5239" s="279"/>
      <c r="R5239" s="279"/>
      <c r="S5239" s="279"/>
      <c r="T5239" s="280"/>
      <c r="U5239" s="15"/>
      <c r="V5239" s="15"/>
      <c r="W5239" s="15"/>
      <c r="X5239" s="15"/>
      <c r="Y5239" s="15"/>
      <c r="Z5239" s="15"/>
      <c r="AA5239" s="15"/>
      <c r="AB5239" s="15"/>
      <c r="AC5239" s="15"/>
      <c r="AD5239" s="15"/>
      <c r="AE5239" s="15"/>
      <c r="AT5239" s="281" t="s">
        <v>260</v>
      </c>
      <c r="AU5239" s="281" t="s">
        <v>93</v>
      </c>
      <c r="AV5239" s="15" t="s">
        <v>91</v>
      </c>
      <c r="AW5239" s="15" t="s">
        <v>40</v>
      </c>
      <c r="AX5239" s="15" t="s">
        <v>84</v>
      </c>
      <c r="AY5239" s="281" t="s">
        <v>251</v>
      </c>
    </row>
    <row r="5240" s="13" customFormat="1">
      <c r="A5240" s="13"/>
      <c r="B5240" s="249"/>
      <c r="C5240" s="250"/>
      <c r="D5240" s="251" t="s">
        <v>260</v>
      </c>
      <c r="E5240" s="252" t="s">
        <v>1</v>
      </c>
      <c r="F5240" s="253" t="s">
        <v>4089</v>
      </c>
      <c r="G5240" s="250"/>
      <c r="H5240" s="254">
        <v>26.792999999999999</v>
      </c>
      <c r="I5240" s="255"/>
      <c r="J5240" s="250"/>
      <c r="K5240" s="250"/>
      <c r="L5240" s="256"/>
      <c r="M5240" s="257"/>
      <c r="N5240" s="258"/>
      <c r="O5240" s="258"/>
      <c r="P5240" s="258"/>
      <c r="Q5240" s="258"/>
      <c r="R5240" s="258"/>
      <c r="S5240" s="258"/>
      <c r="T5240" s="259"/>
      <c r="U5240" s="13"/>
      <c r="V5240" s="13"/>
      <c r="W5240" s="13"/>
      <c r="X5240" s="13"/>
      <c r="Y5240" s="13"/>
      <c r="Z5240" s="13"/>
      <c r="AA5240" s="13"/>
      <c r="AB5240" s="13"/>
      <c r="AC5240" s="13"/>
      <c r="AD5240" s="13"/>
      <c r="AE5240" s="13"/>
      <c r="AT5240" s="260" t="s">
        <v>260</v>
      </c>
      <c r="AU5240" s="260" t="s">
        <v>93</v>
      </c>
      <c r="AV5240" s="13" t="s">
        <v>93</v>
      </c>
      <c r="AW5240" s="13" t="s">
        <v>40</v>
      </c>
      <c r="AX5240" s="13" t="s">
        <v>84</v>
      </c>
      <c r="AY5240" s="260" t="s">
        <v>251</v>
      </c>
    </row>
    <row r="5241" s="15" customFormat="1">
      <c r="A5241" s="15"/>
      <c r="B5241" s="272"/>
      <c r="C5241" s="273"/>
      <c r="D5241" s="251" t="s">
        <v>260</v>
      </c>
      <c r="E5241" s="274" t="s">
        <v>1</v>
      </c>
      <c r="F5241" s="275" t="s">
        <v>631</v>
      </c>
      <c r="G5241" s="273"/>
      <c r="H5241" s="274" t="s">
        <v>1</v>
      </c>
      <c r="I5241" s="276"/>
      <c r="J5241" s="273"/>
      <c r="K5241" s="273"/>
      <c r="L5241" s="277"/>
      <c r="M5241" s="278"/>
      <c r="N5241" s="279"/>
      <c r="O5241" s="279"/>
      <c r="P5241" s="279"/>
      <c r="Q5241" s="279"/>
      <c r="R5241" s="279"/>
      <c r="S5241" s="279"/>
      <c r="T5241" s="280"/>
      <c r="U5241" s="15"/>
      <c r="V5241" s="15"/>
      <c r="W5241" s="15"/>
      <c r="X5241" s="15"/>
      <c r="Y5241" s="15"/>
      <c r="Z5241" s="15"/>
      <c r="AA5241" s="15"/>
      <c r="AB5241" s="15"/>
      <c r="AC5241" s="15"/>
      <c r="AD5241" s="15"/>
      <c r="AE5241" s="15"/>
      <c r="AT5241" s="281" t="s">
        <v>260</v>
      </c>
      <c r="AU5241" s="281" t="s">
        <v>93</v>
      </c>
      <c r="AV5241" s="15" t="s">
        <v>91</v>
      </c>
      <c r="AW5241" s="15" t="s">
        <v>40</v>
      </c>
      <c r="AX5241" s="15" t="s">
        <v>84</v>
      </c>
      <c r="AY5241" s="281" t="s">
        <v>251</v>
      </c>
    </row>
    <row r="5242" s="13" customFormat="1">
      <c r="A5242" s="13"/>
      <c r="B5242" s="249"/>
      <c r="C5242" s="250"/>
      <c r="D5242" s="251" t="s">
        <v>260</v>
      </c>
      <c r="E5242" s="252" t="s">
        <v>1</v>
      </c>
      <c r="F5242" s="253" t="s">
        <v>4089</v>
      </c>
      <c r="G5242" s="250"/>
      <c r="H5242" s="254">
        <v>26.792999999999999</v>
      </c>
      <c r="I5242" s="255"/>
      <c r="J5242" s="250"/>
      <c r="K5242" s="250"/>
      <c r="L5242" s="256"/>
      <c r="M5242" s="257"/>
      <c r="N5242" s="258"/>
      <c r="O5242" s="258"/>
      <c r="P5242" s="258"/>
      <c r="Q5242" s="258"/>
      <c r="R5242" s="258"/>
      <c r="S5242" s="258"/>
      <c r="T5242" s="259"/>
      <c r="U5242" s="13"/>
      <c r="V5242" s="13"/>
      <c r="W5242" s="13"/>
      <c r="X5242" s="13"/>
      <c r="Y5242" s="13"/>
      <c r="Z5242" s="13"/>
      <c r="AA5242" s="13"/>
      <c r="AB5242" s="13"/>
      <c r="AC5242" s="13"/>
      <c r="AD5242" s="13"/>
      <c r="AE5242" s="13"/>
      <c r="AT5242" s="260" t="s">
        <v>260</v>
      </c>
      <c r="AU5242" s="260" t="s">
        <v>93</v>
      </c>
      <c r="AV5242" s="13" t="s">
        <v>93</v>
      </c>
      <c r="AW5242" s="13" t="s">
        <v>40</v>
      </c>
      <c r="AX5242" s="13" t="s">
        <v>84</v>
      </c>
      <c r="AY5242" s="260" t="s">
        <v>251</v>
      </c>
    </row>
    <row r="5243" s="15" customFormat="1">
      <c r="A5243" s="15"/>
      <c r="B5243" s="272"/>
      <c r="C5243" s="273"/>
      <c r="D5243" s="251" t="s">
        <v>260</v>
      </c>
      <c r="E5243" s="274" t="s">
        <v>1</v>
      </c>
      <c r="F5243" s="275" t="s">
        <v>632</v>
      </c>
      <c r="G5243" s="273"/>
      <c r="H5243" s="274" t="s">
        <v>1</v>
      </c>
      <c r="I5243" s="276"/>
      <c r="J5243" s="273"/>
      <c r="K5243" s="273"/>
      <c r="L5243" s="277"/>
      <c r="M5243" s="278"/>
      <c r="N5243" s="279"/>
      <c r="O5243" s="279"/>
      <c r="P5243" s="279"/>
      <c r="Q5243" s="279"/>
      <c r="R5243" s="279"/>
      <c r="S5243" s="279"/>
      <c r="T5243" s="280"/>
      <c r="U5243" s="15"/>
      <c r="V5243" s="15"/>
      <c r="W5243" s="15"/>
      <c r="X5243" s="15"/>
      <c r="Y5243" s="15"/>
      <c r="Z5243" s="15"/>
      <c r="AA5243" s="15"/>
      <c r="AB5243" s="15"/>
      <c r="AC5243" s="15"/>
      <c r="AD5243" s="15"/>
      <c r="AE5243" s="15"/>
      <c r="AT5243" s="281" t="s">
        <v>260</v>
      </c>
      <c r="AU5243" s="281" t="s">
        <v>93</v>
      </c>
      <c r="AV5243" s="15" t="s">
        <v>91</v>
      </c>
      <c r="AW5243" s="15" t="s">
        <v>40</v>
      </c>
      <c r="AX5243" s="15" t="s">
        <v>84</v>
      </c>
      <c r="AY5243" s="281" t="s">
        <v>251</v>
      </c>
    </row>
    <row r="5244" s="13" customFormat="1">
      <c r="A5244" s="13"/>
      <c r="B5244" s="249"/>
      <c r="C5244" s="250"/>
      <c r="D5244" s="251" t="s">
        <v>260</v>
      </c>
      <c r="E5244" s="252" t="s">
        <v>1</v>
      </c>
      <c r="F5244" s="253" t="s">
        <v>4089</v>
      </c>
      <c r="G5244" s="250"/>
      <c r="H5244" s="254">
        <v>26.792999999999999</v>
      </c>
      <c r="I5244" s="255"/>
      <c r="J5244" s="250"/>
      <c r="K5244" s="250"/>
      <c r="L5244" s="256"/>
      <c r="M5244" s="257"/>
      <c r="N5244" s="258"/>
      <c r="O5244" s="258"/>
      <c r="P5244" s="258"/>
      <c r="Q5244" s="258"/>
      <c r="R5244" s="258"/>
      <c r="S5244" s="258"/>
      <c r="T5244" s="259"/>
      <c r="U5244" s="13"/>
      <c r="V5244" s="13"/>
      <c r="W5244" s="13"/>
      <c r="X5244" s="13"/>
      <c r="Y5244" s="13"/>
      <c r="Z5244" s="13"/>
      <c r="AA5244" s="13"/>
      <c r="AB5244" s="13"/>
      <c r="AC5244" s="13"/>
      <c r="AD5244" s="13"/>
      <c r="AE5244" s="13"/>
      <c r="AT5244" s="260" t="s">
        <v>260</v>
      </c>
      <c r="AU5244" s="260" t="s">
        <v>93</v>
      </c>
      <c r="AV5244" s="13" t="s">
        <v>93</v>
      </c>
      <c r="AW5244" s="13" t="s">
        <v>40</v>
      </c>
      <c r="AX5244" s="13" t="s">
        <v>84</v>
      </c>
      <c r="AY5244" s="260" t="s">
        <v>251</v>
      </c>
    </row>
    <row r="5245" s="14" customFormat="1">
      <c r="A5245" s="14"/>
      <c r="B5245" s="261"/>
      <c r="C5245" s="262"/>
      <c r="D5245" s="251" t="s">
        <v>260</v>
      </c>
      <c r="E5245" s="263" t="s">
        <v>1</v>
      </c>
      <c r="F5245" s="264" t="s">
        <v>262</v>
      </c>
      <c r="G5245" s="262"/>
      <c r="H5245" s="265">
        <v>147.36699999999999</v>
      </c>
      <c r="I5245" s="266"/>
      <c r="J5245" s="262"/>
      <c r="K5245" s="262"/>
      <c r="L5245" s="267"/>
      <c r="M5245" s="268"/>
      <c r="N5245" s="269"/>
      <c r="O5245" s="269"/>
      <c r="P5245" s="269"/>
      <c r="Q5245" s="269"/>
      <c r="R5245" s="269"/>
      <c r="S5245" s="269"/>
      <c r="T5245" s="270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71" t="s">
        <v>260</v>
      </c>
      <c r="AU5245" s="271" t="s">
        <v>93</v>
      </c>
      <c r="AV5245" s="14" t="s">
        <v>257</v>
      </c>
      <c r="AW5245" s="14" t="s">
        <v>40</v>
      </c>
      <c r="AX5245" s="14" t="s">
        <v>91</v>
      </c>
      <c r="AY5245" s="271" t="s">
        <v>251</v>
      </c>
    </row>
    <row r="5246" s="2" customFormat="1" ht="24.15" customHeight="1">
      <c r="A5246" s="41"/>
      <c r="B5246" s="42"/>
      <c r="C5246" s="230" t="s">
        <v>4090</v>
      </c>
      <c r="D5246" s="230" t="s">
        <v>253</v>
      </c>
      <c r="E5246" s="231" t="s">
        <v>4091</v>
      </c>
      <c r="F5246" s="232" t="s">
        <v>4092</v>
      </c>
      <c r="G5246" s="233" t="s">
        <v>1665</v>
      </c>
      <c r="H5246" s="305"/>
      <c r="I5246" s="235"/>
      <c r="J5246" s="236">
        <f>ROUND(I5246*H5246,2)</f>
        <v>0</v>
      </c>
      <c r="K5246" s="237"/>
      <c r="L5246" s="47"/>
      <c r="M5246" s="238" t="s">
        <v>1</v>
      </c>
      <c r="N5246" s="239" t="s">
        <v>49</v>
      </c>
      <c r="O5246" s="94"/>
      <c r="P5246" s="240">
        <f>O5246*H5246</f>
        <v>0</v>
      </c>
      <c r="Q5246" s="240">
        <v>0</v>
      </c>
      <c r="R5246" s="240">
        <f>Q5246*H5246</f>
        <v>0</v>
      </c>
      <c r="S5246" s="240">
        <v>0</v>
      </c>
      <c r="T5246" s="241">
        <f>S5246*H5246</f>
        <v>0</v>
      </c>
      <c r="U5246" s="41"/>
      <c r="V5246" s="41"/>
      <c r="W5246" s="41"/>
      <c r="X5246" s="41"/>
      <c r="Y5246" s="41"/>
      <c r="Z5246" s="41"/>
      <c r="AA5246" s="41"/>
      <c r="AB5246" s="41"/>
      <c r="AC5246" s="41"/>
      <c r="AD5246" s="41"/>
      <c r="AE5246" s="41"/>
      <c r="AR5246" s="242" t="s">
        <v>304</v>
      </c>
      <c r="AT5246" s="242" t="s">
        <v>253</v>
      </c>
      <c r="AU5246" s="242" t="s">
        <v>93</v>
      </c>
      <c r="AY5246" s="19" t="s">
        <v>251</v>
      </c>
      <c r="BE5246" s="243">
        <f>IF(N5246="základní",J5246,0)</f>
        <v>0</v>
      </c>
      <c r="BF5246" s="243">
        <f>IF(N5246="snížená",J5246,0)</f>
        <v>0</v>
      </c>
      <c r="BG5246" s="243">
        <f>IF(N5246="zákl. přenesená",J5246,0)</f>
        <v>0</v>
      </c>
      <c r="BH5246" s="243">
        <f>IF(N5246="sníž. přenesená",J5246,0)</f>
        <v>0</v>
      </c>
      <c r="BI5246" s="243">
        <f>IF(N5246="nulová",J5246,0)</f>
        <v>0</v>
      </c>
      <c r="BJ5246" s="19" t="s">
        <v>91</v>
      </c>
      <c r="BK5246" s="243">
        <f>ROUND(I5246*H5246,2)</f>
        <v>0</v>
      </c>
      <c r="BL5246" s="19" t="s">
        <v>304</v>
      </c>
      <c r="BM5246" s="242" t="s">
        <v>4093</v>
      </c>
    </row>
    <row r="5247" s="2" customFormat="1">
      <c r="A5247" s="41"/>
      <c r="B5247" s="42"/>
      <c r="C5247" s="43"/>
      <c r="D5247" s="244" t="s">
        <v>258</v>
      </c>
      <c r="E5247" s="43"/>
      <c r="F5247" s="245" t="s">
        <v>4094</v>
      </c>
      <c r="G5247" s="43"/>
      <c r="H5247" s="43"/>
      <c r="I5247" s="246"/>
      <c r="J5247" s="43"/>
      <c r="K5247" s="43"/>
      <c r="L5247" s="47"/>
      <c r="M5247" s="247"/>
      <c r="N5247" s="248"/>
      <c r="O5247" s="94"/>
      <c r="P5247" s="94"/>
      <c r="Q5247" s="94"/>
      <c r="R5247" s="94"/>
      <c r="S5247" s="94"/>
      <c r="T5247" s="95"/>
      <c r="U5247" s="41"/>
      <c r="V5247" s="41"/>
      <c r="W5247" s="41"/>
      <c r="X5247" s="41"/>
      <c r="Y5247" s="41"/>
      <c r="Z5247" s="41"/>
      <c r="AA5247" s="41"/>
      <c r="AB5247" s="41"/>
      <c r="AC5247" s="41"/>
      <c r="AD5247" s="41"/>
      <c r="AE5247" s="41"/>
      <c r="AT5247" s="19" t="s">
        <v>258</v>
      </c>
      <c r="AU5247" s="19" t="s">
        <v>93</v>
      </c>
    </row>
    <row r="5248" s="12" customFormat="1" ht="22.8" customHeight="1">
      <c r="A5248" s="12"/>
      <c r="B5248" s="214"/>
      <c r="C5248" s="215"/>
      <c r="D5248" s="216" t="s">
        <v>83</v>
      </c>
      <c r="E5248" s="228" t="s">
        <v>4095</v>
      </c>
      <c r="F5248" s="228" t="s">
        <v>4096</v>
      </c>
      <c r="G5248" s="215"/>
      <c r="H5248" s="215"/>
      <c r="I5248" s="218"/>
      <c r="J5248" s="229">
        <f>BK5248</f>
        <v>0</v>
      </c>
      <c r="K5248" s="215"/>
      <c r="L5248" s="220"/>
      <c r="M5248" s="221"/>
      <c r="N5248" s="222"/>
      <c r="O5248" s="222"/>
      <c r="P5248" s="223">
        <f>SUM(P5249:P5524)</f>
        <v>0</v>
      </c>
      <c r="Q5248" s="222"/>
      <c r="R5248" s="223">
        <f>SUM(R5249:R5524)</f>
        <v>17.147485334399999</v>
      </c>
      <c r="S5248" s="222"/>
      <c r="T5248" s="224">
        <f>SUM(T5249:T5524)</f>
        <v>0</v>
      </c>
      <c r="U5248" s="12"/>
      <c r="V5248" s="12"/>
      <c r="W5248" s="12"/>
      <c r="X5248" s="12"/>
      <c r="Y5248" s="12"/>
      <c r="Z5248" s="12"/>
      <c r="AA5248" s="12"/>
      <c r="AB5248" s="12"/>
      <c r="AC5248" s="12"/>
      <c r="AD5248" s="12"/>
      <c r="AE5248" s="12"/>
      <c r="AR5248" s="225" t="s">
        <v>93</v>
      </c>
      <c r="AT5248" s="226" t="s">
        <v>83</v>
      </c>
      <c r="AU5248" s="226" t="s">
        <v>91</v>
      </c>
      <c r="AY5248" s="225" t="s">
        <v>251</v>
      </c>
      <c r="BK5248" s="227">
        <f>SUM(BK5249:BK5524)</f>
        <v>0</v>
      </c>
    </row>
    <row r="5249" s="2" customFormat="1" ht="21.75" customHeight="1">
      <c r="A5249" s="41"/>
      <c r="B5249" s="42"/>
      <c r="C5249" s="230" t="s">
        <v>4097</v>
      </c>
      <c r="D5249" s="230" t="s">
        <v>253</v>
      </c>
      <c r="E5249" s="231" t="s">
        <v>4098</v>
      </c>
      <c r="F5249" s="232" t="s">
        <v>4099</v>
      </c>
      <c r="G5249" s="233" t="s">
        <v>389</v>
      </c>
      <c r="H5249" s="234">
        <v>3685.8000000000002</v>
      </c>
      <c r="I5249" s="235"/>
      <c r="J5249" s="236">
        <f>ROUND(I5249*H5249,2)</f>
        <v>0</v>
      </c>
      <c r="K5249" s="237"/>
      <c r="L5249" s="47"/>
      <c r="M5249" s="238" t="s">
        <v>1</v>
      </c>
      <c r="N5249" s="239" t="s">
        <v>49</v>
      </c>
      <c r="O5249" s="94"/>
      <c r="P5249" s="240">
        <f>O5249*H5249</f>
        <v>0</v>
      </c>
      <c r="Q5249" s="240">
        <v>7.6799999999999999E-07</v>
      </c>
      <c r="R5249" s="240">
        <f>Q5249*H5249</f>
        <v>0.0028306944000000001</v>
      </c>
      <c r="S5249" s="240">
        <v>0</v>
      </c>
      <c r="T5249" s="241">
        <f>S5249*H5249</f>
        <v>0</v>
      </c>
      <c r="U5249" s="41"/>
      <c r="V5249" s="41"/>
      <c r="W5249" s="41"/>
      <c r="X5249" s="41"/>
      <c r="Y5249" s="41"/>
      <c r="Z5249" s="41"/>
      <c r="AA5249" s="41"/>
      <c r="AB5249" s="41"/>
      <c r="AC5249" s="41"/>
      <c r="AD5249" s="41"/>
      <c r="AE5249" s="41"/>
      <c r="AR5249" s="242" t="s">
        <v>304</v>
      </c>
      <c r="AT5249" s="242" t="s">
        <v>253</v>
      </c>
      <c r="AU5249" s="242" t="s">
        <v>93</v>
      </c>
      <c r="AY5249" s="19" t="s">
        <v>251</v>
      </c>
      <c r="BE5249" s="243">
        <f>IF(N5249="základní",J5249,0)</f>
        <v>0</v>
      </c>
      <c r="BF5249" s="243">
        <f>IF(N5249="snížená",J5249,0)</f>
        <v>0</v>
      </c>
      <c r="BG5249" s="243">
        <f>IF(N5249="zákl. přenesená",J5249,0)</f>
        <v>0</v>
      </c>
      <c r="BH5249" s="243">
        <f>IF(N5249="sníž. přenesená",J5249,0)</f>
        <v>0</v>
      </c>
      <c r="BI5249" s="243">
        <f>IF(N5249="nulová",J5249,0)</f>
        <v>0</v>
      </c>
      <c r="BJ5249" s="19" t="s">
        <v>91</v>
      </c>
      <c r="BK5249" s="243">
        <f>ROUND(I5249*H5249,2)</f>
        <v>0</v>
      </c>
      <c r="BL5249" s="19" t="s">
        <v>304</v>
      </c>
      <c r="BM5249" s="242" t="s">
        <v>4100</v>
      </c>
    </row>
    <row r="5250" s="2" customFormat="1">
      <c r="A5250" s="41"/>
      <c r="B5250" s="42"/>
      <c r="C5250" s="43"/>
      <c r="D5250" s="244" t="s">
        <v>258</v>
      </c>
      <c r="E5250" s="43"/>
      <c r="F5250" s="245" t="s">
        <v>4101</v>
      </c>
      <c r="G5250" s="43"/>
      <c r="H5250" s="43"/>
      <c r="I5250" s="246"/>
      <c r="J5250" s="43"/>
      <c r="K5250" s="43"/>
      <c r="L5250" s="47"/>
      <c r="M5250" s="247"/>
      <c r="N5250" s="248"/>
      <c r="O5250" s="94"/>
      <c r="P5250" s="94"/>
      <c r="Q5250" s="94"/>
      <c r="R5250" s="94"/>
      <c r="S5250" s="94"/>
      <c r="T5250" s="95"/>
      <c r="U5250" s="41"/>
      <c r="V5250" s="41"/>
      <c r="W5250" s="41"/>
      <c r="X5250" s="41"/>
      <c r="Y5250" s="41"/>
      <c r="Z5250" s="41"/>
      <c r="AA5250" s="41"/>
      <c r="AB5250" s="41"/>
      <c r="AC5250" s="41"/>
      <c r="AD5250" s="41"/>
      <c r="AE5250" s="41"/>
      <c r="AT5250" s="19" t="s">
        <v>258</v>
      </c>
      <c r="AU5250" s="19" t="s">
        <v>93</v>
      </c>
    </row>
    <row r="5251" s="13" customFormat="1">
      <c r="A5251" s="13"/>
      <c r="B5251" s="249"/>
      <c r="C5251" s="250"/>
      <c r="D5251" s="251" t="s">
        <v>260</v>
      </c>
      <c r="E5251" s="252" t="s">
        <v>1</v>
      </c>
      <c r="F5251" s="253" t="s">
        <v>1034</v>
      </c>
      <c r="G5251" s="250"/>
      <c r="H5251" s="254">
        <v>3343.5100000000002</v>
      </c>
      <c r="I5251" s="255"/>
      <c r="J5251" s="250"/>
      <c r="K5251" s="250"/>
      <c r="L5251" s="256"/>
      <c r="M5251" s="257"/>
      <c r="N5251" s="258"/>
      <c r="O5251" s="258"/>
      <c r="P5251" s="258"/>
      <c r="Q5251" s="258"/>
      <c r="R5251" s="258"/>
      <c r="S5251" s="258"/>
      <c r="T5251" s="259"/>
      <c r="U5251" s="13"/>
      <c r="V5251" s="13"/>
      <c r="W5251" s="13"/>
      <c r="X5251" s="13"/>
      <c r="Y5251" s="13"/>
      <c r="Z5251" s="13"/>
      <c r="AA5251" s="13"/>
      <c r="AB5251" s="13"/>
      <c r="AC5251" s="13"/>
      <c r="AD5251" s="13"/>
      <c r="AE5251" s="13"/>
      <c r="AT5251" s="260" t="s">
        <v>260</v>
      </c>
      <c r="AU5251" s="260" t="s">
        <v>93</v>
      </c>
      <c r="AV5251" s="13" t="s">
        <v>93</v>
      </c>
      <c r="AW5251" s="13" t="s">
        <v>40</v>
      </c>
      <c r="AX5251" s="13" t="s">
        <v>84</v>
      </c>
      <c r="AY5251" s="260" t="s">
        <v>251</v>
      </c>
    </row>
    <row r="5252" s="13" customFormat="1">
      <c r="A5252" s="13"/>
      <c r="B5252" s="249"/>
      <c r="C5252" s="250"/>
      <c r="D5252" s="251" t="s">
        <v>260</v>
      </c>
      <c r="E5252" s="252" t="s">
        <v>1</v>
      </c>
      <c r="F5252" s="253" t="s">
        <v>1035</v>
      </c>
      <c r="G5252" s="250"/>
      <c r="H5252" s="254">
        <v>342.29000000000002</v>
      </c>
      <c r="I5252" s="255"/>
      <c r="J5252" s="250"/>
      <c r="K5252" s="250"/>
      <c r="L5252" s="256"/>
      <c r="M5252" s="257"/>
      <c r="N5252" s="258"/>
      <c r="O5252" s="258"/>
      <c r="P5252" s="258"/>
      <c r="Q5252" s="258"/>
      <c r="R5252" s="258"/>
      <c r="S5252" s="258"/>
      <c r="T5252" s="259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60" t="s">
        <v>260</v>
      </c>
      <c r="AU5252" s="260" t="s">
        <v>93</v>
      </c>
      <c r="AV5252" s="13" t="s">
        <v>93</v>
      </c>
      <c r="AW5252" s="13" t="s">
        <v>40</v>
      </c>
      <c r="AX5252" s="13" t="s">
        <v>84</v>
      </c>
      <c r="AY5252" s="260" t="s">
        <v>251</v>
      </c>
    </row>
    <row r="5253" s="14" customFormat="1">
      <c r="A5253" s="14"/>
      <c r="B5253" s="261"/>
      <c r="C5253" s="262"/>
      <c r="D5253" s="251" t="s">
        <v>260</v>
      </c>
      <c r="E5253" s="263" t="s">
        <v>1</v>
      </c>
      <c r="F5253" s="264" t="s">
        <v>262</v>
      </c>
      <c r="G5253" s="262"/>
      <c r="H5253" s="265">
        <v>3685.8000000000002</v>
      </c>
      <c r="I5253" s="266"/>
      <c r="J5253" s="262"/>
      <c r="K5253" s="262"/>
      <c r="L5253" s="267"/>
      <c r="M5253" s="268"/>
      <c r="N5253" s="269"/>
      <c r="O5253" s="269"/>
      <c r="P5253" s="269"/>
      <c r="Q5253" s="269"/>
      <c r="R5253" s="269"/>
      <c r="S5253" s="269"/>
      <c r="T5253" s="270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71" t="s">
        <v>260</v>
      </c>
      <c r="AU5253" s="271" t="s">
        <v>93</v>
      </c>
      <c r="AV5253" s="14" t="s">
        <v>257</v>
      </c>
      <c r="AW5253" s="14" t="s">
        <v>40</v>
      </c>
      <c r="AX5253" s="14" t="s">
        <v>91</v>
      </c>
      <c r="AY5253" s="271" t="s">
        <v>251</v>
      </c>
    </row>
    <row r="5254" s="2" customFormat="1" ht="16.5" customHeight="1">
      <c r="A5254" s="41"/>
      <c r="B5254" s="42"/>
      <c r="C5254" s="230" t="s">
        <v>3559</v>
      </c>
      <c r="D5254" s="230" t="s">
        <v>253</v>
      </c>
      <c r="E5254" s="231" t="s">
        <v>4102</v>
      </c>
      <c r="F5254" s="232" t="s">
        <v>4103</v>
      </c>
      <c r="G5254" s="233" t="s">
        <v>389</v>
      </c>
      <c r="H5254" s="234">
        <v>3685.8000000000002</v>
      </c>
      <c r="I5254" s="235"/>
      <c r="J5254" s="236">
        <f>ROUND(I5254*H5254,2)</f>
        <v>0</v>
      </c>
      <c r="K5254" s="237"/>
      <c r="L5254" s="47"/>
      <c r="M5254" s="238" t="s">
        <v>1</v>
      </c>
      <c r="N5254" s="239" t="s">
        <v>49</v>
      </c>
      <c r="O5254" s="94"/>
      <c r="P5254" s="240">
        <f>O5254*H5254</f>
        <v>0</v>
      </c>
      <c r="Q5254" s="240">
        <v>0</v>
      </c>
      <c r="R5254" s="240">
        <f>Q5254*H5254</f>
        <v>0</v>
      </c>
      <c r="S5254" s="240">
        <v>0</v>
      </c>
      <c r="T5254" s="241">
        <f>S5254*H5254</f>
        <v>0</v>
      </c>
      <c r="U5254" s="41"/>
      <c r="V5254" s="41"/>
      <c r="W5254" s="41"/>
      <c r="X5254" s="41"/>
      <c r="Y5254" s="41"/>
      <c r="Z5254" s="41"/>
      <c r="AA5254" s="41"/>
      <c r="AB5254" s="41"/>
      <c r="AC5254" s="41"/>
      <c r="AD5254" s="41"/>
      <c r="AE5254" s="41"/>
      <c r="AR5254" s="242" t="s">
        <v>304</v>
      </c>
      <c r="AT5254" s="242" t="s">
        <v>253</v>
      </c>
      <c r="AU5254" s="242" t="s">
        <v>93</v>
      </c>
      <c r="AY5254" s="19" t="s">
        <v>251</v>
      </c>
      <c r="BE5254" s="243">
        <f>IF(N5254="základní",J5254,0)</f>
        <v>0</v>
      </c>
      <c r="BF5254" s="243">
        <f>IF(N5254="snížená",J5254,0)</f>
        <v>0</v>
      </c>
      <c r="BG5254" s="243">
        <f>IF(N5254="zákl. přenesená",J5254,0)</f>
        <v>0</v>
      </c>
      <c r="BH5254" s="243">
        <f>IF(N5254="sníž. přenesená",J5254,0)</f>
        <v>0</v>
      </c>
      <c r="BI5254" s="243">
        <f>IF(N5254="nulová",J5254,0)</f>
        <v>0</v>
      </c>
      <c r="BJ5254" s="19" t="s">
        <v>91</v>
      </c>
      <c r="BK5254" s="243">
        <f>ROUND(I5254*H5254,2)</f>
        <v>0</v>
      </c>
      <c r="BL5254" s="19" t="s">
        <v>304</v>
      </c>
      <c r="BM5254" s="242" t="s">
        <v>4104</v>
      </c>
    </row>
    <row r="5255" s="2" customFormat="1">
      <c r="A5255" s="41"/>
      <c r="B5255" s="42"/>
      <c r="C5255" s="43"/>
      <c r="D5255" s="244" t="s">
        <v>258</v>
      </c>
      <c r="E5255" s="43"/>
      <c r="F5255" s="245" t="s">
        <v>4105</v>
      </c>
      <c r="G5255" s="43"/>
      <c r="H5255" s="43"/>
      <c r="I5255" s="246"/>
      <c r="J5255" s="43"/>
      <c r="K5255" s="43"/>
      <c r="L5255" s="47"/>
      <c r="M5255" s="247"/>
      <c r="N5255" s="248"/>
      <c r="O5255" s="94"/>
      <c r="P5255" s="94"/>
      <c r="Q5255" s="94"/>
      <c r="R5255" s="94"/>
      <c r="S5255" s="94"/>
      <c r="T5255" s="95"/>
      <c r="U5255" s="41"/>
      <c r="V5255" s="41"/>
      <c r="W5255" s="41"/>
      <c r="X5255" s="41"/>
      <c r="Y5255" s="41"/>
      <c r="Z5255" s="41"/>
      <c r="AA5255" s="41"/>
      <c r="AB5255" s="41"/>
      <c r="AC5255" s="41"/>
      <c r="AD5255" s="41"/>
      <c r="AE5255" s="41"/>
      <c r="AT5255" s="19" t="s">
        <v>258</v>
      </c>
      <c r="AU5255" s="19" t="s">
        <v>93</v>
      </c>
    </row>
    <row r="5256" s="13" customFormat="1">
      <c r="A5256" s="13"/>
      <c r="B5256" s="249"/>
      <c r="C5256" s="250"/>
      <c r="D5256" s="251" t="s">
        <v>260</v>
      </c>
      <c r="E5256" s="252" t="s">
        <v>1</v>
      </c>
      <c r="F5256" s="253" t="s">
        <v>1034</v>
      </c>
      <c r="G5256" s="250"/>
      <c r="H5256" s="254">
        <v>3343.5100000000002</v>
      </c>
      <c r="I5256" s="255"/>
      <c r="J5256" s="250"/>
      <c r="K5256" s="250"/>
      <c r="L5256" s="256"/>
      <c r="M5256" s="257"/>
      <c r="N5256" s="258"/>
      <c r="O5256" s="258"/>
      <c r="P5256" s="258"/>
      <c r="Q5256" s="258"/>
      <c r="R5256" s="258"/>
      <c r="S5256" s="258"/>
      <c r="T5256" s="259"/>
      <c r="U5256" s="13"/>
      <c r="V5256" s="13"/>
      <c r="W5256" s="13"/>
      <c r="X5256" s="13"/>
      <c r="Y5256" s="13"/>
      <c r="Z5256" s="13"/>
      <c r="AA5256" s="13"/>
      <c r="AB5256" s="13"/>
      <c r="AC5256" s="13"/>
      <c r="AD5256" s="13"/>
      <c r="AE5256" s="13"/>
      <c r="AT5256" s="260" t="s">
        <v>260</v>
      </c>
      <c r="AU5256" s="260" t="s">
        <v>93</v>
      </c>
      <c r="AV5256" s="13" t="s">
        <v>93</v>
      </c>
      <c r="AW5256" s="13" t="s">
        <v>40</v>
      </c>
      <c r="AX5256" s="13" t="s">
        <v>84</v>
      </c>
      <c r="AY5256" s="260" t="s">
        <v>251</v>
      </c>
    </row>
    <row r="5257" s="13" customFormat="1">
      <c r="A5257" s="13"/>
      <c r="B5257" s="249"/>
      <c r="C5257" s="250"/>
      <c r="D5257" s="251" t="s">
        <v>260</v>
      </c>
      <c r="E5257" s="252" t="s">
        <v>1</v>
      </c>
      <c r="F5257" s="253" t="s">
        <v>1035</v>
      </c>
      <c r="G5257" s="250"/>
      <c r="H5257" s="254">
        <v>342.29000000000002</v>
      </c>
      <c r="I5257" s="255"/>
      <c r="J5257" s="250"/>
      <c r="K5257" s="250"/>
      <c r="L5257" s="256"/>
      <c r="M5257" s="257"/>
      <c r="N5257" s="258"/>
      <c r="O5257" s="258"/>
      <c r="P5257" s="258"/>
      <c r="Q5257" s="258"/>
      <c r="R5257" s="258"/>
      <c r="S5257" s="258"/>
      <c r="T5257" s="259"/>
      <c r="U5257" s="13"/>
      <c r="V5257" s="13"/>
      <c r="W5257" s="13"/>
      <c r="X5257" s="13"/>
      <c r="Y5257" s="13"/>
      <c r="Z5257" s="13"/>
      <c r="AA5257" s="13"/>
      <c r="AB5257" s="13"/>
      <c r="AC5257" s="13"/>
      <c r="AD5257" s="13"/>
      <c r="AE5257" s="13"/>
      <c r="AT5257" s="260" t="s">
        <v>260</v>
      </c>
      <c r="AU5257" s="260" t="s">
        <v>93</v>
      </c>
      <c r="AV5257" s="13" t="s">
        <v>93</v>
      </c>
      <c r="AW5257" s="13" t="s">
        <v>40</v>
      </c>
      <c r="AX5257" s="13" t="s">
        <v>84</v>
      </c>
      <c r="AY5257" s="260" t="s">
        <v>251</v>
      </c>
    </row>
    <row r="5258" s="14" customFormat="1">
      <c r="A5258" s="14"/>
      <c r="B5258" s="261"/>
      <c r="C5258" s="262"/>
      <c r="D5258" s="251" t="s">
        <v>260</v>
      </c>
      <c r="E5258" s="263" t="s">
        <v>1</v>
      </c>
      <c r="F5258" s="264" t="s">
        <v>262</v>
      </c>
      <c r="G5258" s="262"/>
      <c r="H5258" s="265">
        <v>3685.8000000000002</v>
      </c>
      <c r="I5258" s="266"/>
      <c r="J5258" s="262"/>
      <c r="K5258" s="262"/>
      <c r="L5258" s="267"/>
      <c r="M5258" s="268"/>
      <c r="N5258" s="269"/>
      <c r="O5258" s="269"/>
      <c r="P5258" s="269"/>
      <c r="Q5258" s="269"/>
      <c r="R5258" s="269"/>
      <c r="S5258" s="269"/>
      <c r="T5258" s="270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71" t="s">
        <v>260</v>
      </c>
      <c r="AU5258" s="271" t="s">
        <v>93</v>
      </c>
      <c r="AV5258" s="14" t="s">
        <v>257</v>
      </c>
      <c r="AW5258" s="14" t="s">
        <v>40</v>
      </c>
      <c r="AX5258" s="14" t="s">
        <v>91</v>
      </c>
      <c r="AY5258" s="271" t="s">
        <v>251</v>
      </c>
    </row>
    <row r="5259" s="2" customFormat="1" ht="24.15" customHeight="1">
      <c r="A5259" s="41"/>
      <c r="B5259" s="42"/>
      <c r="C5259" s="230" t="s">
        <v>4106</v>
      </c>
      <c r="D5259" s="230" t="s">
        <v>253</v>
      </c>
      <c r="E5259" s="231" t="s">
        <v>4107</v>
      </c>
      <c r="F5259" s="232" t="s">
        <v>4108</v>
      </c>
      <c r="G5259" s="233" t="s">
        <v>389</v>
      </c>
      <c r="H5259" s="234">
        <v>3685.8000000000002</v>
      </c>
      <c r="I5259" s="235"/>
      <c r="J5259" s="236">
        <f>ROUND(I5259*H5259,2)</f>
        <v>0</v>
      </c>
      <c r="K5259" s="237"/>
      <c r="L5259" s="47"/>
      <c r="M5259" s="238" t="s">
        <v>1</v>
      </c>
      <c r="N5259" s="239" t="s">
        <v>49</v>
      </c>
      <c r="O5259" s="94"/>
      <c r="P5259" s="240">
        <f>O5259*H5259</f>
        <v>0</v>
      </c>
      <c r="Q5259" s="240">
        <v>3.3000000000000003E-05</v>
      </c>
      <c r="R5259" s="240">
        <f>Q5259*H5259</f>
        <v>0.12163140000000002</v>
      </c>
      <c r="S5259" s="240">
        <v>0</v>
      </c>
      <c r="T5259" s="241">
        <f>S5259*H5259</f>
        <v>0</v>
      </c>
      <c r="U5259" s="41"/>
      <c r="V5259" s="41"/>
      <c r="W5259" s="41"/>
      <c r="X5259" s="41"/>
      <c r="Y5259" s="41"/>
      <c r="Z5259" s="41"/>
      <c r="AA5259" s="41"/>
      <c r="AB5259" s="41"/>
      <c r="AC5259" s="41"/>
      <c r="AD5259" s="41"/>
      <c r="AE5259" s="41"/>
      <c r="AR5259" s="242" t="s">
        <v>304</v>
      </c>
      <c r="AT5259" s="242" t="s">
        <v>253</v>
      </c>
      <c r="AU5259" s="242" t="s">
        <v>93</v>
      </c>
      <c r="AY5259" s="19" t="s">
        <v>251</v>
      </c>
      <c r="BE5259" s="243">
        <f>IF(N5259="základní",J5259,0)</f>
        <v>0</v>
      </c>
      <c r="BF5259" s="243">
        <f>IF(N5259="snížená",J5259,0)</f>
        <v>0</v>
      </c>
      <c r="BG5259" s="243">
        <f>IF(N5259="zákl. přenesená",J5259,0)</f>
        <v>0</v>
      </c>
      <c r="BH5259" s="243">
        <f>IF(N5259="sníž. přenesená",J5259,0)</f>
        <v>0</v>
      </c>
      <c r="BI5259" s="243">
        <f>IF(N5259="nulová",J5259,0)</f>
        <v>0</v>
      </c>
      <c r="BJ5259" s="19" t="s">
        <v>91</v>
      </c>
      <c r="BK5259" s="243">
        <f>ROUND(I5259*H5259,2)</f>
        <v>0</v>
      </c>
      <c r="BL5259" s="19" t="s">
        <v>304</v>
      </c>
      <c r="BM5259" s="242" t="s">
        <v>4109</v>
      </c>
    </row>
    <row r="5260" s="2" customFormat="1">
      <c r="A5260" s="41"/>
      <c r="B5260" s="42"/>
      <c r="C5260" s="43"/>
      <c r="D5260" s="244" t="s">
        <v>258</v>
      </c>
      <c r="E5260" s="43"/>
      <c r="F5260" s="245" t="s">
        <v>4110</v>
      </c>
      <c r="G5260" s="43"/>
      <c r="H5260" s="43"/>
      <c r="I5260" s="246"/>
      <c r="J5260" s="43"/>
      <c r="K5260" s="43"/>
      <c r="L5260" s="47"/>
      <c r="M5260" s="247"/>
      <c r="N5260" s="248"/>
      <c r="O5260" s="94"/>
      <c r="P5260" s="94"/>
      <c r="Q5260" s="94"/>
      <c r="R5260" s="94"/>
      <c r="S5260" s="94"/>
      <c r="T5260" s="95"/>
      <c r="U5260" s="41"/>
      <c r="V5260" s="41"/>
      <c r="W5260" s="41"/>
      <c r="X5260" s="41"/>
      <c r="Y5260" s="41"/>
      <c r="Z5260" s="41"/>
      <c r="AA5260" s="41"/>
      <c r="AB5260" s="41"/>
      <c r="AC5260" s="41"/>
      <c r="AD5260" s="41"/>
      <c r="AE5260" s="41"/>
      <c r="AT5260" s="19" t="s">
        <v>258</v>
      </c>
      <c r="AU5260" s="19" t="s">
        <v>93</v>
      </c>
    </row>
    <row r="5261" s="13" customFormat="1">
      <c r="A5261" s="13"/>
      <c r="B5261" s="249"/>
      <c r="C5261" s="250"/>
      <c r="D5261" s="251" t="s">
        <v>260</v>
      </c>
      <c r="E5261" s="252" t="s">
        <v>1</v>
      </c>
      <c r="F5261" s="253" t="s">
        <v>1034</v>
      </c>
      <c r="G5261" s="250"/>
      <c r="H5261" s="254">
        <v>3343.5100000000002</v>
      </c>
      <c r="I5261" s="255"/>
      <c r="J5261" s="250"/>
      <c r="K5261" s="250"/>
      <c r="L5261" s="256"/>
      <c r="M5261" s="257"/>
      <c r="N5261" s="258"/>
      <c r="O5261" s="258"/>
      <c r="P5261" s="258"/>
      <c r="Q5261" s="258"/>
      <c r="R5261" s="258"/>
      <c r="S5261" s="258"/>
      <c r="T5261" s="259"/>
      <c r="U5261" s="13"/>
      <c r="V5261" s="13"/>
      <c r="W5261" s="13"/>
      <c r="X5261" s="13"/>
      <c r="Y5261" s="13"/>
      <c r="Z5261" s="13"/>
      <c r="AA5261" s="13"/>
      <c r="AB5261" s="13"/>
      <c r="AC5261" s="13"/>
      <c r="AD5261" s="13"/>
      <c r="AE5261" s="13"/>
      <c r="AT5261" s="260" t="s">
        <v>260</v>
      </c>
      <c r="AU5261" s="260" t="s">
        <v>93</v>
      </c>
      <c r="AV5261" s="13" t="s">
        <v>93</v>
      </c>
      <c r="AW5261" s="13" t="s">
        <v>40</v>
      </c>
      <c r="AX5261" s="13" t="s">
        <v>84</v>
      </c>
      <c r="AY5261" s="260" t="s">
        <v>251</v>
      </c>
    </row>
    <row r="5262" s="13" customFormat="1">
      <c r="A5262" s="13"/>
      <c r="B5262" s="249"/>
      <c r="C5262" s="250"/>
      <c r="D5262" s="251" t="s">
        <v>260</v>
      </c>
      <c r="E5262" s="252" t="s">
        <v>1</v>
      </c>
      <c r="F5262" s="253" t="s">
        <v>1035</v>
      </c>
      <c r="G5262" s="250"/>
      <c r="H5262" s="254">
        <v>342.29000000000002</v>
      </c>
      <c r="I5262" s="255"/>
      <c r="J5262" s="250"/>
      <c r="K5262" s="250"/>
      <c r="L5262" s="256"/>
      <c r="M5262" s="257"/>
      <c r="N5262" s="258"/>
      <c r="O5262" s="258"/>
      <c r="P5262" s="258"/>
      <c r="Q5262" s="258"/>
      <c r="R5262" s="258"/>
      <c r="S5262" s="258"/>
      <c r="T5262" s="259"/>
      <c r="U5262" s="13"/>
      <c r="V5262" s="13"/>
      <c r="W5262" s="13"/>
      <c r="X5262" s="13"/>
      <c r="Y5262" s="13"/>
      <c r="Z5262" s="13"/>
      <c r="AA5262" s="13"/>
      <c r="AB5262" s="13"/>
      <c r="AC5262" s="13"/>
      <c r="AD5262" s="13"/>
      <c r="AE5262" s="13"/>
      <c r="AT5262" s="260" t="s">
        <v>260</v>
      </c>
      <c r="AU5262" s="260" t="s">
        <v>93</v>
      </c>
      <c r="AV5262" s="13" t="s">
        <v>93</v>
      </c>
      <c r="AW5262" s="13" t="s">
        <v>40</v>
      </c>
      <c r="AX5262" s="13" t="s">
        <v>84</v>
      </c>
      <c r="AY5262" s="260" t="s">
        <v>251</v>
      </c>
    </row>
    <row r="5263" s="14" customFormat="1">
      <c r="A5263" s="14"/>
      <c r="B5263" s="261"/>
      <c r="C5263" s="262"/>
      <c r="D5263" s="251" t="s">
        <v>260</v>
      </c>
      <c r="E5263" s="263" t="s">
        <v>1</v>
      </c>
      <c r="F5263" s="264" t="s">
        <v>262</v>
      </c>
      <c r="G5263" s="262"/>
      <c r="H5263" s="265">
        <v>3685.8000000000002</v>
      </c>
      <c r="I5263" s="266"/>
      <c r="J5263" s="262"/>
      <c r="K5263" s="262"/>
      <c r="L5263" s="267"/>
      <c r="M5263" s="268"/>
      <c r="N5263" s="269"/>
      <c r="O5263" s="269"/>
      <c r="P5263" s="269"/>
      <c r="Q5263" s="269"/>
      <c r="R5263" s="269"/>
      <c r="S5263" s="269"/>
      <c r="T5263" s="270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T5263" s="271" t="s">
        <v>260</v>
      </c>
      <c r="AU5263" s="271" t="s">
        <v>93</v>
      </c>
      <c r="AV5263" s="14" t="s">
        <v>257</v>
      </c>
      <c r="AW5263" s="14" t="s">
        <v>40</v>
      </c>
      <c r="AX5263" s="14" t="s">
        <v>91</v>
      </c>
      <c r="AY5263" s="271" t="s">
        <v>251</v>
      </c>
    </row>
    <row r="5264" s="2" customFormat="1" ht="16.5" customHeight="1">
      <c r="A5264" s="41"/>
      <c r="B5264" s="42"/>
      <c r="C5264" s="230" t="s">
        <v>4111</v>
      </c>
      <c r="D5264" s="230" t="s">
        <v>253</v>
      </c>
      <c r="E5264" s="231" t="s">
        <v>4112</v>
      </c>
      <c r="F5264" s="232" t="s">
        <v>4113</v>
      </c>
      <c r="G5264" s="233" t="s">
        <v>389</v>
      </c>
      <c r="H5264" s="234">
        <v>13.08</v>
      </c>
      <c r="I5264" s="235"/>
      <c r="J5264" s="236">
        <f>ROUND(I5264*H5264,2)</f>
        <v>0</v>
      </c>
      <c r="K5264" s="237"/>
      <c r="L5264" s="47"/>
      <c r="M5264" s="238" t="s">
        <v>1</v>
      </c>
      <c r="N5264" s="239" t="s">
        <v>49</v>
      </c>
      <c r="O5264" s="94"/>
      <c r="P5264" s="240">
        <f>O5264*H5264</f>
        <v>0</v>
      </c>
      <c r="Q5264" s="240">
        <v>0</v>
      </c>
      <c r="R5264" s="240">
        <f>Q5264*H5264</f>
        <v>0</v>
      </c>
      <c r="S5264" s="240">
        <v>0</v>
      </c>
      <c r="T5264" s="241">
        <f>S5264*H5264</f>
        <v>0</v>
      </c>
      <c r="U5264" s="41"/>
      <c r="V5264" s="41"/>
      <c r="W5264" s="41"/>
      <c r="X5264" s="41"/>
      <c r="Y5264" s="41"/>
      <c r="Z5264" s="41"/>
      <c r="AA5264" s="41"/>
      <c r="AB5264" s="41"/>
      <c r="AC5264" s="41"/>
      <c r="AD5264" s="41"/>
      <c r="AE5264" s="41"/>
      <c r="AR5264" s="242" t="s">
        <v>304</v>
      </c>
      <c r="AT5264" s="242" t="s">
        <v>253</v>
      </c>
      <c r="AU5264" s="242" t="s">
        <v>93</v>
      </c>
      <c r="AY5264" s="19" t="s">
        <v>251</v>
      </c>
      <c r="BE5264" s="243">
        <f>IF(N5264="základní",J5264,0)</f>
        <v>0</v>
      </c>
      <c r="BF5264" s="243">
        <f>IF(N5264="snížená",J5264,0)</f>
        <v>0</v>
      </c>
      <c r="BG5264" s="243">
        <f>IF(N5264="zákl. přenesená",J5264,0)</f>
        <v>0</v>
      </c>
      <c r="BH5264" s="243">
        <f>IF(N5264="sníž. přenesená",J5264,0)</f>
        <v>0</v>
      </c>
      <c r="BI5264" s="243">
        <f>IF(N5264="nulová",J5264,0)</f>
        <v>0</v>
      </c>
      <c r="BJ5264" s="19" t="s">
        <v>91</v>
      </c>
      <c r="BK5264" s="243">
        <f>ROUND(I5264*H5264,2)</f>
        <v>0</v>
      </c>
      <c r="BL5264" s="19" t="s">
        <v>304</v>
      </c>
      <c r="BM5264" s="242" t="s">
        <v>4114</v>
      </c>
    </row>
    <row r="5265" s="15" customFormat="1">
      <c r="A5265" s="15"/>
      <c r="B5265" s="272"/>
      <c r="C5265" s="273"/>
      <c r="D5265" s="251" t="s">
        <v>260</v>
      </c>
      <c r="E5265" s="274" t="s">
        <v>1</v>
      </c>
      <c r="F5265" s="275" t="s">
        <v>1561</v>
      </c>
      <c r="G5265" s="273"/>
      <c r="H5265" s="274" t="s">
        <v>1</v>
      </c>
      <c r="I5265" s="276"/>
      <c r="J5265" s="273"/>
      <c r="K5265" s="273"/>
      <c r="L5265" s="277"/>
      <c r="M5265" s="278"/>
      <c r="N5265" s="279"/>
      <c r="O5265" s="279"/>
      <c r="P5265" s="279"/>
      <c r="Q5265" s="279"/>
      <c r="R5265" s="279"/>
      <c r="S5265" s="279"/>
      <c r="T5265" s="280"/>
      <c r="U5265" s="15"/>
      <c r="V5265" s="15"/>
      <c r="W5265" s="15"/>
      <c r="X5265" s="15"/>
      <c r="Y5265" s="15"/>
      <c r="Z5265" s="15"/>
      <c r="AA5265" s="15"/>
      <c r="AB5265" s="15"/>
      <c r="AC5265" s="15"/>
      <c r="AD5265" s="15"/>
      <c r="AE5265" s="15"/>
      <c r="AT5265" s="281" t="s">
        <v>260</v>
      </c>
      <c r="AU5265" s="281" t="s">
        <v>93</v>
      </c>
      <c r="AV5265" s="15" t="s">
        <v>91</v>
      </c>
      <c r="AW5265" s="15" t="s">
        <v>40</v>
      </c>
      <c r="AX5265" s="15" t="s">
        <v>84</v>
      </c>
      <c r="AY5265" s="281" t="s">
        <v>251</v>
      </c>
    </row>
    <row r="5266" s="13" customFormat="1">
      <c r="A5266" s="13"/>
      <c r="B5266" s="249"/>
      <c r="C5266" s="250"/>
      <c r="D5266" s="251" t="s">
        <v>260</v>
      </c>
      <c r="E5266" s="252" t="s">
        <v>1</v>
      </c>
      <c r="F5266" s="253" t="s">
        <v>1562</v>
      </c>
      <c r="G5266" s="250"/>
      <c r="H5266" s="254">
        <v>6.5800000000000001</v>
      </c>
      <c r="I5266" s="255"/>
      <c r="J5266" s="250"/>
      <c r="K5266" s="250"/>
      <c r="L5266" s="256"/>
      <c r="M5266" s="257"/>
      <c r="N5266" s="258"/>
      <c r="O5266" s="258"/>
      <c r="P5266" s="258"/>
      <c r="Q5266" s="258"/>
      <c r="R5266" s="258"/>
      <c r="S5266" s="258"/>
      <c r="T5266" s="259"/>
      <c r="U5266" s="13"/>
      <c r="V5266" s="13"/>
      <c r="W5266" s="13"/>
      <c r="X5266" s="13"/>
      <c r="Y5266" s="13"/>
      <c r="Z5266" s="13"/>
      <c r="AA5266" s="13"/>
      <c r="AB5266" s="13"/>
      <c r="AC5266" s="13"/>
      <c r="AD5266" s="13"/>
      <c r="AE5266" s="13"/>
      <c r="AT5266" s="260" t="s">
        <v>260</v>
      </c>
      <c r="AU5266" s="260" t="s">
        <v>93</v>
      </c>
      <c r="AV5266" s="13" t="s">
        <v>93</v>
      </c>
      <c r="AW5266" s="13" t="s">
        <v>40</v>
      </c>
      <c r="AX5266" s="13" t="s">
        <v>84</v>
      </c>
      <c r="AY5266" s="260" t="s">
        <v>251</v>
      </c>
    </row>
    <row r="5267" s="13" customFormat="1">
      <c r="A5267" s="13"/>
      <c r="B5267" s="249"/>
      <c r="C5267" s="250"/>
      <c r="D5267" s="251" t="s">
        <v>260</v>
      </c>
      <c r="E5267" s="252" t="s">
        <v>1</v>
      </c>
      <c r="F5267" s="253" t="s">
        <v>1563</v>
      </c>
      <c r="G5267" s="250"/>
      <c r="H5267" s="254">
        <v>6.5</v>
      </c>
      <c r="I5267" s="255"/>
      <c r="J5267" s="250"/>
      <c r="K5267" s="250"/>
      <c r="L5267" s="256"/>
      <c r="M5267" s="257"/>
      <c r="N5267" s="258"/>
      <c r="O5267" s="258"/>
      <c r="P5267" s="258"/>
      <c r="Q5267" s="258"/>
      <c r="R5267" s="258"/>
      <c r="S5267" s="258"/>
      <c r="T5267" s="259"/>
      <c r="U5267" s="13"/>
      <c r="V5267" s="13"/>
      <c r="W5267" s="13"/>
      <c r="X5267" s="13"/>
      <c r="Y5267" s="13"/>
      <c r="Z5267" s="13"/>
      <c r="AA5267" s="13"/>
      <c r="AB5267" s="13"/>
      <c r="AC5267" s="13"/>
      <c r="AD5267" s="13"/>
      <c r="AE5267" s="13"/>
      <c r="AT5267" s="260" t="s">
        <v>260</v>
      </c>
      <c r="AU5267" s="260" t="s">
        <v>93</v>
      </c>
      <c r="AV5267" s="13" t="s">
        <v>93</v>
      </c>
      <c r="AW5267" s="13" t="s">
        <v>40</v>
      </c>
      <c r="AX5267" s="13" t="s">
        <v>84</v>
      </c>
      <c r="AY5267" s="260" t="s">
        <v>251</v>
      </c>
    </row>
    <row r="5268" s="14" customFormat="1">
      <c r="A5268" s="14"/>
      <c r="B5268" s="261"/>
      <c r="C5268" s="262"/>
      <c r="D5268" s="251" t="s">
        <v>260</v>
      </c>
      <c r="E5268" s="263" t="s">
        <v>1</v>
      </c>
      <c r="F5268" s="264" t="s">
        <v>262</v>
      </c>
      <c r="G5268" s="262"/>
      <c r="H5268" s="265">
        <v>13.08</v>
      </c>
      <c r="I5268" s="266"/>
      <c r="J5268" s="262"/>
      <c r="K5268" s="262"/>
      <c r="L5268" s="267"/>
      <c r="M5268" s="268"/>
      <c r="N5268" s="269"/>
      <c r="O5268" s="269"/>
      <c r="P5268" s="269"/>
      <c r="Q5268" s="269"/>
      <c r="R5268" s="269"/>
      <c r="S5268" s="269"/>
      <c r="T5268" s="270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71" t="s">
        <v>260</v>
      </c>
      <c r="AU5268" s="271" t="s">
        <v>93</v>
      </c>
      <c r="AV5268" s="14" t="s">
        <v>257</v>
      </c>
      <c r="AW5268" s="14" t="s">
        <v>40</v>
      </c>
      <c r="AX5268" s="14" t="s">
        <v>91</v>
      </c>
      <c r="AY5268" s="271" t="s">
        <v>251</v>
      </c>
    </row>
    <row r="5269" s="2" customFormat="1" ht="24.15" customHeight="1">
      <c r="A5269" s="41"/>
      <c r="B5269" s="42"/>
      <c r="C5269" s="294" t="s">
        <v>4115</v>
      </c>
      <c r="D5269" s="294" t="s">
        <v>338</v>
      </c>
      <c r="E5269" s="295" t="s">
        <v>4116</v>
      </c>
      <c r="F5269" s="296" t="s">
        <v>4117</v>
      </c>
      <c r="G5269" s="297" t="s">
        <v>389</v>
      </c>
      <c r="H5269" s="298">
        <v>14.388</v>
      </c>
      <c r="I5269" s="299"/>
      <c r="J5269" s="300">
        <f>ROUND(I5269*H5269,2)</f>
        <v>0</v>
      </c>
      <c r="K5269" s="301"/>
      <c r="L5269" s="302"/>
      <c r="M5269" s="303" t="s">
        <v>1</v>
      </c>
      <c r="N5269" s="304" t="s">
        <v>49</v>
      </c>
      <c r="O5269" s="94"/>
      <c r="P5269" s="240">
        <f>O5269*H5269</f>
        <v>0</v>
      </c>
      <c r="Q5269" s="240">
        <v>0.0041999999999999997</v>
      </c>
      <c r="R5269" s="240">
        <f>Q5269*H5269</f>
        <v>0.060429599999999993</v>
      </c>
      <c r="S5269" s="240">
        <v>0</v>
      </c>
      <c r="T5269" s="241">
        <f>S5269*H5269</f>
        <v>0</v>
      </c>
      <c r="U5269" s="41"/>
      <c r="V5269" s="41"/>
      <c r="W5269" s="41"/>
      <c r="X5269" s="41"/>
      <c r="Y5269" s="41"/>
      <c r="Z5269" s="41"/>
      <c r="AA5269" s="41"/>
      <c r="AB5269" s="41"/>
      <c r="AC5269" s="41"/>
      <c r="AD5269" s="41"/>
      <c r="AE5269" s="41"/>
      <c r="AR5269" s="242" t="s">
        <v>364</v>
      </c>
      <c r="AT5269" s="242" t="s">
        <v>338</v>
      </c>
      <c r="AU5269" s="242" t="s">
        <v>93</v>
      </c>
      <c r="AY5269" s="19" t="s">
        <v>251</v>
      </c>
      <c r="BE5269" s="243">
        <f>IF(N5269="základní",J5269,0)</f>
        <v>0</v>
      </c>
      <c r="BF5269" s="243">
        <f>IF(N5269="snížená",J5269,0)</f>
        <v>0</v>
      </c>
      <c r="BG5269" s="243">
        <f>IF(N5269="zákl. přenesená",J5269,0)</f>
        <v>0</v>
      </c>
      <c r="BH5269" s="243">
        <f>IF(N5269="sníž. přenesená",J5269,0)</f>
        <v>0</v>
      </c>
      <c r="BI5269" s="243">
        <f>IF(N5269="nulová",J5269,0)</f>
        <v>0</v>
      </c>
      <c r="BJ5269" s="19" t="s">
        <v>91</v>
      </c>
      <c r="BK5269" s="243">
        <f>ROUND(I5269*H5269,2)</f>
        <v>0</v>
      </c>
      <c r="BL5269" s="19" t="s">
        <v>304</v>
      </c>
      <c r="BM5269" s="242" t="s">
        <v>4118</v>
      </c>
    </row>
    <row r="5270" s="2" customFormat="1">
      <c r="A5270" s="41"/>
      <c r="B5270" s="42"/>
      <c r="C5270" s="43"/>
      <c r="D5270" s="251" t="s">
        <v>289</v>
      </c>
      <c r="E5270" s="43"/>
      <c r="F5270" s="282" t="s">
        <v>4119</v>
      </c>
      <c r="G5270" s="43"/>
      <c r="H5270" s="43"/>
      <c r="I5270" s="246"/>
      <c r="J5270" s="43"/>
      <c r="K5270" s="43"/>
      <c r="L5270" s="47"/>
      <c r="M5270" s="247"/>
      <c r="N5270" s="248"/>
      <c r="O5270" s="94"/>
      <c r="P5270" s="94"/>
      <c r="Q5270" s="94"/>
      <c r="R5270" s="94"/>
      <c r="S5270" s="94"/>
      <c r="T5270" s="95"/>
      <c r="U5270" s="41"/>
      <c r="V5270" s="41"/>
      <c r="W5270" s="41"/>
      <c r="X5270" s="41"/>
      <c r="Y5270" s="41"/>
      <c r="Z5270" s="41"/>
      <c r="AA5270" s="41"/>
      <c r="AB5270" s="41"/>
      <c r="AC5270" s="41"/>
      <c r="AD5270" s="41"/>
      <c r="AE5270" s="41"/>
      <c r="AT5270" s="19" t="s">
        <v>289</v>
      </c>
      <c r="AU5270" s="19" t="s">
        <v>93</v>
      </c>
    </row>
    <row r="5271" s="15" customFormat="1">
      <c r="A5271" s="15"/>
      <c r="B5271" s="272"/>
      <c r="C5271" s="273"/>
      <c r="D5271" s="251" t="s">
        <v>260</v>
      </c>
      <c r="E5271" s="274" t="s">
        <v>1</v>
      </c>
      <c r="F5271" s="275" t="s">
        <v>1561</v>
      </c>
      <c r="G5271" s="273"/>
      <c r="H5271" s="274" t="s">
        <v>1</v>
      </c>
      <c r="I5271" s="276"/>
      <c r="J5271" s="273"/>
      <c r="K5271" s="273"/>
      <c r="L5271" s="277"/>
      <c r="M5271" s="278"/>
      <c r="N5271" s="279"/>
      <c r="O5271" s="279"/>
      <c r="P5271" s="279"/>
      <c r="Q5271" s="279"/>
      <c r="R5271" s="279"/>
      <c r="S5271" s="279"/>
      <c r="T5271" s="280"/>
      <c r="U5271" s="15"/>
      <c r="V5271" s="15"/>
      <c r="W5271" s="15"/>
      <c r="X5271" s="15"/>
      <c r="Y5271" s="15"/>
      <c r="Z5271" s="15"/>
      <c r="AA5271" s="15"/>
      <c r="AB5271" s="15"/>
      <c r="AC5271" s="15"/>
      <c r="AD5271" s="15"/>
      <c r="AE5271" s="15"/>
      <c r="AT5271" s="281" t="s">
        <v>260</v>
      </c>
      <c r="AU5271" s="281" t="s">
        <v>93</v>
      </c>
      <c r="AV5271" s="15" t="s">
        <v>91</v>
      </c>
      <c r="AW5271" s="15" t="s">
        <v>40</v>
      </c>
      <c r="AX5271" s="15" t="s">
        <v>84</v>
      </c>
      <c r="AY5271" s="281" t="s">
        <v>251</v>
      </c>
    </row>
    <row r="5272" s="13" customFormat="1">
      <c r="A5272" s="13"/>
      <c r="B5272" s="249"/>
      <c r="C5272" s="250"/>
      <c r="D5272" s="251" t="s">
        <v>260</v>
      </c>
      <c r="E5272" s="252" t="s">
        <v>1</v>
      </c>
      <c r="F5272" s="253" t="s">
        <v>1562</v>
      </c>
      <c r="G5272" s="250"/>
      <c r="H5272" s="254">
        <v>6.5800000000000001</v>
      </c>
      <c r="I5272" s="255"/>
      <c r="J5272" s="250"/>
      <c r="K5272" s="250"/>
      <c r="L5272" s="256"/>
      <c r="M5272" s="257"/>
      <c r="N5272" s="258"/>
      <c r="O5272" s="258"/>
      <c r="P5272" s="258"/>
      <c r="Q5272" s="258"/>
      <c r="R5272" s="258"/>
      <c r="S5272" s="258"/>
      <c r="T5272" s="259"/>
      <c r="U5272" s="13"/>
      <c r="V5272" s="13"/>
      <c r="W5272" s="13"/>
      <c r="X5272" s="13"/>
      <c r="Y5272" s="13"/>
      <c r="Z5272" s="13"/>
      <c r="AA5272" s="13"/>
      <c r="AB5272" s="13"/>
      <c r="AC5272" s="13"/>
      <c r="AD5272" s="13"/>
      <c r="AE5272" s="13"/>
      <c r="AT5272" s="260" t="s">
        <v>260</v>
      </c>
      <c r="AU5272" s="260" t="s">
        <v>93</v>
      </c>
      <c r="AV5272" s="13" t="s">
        <v>93</v>
      </c>
      <c r="AW5272" s="13" t="s">
        <v>40</v>
      </c>
      <c r="AX5272" s="13" t="s">
        <v>84</v>
      </c>
      <c r="AY5272" s="260" t="s">
        <v>251</v>
      </c>
    </row>
    <row r="5273" s="13" customFormat="1">
      <c r="A5273" s="13"/>
      <c r="B5273" s="249"/>
      <c r="C5273" s="250"/>
      <c r="D5273" s="251" t="s">
        <v>260</v>
      </c>
      <c r="E5273" s="252" t="s">
        <v>1</v>
      </c>
      <c r="F5273" s="253" t="s">
        <v>1563</v>
      </c>
      <c r="G5273" s="250"/>
      <c r="H5273" s="254">
        <v>6.5</v>
      </c>
      <c r="I5273" s="255"/>
      <c r="J5273" s="250"/>
      <c r="K5273" s="250"/>
      <c r="L5273" s="256"/>
      <c r="M5273" s="257"/>
      <c r="N5273" s="258"/>
      <c r="O5273" s="258"/>
      <c r="P5273" s="258"/>
      <c r="Q5273" s="258"/>
      <c r="R5273" s="258"/>
      <c r="S5273" s="258"/>
      <c r="T5273" s="259"/>
      <c r="U5273" s="13"/>
      <c r="V5273" s="13"/>
      <c r="W5273" s="13"/>
      <c r="X5273" s="13"/>
      <c r="Y5273" s="13"/>
      <c r="Z5273" s="13"/>
      <c r="AA5273" s="13"/>
      <c r="AB5273" s="13"/>
      <c r="AC5273" s="13"/>
      <c r="AD5273" s="13"/>
      <c r="AE5273" s="13"/>
      <c r="AT5273" s="260" t="s">
        <v>260</v>
      </c>
      <c r="AU5273" s="260" t="s">
        <v>93</v>
      </c>
      <c r="AV5273" s="13" t="s">
        <v>93</v>
      </c>
      <c r="AW5273" s="13" t="s">
        <v>40</v>
      </c>
      <c r="AX5273" s="13" t="s">
        <v>84</v>
      </c>
      <c r="AY5273" s="260" t="s">
        <v>251</v>
      </c>
    </row>
    <row r="5274" s="14" customFormat="1">
      <c r="A5274" s="14"/>
      <c r="B5274" s="261"/>
      <c r="C5274" s="262"/>
      <c r="D5274" s="251" t="s">
        <v>260</v>
      </c>
      <c r="E5274" s="263" t="s">
        <v>1</v>
      </c>
      <c r="F5274" s="264" t="s">
        <v>262</v>
      </c>
      <c r="G5274" s="262"/>
      <c r="H5274" s="265">
        <v>13.08</v>
      </c>
      <c r="I5274" s="266"/>
      <c r="J5274" s="262"/>
      <c r="K5274" s="262"/>
      <c r="L5274" s="267"/>
      <c r="M5274" s="268"/>
      <c r="N5274" s="269"/>
      <c r="O5274" s="269"/>
      <c r="P5274" s="269"/>
      <c r="Q5274" s="269"/>
      <c r="R5274" s="269"/>
      <c r="S5274" s="269"/>
      <c r="T5274" s="270"/>
      <c r="U5274" s="14"/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4"/>
      <c r="AT5274" s="271" t="s">
        <v>260</v>
      </c>
      <c r="AU5274" s="271" t="s">
        <v>93</v>
      </c>
      <c r="AV5274" s="14" t="s">
        <v>257</v>
      </c>
      <c r="AW5274" s="14" t="s">
        <v>40</v>
      </c>
      <c r="AX5274" s="14" t="s">
        <v>91</v>
      </c>
      <c r="AY5274" s="271" t="s">
        <v>251</v>
      </c>
    </row>
    <row r="5275" s="13" customFormat="1">
      <c r="A5275" s="13"/>
      <c r="B5275" s="249"/>
      <c r="C5275" s="250"/>
      <c r="D5275" s="251" t="s">
        <v>260</v>
      </c>
      <c r="E5275" s="250"/>
      <c r="F5275" s="253" t="s">
        <v>4120</v>
      </c>
      <c r="G5275" s="250"/>
      <c r="H5275" s="254">
        <v>14.388</v>
      </c>
      <c r="I5275" s="255"/>
      <c r="J5275" s="250"/>
      <c r="K5275" s="250"/>
      <c r="L5275" s="256"/>
      <c r="M5275" s="257"/>
      <c r="N5275" s="258"/>
      <c r="O5275" s="258"/>
      <c r="P5275" s="258"/>
      <c r="Q5275" s="258"/>
      <c r="R5275" s="258"/>
      <c r="S5275" s="258"/>
      <c r="T5275" s="259"/>
      <c r="U5275" s="13"/>
      <c r="V5275" s="13"/>
      <c r="W5275" s="13"/>
      <c r="X5275" s="13"/>
      <c r="Y5275" s="13"/>
      <c r="Z5275" s="13"/>
      <c r="AA5275" s="13"/>
      <c r="AB5275" s="13"/>
      <c r="AC5275" s="13"/>
      <c r="AD5275" s="13"/>
      <c r="AE5275" s="13"/>
      <c r="AT5275" s="260" t="s">
        <v>260</v>
      </c>
      <c r="AU5275" s="260" t="s">
        <v>93</v>
      </c>
      <c r="AV5275" s="13" t="s">
        <v>93</v>
      </c>
      <c r="AW5275" s="13" t="s">
        <v>4</v>
      </c>
      <c r="AX5275" s="13" t="s">
        <v>91</v>
      </c>
      <c r="AY5275" s="260" t="s">
        <v>251</v>
      </c>
    </row>
    <row r="5276" s="2" customFormat="1" ht="21.75" customHeight="1">
      <c r="A5276" s="41"/>
      <c r="B5276" s="42"/>
      <c r="C5276" s="230" t="s">
        <v>4121</v>
      </c>
      <c r="D5276" s="230" t="s">
        <v>253</v>
      </c>
      <c r="E5276" s="231" t="s">
        <v>4122</v>
      </c>
      <c r="F5276" s="232" t="s">
        <v>4123</v>
      </c>
      <c r="G5276" s="233" t="s">
        <v>389</v>
      </c>
      <c r="H5276" s="234">
        <v>3685.8000000000002</v>
      </c>
      <c r="I5276" s="235"/>
      <c r="J5276" s="236">
        <f>ROUND(I5276*H5276,2)</f>
        <v>0</v>
      </c>
      <c r="K5276" s="237"/>
      <c r="L5276" s="47"/>
      <c r="M5276" s="238" t="s">
        <v>1</v>
      </c>
      <c r="N5276" s="239" t="s">
        <v>49</v>
      </c>
      <c r="O5276" s="94"/>
      <c r="P5276" s="240">
        <f>O5276*H5276</f>
        <v>0</v>
      </c>
      <c r="Q5276" s="240">
        <v>0.00029999999999999997</v>
      </c>
      <c r="R5276" s="240">
        <f>Q5276*H5276</f>
        <v>1.10574</v>
      </c>
      <c r="S5276" s="240">
        <v>0</v>
      </c>
      <c r="T5276" s="241">
        <f>S5276*H5276</f>
        <v>0</v>
      </c>
      <c r="U5276" s="41"/>
      <c r="V5276" s="41"/>
      <c r="W5276" s="41"/>
      <c r="X5276" s="41"/>
      <c r="Y5276" s="41"/>
      <c r="Z5276" s="41"/>
      <c r="AA5276" s="41"/>
      <c r="AB5276" s="41"/>
      <c r="AC5276" s="41"/>
      <c r="AD5276" s="41"/>
      <c r="AE5276" s="41"/>
      <c r="AR5276" s="242" t="s">
        <v>304</v>
      </c>
      <c r="AT5276" s="242" t="s">
        <v>253</v>
      </c>
      <c r="AU5276" s="242" t="s">
        <v>93</v>
      </c>
      <c r="AY5276" s="19" t="s">
        <v>251</v>
      </c>
      <c r="BE5276" s="243">
        <f>IF(N5276="základní",J5276,0)</f>
        <v>0</v>
      </c>
      <c r="BF5276" s="243">
        <f>IF(N5276="snížená",J5276,0)</f>
        <v>0</v>
      </c>
      <c r="BG5276" s="243">
        <f>IF(N5276="zákl. přenesená",J5276,0)</f>
        <v>0</v>
      </c>
      <c r="BH5276" s="243">
        <f>IF(N5276="sníž. přenesená",J5276,0)</f>
        <v>0</v>
      </c>
      <c r="BI5276" s="243">
        <f>IF(N5276="nulová",J5276,0)</f>
        <v>0</v>
      </c>
      <c r="BJ5276" s="19" t="s">
        <v>91</v>
      </c>
      <c r="BK5276" s="243">
        <f>ROUND(I5276*H5276,2)</f>
        <v>0</v>
      </c>
      <c r="BL5276" s="19" t="s">
        <v>304</v>
      </c>
      <c r="BM5276" s="242" t="s">
        <v>4124</v>
      </c>
    </row>
    <row r="5277" s="2" customFormat="1">
      <c r="A5277" s="41"/>
      <c r="B5277" s="42"/>
      <c r="C5277" s="43"/>
      <c r="D5277" s="244" t="s">
        <v>258</v>
      </c>
      <c r="E5277" s="43"/>
      <c r="F5277" s="245" t="s">
        <v>4125</v>
      </c>
      <c r="G5277" s="43"/>
      <c r="H5277" s="43"/>
      <c r="I5277" s="246"/>
      <c r="J5277" s="43"/>
      <c r="K5277" s="43"/>
      <c r="L5277" s="47"/>
      <c r="M5277" s="247"/>
      <c r="N5277" s="248"/>
      <c r="O5277" s="94"/>
      <c r="P5277" s="94"/>
      <c r="Q5277" s="94"/>
      <c r="R5277" s="94"/>
      <c r="S5277" s="94"/>
      <c r="T5277" s="95"/>
      <c r="U5277" s="41"/>
      <c r="V5277" s="41"/>
      <c r="W5277" s="41"/>
      <c r="X5277" s="41"/>
      <c r="Y5277" s="41"/>
      <c r="Z5277" s="41"/>
      <c r="AA5277" s="41"/>
      <c r="AB5277" s="41"/>
      <c r="AC5277" s="41"/>
      <c r="AD5277" s="41"/>
      <c r="AE5277" s="41"/>
      <c r="AT5277" s="19" t="s">
        <v>258</v>
      </c>
      <c r="AU5277" s="19" t="s">
        <v>93</v>
      </c>
    </row>
    <row r="5278" s="13" customFormat="1">
      <c r="A5278" s="13"/>
      <c r="B5278" s="249"/>
      <c r="C5278" s="250"/>
      <c r="D5278" s="251" t="s">
        <v>260</v>
      </c>
      <c r="E5278" s="252" t="s">
        <v>1</v>
      </c>
      <c r="F5278" s="253" t="s">
        <v>1034</v>
      </c>
      <c r="G5278" s="250"/>
      <c r="H5278" s="254">
        <v>3343.5100000000002</v>
      </c>
      <c r="I5278" s="255"/>
      <c r="J5278" s="250"/>
      <c r="K5278" s="250"/>
      <c r="L5278" s="256"/>
      <c r="M5278" s="257"/>
      <c r="N5278" s="258"/>
      <c r="O5278" s="258"/>
      <c r="P5278" s="258"/>
      <c r="Q5278" s="258"/>
      <c r="R5278" s="258"/>
      <c r="S5278" s="258"/>
      <c r="T5278" s="259"/>
      <c r="U5278" s="13"/>
      <c r="V5278" s="13"/>
      <c r="W5278" s="13"/>
      <c r="X5278" s="13"/>
      <c r="Y5278" s="13"/>
      <c r="Z5278" s="13"/>
      <c r="AA5278" s="13"/>
      <c r="AB5278" s="13"/>
      <c r="AC5278" s="13"/>
      <c r="AD5278" s="13"/>
      <c r="AE5278" s="13"/>
      <c r="AT5278" s="260" t="s">
        <v>260</v>
      </c>
      <c r="AU5278" s="260" t="s">
        <v>93</v>
      </c>
      <c r="AV5278" s="13" t="s">
        <v>93</v>
      </c>
      <c r="AW5278" s="13" t="s">
        <v>40</v>
      </c>
      <c r="AX5278" s="13" t="s">
        <v>84</v>
      </c>
      <c r="AY5278" s="260" t="s">
        <v>251</v>
      </c>
    </row>
    <row r="5279" s="13" customFormat="1">
      <c r="A5279" s="13"/>
      <c r="B5279" s="249"/>
      <c r="C5279" s="250"/>
      <c r="D5279" s="251" t="s">
        <v>260</v>
      </c>
      <c r="E5279" s="252" t="s">
        <v>1</v>
      </c>
      <c r="F5279" s="253" t="s">
        <v>1035</v>
      </c>
      <c r="G5279" s="250"/>
      <c r="H5279" s="254">
        <v>342.29000000000002</v>
      </c>
      <c r="I5279" s="255"/>
      <c r="J5279" s="250"/>
      <c r="K5279" s="250"/>
      <c r="L5279" s="256"/>
      <c r="M5279" s="257"/>
      <c r="N5279" s="258"/>
      <c r="O5279" s="258"/>
      <c r="P5279" s="258"/>
      <c r="Q5279" s="258"/>
      <c r="R5279" s="258"/>
      <c r="S5279" s="258"/>
      <c r="T5279" s="259"/>
      <c r="U5279" s="13"/>
      <c r="V5279" s="13"/>
      <c r="W5279" s="13"/>
      <c r="X5279" s="13"/>
      <c r="Y5279" s="13"/>
      <c r="Z5279" s="13"/>
      <c r="AA5279" s="13"/>
      <c r="AB5279" s="13"/>
      <c r="AC5279" s="13"/>
      <c r="AD5279" s="13"/>
      <c r="AE5279" s="13"/>
      <c r="AT5279" s="260" t="s">
        <v>260</v>
      </c>
      <c r="AU5279" s="260" t="s">
        <v>93</v>
      </c>
      <c r="AV5279" s="13" t="s">
        <v>93</v>
      </c>
      <c r="AW5279" s="13" t="s">
        <v>40</v>
      </c>
      <c r="AX5279" s="13" t="s">
        <v>84</v>
      </c>
      <c r="AY5279" s="260" t="s">
        <v>251</v>
      </c>
    </row>
    <row r="5280" s="14" customFormat="1">
      <c r="A5280" s="14"/>
      <c r="B5280" s="261"/>
      <c r="C5280" s="262"/>
      <c r="D5280" s="251" t="s">
        <v>260</v>
      </c>
      <c r="E5280" s="263" t="s">
        <v>1</v>
      </c>
      <c r="F5280" s="264" t="s">
        <v>262</v>
      </c>
      <c r="G5280" s="262"/>
      <c r="H5280" s="265">
        <v>3685.8000000000002</v>
      </c>
      <c r="I5280" s="266"/>
      <c r="J5280" s="262"/>
      <c r="K5280" s="262"/>
      <c r="L5280" s="267"/>
      <c r="M5280" s="268"/>
      <c r="N5280" s="269"/>
      <c r="O5280" s="269"/>
      <c r="P5280" s="269"/>
      <c r="Q5280" s="269"/>
      <c r="R5280" s="269"/>
      <c r="S5280" s="269"/>
      <c r="T5280" s="270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71" t="s">
        <v>260</v>
      </c>
      <c r="AU5280" s="271" t="s">
        <v>93</v>
      </c>
      <c r="AV5280" s="14" t="s">
        <v>257</v>
      </c>
      <c r="AW5280" s="14" t="s">
        <v>40</v>
      </c>
      <c r="AX5280" s="14" t="s">
        <v>91</v>
      </c>
      <c r="AY5280" s="271" t="s">
        <v>251</v>
      </c>
    </row>
    <row r="5281" s="2" customFormat="1" ht="44.25" customHeight="1">
      <c r="A5281" s="41"/>
      <c r="B5281" s="42"/>
      <c r="C5281" s="294" t="s">
        <v>4126</v>
      </c>
      <c r="D5281" s="294" t="s">
        <v>338</v>
      </c>
      <c r="E5281" s="295" t="s">
        <v>4127</v>
      </c>
      <c r="F5281" s="296" t="s">
        <v>4128</v>
      </c>
      <c r="G5281" s="297" t="s">
        <v>389</v>
      </c>
      <c r="H5281" s="298">
        <v>4054.3800000000001</v>
      </c>
      <c r="I5281" s="299"/>
      <c r="J5281" s="300">
        <f>ROUND(I5281*H5281,2)</f>
        <v>0</v>
      </c>
      <c r="K5281" s="301"/>
      <c r="L5281" s="302"/>
      <c r="M5281" s="303" t="s">
        <v>1</v>
      </c>
      <c r="N5281" s="304" t="s">
        <v>49</v>
      </c>
      <c r="O5281" s="94"/>
      <c r="P5281" s="240">
        <f>O5281*H5281</f>
        <v>0</v>
      </c>
      <c r="Q5281" s="240">
        <v>0.0036800000000000001</v>
      </c>
      <c r="R5281" s="240">
        <f>Q5281*H5281</f>
        <v>14.920118400000002</v>
      </c>
      <c r="S5281" s="240">
        <v>0</v>
      </c>
      <c r="T5281" s="241">
        <f>S5281*H5281</f>
        <v>0</v>
      </c>
      <c r="U5281" s="41"/>
      <c r="V5281" s="41"/>
      <c r="W5281" s="41"/>
      <c r="X5281" s="41"/>
      <c r="Y5281" s="41"/>
      <c r="Z5281" s="41"/>
      <c r="AA5281" s="41"/>
      <c r="AB5281" s="41"/>
      <c r="AC5281" s="41"/>
      <c r="AD5281" s="41"/>
      <c r="AE5281" s="41"/>
      <c r="AR5281" s="242" t="s">
        <v>364</v>
      </c>
      <c r="AT5281" s="242" t="s">
        <v>338</v>
      </c>
      <c r="AU5281" s="242" t="s">
        <v>93</v>
      </c>
      <c r="AY5281" s="19" t="s">
        <v>251</v>
      </c>
      <c r="BE5281" s="243">
        <f>IF(N5281="základní",J5281,0)</f>
        <v>0</v>
      </c>
      <c r="BF5281" s="243">
        <f>IF(N5281="snížená",J5281,0)</f>
        <v>0</v>
      </c>
      <c r="BG5281" s="243">
        <f>IF(N5281="zákl. přenesená",J5281,0)</f>
        <v>0</v>
      </c>
      <c r="BH5281" s="243">
        <f>IF(N5281="sníž. přenesená",J5281,0)</f>
        <v>0</v>
      </c>
      <c r="BI5281" s="243">
        <f>IF(N5281="nulová",J5281,0)</f>
        <v>0</v>
      </c>
      <c r="BJ5281" s="19" t="s">
        <v>91</v>
      </c>
      <c r="BK5281" s="243">
        <f>ROUND(I5281*H5281,2)</f>
        <v>0</v>
      </c>
      <c r="BL5281" s="19" t="s">
        <v>304</v>
      </c>
      <c r="BM5281" s="242" t="s">
        <v>4129</v>
      </c>
    </row>
    <row r="5282" s="13" customFormat="1">
      <c r="A5282" s="13"/>
      <c r="B5282" s="249"/>
      <c r="C5282" s="250"/>
      <c r="D5282" s="251" t="s">
        <v>260</v>
      </c>
      <c r="E5282" s="252" t="s">
        <v>1</v>
      </c>
      <c r="F5282" s="253" t="s">
        <v>4130</v>
      </c>
      <c r="G5282" s="250"/>
      <c r="H5282" s="254">
        <v>4054.3800000000001</v>
      </c>
      <c r="I5282" s="255"/>
      <c r="J5282" s="250"/>
      <c r="K5282" s="250"/>
      <c r="L5282" s="256"/>
      <c r="M5282" s="257"/>
      <c r="N5282" s="258"/>
      <c r="O5282" s="258"/>
      <c r="P5282" s="258"/>
      <c r="Q5282" s="258"/>
      <c r="R5282" s="258"/>
      <c r="S5282" s="258"/>
      <c r="T5282" s="259"/>
      <c r="U5282" s="13"/>
      <c r="V5282" s="13"/>
      <c r="W5282" s="13"/>
      <c r="X5282" s="13"/>
      <c r="Y5282" s="13"/>
      <c r="Z5282" s="13"/>
      <c r="AA5282" s="13"/>
      <c r="AB5282" s="13"/>
      <c r="AC5282" s="13"/>
      <c r="AD5282" s="13"/>
      <c r="AE5282" s="13"/>
      <c r="AT5282" s="260" t="s">
        <v>260</v>
      </c>
      <c r="AU5282" s="260" t="s">
        <v>93</v>
      </c>
      <c r="AV5282" s="13" t="s">
        <v>93</v>
      </c>
      <c r="AW5282" s="13" t="s">
        <v>40</v>
      </c>
      <c r="AX5282" s="13" t="s">
        <v>84</v>
      </c>
      <c r="AY5282" s="260" t="s">
        <v>251</v>
      </c>
    </row>
    <row r="5283" s="14" customFormat="1">
      <c r="A5283" s="14"/>
      <c r="B5283" s="261"/>
      <c r="C5283" s="262"/>
      <c r="D5283" s="251" t="s">
        <v>260</v>
      </c>
      <c r="E5283" s="263" t="s">
        <v>1</v>
      </c>
      <c r="F5283" s="264" t="s">
        <v>262</v>
      </c>
      <c r="G5283" s="262"/>
      <c r="H5283" s="265">
        <v>4054.3800000000001</v>
      </c>
      <c r="I5283" s="266"/>
      <c r="J5283" s="262"/>
      <c r="K5283" s="262"/>
      <c r="L5283" s="267"/>
      <c r="M5283" s="268"/>
      <c r="N5283" s="269"/>
      <c r="O5283" s="269"/>
      <c r="P5283" s="269"/>
      <c r="Q5283" s="269"/>
      <c r="R5283" s="269"/>
      <c r="S5283" s="269"/>
      <c r="T5283" s="270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71" t="s">
        <v>260</v>
      </c>
      <c r="AU5283" s="271" t="s">
        <v>93</v>
      </c>
      <c r="AV5283" s="14" t="s">
        <v>257</v>
      </c>
      <c r="AW5283" s="14" t="s">
        <v>40</v>
      </c>
      <c r="AX5283" s="14" t="s">
        <v>91</v>
      </c>
      <c r="AY5283" s="271" t="s">
        <v>251</v>
      </c>
    </row>
    <row r="5284" s="2" customFormat="1" ht="16.5" customHeight="1">
      <c r="A5284" s="41"/>
      <c r="B5284" s="42"/>
      <c r="C5284" s="230" t="s">
        <v>4131</v>
      </c>
      <c r="D5284" s="230" t="s">
        <v>253</v>
      </c>
      <c r="E5284" s="231" t="s">
        <v>4132</v>
      </c>
      <c r="F5284" s="232" t="s">
        <v>4133</v>
      </c>
      <c r="G5284" s="233" t="s">
        <v>321</v>
      </c>
      <c r="H5284" s="234">
        <v>3168.9279999999999</v>
      </c>
      <c r="I5284" s="235"/>
      <c r="J5284" s="236">
        <f>ROUND(I5284*H5284,2)</f>
        <v>0</v>
      </c>
      <c r="K5284" s="237"/>
      <c r="L5284" s="47"/>
      <c r="M5284" s="238" t="s">
        <v>1</v>
      </c>
      <c r="N5284" s="239" t="s">
        <v>49</v>
      </c>
      <c r="O5284" s="94"/>
      <c r="P5284" s="240">
        <f>O5284*H5284</f>
        <v>0</v>
      </c>
      <c r="Q5284" s="240">
        <v>1.0000000000000001E-05</v>
      </c>
      <c r="R5284" s="240">
        <f>Q5284*H5284</f>
        <v>0.03168928</v>
      </c>
      <c r="S5284" s="240">
        <v>0</v>
      </c>
      <c r="T5284" s="241">
        <f>S5284*H5284</f>
        <v>0</v>
      </c>
      <c r="U5284" s="41"/>
      <c r="V5284" s="41"/>
      <c r="W5284" s="41"/>
      <c r="X5284" s="41"/>
      <c r="Y5284" s="41"/>
      <c r="Z5284" s="41"/>
      <c r="AA5284" s="41"/>
      <c r="AB5284" s="41"/>
      <c r="AC5284" s="41"/>
      <c r="AD5284" s="41"/>
      <c r="AE5284" s="41"/>
      <c r="AR5284" s="242" t="s">
        <v>304</v>
      </c>
      <c r="AT5284" s="242" t="s">
        <v>253</v>
      </c>
      <c r="AU5284" s="242" t="s">
        <v>93</v>
      </c>
      <c r="AY5284" s="19" t="s">
        <v>251</v>
      </c>
      <c r="BE5284" s="243">
        <f>IF(N5284="základní",J5284,0)</f>
        <v>0</v>
      </c>
      <c r="BF5284" s="243">
        <f>IF(N5284="snížená",J5284,0)</f>
        <v>0</v>
      </c>
      <c r="BG5284" s="243">
        <f>IF(N5284="zákl. přenesená",J5284,0)</f>
        <v>0</v>
      </c>
      <c r="BH5284" s="243">
        <f>IF(N5284="sníž. přenesená",J5284,0)</f>
        <v>0</v>
      </c>
      <c r="BI5284" s="243">
        <f>IF(N5284="nulová",J5284,0)</f>
        <v>0</v>
      </c>
      <c r="BJ5284" s="19" t="s">
        <v>91</v>
      </c>
      <c r="BK5284" s="243">
        <f>ROUND(I5284*H5284,2)</f>
        <v>0</v>
      </c>
      <c r="BL5284" s="19" t="s">
        <v>304</v>
      </c>
      <c r="BM5284" s="242" t="s">
        <v>4134</v>
      </c>
    </row>
    <row r="5285" s="2" customFormat="1">
      <c r="A5285" s="41"/>
      <c r="B5285" s="42"/>
      <c r="C5285" s="43"/>
      <c r="D5285" s="244" t="s">
        <v>258</v>
      </c>
      <c r="E5285" s="43"/>
      <c r="F5285" s="245" t="s">
        <v>4135</v>
      </c>
      <c r="G5285" s="43"/>
      <c r="H5285" s="43"/>
      <c r="I5285" s="246"/>
      <c r="J5285" s="43"/>
      <c r="K5285" s="43"/>
      <c r="L5285" s="47"/>
      <c r="M5285" s="247"/>
      <c r="N5285" s="248"/>
      <c r="O5285" s="94"/>
      <c r="P5285" s="94"/>
      <c r="Q5285" s="94"/>
      <c r="R5285" s="94"/>
      <c r="S5285" s="94"/>
      <c r="T5285" s="95"/>
      <c r="U5285" s="41"/>
      <c r="V5285" s="41"/>
      <c r="W5285" s="41"/>
      <c r="X5285" s="41"/>
      <c r="Y5285" s="41"/>
      <c r="Z5285" s="41"/>
      <c r="AA5285" s="41"/>
      <c r="AB5285" s="41"/>
      <c r="AC5285" s="41"/>
      <c r="AD5285" s="41"/>
      <c r="AE5285" s="41"/>
      <c r="AT5285" s="19" t="s">
        <v>258</v>
      </c>
      <c r="AU5285" s="19" t="s">
        <v>93</v>
      </c>
    </row>
    <row r="5286" s="15" customFormat="1">
      <c r="A5286" s="15"/>
      <c r="B5286" s="272"/>
      <c r="C5286" s="273"/>
      <c r="D5286" s="251" t="s">
        <v>260</v>
      </c>
      <c r="E5286" s="274" t="s">
        <v>1</v>
      </c>
      <c r="F5286" s="275" t="s">
        <v>4136</v>
      </c>
      <c r="G5286" s="273"/>
      <c r="H5286" s="274" t="s">
        <v>1</v>
      </c>
      <c r="I5286" s="276"/>
      <c r="J5286" s="273"/>
      <c r="K5286" s="273"/>
      <c r="L5286" s="277"/>
      <c r="M5286" s="278"/>
      <c r="N5286" s="279"/>
      <c r="O5286" s="279"/>
      <c r="P5286" s="279"/>
      <c r="Q5286" s="279"/>
      <c r="R5286" s="279"/>
      <c r="S5286" s="279"/>
      <c r="T5286" s="280"/>
      <c r="U5286" s="15"/>
      <c r="V5286" s="15"/>
      <c r="W5286" s="15"/>
      <c r="X5286" s="15"/>
      <c r="Y5286" s="15"/>
      <c r="Z5286" s="15"/>
      <c r="AA5286" s="15"/>
      <c r="AB5286" s="15"/>
      <c r="AC5286" s="15"/>
      <c r="AD5286" s="15"/>
      <c r="AE5286" s="15"/>
      <c r="AT5286" s="281" t="s">
        <v>260</v>
      </c>
      <c r="AU5286" s="281" t="s">
        <v>93</v>
      </c>
      <c r="AV5286" s="15" t="s">
        <v>91</v>
      </c>
      <c r="AW5286" s="15" t="s">
        <v>40</v>
      </c>
      <c r="AX5286" s="15" t="s">
        <v>84</v>
      </c>
      <c r="AY5286" s="281" t="s">
        <v>251</v>
      </c>
    </row>
    <row r="5287" s="15" customFormat="1">
      <c r="A5287" s="15"/>
      <c r="B5287" s="272"/>
      <c r="C5287" s="273"/>
      <c r="D5287" s="251" t="s">
        <v>260</v>
      </c>
      <c r="E5287" s="274" t="s">
        <v>1</v>
      </c>
      <c r="F5287" s="275" t="s">
        <v>330</v>
      </c>
      <c r="G5287" s="273"/>
      <c r="H5287" s="274" t="s">
        <v>1</v>
      </c>
      <c r="I5287" s="276"/>
      <c r="J5287" s="273"/>
      <c r="K5287" s="273"/>
      <c r="L5287" s="277"/>
      <c r="M5287" s="278"/>
      <c r="N5287" s="279"/>
      <c r="O5287" s="279"/>
      <c r="P5287" s="279"/>
      <c r="Q5287" s="279"/>
      <c r="R5287" s="279"/>
      <c r="S5287" s="279"/>
      <c r="T5287" s="280"/>
      <c r="U5287" s="15"/>
      <c r="V5287" s="15"/>
      <c r="W5287" s="15"/>
      <c r="X5287" s="15"/>
      <c r="Y5287" s="15"/>
      <c r="Z5287" s="15"/>
      <c r="AA5287" s="15"/>
      <c r="AB5287" s="15"/>
      <c r="AC5287" s="15"/>
      <c r="AD5287" s="15"/>
      <c r="AE5287" s="15"/>
      <c r="AT5287" s="281" t="s">
        <v>260</v>
      </c>
      <c r="AU5287" s="281" t="s">
        <v>93</v>
      </c>
      <c r="AV5287" s="15" t="s">
        <v>91</v>
      </c>
      <c r="AW5287" s="15" t="s">
        <v>40</v>
      </c>
      <c r="AX5287" s="15" t="s">
        <v>84</v>
      </c>
      <c r="AY5287" s="281" t="s">
        <v>251</v>
      </c>
    </row>
    <row r="5288" s="15" customFormat="1">
      <c r="A5288" s="15"/>
      <c r="B5288" s="272"/>
      <c r="C5288" s="273"/>
      <c r="D5288" s="251" t="s">
        <v>260</v>
      </c>
      <c r="E5288" s="274" t="s">
        <v>1</v>
      </c>
      <c r="F5288" s="275" t="s">
        <v>1063</v>
      </c>
      <c r="G5288" s="273"/>
      <c r="H5288" s="274" t="s">
        <v>1</v>
      </c>
      <c r="I5288" s="276"/>
      <c r="J5288" s="273"/>
      <c r="K5288" s="273"/>
      <c r="L5288" s="277"/>
      <c r="M5288" s="278"/>
      <c r="N5288" s="279"/>
      <c r="O5288" s="279"/>
      <c r="P5288" s="279"/>
      <c r="Q5288" s="279"/>
      <c r="R5288" s="279"/>
      <c r="S5288" s="279"/>
      <c r="T5288" s="280"/>
      <c r="U5288" s="15"/>
      <c r="V5288" s="15"/>
      <c r="W5288" s="15"/>
      <c r="X5288" s="15"/>
      <c r="Y5288" s="15"/>
      <c r="Z5288" s="15"/>
      <c r="AA5288" s="15"/>
      <c r="AB5288" s="15"/>
      <c r="AC5288" s="15"/>
      <c r="AD5288" s="15"/>
      <c r="AE5288" s="15"/>
      <c r="AT5288" s="281" t="s">
        <v>260</v>
      </c>
      <c r="AU5288" s="281" t="s">
        <v>93</v>
      </c>
      <c r="AV5288" s="15" t="s">
        <v>91</v>
      </c>
      <c r="AW5288" s="15" t="s">
        <v>40</v>
      </c>
      <c r="AX5288" s="15" t="s">
        <v>84</v>
      </c>
      <c r="AY5288" s="281" t="s">
        <v>251</v>
      </c>
    </row>
    <row r="5289" s="13" customFormat="1">
      <c r="A5289" s="13"/>
      <c r="B5289" s="249"/>
      <c r="C5289" s="250"/>
      <c r="D5289" s="251" t="s">
        <v>260</v>
      </c>
      <c r="E5289" s="252" t="s">
        <v>1</v>
      </c>
      <c r="F5289" s="253" t="s">
        <v>4137</v>
      </c>
      <c r="G5289" s="250"/>
      <c r="H5289" s="254">
        <v>70.216999999999999</v>
      </c>
      <c r="I5289" s="255"/>
      <c r="J5289" s="250"/>
      <c r="K5289" s="250"/>
      <c r="L5289" s="256"/>
      <c r="M5289" s="257"/>
      <c r="N5289" s="258"/>
      <c r="O5289" s="258"/>
      <c r="P5289" s="258"/>
      <c r="Q5289" s="258"/>
      <c r="R5289" s="258"/>
      <c r="S5289" s="258"/>
      <c r="T5289" s="259"/>
      <c r="U5289" s="13"/>
      <c r="V5289" s="13"/>
      <c r="W5289" s="13"/>
      <c r="X5289" s="13"/>
      <c r="Y5289" s="13"/>
      <c r="Z5289" s="13"/>
      <c r="AA5289" s="13"/>
      <c r="AB5289" s="13"/>
      <c r="AC5289" s="13"/>
      <c r="AD5289" s="13"/>
      <c r="AE5289" s="13"/>
      <c r="AT5289" s="260" t="s">
        <v>260</v>
      </c>
      <c r="AU5289" s="260" t="s">
        <v>93</v>
      </c>
      <c r="AV5289" s="13" t="s">
        <v>93</v>
      </c>
      <c r="AW5289" s="13" t="s">
        <v>40</v>
      </c>
      <c r="AX5289" s="13" t="s">
        <v>84</v>
      </c>
      <c r="AY5289" s="260" t="s">
        <v>251</v>
      </c>
    </row>
    <row r="5290" s="15" customFormat="1">
      <c r="A5290" s="15"/>
      <c r="B5290" s="272"/>
      <c r="C5290" s="273"/>
      <c r="D5290" s="251" t="s">
        <v>260</v>
      </c>
      <c r="E5290" s="274" t="s">
        <v>1</v>
      </c>
      <c r="F5290" s="275" t="s">
        <v>1065</v>
      </c>
      <c r="G5290" s="273"/>
      <c r="H5290" s="274" t="s">
        <v>1</v>
      </c>
      <c r="I5290" s="276"/>
      <c r="J5290" s="273"/>
      <c r="K5290" s="273"/>
      <c r="L5290" s="277"/>
      <c r="M5290" s="278"/>
      <c r="N5290" s="279"/>
      <c r="O5290" s="279"/>
      <c r="P5290" s="279"/>
      <c r="Q5290" s="279"/>
      <c r="R5290" s="279"/>
      <c r="S5290" s="279"/>
      <c r="T5290" s="280"/>
      <c r="U5290" s="15"/>
      <c r="V5290" s="15"/>
      <c r="W5290" s="15"/>
      <c r="X5290" s="15"/>
      <c r="Y5290" s="15"/>
      <c r="Z5290" s="15"/>
      <c r="AA5290" s="15"/>
      <c r="AB5290" s="15"/>
      <c r="AC5290" s="15"/>
      <c r="AD5290" s="15"/>
      <c r="AE5290" s="15"/>
      <c r="AT5290" s="281" t="s">
        <v>260</v>
      </c>
      <c r="AU5290" s="281" t="s">
        <v>93</v>
      </c>
      <c r="AV5290" s="15" t="s">
        <v>91</v>
      </c>
      <c r="AW5290" s="15" t="s">
        <v>40</v>
      </c>
      <c r="AX5290" s="15" t="s">
        <v>84</v>
      </c>
      <c r="AY5290" s="281" t="s">
        <v>251</v>
      </c>
    </row>
    <row r="5291" s="13" customFormat="1">
      <c r="A5291" s="13"/>
      <c r="B5291" s="249"/>
      <c r="C5291" s="250"/>
      <c r="D5291" s="251" t="s">
        <v>260</v>
      </c>
      <c r="E5291" s="252" t="s">
        <v>1</v>
      </c>
      <c r="F5291" s="253" t="s">
        <v>4138</v>
      </c>
      <c r="G5291" s="250"/>
      <c r="H5291" s="254">
        <v>60.652999999999999</v>
      </c>
      <c r="I5291" s="255"/>
      <c r="J5291" s="250"/>
      <c r="K5291" s="250"/>
      <c r="L5291" s="256"/>
      <c r="M5291" s="257"/>
      <c r="N5291" s="258"/>
      <c r="O5291" s="258"/>
      <c r="P5291" s="258"/>
      <c r="Q5291" s="258"/>
      <c r="R5291" s="258"/>
      <c r="S5291" s="258"/>
      <c r="T5291" s="259"/>
      <c r="U5291" s="13"/>
      <c r="V5291" s="13"/>
      <c r="W5291" s="13"/>
      <c r="X5291" s="13"/>
      <c r="Y5291" s="13"/>
      <c r="Z5291" s="13"/>
      <c r="AA5291" s="13"/>
      <c r="AB5291" s="13"/>
      <c r="AC5291" s="13"/>
      <c r="AD5291" s="13"/>
      <c r="AE5291" s="13"/>
      <c r="AT5291" s="260" t="s">
        <v>260</v>
      </c>
      <c r="AU5291" s="260" t="s">
        <v>93</v>
      </c>
      <c r="AV5291" s="13" t="s">
        <v>93</v>
      </c>
      <c r="AW5291" s="13" t="s">
        <v>40</v>
      </c>
      <c r="AX5291" s="13" t="s">
        <v>84</v>
      </c>
      <c r="AY5291" s="260" t="s">
        <v>251</v>
      </c>
    </row>
    <row r="5292" s="15" customFormat="1">
      <c r="A5292" s="15"/>
      <c r="B5292" s="272"/>
      <c r="C5292" s="273"/>
      <c r="D5292" s="251" t="s">
        <v>260</v>
      </c>
      <c r="E5292" s="274" t="s">
        <v>1</v>
      </c>
      <c r="F5292" s="275" t="s">
        <v>1067</v>
      </c>
      <c r="G5292" s="273"/>
      <c r="H5292" s="274" t="s">
        <v>1</v>
      </c>
      <c r="I5292" s="276"/>
      <c r="J5292" s="273"/>
      <c r="K5292" s="273"/>
      <c r="L5292" s="277"/>
      <c r="M5292" s="278"/>
      <c r="N5292" s="279"/>
      <c r="O5292" s="279"/>
      <c r="P5292" s="279"/>
      <c r="Q5292" s="279"/>
      <c r="R5292" s="279"/>
      <c r="S5292" s="279"/>
      <c r="T5292" s="280"/>
      <c r="U5292" s="15"/>
      <c r="V5292" s="15"/>
      <c r="W5292" s="15"/>
      <c r="X5292" s="15"/>
      <c r="Y5292" s="15"/>
      <c r="Z5292" s="15"/>
      <c r="AA5292" s="15"/>
      <c r="AB5292" s="15"/>
      <c r="AC5292" s="15"/>
      <c r="AD5292" s="15"/>
      <c r="AE5292" s="15"/>
      <c r="AT5292" s="281" t="s">
        <v>260</v>
      </c>
      <c r="AU5292" s="281" t="s">
        <v>93</v>
      </c>
      <c r="AV5292" s="15" t="s">
        <v>91</v>
      </c>
      <c r="AW5292" s="15" t="s">
        <v>40</v>
      </c>
      <c r="AX5292" s="15" t="s">
        <v>84</v>
      </c>
      <c r="AY5292" s="281" t="s">
        <v>251</v>
      </c>
    </row>
    <row r="5293" s="13" customFormat="1">
      <c r="A5293" s="13"/>
      <c r="B5293" s="249"/>
      <c r="C5293" s="250"/>
      <c r="D5293" s="251" t="s">
        <v>260</v>
      </c>
      <c r="E5293" s="252" t="s">
        <v>1</v>
      </c>
      <c r="F5293" s="253" t="s">
        <v>4138</v>
      </c>
      <c r="G5293" s="250"/>
      <c r="H5293" s="254">
        <v>60.652999999999999</v>
      </c>
      <c r="I5293" s="255"/>
      <c r="J5293" s="250"/>
      <c r="K5293" s="250"/>
      <c r="L5293" s="256"/>
      <c r="M5293" s="257"/>
      <c r="N5293" s="258"/>
      <c r="O5293" s="258"/>
      <c r="P5293" s="258"/>
      <c r="Q5293" s="258"/>
      <c r="R5293" s="258"/>
      <c r="S5293" s="258"/>
      <c r="T5293" s="259"/>
      <c r="U5293" s="13"/>
      <c r="V5293" s="13"/>
      <c r="W5293" s="13"/>
      <c r="X5293" s="13"/>
      <c r="Y5293" s="13"/>
      <c r="Z5293" s="13"/>
      <c r="AA5293" s="13"/>
      <c r="AB5293" s="13"/>
      <c r="AC5293" s="13"/>
      <c r="AD5293" s="13"/>
      <c r="AE5293" s="13"/>
      <c r="AT5293" s="260" t="s">
        <v>260</v>
      </c>
      <c r="AU5293" s="260" t="s">
        <v>93</v>
      </c>
      <c r="AV5293" s="13" t="s">
        <v>93</v>
      </c>
      <c r="AW5293" s="13" t="s">
        <v>40</v>
      </c>
      <c r="AX5293" s="13" t="s">
        <v>84</v>
      </c>
      <c r="AY5293" s="260" t="s">
        <v>251</v>
      </c>
    </row>
    <row r="5294" s="15" customFormat="1">
      <c r="A5294" s="15"/>
      <c r="B5294" s="272"/>
      <c r="C5294" s="273"/>
      <c r="D5294" s="251" t="s">
        <v>260</v>
      </c>
      <c r="E5294" s="274" t="s">
        <v>1</v>
      </c>
      <c r="F5294" s="275" t="s">
        <v>1068</v>
      </c>
      <c r="G5294" s="273"/>
      <c r="H5294" s="274" t="s">
        <v>1</v>
      </c>
      <c r="I5294" s="276"/>
      <c r="J5294" s="273"/>
      <c r="K5294" s="273"/>
      <c r="L5294" s="277"/>
      <c r="M5294" s="278"/>
      <c r="N5294" s="279"/>
      <c r="O5294" s="279"/>
      <c r="P5294" s="279"/>
      <c r="Q5294" s="279"/>
      <c r="R5294" s="279"/>
      <c r="S5294" s="279"/>
      <c r="T5294" s="280"/>
      <c r="U5294" s="15"/>
      <c r="V5294" s="15"/>
      <c r="W5294" s="15"/>
      <c r="X5294" s="15"/>
      <c r="Y5294" s="15"/>
      <c r="Z5294" s="15"/>
      <c r="AA5294" s="15"/>
      <c r="AB5294" s="15"/>
      <c r="AC5294" s="15"/>
      <c r="AD5294" s="15"/>
      <c r="AE5294" s="15"/>
      <c r="AT5294" s="281" t="s">
        <v>260</v>
      </c>
      <c r="AU5294" s="281" t="s">
        <v>93</v>
      </c>
      <c r="AV5294" s="15" t="s">
        <v>91</v>
      </c>
      <c r="AW5294" s="15" t="s">
        <v>40</v>
      </c>
      <c r="AX5294" s="15" t="s">
        <v>84</v>
      </c>
      <c r="AY5294" s="281" t="s">
        <v>251</v>
      </c>
    </row>
    <row r="5295" s="13" customFormat="1">
      <c r="A5295" s="13"/>
      <c r="B5295" s="249"/>
      <c r="C5295" s="250"/>
      <c r="D5295" s="251" t="s">
        <v>260</v>
      </c>
      <c r="E5295" s="252" t="s">
        <v>1</v>
      </c>
      <c r="F5295" s="253" t="s">
        <v>4138</v>
      </c>
      <c r="G5295" s="250"/>
      <c r="H5295" s="254">
        <v>60.652999999999999</v>
      </c>
      <c r="I5295" s="255"/>
      <c r="J5295" s="250"/>
      <c r="K5295" s="250"/>
      <c r="L5295" s="256"/>
      <c r="M5295" s="257"/>
      <c r="N5295" s="258"/>
      <c r="O5295" s="258"/>
      <c r="P5295" s="258"/>
      <c r="Q5295" s="258"/>
      <c r="R5295" s="258"/>
      <c r="S5295" s="258"/>
      <c r="T5295" s="259"/>
      <c r="U5295" s="13"/>
      <c r="V5295" s="13"/>
      <c r="W5295" s="13"/>
      <c r="X5295" s="13"/>
      <c r="Y5295" s="13"/>
      <c r="Z5295" s="13"/>
      <c r="AA5295" s="13"/>
      <c r="AB5295" s="13"/>
      <c r="AC5295" s="13"/>
      <c r="AD5295" s="13"/>
      <c r="AE5295" s="13"/>
      <c r="AT5295" s="260" t="s">
        <v>260</v>
      </c>
      <c r="AU5295" s="260" t="s">
        <v>93</v>
      </c>
      <c r="AV5295" s="13" t="s">
        <v>93</v>
      </c>
      <c r="AW5295" s="13" t="s">
        <v>40</v>
      </c>
      <c r="AX5295" s="13" t="s">
        <v>84</v>
      </c>
      <c r="AY5295" s="260" t="s">
        <v>251</v>
      </c>
    </row>
    <row r="5296" s="15" customFormat="1">
      <c r="A5296" s="15"/>
      <c r="B5296" s="272"/>
      <c r="C5296" s="273"/>
      <c r="D5296" s="251" t="s">
        <v>260</v>
      </c>
      <c r="E5296" s="274" t="s">
        <v>1</v>
      </c>
      <c r="F5296" s="275" t="s">
        <v>1069</v>
      </c>
      <c r="G5296" s="273"/>
      <c r="H5296" s="274" t="s">
        <v>1</v>
      </c>
      <c r="I5296" s="276"/>
      <c r="J5296" s="273"/>
      <c r="K5296" s="273"/>
      <c r="L5296" s="277"/>
      <c r="M5296" s="278"/>
      <c r="N5296" s="279"/>
      <c r="O5296" s="279"/>
      <c r="P5296" s="279"/>
      <c r="Q5296" s="279"/>
      <c r="R5296" s="279"/>
      <c r="S5296" s="279"/>
      <c r="T5296" s="280"/>
      <c r="U5296" s="15"/>
      <c r="V5296" s="15"/>
      <c r="W5296" s="15"/>
      <c r="X5296" s="15"/>
      <c r="Y5296" s="15"/>
      <c r="Z5296" s="15"/>
      <c r="AA5296" s="15"/>
      <c r="AB5296" s="15"/>
      <c r="AC5296" s="15"/>
      <c r="AD5296" s="15"/>
      <c r="AE5296" s="15"/>
      <c r="AT5296" s="281" t="s">
        <v>260</v>
      </c>
      <c r="AU5296" s="281" t="s">
        <v>93</v>
      </c>
      <c r="AV5296" s="15" t="s">
        <v>91</v>
      </c>
      <c r="AW5296" s="15" t="s">
        <v>40</v>
      </c>
      <c r="AX5296" s="15" t="s">
        <v>84</v>
      </c>
      <c r="AY5296" s="281" t="s">
        <v>251</v>
      </c>
    </row>
    <row r="5297" s="13" customFormat="1">
      <c r="A5297" s="13"/>
      <c r="B5297" s="249"/>
      <c r="C5297" s="250"/>
      <c r="D5297" s="251" t="s">
        <v>260</v>
      </c>
      <c r="E5297" s="252" t="s">
        <v>1</v>
      </c>
      <c r="F5297" s="253" t="s">
        <v>4138</v>
      </c>
      <c r="G5297" s="250"/>
      <c r="H5297" s="254">
        <v>60.652999999999999</v>
      </c>
      <c r="I5297" s="255"/>
      <c r="J5297" s="250"/>
      <c r="K5297" s="250"/>
      <c r="L5297" s="256"/>
      <c r="M5297" s="257"/>
      <c r="N5297" s="258"/>
      <c r="O5297" s="258"/>
      <c r="P5297" s="258"/>
      <c r="Q5297" s="258"/>
      <c r="R5297" s="258"/>
      <c r="S5297" s="258"/>
      <c r="T5297" s="259"/>
      <c r="U5297" s="13"/>
      <c r="V5297" s="13"/>
      <c r="W5297" s="13"/>
      <c r="X5297" s="13"/>
      <c r="Y5297" s="13"/>
      <c r="Z5297" s="13"/>
      <c r="AA5297" s="13"/>
      <c r="AB5297" s="13"/>
      <c r="AC5297" s="13"/>
      <c r="AD5297" s="13"/>
      <c r="AE5297" s="13"/>
      <c r="AT5297" s="260" t="s">
        <v>260</v>
      </c>
      <c r="AU5297" s="260" t="s">
        <v>93</v>
      </c>
      <c r="AV5297" s="13" t="s">
        <v>93</v>
      </c>
      <c r="AW5297" s="13" t="s">
        <v>40</v>
      </c>
      <c r="AX5297" s="13" t="s">
        <v>84</v>
      </c>
      <c r="AY5297" s="260" t="s">
        <v>251</v>
      </c>
    </row>
    <row r="5298" s="15" customFormat="1">
      <c r="A5298" s="15"/>
      <c r="B5298" s="272"/>
      <c r="C5298" s="273"/>
      <c r="D5298" s="251" t="s">
        <v>260</v>
      </c>
      <c r="E5298" s="274" t="s">
        <v>1</v>
      </c>
      <c r="F5298" s="275" t="s">
        <v>1070</v>
      </c>
      <c r="G5298" s="273"/>
      <c r="H5298" s="274" t="s">
        <v>1</v>
      </c>
      <c r="I5298" s="276"/>
      <c r="J5298" s="273"/>
      <c r="K5298" s="273"/>
      <c r="L5298" s="277"/>
      <c r="M5298" s="278"/>
      <c r="N5298" s="279"/>
      <c r="O5298" s="279"/>
      <c r="P5298" s="279"/>
      <c r="Q5298" s="279"/>
      <c r="R5298" s="279"/>
      <c r="S5298" s="279"/>
      <c r="T5298" s="280"/>
      <c r="U5298" s="15"/>
      <c r="V5298" s="15"/>
      <c r="W5298" s="15"/>
      <c r="X5298" s="15"/>
      <c r="Y5298" s="15"/>
      <c r="Z5298" s="15"/>
      <c r="AA5298" s="15"/>
      <c r="AB5298" s="15"/>
      <c r="AC5298" s="15"/>
      <c r="AD5298" s="15"/>
      <c r="AE5298" s="15"/>
      <c r="AT5298" s="281" t="s">
        <v>260</v>
      </c>
      <c r="AU5298" s="281" t="s">
        <v>93</v>
      </c>
      <c r="AV5298" s="15" t="s">
        <v>91</v>
      </c>
      <c r="AW5298" s="15" t="s">
        <v>40</v>
      </c>
      <c r="AX5298" s="15" t="s">
        <v>84</v>
      </c>
      <c r="AY5298" s="281" t="s">
        <v>251</v>
      </c>
    </row>
    <row r="5299" s="13" customFormat="1">
      <c r="A5299" s="13"/>
      <c r="B5299" s="249"/>
      <c r="C5299" s="250"/>
      <c r="D5299" s="251" t="s">
        <v>260</v>
      </c>
      <c r="E5299" s="252" t="s">
        <v>1</v>
      </c>
      <c r="F5299" s="253" t="s">
        <v>4139</v>
      </c>
      <c r="G5299" s="250"/>
      <c r="H5299" s="254">
        <v>65.194000000000003</v>
      </c>
      <c r="I5299" s="255"/>
      <c r="J5299" s="250"/>
      <c r="K5299" s="250"/>
      <c r="L5299" s="256"/>
      <c r="M5299" s="257"/>
      <c r="N5299" s="258"/>
      <c r="O5299" s="258"/>
      <c r="P5299" s="258"/>
      <c r="Q5299" s="258"/>
      <c r="R5299" s="258"/>
      <c r="S5299" s="258"/>
      <c r="T5299" s="259"/>
      <c r="U5299" s="13"/>
      <c r="V5299" s="13"/>
      <c r="W5299" s="13"/>
      <c r="X5299" s="13"/>
      <c r="Y5299" s="13"/>
      <c r="Z5299" s="13"/>
      <c r="AA5299" s="13"/>
      <c r="AB5299" s="13"/>
      <c r="AC5299" s="13"/>
      <c r="AD5299" s="13"/>
      <c r="AE5299" s="13"/>
      <c r="AT5299" s="260" t="s">
        <v>260</v>
      </c>
      <c r="AU5299" s="260" t="s">
        <v>93</v>
      </c>
      <c r="AV5299" s="13" t="s">
        <v>93</v>
      </c>
      <c r="AW5299" s="13" t="s">
        <v>40</v>
      </c>
      <c r="AX5299" s="13" t="s">
        <v>84</v>
      </c>
      <c r="AY5299" s="260" t="s">
        <v>251</v>
      </c>
    </row>
    <row r="5300" s="15" customFormat="1">
      <c r="A5300" s="15"/>
      <c r="B5300" s="272"/>
      <c r="C5300" s="273"/>
      <c r="D5300" s="251" t="s">
        <v>260</v>
      </c>
      <c r="E5300" s="274" t="s">
        <v>1</v>
      </c>
      <c r="F5300" s="275" t="s">
        <v>1072</v>
      </c>
      <c r="G5300" s="273"/>
      <c r="H5300" s="274" t="s">
        <v>1</v>
      </c>
      <c r="I5300" s="276"/>
      <c r="J5300" s="273"/>
      <c r="K5300" s="273"/>
      <c r="L5300" s="277"/>
      <c r="M5300" s="278"/>
      <c r="N5300" s="279"/>
      <c r="O5300" s="279"/>
      <c r="P5300" s="279"/>
      <c r="Q5300" s="279"/>
      <c r="R5300" s="279"/>
      <c r="S5300" s="279"/>
      <c r="T5300" s="280"/>
      <c r="U5300" s="15"/>
      <c r="V5300" s="15"/>
      <c r="W5300" s="15"/>
      <c r="X5300" s="15"/>
      <c r="Y5300" s="15"/>
      <c r="Z5300" s="15"/>
      <c r="AA5300" s="15"/>
      <c r="AB5300" s="15"/>
      <c r="AC5300" s="15"/>
      <c r="AD5300" s="15"/>
      <c r="AE5300" s="15"/>
      <c r="AT5300" s="281" t="s">
        <v>260</v>
      </c>
      <c r="AU5300" s="281" t="s">
        <v>93</v>
      </c>
      <c r="AV5300" s="15" t="s">
        <v>91</v>
      </c>
      <c r="AW5300" s="15" t="s">
        <v>40</v>
      </c>
      <c r="AX5300" s="15" t="s">
        <v>84</v>
      </c>
      <c r="AY5300" s="281" t="s">
        <v>251</v>
      </c>
    </row>
    <row r="5301" s="13" customFormat="1">
      <c r="A5301" s="13"/>
      <c r="B5301" s="249"/>
      <c r="C5301" s="250"/>
      <c r="D5301" s="251" t="s">
        <v>260</v>
      </c>
      <c r="E5301" s="252" t="s">
        <v>1</v>
      </c>
      <c r="F5301" s="253" t="s">
        <v>4140</v>
      </c>
      <c r="G5301" s="250"/>
      <c r="H5301" s="254">
        <v>66.653999999999996</v>
      </c>
      <c r="I5301" s="255"/>
      <c r="J5301" s="250"/>
      <c r="K5301" s="250"/>
      <c r="L5301" s="256"/>
      <c r="M5301" s="257"/>
      <c r="N5301" s="258"/>
      <c r="O5301" s="258"/>
      <c r="P5301" s="258"/>
      <c r="Q5301" s="258"/>
      <c r="R5301" s="258"/>
      <c r="S5301" s="258"/>
      <c r="T5301" s="259"/>
      <c r="U5301" s="13"/>
      <c r="V5301" s="13"/>
      <c r="W5301" s="13"/>
      <c r="X5301" s="13"/>
      <c r="Y5301" s="13"/>
      <c r="Z5301" s="13"/>
      <c r="AA5301" s="13"/>
      <c r="AB5301" s="13"/>
      <c r="AC5301" s="13"/>
      <c r="AD5301" s="13"/>
      <c r="AE5301" s="13"/>
      <c r="AT5301" s="260" t="s">
        <v>260</v>
      </c>
      <c r="AU5301" s="260" t="s">
        <v>93</v>
      </c>
      <c r="AV5301" s="13" t="s">
        <v>93</v>
      </c>
      <c r="AW5301" s="13" t="s">
        <v>40</v>
      </c>
      <c r="AX5301" s="13" t="s">
        <v>84</v>
      </c>
      <c r="AY5301" s="260" t="s">
        <v>251</v>
      </c>
    </row>
    <row r="5302" s="15" customFormat="1">
      <c r="A5302" s="15"/>
      <c r="B5302" s="272"/>
      <c r="C5302" s="273"/>
      <c r="D5302" s="251" t="s">
        <v>260</v>
      </c>
      <c r="E5302" s="274" t="s">
        <v>1</v>
      </c>
      <c r="F5302" s="275" t="s">
        <v>1074</v>
      </c>
      <c r="G5302" s="273"/>
      <c r="H5302" s="274" t="s">
        <v>1</v>
      </c>
      <c r="I5302" s="276"/>
      <c r="J5302" s="273"/>
      <c r="K5302" s="273"/>
      <c r="L5302" s="277"/>
      <c r="M5302" s="278"/>
      <c r="N5302" s="279"/>
      <c r="O5302" s="279"/>
      <c r="P5302" s="279"/>
      <c r="Q5302" s="279"/>
      <c r="R5302" s="279"/>
      <c r="S5302" s="279"/>
      <c r="T5302" s="280"/>
      <c r="U5302" s="15"/>
      <c r="V5302" s="15"/>
      <c r="W5302" s="15"/>
      <c r="X5302" s="15"/>
      <c r="Y5302" s="15"/>
      <c r="Z5302" s="15"/>
      <c r="AA5302" s="15"/>
      <c r="AB5302" s="15"/>
      <c r="AC5302" s="15"/>
      <c r="AD5302" s="15"/>
      <c r="AE5302" s="15"/>
      <c r="AT5302" s="281" t="s">
        <v>260</v>
      </c>
      <c r="AU5302" s="281" t="s">
        <v>93</v>
      </c>
      <c r="AV5302" s="15" t="s">
        <v>91</v>
      </c>
      <c r="AW5302" s="15" t="s">
        <v>40</v>
      </c>
      <c r="AX5302" s="15" t="s">
        <v>84</v>
      </c>
      <c r="AY5302" s="281" t="s">
        <v>251</v>
      </c>
    </row>
    <row r="5303" s="13" customFormat="1">
      <c r="A5303" s="13"/>
      <c r="B5303" s="249"/>
      <c r="C5303" s="250"/>
      <c r="D5303" s="251" t="s">
        <v>260</v>
      </c>
      <c r="E5303" s="252" t="s">
        <v>1</v>
      </c>
      <c r="F5303" s="253" t="s">
        <v>4141</v>
      </c>
      <c r="G5303" s="250"/>
      <c r="H5303" s="254">
        <v>61.307000000000002</v>
      </c>
      <c r="I5303" s="255"/>
      <c r="J5303" s="250"/>
      <c r="K5303" s="250"/>
      <c r="L5303" s="256"/>
      <c r="M5303" s="257"/>
      <c r="N5303" s="258"/>
      <c r="O5303" s="258"/>
      <c r="P5303" s="258"/>
      <c r="Q5303" s="258"/>
      <c r="R5303" s="258"/>
      <c r="S5303" s="258"/>
      <c r="T5303" s="259"/>
      <c r="U5303" s="13"/>
      <c r="V5303" s="13"/>
      <c r="W5303" s="13"/>
      <c r="X5303" s="13"/>
      <c r="Y5303" s="13"/>
      <c r="Z5303" s="13"/>
      <c r="AA5303" s="13"/>
      <c r="AB5303" s="13"/>
      <c r="AC5303" s="13"/>
      <c r="AD5303" s="13"/>
      <c r="AE5303" s="13"/>
      <c r="AT5303" s="260" t="s">
        <v>260</v>
      </c>
      <c r="AU5303" s="260" t="s">
        <v>93</v>
      </c>
      <c r="AV5303" s="13" t="s">
        <v>93</v>
      </c>
      <c r="AW5303" s="13" t="s">
        <v>40</v>
      </c>
      <c r="AX5303" s="13" t="s">
        <v>84</v>
      </c>
      <c r="AY5303" s="260" t="s">
        <v>251</v>
      </c>
    </row>
    <row r="5304" s="15" customFormat="1">
      <c r="A5304" s="15"/>
      <c r="B5304" s="272"/>
      <c r="C5304" s="273"/>
      <c r="D5304" s="251" t="s">
        <v>260</v>
      </c>
      <c r="E5304" s="274" t="s">
        <v>1</v>
      </c>
      <c r="F5304" s="275" t="s">
        <v>1076</v>
      </c>
      <c r="G5304" s="273"/>
      <c r="H5304" s="274" t="s">
        <v>1</v>
      </c>
      <c r="I5304" s="276"/>
      <c r="J5304" s="273"/>
      <c r="K5304" s="273"/>
      <c r="L5304" s="277"/>
      <c r="M5304" s="278"/>
      <c r="N5304" s="279"/>
      <c r="O5304" s="279"/>
      <c r="P5304" s="279"/>
      <c r="Q5304" s="279"/>
      <c r="R5304" s="279"/>
      <c r="S5304" s="279"/>
      <c r="T5304" s="280"/>
      <c r="U5304" s="15"/>
      <c r="V5304" s="15"/>
      <c r="W5304" s="15"/>
      <c r="X5304" s="15"/>
      <c r="Y5304" s="15"/>
      <c r="Z5304" s="15"/>
      <c r="AA5304" s="15"/>
      <c r="AB5304" s="15"/>
      <c r="AC5304" s="15"/>
      <c r="AD5304" s="15"/>
      <c r="AE5304" s="15"/>
      <c r="AT5304" s="281" t="s">
        <v>260</v>
      </c>
      <c r="AU5304" s="281" t="s">
        <v>93</v>
      </c>
      <c r="AV5304" s="15" t="s">
        <v>91</v>
      </c>
      <c r="AW5304" s="15" t="s">
        <v>40</v>
      </c>
      <c r="AX5304" s="15" t="s">
        <v>84</v>
      </c>
      <c r="AY5304" s="281" t="s">
        <v>251</v>
      </c>
    </row>
    <row r="5305" s="13" customFormat="1">
      <c r="A5305" s="13"/>
      <c r="B5305" s="249"/>
      <c r="C5305" s="250"/>
      <c r="D5305" s="251" t="s">
        <v>260</v>
      </c>
      <c r="E5305" s="252" t="s">
        <v>1</v>
      </c>
      <c r="F5305" s="253" t="s">
        <v>4141</v>
      </c>
      <c r="G5305" s="250"/>
      <c r="H5305" s="254">
        <v>61.307000000000002</v>
      </c>
      <c r="I5305" s="255"/>
      <c r="J5305" s="250"/>
      <c r="K5305" s="250"/>
      <c r="L5305" s="256"/>
      <c r="M5305" s="257"/>
      <c r="N5305" s="258"/>
      <c r="O5305" s="258"/>
      <c r="P5305" s="258"/>
      <c r="Q5305" s="258"/>
      <c r="R5305" s="258"/>
      <c r="S5305" s="258"/>
      <c r="T5305" s="259"/>
      <c r="U5305" s="13"/>
      <c r="V5305" s="13"/>
      <c r="W5305" s="13"/>
      <c r="X5305" s="13"/>
      <c r="Y5305" s="13"/>
      <c r="Z5305" s="13"/>
      <c r="AA5305" s="13"/>
      <c r="AB5305" s="13"/>
      <c r="AC5305" s="13"/>
      <c r="AD5305" s="13"/>
      <c r="AE5305" s="13"/>
      <c r="AT5305" s="260" t="s">
        <v>260</v>
      </c>
      <c r="AU5305" s="260" t="s">
        <v>93</v>
      </c>
      <c r="AV5305" s="13" t="s">
        <v>93</v>
      </c>
      <c r="AW5305" s="13" t="s">
        <v>40</v>
      </c>
      <c r="AX5305" s="13" t="s">
        <v>84</v>
      </c>
      <c r="AY5305" s="260" t="s">
        <v>251</v>
      </c>
    </row>
    <row r="5306" s="15" customFormat="1">
      <c r="A5306" s="15"/>
      <c r="B5306" s="272"/>
      <c r="C5306" s="273"/>
      <c r="D5306" s="251" t="s">
        <v>260</v>
      </c>
      <c r="E5306" s="274" t="s">
        <v>1</v>
      </c>
      <c r="F5306" s="275" t="s">
        <v>1077</v>
      </c>
      <c r="G5306" s="273"/>
      <c r="H5306" s="274" t="s">
        <v>1</v>
      </c>
      <c r="I5306" s="276"/>
      <c r="J5306" s="273"/>
      <c r="K5306" s="273"/>
      <c r="L5306" s="277"/>
      <c r="M5306" s="278"/>
      <c r="N5306" s="279"/>
      <c r="O5306" s="279"/>
      <c r="P5306" s="279"/>
      <c r="Q5306" s="279"/>
      <c r="R5306" s="279"/>
      <c r="S5306" s="279"/>
      <c r="T5306" s="280"/>
      <c r="U5306" s="15"/>
      <c r="V5306" s="15"/>
      <c r="W5306" s="15"/>
      <c r="X5306" s="15"/>
      <c r="Y5306" s="15"/>
      <c r="Z5306" s="15"/>
      <c r="AA5306" s="15"/>
      <c r="AB5306" s="15"/>
      <c r="AC5306" s="15"/>
      <c r="AD5306" s="15"/>
      <c r="AE5306" s="15"/>
      <c r="AT5306" s="281" t="s">
        <v>260</v>
      </c>
      <c r="AU5306" s="281" t="s">
        <v>93</v>
      </c>
      <c r="AV5306" s="15" t="s">
        <v>91</v>
      </c>
      <c r="AW5306" s="15" t="s">
        <v>40</v>
      </c>
      <c r="AX5306" s="15" t="s">
        <v>84</v>
      </c>
      <c r="AY5306" s="281" t="s">
        <v>251</v>
      </c>
    </row>
    <row r="5307" s="13" customFormat="1">
      <c r="A5307" s="13"/>
      <c r="B5307" s="249"/>
      <c r="C5307" s="250"/>
      <c r="D5307" s="251" t="s">
        <v>260</v>
      </c>
      <c r="E5307" s="252" t="s">
        <v>1</v>
      </c>
      <c r="F5307" s="253" t="s">
        <v>1078</v>
      </c>
      <c r="G5307" s="250"/>
      <c r="H5307" s="254">
        <v>83.415000000000006</v>
      </c>
      <c r="I5307" s="255"/>
      <c r="J5307" s="250"/>
      <c r="K5307" s="250"/>
      <c r="L5307" s="256"/>
      <c r="M5307" s="257"/>
      <c r="N5307" s="258"/>
      <c r="O5307" s="258"/>
      <c r="P5307" s="258"/>
      <c r="Q5307" s="258"/>
      <c r="R5307" s="258"/>
      <c r="S5307" s="258"/>
      <c r="T5307" s="259"/>
      <c r="U5307" s="13"/>
      <c r="V5307" s="13"/>
      <c r="W5307" s="13"/>
      <c r="X5307" s="13"/>
      <c r="Y5307" s="13"/>
      <c r="Z5307" s="13"/>
      <c r="AA5307" s="13"/>
      <c r="AB5307" s="13"/>
      <c r="AC5307" s="13"/>
      <c r="AD5307" s="13"/>
      <c r="AE5307" s="13"/>
      <c r="AT5307" s="260" t="s">
        <v>260</v>
      </c>
      <c r="AU5307" s="260" t="s">
        <v>93</v>
      </c>
      <c r="AV5307" s="13" t="s">
        <v>93</v>
      </c>
      <c r="AW5307" s="13" t="s">
        <v>40</v>
      </c>
      <c r="AX5307" s="13" t="s">
        <v>84</v>
      </c>
      <c r="AY5307" s="260" t="s">
        <v>251</v>
      </c>
    </row>
    <row r="5308" s="13" customFormat="1">
      <c r="A5308" s="13"/>
      <c r="B5308" s="249"/>
      <c r="C5308" s="250"/>
      <c r="D5308" s="251" t="s">
        <v>260</v>
      </c>
      <c r="E5308" s="252" t="s">
        <v>1</v>
      </c>
      <c r="F5308" s="253" t="s">
        <v>4142</v>
      </c>
      <c r="G5308" s="250"/>
      <c r="H5308" s="254">
        <v>-15.449999999999999</v>
      </c>
      <c r="I5308" s="255"/>
      <c r="J5308" s="250"/>
      <c r="K5308" s="250"/>
      <c r="L5308" s="256"/>
      <c r="M5308" s="257"/>
      <c r="N5308" s="258"/>
      <c r="O5308" s="258"/>
      <c r="P5308" s="258"/>
      <c r="Q5308" s="258"/>
      <c r="R5308" s="258"/>
      <c r="S5308" s="258"/>
      <c r="T5308" s="259"/>
      <c r="U5308" s="13"/>
      <c r="V5308" s="13"/>
      <c r="W5308" s="13"/>
      <c r="X5308" s="13"/>
      <c r="Y5308" s="13"/>
      <c r="Z5308" s="13"/>
      <c r="AA5308" s="13"/>
      <c r="AB5308" s="13"/>
      <c r="AC5308" s="13"/>
      <c r="AD5308" s="13"/>
      <c r="AE5308" s="13"/>
      <c r="AT5308" s="260" t="s">
        <v>260</v>
      </c>
      <c r="AU5308" s="260" t="s">
        <v>93</v>
      </c>
      <c r="AV5308" s="13" t="s">
        <v>93</v>
      </c>
      <c r="AW5308" s="13" t="s">
        <v>40</v>
      </c>
      <c r="AX5308" s="13" t="s">
        <v>84</v>
      </c>
      <c r="AY5308" s="260" t="s">
        <v>251</v>
      </c>
    </row>
    <row r="5309" s="16" customFormat="1">
      <c r="A5309" s="16"/>
      <c r="B5309" s="283"/>
      <c r="C5309" s="284"/>
      <c r="D5309" s="251" t="s">
        <v>260</v>
      </c>
      <c r="E5309" s="285" t="s">
        <v>1</v>
      </c>
      <c r="F5309" s="286" t="s">
        <v>329</v>
      </c>
      <c r="G5309" s="284"/>
      <c r="H5309" s="287">
        <v>635.25599999999997</v>
      </c>
      <c r="I5309" s="288"/>
      <c r="J5309" s="284"/>
      <c r="K5309" s="284"/>
      <c r="L5309" s="289"/>
      <c r="M5309" s="290"/>
      <c r="N5309" s="291"/>
      <c r="O5309" s="291"/>
      <c r="P5309" s="291"/>
      <c r="Q5309" s="291"/>
      <c r="R5309" s="291"/>
      <c r="S5309" s="291"/>
      <c r="T5309" s="292"/>
      <c r="U5309" s="16"/>
      <c r="V5309" s="16"/>
      <c r="W5309" s="16"/>
      <c r="X5309" s="16"/>
      <c r="Y5309" s="16"/>
      <c r="Z5309" s="16"/>
      <c r="AA5309" s="16"/>
      <c r="AB5309" s="16"/>
      <c r="AC5309" s="16"/>
      <c r="AD5309" s="16"/>
      <c r="AE5309" s="16"/>
      <c r="AT5309" s="293" t="s">
        <v>260</v>
      </c>
      <c r="AU5309" s="293" t="s">
        <v>93</v>
      </c>
      <c r="AV5309" s="16" t="s">
        <v>273</v>
      </c>
      <c r="AW5309" s="16" t="s">
        <v>40</v>
      </c>
      <c r="AX5309" s="16" t="s">
        <v>84</v>
      </c>
      <c r="AY5309" s="293" t="s">
        <v>251</v>
      </c>
    </row>
    <row r="5310" s="15" customFormat="1">
      <c r="A5310" s="15"/>
      <c r="B5310" s="272"/>
      <c r="C5310" s="273"/>
      <c r="D5310" s="251" t="s">
        <v>260</v>
      </c>
      <c r="E5310" s="274" t="s">
        <v>1</v>
      </c>
      <c r="F5310" s="275" t="s">
        <v>628</v>
      </c>
      <c r="G5310" s="273"/>
      <c r="H5310" s="274" t="s">
        <v>1</v>
      </c>
      <c r="I5310" s="276"/>
      <c r="J5310" s="273"/>
      <c r="K5310" s="273"/>
      <c r="L5310" s="277"/>
      <c r="M5310" s="278"/>
      <c r="N5310" s="279"/>
      <c r="O5310" s="279"/>
      <c r="P5310" s="279"/>
      <c r="Q5310" s="279"/>
      <c r="R5310" s="279"/>
      <c r="S5310" s="279"/>
      <c r="T5310" s="280"/>
      <c r="U5310" s="15"/>
      <c r="V5310" s="15"/>
      <c r="W5310" s="15"/>
      <c r="X5310" s="15"/>
      <c r="Y5310" s="15"/>
      <c r="Z5310" s="15"/>
      <c r="AA5310" s="15"/>
      <c r="AB5310" s="15"/>
      <c r="AC5310" s="15"/>
      <c r="AD5310" s="15"/>
      <c r="AE5310" s="15"/>
      <c r="AT5310" s="281" t="s">
        <v>260</v>
      </c>
      <c r="AU5310" s="281" t="s">
        <v>93</v>
      </c>
      <c r="AV5310" s="15" t="s">
        <v>91</v>
      </c>
      <c r="AW5310" s="15" t="s">
        <v>40</v>
      </c>
      <c r="AX5310" s="15" t="s">
        <v>84</v>
      </c>
      <c r="AY5310" s="281" t="s">
        <v>251</v>
      </c>
    </row>
    <row r="5311" s="15" customFormat="1">
      <c r="A5311" s="15"/>
      <c r="B5311" s="272"/>
      <c r="C5311" s="273"/>
      <c r="D5311" s="251" t="s">
        <v>260</v>
      </c>
      <c r="E5311" s="274" t="s">
        <v>1</v>
      </c>
      <c r="F5311" s="275" t="s">
        <v>1080</v>
      </c>
      <c r="G5311" s="273"/>
      <c r="H5311" s="274" t="s">
        <v>1</v>
      </c>
      <c r="I5311" s="276"/>
      <c r="J5311" s="273"/>
      <c r="K5311" s="273"/>
      <c r="L5311" s="277"/>
      <c r="M5311" s="278"/>
      <c r="N5311" s="279"/>
      <c r="O5311" s="279"/>
      <c r="P5311" s="279"/>
      <c r="Q5311" s="279"/>
      <c r="R5311" s="279"/>
      <c r="S5311" s="279"/>
      <c r="T5311" s="280"/>
      <c r="U5311" s="15"/>
      <c r="V5311" s="15"/>
      <c r="W5311" s="15"/>
      <c r="X5311" s="15"/>
      <c r="Y5311" s="15"/>
      <c r="Z5311" s="15"/>
      <c r="AA5311" s="15"/>
      <c r="AB5311" s="15"/>
      <c r="AC5311" s="15"/>
      <c r="AD5311" s="15"/>
      <c r="AE5311" s="15"/>
      <c r="AT5311" s="281" t="s">
        <v>260</v>
      </c>
      <c r="AU5311" s="281" t="s">
        <v>93</v>
      </c>
      <c r="AV5311" s="15" t="s">
        <v>91</v>
      </c>
      <c r="AW5311" s="15" t="s">
        <v>40</v>
      </c>
      <c r="AX5311" s="15" t="s">
        <v>84</v>
      </c>
      <c r="AY5311" s="281" t="s">
        <v>251</v>
      </c>
    </row>
    <row r="5312" s="13" customFormat="1">
      <c r="A5312" s="13"/>
      <c r="B5312" s="249"/>
      <c r="C5312" s="250"/>
      <c r="D5312" s="251" t="s">
        <v>260</v>
      </c>
      <c r="E5312" s="252" t="s">
        <v>1</v>
      </c>
      <c r="F5312" s="253" t="s">
        <v>4143</v>
      </c>
      <c r="G5312" s="250"/>
      <c r="H5312" s="254">
        <v>70.016999999999996</v>
      </c>
      <c r="I5312" s="255"/>
      <c r="J5312" s="250"/>
      <c r="K5312" s="250"/>
      <c r="L5312" s="256"/>
      <c r="M5312" s="257"/>
      <c r="N5312" s="258"/>
      <c r="O5312" s="258"/>
      <c r="P5312" s="258"/>
      <c r="Q5312" s="258"/>
      <c r="R5312" s="258"/>
      <c r="S5312" s="258"/>
      <c r="T5312" s="259"/>
      <c r="U5312" s="13"/>
      <c r="V5312" s="13"/>
      <c r="W5312" s="13"/>
      <c r="X5312" s="13"/>
      <c r="Y5312" s="13"/>
      <c r="Z5312" s="13"/>
      <c r="AA5312" s="13"/>
      <c r="AB5312" s="13"/>
      <c r="AC5312" s="13"/>
      <c r="AD5312" s="13"/>
      <c r="AE5312" s="13"/>
      <c r="AT5312" s="260" t="s">
        <v>260</v>
      </c>
      <c r="AU5312" s="260" t="s">
        <v>93</v>
      </c>
      <c r="AV5312" s="13" t="s">
        <v>93</v>
      </c>
      <c r="AW5312" s="13" t="s">
        <v>40</v>
      </c>
      <c r="AX5312" s="13" t="s">
        <v>84</v>
      </c>
      <c r="AY5312" s="260" t="s">
        <v>251</v>
      </c>
    </row>
    <row r="5313" s="15" customFormat="1">
      <c r="A5313" s="15"/>
      <c r="B5313" s="272"/>
      <c r="C5313" s="273"/>
      <c r="D5313" s="251" t="s">
        <v>260</v>
      </c>
      <c r="E5313" s="274" t="s">
        <v>1</v>
      </c>
      <c r="F5313" s="275" t="s">
        <v>1082</v>
      </c>
      <c r="G5313" s="273"/>
      <c r="H5313" s="274" t="s">
        <v>1</v>
      </c>
      <c r="I5313" s="276"/>
      <c r="J5313" s="273"/>
      <c r="K5313" s="273"/>
      <c r="L5313" s="277"/>
      <c r="M5313" s="278"/>
      <c r="N5313" s="279"/>
      <c r="O5313" s="279"/>
      <c r="P5313" s="279"/>
      <c r="Q5313" s="279"/>
      <c r="R5313" s="279"/>
      <c r="S5313" s="279"/>
      <c r="T5313" s="280"/>
      <c r="U5313" s="15"/>
      <c r="V5313" s="15"/>
      <c r="W5313" s="15"/>
      <c r="X5313" s="15"/>
      <c r="Y5313" s="15"/>
      <c r="Z5313" s="15"/>
      <c r="AA5313" s="15"/>
      <c r="AB5313" s="15"/>
      <c r="AC5313" s="15"/>
      <c r="AD5313" s="15"/>
      <c r="AE5313" s="15"/>
      <c r="AT5313" s="281" t="s">
        <v>260</v>
      </c>
      <c r="AU5313" s="281" t="s">
        <v>93</v>
      </c>
      <c r="AV5313" s="15" t="s">
        <v>91</v>
      </c>
      <c r="AW5313" s="15" t="s">
        <v>40</v>
      </c>
      <c r="AX5313" s="15" t="s">
        <v>84</v>
      </c>
      <c r="AY5313" s="281" t="s">
        <v>251</v>
      </c>
    </row>
    <row r="5314" s="13" customFormat="1">
      <c r="A5314" s="13"/>
      <c r="B5314" s="249"/>
      <c r="C5314" s="250"/>
      <c r="D5314" s="251" t="s">
        <v>260</v>
      </c>
      <c r="E5314" s="252" t="s">
        <v>1</v>
      </c>
      <c r="F5314" s="253" t="s">
        <v>4144</v>
      </c>
      <c r="G5314" s="250"/>
      <c r="H5314" s="254">
        <v>60.453000000000003</v>
      </c>
      <c r="I5314" s="255"/>
      <c r="J5314" s="250"/>
      <c r="K5314" s="250"/>
      <c r="L5314" s="256"/>
      <c r="M5314" s="257"/>
      <c r="N5314" s="258"/>
      <c r="O5314" s="258"/>
      <c r="P5314" s="258"/>
      <c r="Q5314" s="258"/>
      <c r="R5314" s="258"/>
      <c r="S5314" s="258"/>
      <c r="T5314" s="259"/>
      <c r="U5314" s="13"/>
      <c r="V5314" s="13"/>
      <c r="W5314" s="13"/>
      <c r="X5314" s="13"/>
      <c r="Y5314" s="13"/>
      <c r="Z5314" s="13"/>
      <c r="AA5314" s="13"/>
      <c r="AB5314" s="13"/>
      <c r="AC5314" s="13"/>
      <c r="AD5314" s="13"/>
      <c r="AE5314" s="13"/>
      <c r="AT5314" s="260" t="s">
        <v>260</v>
      </c>
      <c r="AU5314" s="260" t="s">
        <v>93</v>
      </c>
      <c r="AV5314" s="13" t="s">
        <v>93</v>
      </c>
      <c r="AW5314" s="13" t="s">
        <v>40</v>
      </c>
      <c r="AX5314" s="13" t="s">
        <v>84</v>
      </c>
      <c r="AY5314" s="260" t="s">
        <v>251</v>
      </c>
    </row>
    <row r="5315" s="15" customFormat="1">
      <c r="A5315" s="15"/>
      <c r="B5315" s="272"/>
      <c r="C5315" s="273"/>
      <c r="D5315" s="251" t="s">
        <v>260</v>
      </c>
      <c r="E5315" s="274" t="s">
        <v>1</v>
      </c>
      <c r="F5315" s="275" t="s">
        <v>1084</v>
      </c>
      <c r="G5315" s="273"/>
      <c r="H5315" s="274" t="s">
        <v>1</v>
      </c>
      <c r="I5315" s="276"/>
      <c r="J5315" s="273"/>
      <c r="K5315" s="273"/>
      <c r="L5315" s="277"/>
      <c r="M5315" s="278"/>
      <c r="N5315" s="279"/>
      <c r="O5315" s="279"/>
      <c r="P5315" s="279"/>
      <c r="Q5315" s="279"/>
      <c r="R5315" s="279"/>
      <c r="S5315" s="279"/>
      <c r="T5315" s="280"/>
      <c r="U5315" s="15"/>
      <c r="V5315" s="15"/>
      <c r="W5315" s="15"/>
      <c r="X5315" s="15"/>
      <c r="Y5315" s="15"/>
      <c r="Z5315" s="15"/>
      <c r="AA5315" s="15"/>
      <c r="AB5315" s="15"/>
      <c r="AC5315" s="15"/>
      <c r="AD5315" s="15"/>
      <c r="AE5315" s="15"/>
      <c r="AT5315" s="281" t="s">
        <v>260</v>
      </c>
      <c r="AU5315" s="281" t="s">
        <v>93</v>
      </c>
      <c r="AV5315" s="15" t="s">
        <v>91</v>
      </c>
      <c r="AW5315" s="15" t="s">
        <v>40</v>
      </c>
      <c r="AX5315" s="15" t="s">
        <v>84</v>
      </c>
      <c r="AY5315" s="281" t="s">
        <v>251</v>
      </c>
    </row>
    <row r="5316" s="13" customFormat="1">
      <c r="A5316" s="13"/>
      <c r="B5316" s="249"/>
      <c r="C5316" s="250"/>
      <c r="D5316" s="251" t="s">
        <v>260</v>
      </c>
      <c r="E5316" s="252" t="s">
        <v>1</v>
      </c>
      <c r="F5316" s="253" t="s">
        <v>4144</v>
      </c>
      <c r="G5316" s="250"/>
      <c r="H5316" s="254">
        <v>60.453000000000003</v>
      </c>
      <c r="I5316" s="255"/>
      <c r="J5316" s="250"/>
      <c r="K5316" s="250"/>
      <c r="L5316" s="256"/>
      <c r="M5316" s="257"/>
      <c r="N5316" s="258"/>
      <c r="O5316" s="258"/>
      <c r="P5316" s="258"/>
      <c r="Q5316" s="258"/>
      <c r="R5316" s="258"/>
      <c r="S5316" s="258"/>
      <c r="T5316" s="259"/>
      <c r="U5316" s="13"/>
      <c r="V5316" s="13"/>
      <c r="W5316" s="13"/>
      <c r="X5316" s="13"/>
      <c r="Y5316" s="13"/>
      <c r="Z5316" s="13"/>
      <c r="AA5316" s="13"/>
      <c r="AB5316" s="13"/>
      <c r="AC5316" s="13"/>
      <c r="AD5316" s="13"/>
      <c r="AE5316" s="13"/>
      <c r="AT5316" s="260" t="s">
        <v>260</v>
      </c>
      <c r="AU5316" s="260" t="s">
        <v>93</v>
      </c>
      <c r="AV5316" s="13" t="s">
        <v>93</v>
      </c>
      <c r="AW5316" s="13" t="s">
        <v>40</v>
      </c>
      <c r="AX5316" s="13" t="s">
        <v>84</v>
      </c>
      <c r="AY5316" s="260" t="s">
        <v>251</v>
      </c>
    </row>
    <row r="5317" s="15" customFormat="1">
      <c r="A5317" s="15"/>
      <c r="B5317" s="272"/>
      <c r="C5317" s="273"/>
      <c r="D5317" s="251" t="s">
        <v>260</v>
      </c>
      <c r="E5317" s="274" t="s">
        <v>1</v>
      </c>
      <c r="F5317" s="275" t="s">
        <v>1085</v>
      </c>
      <c r="G5317" s="273"/>
      <c r="H5317" s="274" t="s">
        <v>1</v>
      </c>
      <c r="I5317" s="276"/>
      <c r="J5317" s="273"/>
      <c r="K5317" s="273"/>
      <c r="L5317" s="277"/>
      <c r="M5317" s="278"/>
      <c r="N5317" s="279"/>
      <c r="O5317" s="279"/>
      <c r="P5317" s="279"/>
      <c r="Q5317" s="279"/>
      <c r="R5317" s="279"/>
      <c r="S5317" s="279"/>
      <c r="T5317" s="280"/>
      <c r="U5317" s="15"/>
      <c r="V5317" s="15"/>
      <c r="W5317" s="15"/>
      <c r="X5317" s="15"/>
      <c r="Y5317" s="15"/>
      <c r="Z5317" s="15"/>
      <c r="AA5317" s="15"/>
      <c r="AB5317" s="15"/>
      <c r="AC5317" s="15"/>
      <c r="AD5317" s="15"/>
      <c r="AE5317" s="15"/>
      <c r="AT5317" s="281" t="s">
        <v>260</v>
      </c>
      <c r="AU5317" s="281" t="s">
        <v>93</v>
      </c>
      <c r="AV5317" s="15" t="s">
        <v>91</v>
      </c>
      <c r="AW5317" s="15" t="s">
        <v>40</v>
      </c>
      <c r="AX5317" s="15" t="s">
        <v>84</v>
      </c>
      <c r="AY5317" s="281" t="s">
        <v>251</v>
      </c>
    </row>
    <row r="5318" s="13" customFormat="1">
      <c r="A5318" s="13"/>
      <c r="B5318" s="249"/>
      <c r="C5318" s="250"/>
      <c r="D5318" s="251" t="s">
        <v>260</v>
      </c>
      <c r="E5318" s="252" t="s">
        <v>1</v>
      </c>
      <c r="F5318" s="253" t="s">
        <v>4144</v>
      </c>
      <c r="G5318" s="250"/>
      <c r="H5318" s="254">
        <v>60.453000000000003</v>
      </c>
      <c r="I5318" s="255"/>
      <c r="J5318" s="250"/>
      <c r="K5318" s="250"/>
      <c r="L5318" s="256"/>
      <c r="M5318" s="257"/>
      <c r="N5318" s="258"/>
      <c r="O5318" s="258"/>
      <c r="P5318" s="258"/>
      <c r="Q5318" s="258"/>
      <c r="R5318" s="258"/>
      <c r="S5318" s="258"/>
      <c r="T5318" s="259"/>
      <c r="U5318" s="13"/>
      <c r="V5318" s="13"/>
      <c r="W5318" s="13"/>
      <c r="X5318" s="13"/>
      <c r="Y5318" s="13"/>
      <c r="Z5318" s="13"/>
      <c r="AA5318" s="13"/>
      <c r="AB5318" s="13"/>
      <c r="AC5318" s="13"/>
      <c r="AD5318" s="13"/>
      <c r="AE5318" s="13"/>
      <c r="AT5318" s="260" t="s">
        <v>260</v>
      </c>
      <c r="AU5318" s="260" t="s">
        <v>93</v>
      </c>
      <c r="AV5318" s="13" t="s">
        <v>93</v>
      </c>
      <c r="AW5318" s="13" t="s">
        <v>40</v>
      </c>
      <c r="AX5318" s="13" t="s">
        <v>84</v>
      </c>
      <c r="AY5318" s="260" t="s">
        <v>251</v>
      </c>
    </row>
    <row r="5319" s="15" customFormat="1">
      <c r="A5319" s="15"/>
      <c r="B5319" s="272"/>
      <c r="C5319" s="273"/>
      <c r="D5319" s="251" t="s">
        <v>260</v>
      </c>
      <c r="E5319" s="274" t="s">
        <v>1</v>
      </c>
      <c r="F5319" s="275" t="s">
        <v>1086</v>
      </c>
      <c r="G5319" s="273"/>
      <c r="H5319" s="274" t="s">
        <v>1</v>
      </c>
      <c r="I5319" s="276"/>
      <c r="J5319" s="273"/>
      <c r="K5319" s="273"/>
      <c r="L5319" s="277"/>
      <c r="M5319" s="278"/>
      <c r="N5319" s="279"/>
      <c r="O5319" s="279"/>
      <c r="P5319" s="279"/>
      <c r="Q5319" s="279"/>
      <c r="R5319" s="279"/>
      <c r="S5319" s="279"/>
      <c r="T5319" s="280"/>
      <c r="U5319" s="15"/>
      <c r="V5319" s="15"/>
      <c r="W5319" s="15"/>
      <c r="X5319" s="15"/>
      <c r="Y5319" s="15"/>
      <c r="Z5319" s="15"/>
      <c r="AA5319" s="15"/>
      <c r="AB5319" s="15"/>
      <c r="AC5319" s="15"/>
      <c r="AD5319" s="15"/>
      <c r="AE5319" s="15"/>
      <c r="AT5319" s="281" t="s">
        <v>260</v>
      </c>
      <c r="AU5319" s="281" t="s">
        <v>93</v>
      </c>
      <c r="AV5319" s="15" t="s">
        <v>91</v>
      </c>
      <c r="AW5319" s="15" t="s">
        <v>40</v>
      </c>
      <c r="AX5319" s="15" t="s">
        <v>84</v>
      </c>
      <c r="AY5319" s="281" t="s">
        <v>251</v>
      </c>
    </row>
    <row r="5320" s="13" customFormat="1">
      <c r="A5320" s="13"/>
      <c r="B5320" s="249"/>
      <c r="C5320" s="250"/>
      <c r="D5320" s="251" t="s">
        <v>260</v>
      </c>
      <c r="E5320" s="252" t="s">
        <v>1</v>
      </c>
      <c r="F5320" s="253" t="s">
        <v>4144</v>
      </c>
      <c r="G5320" s="250"/>
      <c r="H5320" s="254">
        <v>60.453000000000003</v>
      </c>
      <c r="I5320" s="255"/>
      <c r="J5320" s="250"/>
      <c r="K5320" s="250"/>
      <c r="L5320" s="256"/>
      <c r="M5320" s="257"/>
      <c r="N5320" s="258"/>
      <c r="O5320" s="258"/>
      <c r="P5320" s="258"/>
      <c r="Q5320" s="258"/>
      <c r="R5320" s="258"/>
      <c r="S5320" s="258"/>
      <c r="T5320" s="259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60" t="s">
        <v>260</v>
      </c>
      <c r="AU5320" s="260" t="s">
        <v>93</v>
      </c>
      <c r="AV5320" s="13" t="s">
        <v>93</v>
      </c>
      <c r="AW5320" s="13" t="s">
        <v>40</v>
      </c>
      <c r="AX5320" s="13" t="s">
        <v>84</v>
      </c>
      <c r="AY5320" s="260" t="s">
        <v>251</v>
      </c>
    </row>
    <row r="5321" s="15" customFormat="1">
      <c r="A5321" s="15"/>
      <c r="B5321" s="272"/>
      <c r="C5321" s="273"/>
      <c r="D5321" s="251" t="s">
        <v>260</v>
      </c>
      <c r="E5321" s="274" t="s">
        <v>1</v>
      </c>
      <c r="F5321" s="275" t="s">
        <v>1087</v>
      </c>
      <c r="G5321" s="273"/>
      <c r="H5321" s="274" t="s">
        <v>1</v>
      </c>
      <c r="I5321" s="276"/>
      <c r="J5321" s="273"/>
      <c r="K5321" s="273"/>
      <c r="L5321" s="277"/>
      <c r="M5321" s="278"/>
      <c r="N5321" s="279"/>
      <c r="O5321" s="279"/>
      <c r="P5321" s="279"/>
      <c r="Q5321" s="279"/>
      <c r="R5321" s="279"/>
      <c r="S5321" s="279"/>
      <c r="T5321" s="280"/>
      <c r="U5321" s="15"/>
      <c r="V5321" s="15"/>
      <c r="W5321" s="15"/>
      <c r="X5321" s="15"/>
      <c r="Y5321" s="15"/>
      <c r="Z5321" s="15"/>
      <c r="AA5321" s="15"/>
      <c r="AB5321" s="15"/>
      <c r="AC5321" s="15"/>
      <c r="AD5321" s="15"/>
      <c r="AE5321" s="15"/>
      <c r="AT5321" s="281" t="s">
        <v>260</v>
      </c>
      <c r="AU5321" s="281" t="s">
        <v>93</v>
      </c>
      <c r="AV5321" s="15" t="s">
        <v>91</v>
      </c>
      <c r="AW5321" s="15" t="s">
        <v>40</v>
      </c>
      <c r="AX5321" s="15" t="s">
        <v>84</v>
      </c>
      <c r="AY5321" s="281" t="s">
        <v>251</v>
      </c>
    </row>
    <row r="5322" s="13" customFormat="1">
      <c r="A5322" s="13"/>
      <c r="B5322" s="249"/>
      <c r="C5322" s="250"/>
      <c r="D5322" s="251" t="s">
        <v>260</v>
      </c>
      <c r="E5322" s="252" t="s">
        <v>1</v>
      </c>
      <c r="F5322" s="253" t="s">
        <v>4145</v>
      </c>
      <c r="G5322" s="250"/>
      <c r="H5322" s="254">
        <v>64.994</v>
      </c>
      <c r="I5322" s="255"/>
      <c r="J5322" s="250"/>
      <c r="K5322" s="250"/>
      <c r="L5322" s="256"/>
      <c r="M5322" s="257"/>
      <c r="N5322" s="258"/>
      <c r="O5322" s="258"/>
      <c r="P5322" s="258"/>
      <c r="Q5322" s="258"/>
      <c r="R5322" s="258"/>
      <c r="S5322" s="258"/>
      <c r="T5322" s="259"/>
      <c r="U5322" s="13"/>
      <c r="V5322" s="13"/>
      <c r="W5322" s="13"/>
      <c r="X5322" s="13"/>
      <c r="Y5322" s="13"/>
      <c r="Z5322" s="13"/>
      <c r="AA5322" s="13"/>
      <c r="AB5322" s="13"/>
      <c r="AC5322" s="13"/>
      <c r="AD5322" s="13"/>
      <c r="AE5322" s="13"/>
      <c r="AT5322" s="260" t="s">
        <v>260</v>
      </c>
      <c r="AU5322" s="260" t="s">
        <v>93</v>
      </c>
      <c r="AV5322" s="13" t="s">
        <v>93</v>
      </c>
      <c r="AW5322" s="13" t="s">
        <v>40</v>
      </c>
      <c r="AX5322" s="13" t="s">
        <v>84</v>
      </c>
      <c r="AY5322" s="260" t="s">
        <v>251</v>
      </c>
    </row>
    <row r="5323" s="15" customFormat="1">
      <c r="A5323" s="15"/>
      <c r="B5323" s="272"/>
      <c r="C5323" s="273"/>
      <c r="D5323" s="251" t="s">
        <v>260</v>
      </c>
      <c r="E5323" s="274" t="s">
        <v>1</v>
      </c>
      <c r="F5323" s="275" t="s">
        <v>1089</v>
      </c>
      <c r="G5323" s="273"/>
      <c r="H5323" s="274" t="s">
        <v>1</v>
      </c>
      <c r="I5323" s="276"/>
      <c r="J5323" s="273"/>
      <c r="K5323" s="273"/>
      <c r="L5323" s="277"/>
      <c r="M5323" s="278"/>
      <c r="N5323" s="279"/>
      <c r="O5323" s="279"/>
      <c r="P5323" s="279"/>
      <c r="Q5323" s="279"/>
      <c r="R5323" s="279"/>
      <c r="S5323" s="279"/>
      <c r="T5323" s="280"/>
      <c r="U5323" s="15"/>
      <c r="V5323" s="15"/>
      <c r="W5323" s="15"/>
      <c r="X5323" s="15"/>
      <c r="Y5323" s="15"/>
      <c r="Z5323" s="15"/>
      <c r="AA5323" s="15"/>
      <c r="AB5323" s="15"/>
      <c r="AC5323" s="15"/>
      <c r="AD5323" s="15"/>
      <c r="AE5323" s="15"/>
      <c r="AT5323" s="281" t="s">
        <v>260</v>
      </c>
      <c r="AU5323" s="281" t="s">
        <v>93</v>
      </c>
      <c r="AV5323" s="15" t="s">
        <v>91</v>
      </c>
      <c r="AW5323" s="15" t="s">
        <v>40</v>
      </c>
      <c r="AX5323" s="15" t="s">
        <v>84</v>
      </c>
      <c r="AY5323" s="281" t="s">
        <v>251</v>
      </c>
    </row>
    <row r="5324" s="13" customFormat="1">
      <c r="A5324" s="13"/>
      <c r="B5324" s="249"/>
      <c r="C5324" s="250"/>
      <c r="D5324" s="251" t="s">
        <v>260</v>
      </c>
      <c r="E5324" s="252" t="s">
        <v>1</v>
      </c>
      <c r="F5324" s="253" t="s">
        <v>4146</v>
      </c>
      <c r="G5324" s="250"/>
      <c r="H5324" s="254">
        <v>66.453999999999994</v>
      </c>
      <c r="I5324" s="255"/>
      <c r="J5324" s="250"/>
      <c r="K5324" s="250"/>
      <c r="L5324" s="256"/>
      <c r="M5324" s="257"/>
      <c r="N5324" s="258"/>
      <c r="O5324" s="258"/>
      <c r="P5324" s="258"/>
      <c r="Q5324" s="258"/>
      <c r="R5324" s="258"/>
      <c r="S5324" s="258"/>
      <c r="T5324" s="259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T5324" s="260" t="s">
        <v>260</v>
      </c>
      <c r="AU5324" s="260" t="s">
        <v>93</v>
      </c>
      <c r="AV5324" s="13" t="s">
        <v>93</v>
      </c>
      <c r="AW5324" s="13" t="s">
        <v>40</v>
      </c>
      <c r="AX5324" s="13" t="s">
        <v>84</v>
      </c>
      <c r="AY5324" s="260" t="s">
        <v>251</v>
      </c>
    </row>
    <row r="5325" s="15" customFormat="1">
      <c r="A5325" s="15"/>
      <c r="B5325" s="272"/>
      <c r="C5325" s="273"/>
      <c r="D5325" s="251" t="s">
        <v>260</v>
      </c>
      <c r="E5325" s="274" t="s">
        <v>1</v>
      </c>
      <c r="F5325" s="275" t="s">
        <v>1091</v>
      </c>
      <c r="G5325" s="273"/>
      <c r="H5325" s="274" t="s">
        <v>1</v>
      </c>
      <c r="I5325" s="276"/>
      <c r="J5325" s="273"/>
      <c r="K5325" s="273"/>
      <c r="L5325" s="277"/>
      <c r="M5325" s="278"/>
      <c r="N5325" s="279"/>
      <c r="O5325" s="279"/>
      <c r="P5325" s="279"/>
      <c r="Q5325" s="279"/>
      <c r="R5325" s="279"/>
      <c r="S5325" s="279"/>
      <c r="T5325" s="280"/>
      <c r="U5325" s="15"/>
      <c r="V5325" s="15"/>
      <c r="W5325" s="15"/>
      <c r="X5325" s="15"/>
      <c r="Y5325" s="15"/>
      <c r="Z5325" s="15"/>
      <c r="AA5325" s="15"/>
      <c r="AB5325" s="15"/>
      <c r="AC5325" s="15"/>
      <c r="AD5325" s="15"/>
      <c r="AE5325" s="15"/>
      <c r="AT5325" s="281" t="s">
        <v>260</v>
      </c>
      <c r="AU5325" s="281" t="s">
        <v>93</v>
      </c>
      <c r="AV5325" s="15" t="s">
        <v>91</v>
      </c>
      <c r="AW5325" s="15" t="s">
        <v>40</v>
      </c>
      <c r="AX5325" s="15" t="s">
        <v>84</v>
      </c>
      <c r="AY5325" s="281" t="s">
        <v>251</v>
      </c>
    </row>
    <row r="5326" s="13" customFormat="1">
      <c r="A5326" s="13"/>
      <c r="B5326" s="249"/>
      <c r="C5326" s="250"/>
      <c r="D5326" s="251" t="s">
        <v>260</v>
      </c>
      <c r="E5326" s="252" t="s">
        <v>1</v>
      </c>
      <c r="F5326" s="253" t="s">
        <v>4147</v>
      </c>
      <c r="G5326" s="250"/>
      <c r="H5326" s="254">
        <v>61.119</v>
      </c>
      <c r="I5326" s="255"/>
      <c r="J5326" s="250"/>
      <c r="K5326" s="250"/>
      <c r="L5326" s="256"/>
      <c r="M5326" s="257"/>
      <c r="N5326" s="258"/>
      <c r="O5326" s="258"/>
      <c r="P5326" s="258"/>
      <c r="Q5326" s="258"/>
      <c r="R5326" s="258"/>
      <c r="S5326" s="258"/>
      <c r="T5326" s="259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T5326" s="260" t="s">
        <v>260</v>
      </c>
      <c r="AU5326" s="260" t="s">
        <v>93</v>
      </c>
      <c r="AV5326" s="13" t="s">
        <v>93</v>
      </c>
      <c r="AW5326" s="13" t="s">
        <v>40</v>
      </c>
      <c r="AX5326" s="13" t="s">
        <v>84</v>
      </c>
      <c r="AY5326" s="260" t="s">
        <v>251</v>
      </c>
    </row>
    <row r="5327" s="15" customFormat="1">
      <c r="A5327" s="15"/>
      <c r="B5327" s="272"/>
      <c r="C5327" s="273"/>
      <c r="D5327" s="251" t="s">
        <v>260</v>
      </c>
      <c r="E5327" s="274" t="s">
        <v>1</v>
      </c>
      <c r="F5327" s="275" t="s">
        <v>1093</v>
      </c>
      <c r="G5327" s="273"/>
      <c r="H5327" s="274" t="s">
        <v>1</v>
      </c>
      <c r="I5327" s="276"/>
      <c r="J5327" s="273"/>
      <c r="K5327" s="273"/>
      <c r="L5327" s="277"/>
      <c r="M5327" s="278"/>
      <c r="N5327" s="279"/>
      <c r="O5327" s="279"/>
      <c r="P5327" s="279"/>
      <c r="Q5327" s="279"/>
      <c r="R5327" s="279"/>
      <c r="S5327" s="279"/>
      <c r="T5327" s="280"/>
      <c r="U5327" s="15"/>
      <c r="V5327" s="15"/>
      <c r="W5327" s="15"/>
      <c r="X5327" s="15"/>
      <c r="Y5327" s="15"/>
      <c r="Z5327" s="15"/>
      <c r="AA5327" s="15"/>
      <c r="AB5327" s="15"/>
      <c r="AC5327" s="15"/>
      <c r="AD5327" s="15"/>
      <c r="AE5327" s="15"/>
      <c r="AT5327" s="281" t="s">
        <v>260</v>
      </c>
      <c r="AU5327" s="281" t="s">
        <v>93</v>
      </c>
      <c r="AV5327" s="15" t="s">
        <v>91</v>
      </c>
      <c r="AW5327" s="15" t="s">
        <v>40</v>
      </c>
      <c r="AX5327" s="15" t="s">
        <v>84</v>
      </c>
      <c r="AY5327" s="281" t="s">
        <v>251</v>
      </c>
    </row>
    <row r="5328" s="13" customFormat="1">
      <c r="A5328" s="13"/>
      <c r="B5328" s="249"/>
      <c r="C5328" s="250"/>
      <c r="D5328" s="251" t="s">
        <v>260</v>
      </c>
      <c r="E5328" s="252" t="s">
        <v>1</v>
      </c>
      <c r="F5328" s="253" t="s">
        <v>4148</v>
      </c>
      <c r="G5328" s="250"/>
      <c r="H5328" s="254">
        <v>61.106999999999999</v>
      </c>
      <c r="I5328" s="255"/>
      <c r="J5328" s="250"/>
      <c r="K5328" s="250"/>
      <c r="L5328" s="256"/>
      <c r="M5328" s="257"/>
      <c r="N5328" s="258"/>
      <c r="O5328" s="258"/>
      <c r="P5328" s="258"/>
      <c r="Q5328" s="258"/>
      <c r="R5328" s="258"/>
      <c r="S5328" s="258"/>
      <c r="T5328" s="259"/>
      <c r="U5328" s="13"/>
      <c r="V5328" s="13"/>
      <c r="W5328" s="13"/>
      <c r="X5328" s="13"/>
      <c r="Y5328" s="13"/>
      <c r="Z5328" s="13"/>
      <c r="AA5328" s="13"/>
      <c r="AB5328" s="13"/>
      <c r="AC5328" s="13"/>
      <c r="AD5328" s="13"/>
      <c r="AE5328" s="13"/>
      <c r="AT5328" s="260" t="s">
        <v>260</v>
      </c>
      <c r="AU5328" s="260" t="s">
        <v>93</v>
      </c>
      <c r="AV5328" s="13" t="s">
        <v>93</v>
      </c>
      <c r="AW5328" s="13" t="s">
        <v>40</v>
      </c>
      <c r="AX5328" s="13" t="s">
        <v>84</v>
      </c>
      <c r="AY5328" s="260" t="s">
        <v>251</v>
      </c>
    </row>
    <row r="5329" s="15" customFormat="1">
      <c r="A5329" s="15"/>
      <c r="B5329" s="272"/>
      <c r="C5329" s="273"/>
      <c r="D5329" s="251" t="s">
        <v>260</v>
      </c>
      <c r="E5329" s="274" t="s">
        <v>1</v>
      </c>
      <c r="F5329" s="275" t="s">
        <v>1095</v>
      </c>
      <c r="G5329" s="273"/>
      <c r="H5329" s="274" t="s">
        <v>1</v>
      </c>
      <c r="I5329" s="276"/>
      <c r="J5329" s="273"/>
      <c r="K5329" s="273"/>
      <c r="L5329" s="277"/>
      <c r="M5329" s="278"/>
      <c r="N5329" s="279"/>
      <c r="O5329" s="279"/>
      <c r="P5329" s="279"/>
      <c r="Q5329" s="279"/>
      <c r="R5329" s="279"/>
      <c r="S5329" s="279"/>
      <c r="T5329" s="280"/>
      <c r="U5329" s="15"/>
      <c r="V5329" s="15"/>
      <c r="W5329" s="15"/>
      <c r="X5329" s="15"/>
      <c r="Y5329" s="15"/>
      <c r="Z5329" s="15"/>
      <c r="AA5329" s="15"/>
      <c r="AB5329" s="15"/>
      <c r="AC5329" s="15"/>
      <c r="AD5329" s="15"/>
      <c r="AE5329" s="15"/>
      <c r="AT5329" s="281" t="s">
        <v>260</v>
      </c>
      <c r="AU5329" s="281" t="s">
        <v>93</v>
      </c>
      <c r="AV5329" s="15" t="s">
        <v>91</v>
      </c>
      <c r="AW5329" s="15" t="s">
        <v>40</v>
      </c>
      <c r="AX5329" s="15" t="s">
        <v>84</v>
      </c>
      <c r="AY5329" s="281" t="s">
        <v>251</v>
      </c>
    </row>
    <row r="5330" s="13" customFormat="1">
      <c r="A5330" s="13"/>
      <c r="B5330" s="249"/>
      <c r="C5330" s="250"/>
      <c r="D5330" s="251" t="s">
        <v>260</v>
      </c>
      <c r="E5330" s="252" t="s">
        <v>1</v>
      </c>
      <c r="F5330" s="253" t="s">
        <v>1096</v>
      </c>
      <c r="G5330" s="250"/>
      <c r="H5330" s="254">
        <v>83.364999999999995</v>
      </c>
      <c r="I5330" s="255"/>
      <c r="J5330" s="250"/>
      <c r="K5330" s="250"/>
      <c r="L5330" s="256"/>
      <c r="M5330" s="257"/>
      <c r="N5330" s="258"/>
      <c r="O5330" s="258"/>
      <c r="P5330" s="258"/>
      <c r="Q5330" s="258"/>
      <c r="R5330" s="258"/>
      <c r="S5330" s="258"/>
      <c r="T5330" s="259"/>
      <c r="U5330" s="13"/>
      <c r="V5330" s="13"/>
      <c r="W5330" s="13"/>
      <c r="X5330" s="13"/>
      <c r="Y5330" s="13"/>
      <c r="Z5330" s="13"/>
      <c r="AA5330" s="13"/>
      <c r="AB5330" s="13"/>
      <c r="AC5330" s="13"/>
      <c r="AD5330" s="13"/>
      <c r="AE5330" s="13"/>
      <c r="AT5330" s="260" t="s">
        <v>260</v>
      </c>
      <c r="AU5330" s="260" t="s">
        <v>93</v>
      </c>
      <c r="AV5330" s="13" t="s">
        <v>93</v>
      </c>
      <c r="AW5330" s="13" t="s">
        <v>40</v>
      </c>
      <c r="AX5330" s="13" t="s">
        <v>84</v>
      </c>
      <c r="AY5330" s="260" t="s">
        <v>251</v>
      </c>
    </row>
    <row r="5331" s="13" customFormat="1">
      <c r="A5331" s="13"/>
      <c r="B5331" s="249"/>
      <c r="C5331" s="250"/>
      <c r="D5331" s="251" t="s">
        <v>260</v>
      </c>
      <c r="E5331" s="252" t="s">
        <v>1</v>
      </c>
      <c r="F5331" s="253" t="s">
        <v>4142</v>
      </c>
      <c r="G5331" s="250"/>
      <c r="H5331" s="254">
        <v>-15.449999999999999</v>
      </c>
      <c r="I5331" s="255"/>
      <c r="J5331" s="250"/>
      <c r="K5331" s="250"/>
      <c r="L5331" s="256"/>
      <c r="M5331" s="257"/>
      <c r="N5331" s="258"/>
      <c r="O5331" s="258"/>
      <c r="P5331" s="258"/>
      <c r="Q5331" s="258"/>
      <c r="R5331" s="258"/>
      <c r="S5331" s="258"/>
      <c r="T5331" s="259"/>
      <c r="U5331" s="13"/>
      <c r="V5331" s="13"/>
      <c r="W5331" s="13"/>
      <c r="X5331" s="13"/>
      <c r="Y5331" s="13"/>
      <c r="Z5331" s="13"/>
      <c r="AA5331" s="13"/>
      <c r="AB5331" s="13"/>
      <c r="AC5331" s="13"/>
      <c r="AD5331" s="13"/>
      <c r="AE5331" s="13"/>
      <c r="AT5331" s="260" t="s">
        <v>260</v>
      </c>
      <c r="AU5331" s="260" t="s">
        <v>93</v>
      </c>
      <c r="AV5331" s="13" t="s">
        <v>93</v>
      </c>
      <c r="AW5331" s="13" t="s">
        <v>40</v>
      </c>
      <c r="AX5331" s="13" t="s">
        <v>84</v>
      </c>
      <c r="AY5331" s="260" t="s">
        <v>251</v>
      </c>
    </row>
    <row r="5332" s="16" customFormat="1">
      <c r="A5332" s="16"/>
      <c r="B5332" s="283"/>
      <c r="C5332" s="284"/>
      <c r="D5332" s="251" t="s">
        <v>260</v>
      </c>
      <c r="E5332" s="285" t="s">
        <v>1</v>
      </c>
      <c r="F5332" s="286" t="s">
        <v>329</v>
      </c>
      <c r="G5332" s="284"/>
      <c r="H5332" s="287">
        <v>633.41799999999989</v>
      </c>
      <c r="I5332" s="288"/>
      <c r="J5332" s="284"/>
      <c r="K5332" s="284"/>
      <c r="L5332" s="289"/>
      <c r="M5332" s="290"/>
      <c r="N5332" s="291"/>
      <c r="O5332" s="291"/>
      <c r="P5332" s="291"/>
      <c r="Q5332" s="291"/>
      <c r="R5332" s="291"/>
      <c r="S5332" s="291"/>
      <c r="T5332" s="292"/>
      <c r="U5332" s="16"/>
      <c r="V5332" s="16"/>
      <c r="W5332" s="16"/>
      <c r="X5332" s="16"/>
      <c r="Y5332" s="16"/>
      <c r="Z5332" s="16"/>
      <c r="AA5332" s="16"/>
      <c r="AB5332" s="16"/>
      <c r="AC5332" s="16"/>
      <c r="AD5332" s="16"/>
      <c r="AE5332" s="16"/>
      <c r="AT5332" s="293" t="s">
        <v>260</v>
      </c>
      <c r="AU5332" s="293" t="s">
        <v>93</v>
      </c>
      <c r="AV5332" s="16" t="s">
        <v>273</v>
      </c>
      <c r="AW5332" s="16" t="s">
        <v>40</v>
      </c>
      <c r="AX5332" s="16" t="s">
        <v>84</v>
      </c>
      <c r="AY5332" s="293" t="s">
        <v>251</v>
      </c>
    </row>
    <row r="5333" s="15" customFormat="1">
      <c r="A5333" s="15"/>
      <c r="B5333" s="272"/>
      <c r="C5333" s="273"/>
      <c r="D5333" s="251" t="s">
        <v>260</v>
      </c>
      <c r="E5333" s="274" t="s">
        <v>1</v>
      </c>
      <c r="F5333" s="275" t="s">
        <v>630</v>
      </c>
      <c r="G5333" s="273"/>
      <c r="H5333" s="274" t="s">
        <v>1</v>
      </c>
      <c r="I5333" s="276"/>
      <c r="J5333" s="273"/>
      <c r="K5333" s="273"/>
      <c r="L5333" s="277"/>
      <c r="M5333" s="278"/>
      <c r="N5333" s="279"/>
      <c r="O5333" s="279"/>
      <c r="P5333" s="279"/>
      <c r="Q5333" s="279"/>
      <c r="R5333" s="279"/>
      <c r="S5333" s="279"/>
      <c r="T5333" s="280"/>
      <c r="U5333" s="15"/>
      <c r="V5333" s="15"/>
      <c r="W5333" s="15"/>
      <c r="X5333" s="15"/>
      <c r="Y5333" s="15"/>
      <c r="Z5333" s="15"/>
      <c r="AA5333" s="15"/>
      <c r="AB5333" s="15"/>
      <c r="AC5333" s="15"/>
      <c r="AD5333" s="15"/>
      <c r="AE5333" s="15"/>
      <c r="AT5333" s="281" t="s">
        <v>260</v>
      </c>
      <c r="AU5333" s="281" t="s">
        <v>93</v>
      </c>
      <c r="AV5333" s="15" t="s">
        <v>91</v>
      </c>
      <c r="AW5333" s="15" t="s">
        <v>40</v>
      </c>
      <c r="AX5333" s="15" t="s">
        <v>84</v>
      </c>
      <c r="AY5333" s="281" t="s">
        <v>251</v>
      </c>
    </row>
    <row r="5334" s="15" customFormat="1">
      <c r="A5334" s="15"/>
      <c r="B5334" s="272"/>
      <c r="C5334" s="273"/>
      <c r="D5334" s="251" t="s">
        <v>260</v>
      </c>
      <c r="E5334" s="274" t="s">
        <v>1</v>
      </c>
      <c r="F5334" s="275" t="s">
        <v>1097</v>
      </c>
      <c r="G5334" s="273"/>
      <c r="H5334" s="274" t="s">
        <v>1</v>
      </c>
      <c r="I5334" s="276"/>
      <c r="J5334" s="273"/>
      <c r="K5334" s="273"/>
      <c r="L5334" s="277"/>
      <c r="M5334" s="278"/>
      <c r="N5334" s="279"/>
      <c r="O5334" s="279"/>
      <c r="P5334" s="279"/>
      <c r="Q5334" s="279"/>
      <c r="R5334" s="279"/>
      <c r="S5334" s="279"/>
      <c r="T5334" s="280"/>
      <c r="U5334" s="15"/>
      <c r="V5334" s="15"/>
      <c r="W5334" s="15"/>
      <c r="X5334" s="15"/>
      <c r="Y5334" s="15"/>
      <c r="Z5334" s="15"/>
      <c r="AA5334" s="15"/>
      <c r="AB5334" s="15"/>
      <c r="AC5334" s="15"/>
      <c r="AD5334" s="15"/>
      <c r="AE5334" s="15"/>
      <c r="AT5334" s="281" t="s">
        <v>260</v>
      </c>
      <c r="AU5334" s="281" t="s">
        <v>93</v>
      </c>
      <c r="AV5334" s="15" t="s">
        <v>91</v>
      </c>
      <c r="AW5334" s="15" t="s">
        <v>40</v>
      </c>
      <c r="AX5334" s="15" t="s">
        <v>84</v>
      </c>
      <c r="AY5334" s="281" t="s">
        <v>251</v>
      </c>
    </row>
    <row r="5335" s="13" customFormat="1">
      <c r="A5335" s="13"/>
      <c r="B5335" s="249"/>
      <c r="C5335" s="250"/>
      <c r="D5335" s="251" t="s">
        <v>260</v>
      </c>
      <c r="E5335" s="252" t="s">
        <v>1</v>
      </c>
      <c r="F5335" s="253" t="s">
        <v>4143</v>
      </c>
      <c r="G5335" s="250"/>
      <c r="H5335" s="254">
        <v>70.016999999999996</v>
      </c>
      <c r="I5335" s="255"/>
      <c r="J5335" s="250"/>
      <c r="K5335" s="250"/>
      <c r="L5335" s="256"/>
      <c r="M5335" s="257"/>
      <c r="N5335" s="258"/>
      <c r="O5335" s="258"/>
      <c r="P5335" s="258"/>
      <c r="Q5335" s="258"/>
      <c r="R5335" s="258"/>
      <c r="S5335" s="258"/>
      <c r="T5335" s="259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T5335" s="260" t="s">
        <v>260</v>
      </c>
      <c r="AU5335" s="260" t="s">
        <v>93</v>
      </c>
      <c r="AV5335" s="13" t="s">
        <v>93</v>
      </c>
      <c r="AW5335" s="13" t="s">
        <v>40</v>
      </c>
      <c r="AX5335" s="13" t="s">
        <v>84</v>
      </c>
      <c r="AY5335" s="260" t="s">
        <v>251</v>
      </c>
    </row>
    <row r="5336" s="15" customFormat="1">
      <c r="A5336" s="15"/>
      <c r="B5336" s="272"/>
      <c r="C5336" s="273"/>
      <c r="D5336" s="251" t="s">
        <v>260</v>
      </c>
      <c r="E5336" s="274" t="s">
        <v>1</v>
      </c>
      <c r="F5336" s="275" t="s">
        <v>1098</v>
      </c>
      <c r="G5336" s="273"/>
      <c r="H5336" s="274" t="s">
        <v>1</v>
      </c>
      <c r="I5336" s="276"/>
      <c r="J5336" s="273"/>
      <c r="K5336" s="273"/>
      <c r="L5336" s="277"/>
      <c r="M5336" s="278"/>
      <c r="N5336" s="279"/>
      <c r="O5336" s="279"/>
      <c r="P5336" s="279"/>
      <c r="Q5336" s="279"/>
      <c r="R5336" s="279"/>
      <c r="S5336" s="279"/>
      <c r="T5336" s="280"/>
      <c r="U5336" s="15"/>
      <c r="V5336" s="15"/>
      <c r="W5336" s="15"/>
      <c r="X5336" s="15"/>
      <c r="Y5336" s="15"/>
      <c r="Z5336" s="15"/>
      <c r="AA5336" s="15"/>
      <c r="AB5336" s="15"/>
      <c r="AC5336" s="15"/>
      <c r="AD5336" s="15"/>
      <c r="AE5336" s="15"/>
      <c r="AT5336" s="281" t="s">
        <v>260</v>
      </c>
      <c r="AU5336" s="281" t="s">
        <v>93</v>
      </c>
      <c r="AV5336" s="15" t="s">
        <v>91</v>
      </c>
      <c r="AW5336" s="15" t="s">
        <v>40</v>
      </c>
      <c r="AX5336" s="15" t="s">
        <v>84</v>
      </c>
      <c r="AY5336" s="281" t="s">
        <v>251</v>
      </c>
    </row>
    <row r="5337" s="13" customFormat="1">
      <c r="A5337" s="13"/>
      <c r="B5337" s="249"/>
      <c r="C5337" s="250"/>
      <c r="D5337" s="251" t="s">
        <v>260</v>
      </c>
      <c r="E5337" s="252" t="s">
        <v>1</v>
      </c>
      <c r="F5337" s="253" t="s">
        <v>4144</v>
      </c>
      <c r="G5337" s="250"/>
      <c r="H5337" s="254">
        <v>60.453000000000003</v>
      </c>
      <c r="I5337" s="255"/>
      <c r="J5337" s="250"/>
      <c r="K5337" s="250"/>
      <c r="L5337" s="256"/>
      <c r="M5337" s="257"/>
      <c r="N5337" s="258"/>
      <c r="O5337" s="258"/>
      <c r="P5337" s="258"/>
      <c r="Q5337" s="258"/>
      <c r="R5337" s="258"/>
      <c r="S5337" s="258"/>
      <c r="T5337" s="259"/>
      <c r="U5337" s="13"/>
      <c r="V5337" s="13"/>
      <c r="W5337" s="13"/>
      <c r="X5337" s="13"/>
      <c r="Y5337" s="13"/>
      <c r="Z5337" s="13"/>
      <c r="AA5337" s="13"/>
      <c r="AB5337" s="13"/>
      <c r="AC5337" s="13"/>
      <c r="AD5337" s="13"/>
      <c r="AE5337" s="13"/>
      <c r="AT5337" s="260" t="s">
        <v>260</v>
      </c>
      <c r="AU5337" s="260" t="s">
        <v>93</v>
      </c>
      <c r="AV5337" s="13" t="s">
        <v>93</v>
      </c>
      <c r="AW5337" s="13" t="s">
        <v>40</v>
      </c>
      <c r="AX5337" s="13" t="s">
        <v>84</v>
      </c>
      <c r="AY5337" s="260" t="s">
        <v>251</v>
      </c>
    </row>
    <row r="5338" s="15" customFormat="1">
      <c r="A5338" s="15"/>
      <c r="B5338" s="272"/>
      <c r="C5338" s="273"/>
      <c r="D5338" s="251" t="s">
        <v>260</v>
      </c>
      <c r="E5338" s="274" t="s">
        <v>1</v>
      </c>
      <c r="F5338" s="275" t="s">
        <v>1099</v>
      </c>
      <c r="G5338" s="273"/>
      <c r="H5338" s="274" t="s">
        <v>1</v>
      </c>
      <c r="I5338" s="276"/>
      <c r="J5338" s="273"/>
      <c r="K5338" s="273"/>
      <c r="L5338" s="277"/>
      <c r="M5338" s="278"/>
      <c r="N5338" s="279"/>
      <c r="O5338" s="279"/>
      <c r="P5338" s="279"/>
      <c r="Q5338" s="279"/>
      <c r="R5338" s="279"/>
      <c r="S5338" s="279"/>
      <c r="T5338" s="280"/>
      <c r="U5338" s="15"/>
      <c r="V5338" s="15"/>
      <c r="W5338" s="15"/>
      <c r="X5338" s="15"/>
      <c r="Y5338" s="15"/>
      <c r="Z5338" s="15"/>
      <c r="AA5338" s="15"/>
      <c r="AB5338" s="15"/>
      <c r="AC5338" s="15"/>
      <c r="AD5338" s="15"/>
      <c r="AE5338" s="15"/>
      <c r="AT5338" s="281" t="s">
        <v>260</v>
      </c>
      <c r="AU5338" s="281" t="s">
        <v>93</v>
      </c>
      <c r="AV5338" s="15" t="s">
        <v>91</v>
      </c>
      <c r="AW5338" s="15" t="s">
        <v>40</v>
      </c>
      <c r="AX5338" s="15" t="s">
        <v>84</v>
      </c>
      <c r="AY5338" s="281" t="s">
        <v>251</v>
      </c>
    </row>
    <row r="5339" s="13" customFormat="1">
      <c r="A5339" s="13"/>
      <c r="B5339" s="249"/>
      <c r="C5339" s="250"/>
      <c r="D5339" s="251" t="s">
        <v>260</v>
      </c>
      <c r="E5339" s="252" t="s">
        <v>1</v>
      </c>
      <c r="F5339" s="253" t="s">
        <v>4144</v>
      </c>
      <c r="G5339" s="250"/>
      <c r="H5339" s="254">
        <v>60.453000000000003</v>
      </c>
      <c r="I5339" s="255"/>
      <c r="J5339" s="250"/>
      <c r="K5339" s="250"/>
      <c r="L5339" s="256"/>
      <c r="M5339" s="257"/>
      <c r="N5339" s="258"/>
      <c r="O5339" s="258"/>
      <c r="P5339" s="258"/>
      <c r="Q5339" s="258"/>
      <c r="R5339" s="258"/>
      <c r="S5339" s="258"/>
      <c r="T5339" s="259"/>
      <c r="U5339" s="13"/>
      <c r="V5339" s="13"/>
      <c r="W5339" s="13"/>
      <c r="X5339" s="13"/>
      <c r="Y5339" s="13"/>
      <c r="Z5339" s="13"/>
      <c r="AA5339" s="13"/>
      <c r="AB5339" s="13"/>
      <c r="AC5339" s="13"/>
      <c r="AD5339" s="13"/>
      <c r="AE5339" s="13"/>
      <c r="AT5339" s="260" t="s">
        <v>260</v>
      </c>
      <c r="AU5339" s="260" t="s">
        <v>93</v>
      </c>
      <c r="AV5339" s="13" t="s">
        <v>93</v>
      </c>
      <c r="AW5339" s="13" t="s">
        <v>40</v>
      </c>
      <c r="AX5339" s="13" t="s">
        <v>84</v>
      </c>
      <c r="AY5339" s="260" t="s">
        <v>251</v>
      </c>
    </row>
    <row r="5340" s="15" customFormat="1">
      <c r="A5340" s="15"/>
      <c r="B5340" s="272"/>
      <c r="C5340" s="273"/>
      <c r="D5340" s="251" t="s">
        <v>260</v>
      </c>
      <c r="E5340" s="274" t="s">
        <v>1</v>
      </c>
      <c r="F5340" s="275" t="s">
        <v>1100</v>
      </c>
      <c r="G5340" s="273"/>
      <c r="H5340" s="274" t="s">
        <v>1</v>
      </c>
      <c r="I5340" s="276"/>
      <c r="J5340" s="273"/>
      <c r="K5340" s="273"/>
      <c r="L5340" s="277"/>
      <c r="M5340" s="278"/>
      <c r="N5340" s="279"/>
      <c r="O5340" s="279"/>
      <c r="P5340" s="279"/>
      <c r="Q5340" s="279"/>
      <c r="R5340" s="279"/>
      <c r="S5340" s="279"/>
      <c r="T5340" s="280"/>
      <c r="U5340" s="15"/>
      <c r="V5340" s="15"/>
      <c r="W5340" s="15"/>
      <c r="X5340" s="15"/>
      <c r="Y5340" s="15"/>
      <c r="Z5340" s="15"/>
      <c r="AA5340" s="15"/>
      <c r="AB5340" s="15"/>
      <c r="AC5340" s="15"/>
      <c r="AD5340" s="15"/>
      <c r="AE5340" s="15"/>
      <c r="AT5340" s="281" t="s">
        <v>260</v>
      </c>
      <c r="AU5340" s="281" t="s">
        <v>93</v>
      </c>
      <c r="AV5340" s="15" t="s">
        <v>91</v>
      </c>
      <c r="AW5340" s="15" t="s">
        <v>40</v>
      </c>
      <c r="AX5340" s="15" t="s">
        <v>84</v>
      </c>
      <c r="AY5340" s="281" t="s">
        <v>251</v>
      </c>
    </row>
    <row r="5341" s="13" customFormat="1">
      <c r="A5341" s="13"/>
      <c r="B5341" s="249"/>
      <c r="C5341" s="250"/>
      <c r="D5341" s="251" t="s">
        <v>260</v>
      </c>
      <c r="E5341" s="252" t="s">
        <v>1</v>
      </c>
      <c r="F5341" s="253" t="s">
        <v>4144</v>
      </c>
      <c r="G5341" s="250"/>
      <c r="H5341" s="254">
        <v>60.453000000000003</v>
      </c>
      <c r="I5341" s="255"/>
      <c r="J5341" s="250"/>
      <c r="K5341" s="250"/>
      <c r="L5341" s="256"/>
      <c r="M5341" s="257"/>
      <c r="N5341" s="258"/>
      <c r="O5341" s="258"/>
      <c r="P5341" s="258"/>
      <c r="Q5341" s="258"/>
      <c r="R5341" s="258"/>
      <c r="S5341" s="258"/>
      <c r="T5341" s="259"/>
      <c r="U5341" s="13"/>
      <c r="V5341" s="13"/>
      <c r="W5341" s="13"/>
      <c r="X5341" s="13"/>
      <c r="Y5341" s="13"/>
      <c r="Z5341" s="13"/>
      <c r="AA5341" s="13"/>
      <c r="AB5341" s="13"/>
      <c r="AC5341" s="13"/>
      <c r="AD5341" s="13"/>
      <c r="AE5341" s="13"/>
      <c r="AT5341" s="260" t="s">
        <v>260</v>
      </c>
      <c r="AU5341" s="260" t="s">
        <v>93</v>
      </c>
      <c r="AV5341" s="13" t="s">
        <v>93</v>
      </c>
      <c r="AW5341" s="13" t="s">
        <v>40</v>
      </c>
      <c r="AX5341" s="13" t="s">
        <v>84</v>
      </c>
      <c r="AY5341" s="260" t="s">
        <v>251</v>
      </c>
    </row>
    <row r="5342" s="15" customFormat="1">
      <c r="A5342" s="15"/>
      <c r="B5342" s="272"/>
      <c r="C5342" s="273"/>
      <c r="D5342" s="251" t="s">
        <v>260</v>
      </c>
      <c r="E5342" s="274" t="s">
        <v>1</v>
      </c>
      <c r="F5342" s="275" t="s">
        <v>1101</v>
      </c>
      <c r="G5342" s="273"/>
      <c r="H5342" s="274" t="s">
        <v>1</v>
      </c>
      <c r="I5342" s="276"/>
      <c r="J5342" s="273"/>
      <c r="K5342" s="273"/>
      <c r="L5342" s="277"/>
      <c r="M5342" s="278"/>
      <c r="N5342" s="279"/>
      <c r="O5342" s="279"/>
      <c r="P5342" s="279"/>
      <c r="Q5342" s="279"/>
      <c r="R5342" s="279"/>
      <c r="S5342" s="279"/>
      <c r="T5342" s="280"/>
      <c r="U5342" s="15"/>
      <c r="V5342" s="15"/>
      <c r="W5342" s="15"/>
      <c r="X5342" s="15"/>
      <c r="Y5342" s="15"/>
      <c r="Z5342" s="15"/>
      <c r="AA5342" s="15"/>
      <c r="AB5342" s="15"/>
      <c r="AC5342" s="15"/>
      <c r="AD5342" s="15"/>
      <c r="AE5342" s="15"/>
      <c r="AT5342" s="281" t="s">
        <v>260</v>
      </c>
      <c r="AU5342" s="281" t="s">
        <v>93</v>
      </c>
      <c r="AV5342" s="15" t="s">
        <v>91</v>
      </c>
      <c r="AW5342" s="15" t="s">
        <v>40</v>
      </c>
      <c r="AX5342" s="15" t="s">
        <v>84</v>
      </c>
      <c r="AY5342" s="281" t="s">
        <v>251</v>
      </c>
    </row>
    <row r="5343" s="13" customFormat="1">
      <c r="A5343" s="13"/>
      <c r="B5343" s="249"/>
      <c r="C5343" s="250"/>
      <c r="D5343" s="251" t="s">
        <v>260</v>
      </c>
      <c r="E5343" s="252" t="s">
        <v>1</v>
      </c>
      <c r="F5343" s="253" t="s">
        <v>4144</v>
      </c>
      <c r="G5343" s="250"/>
      <c r="H5343" s="254">
        <v>60.453000000000003</v>
      </c>
      <c r="I5343" s="255"/>
      <c r="J5343" s="250"/>
      <c r="K5343" s="250"/>
      <c r="L5343" s="256"/>
      <c r="M5343" s="257"/>
      <c r="N5343" s="258"/>
      <c r="O5343" s="258"/>
      <c r="P5343" s="258"/>
      <c r="Q5343" s="258"/>
      <c r="R5343" s="258"/>
      <c r="S5343" s="258"/>
      <c r="T5343" s="259"/>
      <c r="U5343" s="13"/>
      <c r="V5343" s="13"/>
      <c r="W5343" s="13"/>
      <c r="X5343" s="13"/>
      <c r="Y5343" s="13"/>
      <c r="Z5343" s="13"/>
      <c r="AA5343" s="13"/>
      <c r="AB5343" s="13"/>
      <c r="AC5343" s="13"/>
      <c r="AD5343" s="13"/>
      <c r="AE5343" s="13"/>
      <c r="AT5343" s="260" t="s">
        <v>260</v>
      </c>
      <c r="AU5343" s="260" t="s">
        <v>93</v>
      </c>
      <c r="AV5343" s="13" t="s">
        <v>93</v>
      </c>
      <c r="AW5343" s="13" t="s">
        <v>40</v>
      </c>
      <c r="AX5343" s="13" t="s">
        <v>84</v>
      </c>
      <c r="AY5343" s="260" t="s">
        <v>251</v>
      </c>
    </row>
    <row r="5344" s="15" customFormat="1">
      <c r="A5344" s="15"/>
      <c r="B5344" s="272"/>
      <c r="C5344" s="273"/>
      <c r="D5344" s="251" t="s">
        <v>260</v>
      </c>
      <c r="E5344" s="274" t="s">
        <v>1</v>
      </c>
      <c r="F5344" s="275" t="s">
        <v>1102</v>
      </c>
      <c r="G5344" s="273"/>
      <c r="H5344" s="274" t="s">
        <v>1</v>
      </c>
      <c r="I5344" s="276"/>
      <c r="J5344" s="273"/>
      <c r="K5344" s="273"/>
      <c r="L5344" s="277"/>
      <c r="M5344" s="278"/>
      <c r="N5344" s="279"/>
      <c r="O5344" s="279"/>
      <c r="P5344" s="279"/>
      <c r="Q5344" s="279"/>
      <c r="R5344" s="279"/>
      <c r="S5344" s="279"/>
      <c r="T5344" s="280"/>
      <c r="U5344" s="15"/>
      <c r="V5344" s="15"/>
      <c r="W5344" s="15"/>
      <c r="X5344" s="15"/>
      <c r="Y5344" s="15"/>
      <c r="Z5344" s="15"/>
      <c r="AA5344" s="15"/>
      <c r="AB5344" s="15"/>
      <c r="AC5344" s="15"/>
      <c r="AD5344" s="15"/>
      <c r="AE5344" s="15"/>
      <c r="AT5344" s="281" t="s">
        <v>260</v>
      </c>
      <c r="AU5344" s="281" t="s">
        <v>93</v>
      </c>
      <c r="AV5344" s="15" t="s">
        <v>91</v>
      </c>
      <c r="AW5344" s="15" t="s">
        <v>40</v>
      </c>
      <c r="AX5344" s="15" t="s">
        <v>84</v>
      </c>
      <c r="AY5344" s="281" t="s">
        <v>251</v>
      </c>
    </row>
    <row r="5345" s="13" customFormat="1">
      <c r="A5345" s="13"/>
      <c r="B5345" s="249"/>
      <c r="C5345" s="250"/>
      <c r="D5345" s="251" t="s">
        <v>260</v>
      </c>
      <c r="E5345" s="252" t="s">
        <v>1</v>
      </c>
      <c r="F5345" s="253" t="s">
        <v>4145</v>
      </c>
      <c r="G5345" s="250"/>
      <c r="H5345" s="254">
        <v>64.994</v>
      </c>
      <c r="I5345" s="255"/>
      <c r="J5345" s="250"/>
      <c r="K5345" s="250"/>
      <c r="L5345" s="256"/>
      <c r="M5345" s="257"/>
      <c r="N5345" s="258"/>
      <c r="O5345" s="258"/>
      <c r="P5345" s="258"/>
      <c r="Q5345" s="258"/>
      <c r="R5345" s="258"/>
      <c r="S5345" s="258"/>
      <c r="T5345" s="259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60" t="s">
        <v>260</v>
      </c>
      <c r="AU5345" s="260" t="s">
        <v>93</v>
      </c>
      <c r="AV5345" s="13" t="s">
        <v>93</v>
      </c>
      <c r="AW5345" s="13" t="s">
        <v>40</v>
      </c>
      <c r="AX5345" s="13" t="s">
        <v>84</v>
      </c>
      <c r="AY5345" s="260" t="s">
        <v>251</v>
      </c>
    </row>
    <row r="5346" s="15" customFormat="1">
      <c r="A5346" s="15"/>
      <c r="B5346" s="272"/>
      <c r="C5346" s="273"/>
      <c r="D5346" s="251" t="s">
        <v>260</v>
      </c>
      <c r="E5346" s="274" t="s">
        <v>1</v>
      </c>
      <c r="F5346" s="275" t="s">
        <v>1103</v>
      </c>
      <c r="G5346" s="273"/>
      <c r="H5346" s="274" t="s">
        <v>1</v>
      </c>
      <c r="I5346" s="276"/>
      <c r="J5346" s="273"/>
      <c r="K5346" s="273"/>
      <c r="L5346" s="277"/>
      <c r="M5346" s="278"/>
      <c r="N5346" s="279"/>
      <c r="O5346" s="279"/>
      <c r="P5346" s="279"/>
      <c r="Q5346" s="279"/>
      <c r="R5346" s="279"/>
      <c r="S5346" s="279"/>
      <c r="T5346" s="280"/>
      <c r="U5346" s="15"/>
      <c r="V5346" s="15"/>
      <c r="W5346" s="15"/>
      <c r="X5346" s="15"/>
      <c r="Y5346" s="15"/>
      <c r="Z5346" s="15"/>
      <c r="AA5346" s="15"/>
      <c r="AB5346" s="15"/>
      <c r="AC5346" s="15"/>
      <c r="AD5346" s="15"/>
      <c r="AE5346" s="15"/>
      <c r="AT5346" s="281" t="s">
        <v>260</v>
      </c>
      <c r="AU5346" s="281" t="s">
        <v>93</v>
      </c>
      <c r="AV5346" s="15" t="s">
        <v>91</v>
      </c>
      <c r="AW5346" s="15" t="s">
        <v>40</v>
      </c>
      <c r="AX5346" s="15" t="s">
        <v>84</v>
      </c>
      <c r="AY5346" s="281" t="s">
        <v>251</v>
      </c>
    </row>
    <row r="5347" s="13" customFormat="1">
      <c r="A5347" s="13"/>
      <c r="B5347" s="249"/>
      <c r="C5347" s="250"/>
      <c r="D5347" s="251" t="s">
        <v>260</v>
      </c>
      <c r="E5347" s="252" t="s">
        <v>1</v>
      </c>
      <c r="F5347" s="253" t="s">
        <v>4146</v>
      </c>
      <c r="G5347" s="250"/>
      <c r="H5347" s="254">
        <v>66.453999999999994</v>
      </c>
      <c r="I5347" s="255"/>
      <c r="J5347" s="250"/>
      <c r="K5347" s="250"/>
      <c r="L5347" s="256"/>
      <c r="M5347" s="257"/>
      <c r="N5347" s="258"/>
      <c r="O5347" s="258"/>
      <c r="P5347" s="258"/>
      <c r="Q5347" s="258"/>
      <c r="R5347" s="258"/>
      <c r="S5347" s="258"/>
      <c r="T5347" s="259"/>
      <c r="U5347" s="13"/>
      <c r="V5347" s="13"/>
      <c r="W5347" s="13"/>
      <c r="X5347" s="13"/>
      <c r="Y5347" s="13"/>
      <c r="Z5347" s="13"/>
      <c r="AA5347" s="13"/>
      <c r="AB5347" s="13"/>
      <c r="AC5347" s="13"/>
      <c r="AD5347" s="13"/>
      <c r="AE5347" s="13"/>
      <c r="AT5347" s="260" t="s">
        <v>260</v>
      </c>
      <c r="AU5347" s="260" t="s">
        <v>93</v>
      </c>
      <c r="AV5347" s="13" t="s">
        <v>93</v>
      </c>
      <c r="AW5347" s="13" t="s">
        <v>40</v>
      </c>
      <c r="AX5347" s="13" t="s">
        <v>84</v>
      </c>
      <c r="AY5347" s="260" t="s">
        <v>251</v>
      </c>
    </row>
    <row r="5348" s="15" customFormat="1">
      <c r="A5348" s="15"/>
      <c r="B5348" s="272"/>
      <c r="C5348" s="273"/>
      <c r="D5348" s="251" t="s">
        <v>260</v>
      </c>
      <c r="E5348" s="274" t="s">
        <v>1</v>
      </c>
      <c r="F5348" s="275" t="s">
        <v>1104</v>
      </c>
      <c r="G5348" s="273"/>
      <c r="H5348" s="274" t="s">
        <v>1</v>
      </c>
      <c r="I5348" s="276"/>
      <c r="J5348" s="273"/>
      <c r="K5348" s="273"/>
      <c r="L5348" s="277"/>
      <c r="M5348" s="278"/>
      <c r="N5348" s="279"/>
      <c r="O5348" s="279"/>
      <c r="P5348" s="279"/>
      <c r="Q5348" s="279"/>
      <c r="R5348" s="279"/>
      <c r="S5348" s="279"/>
      <c r="T5348" s="280"/>
      <c r="U5348" s="15"/>
      <c r="V5348" s="15"/>
      <c r="W5348" s="15"/>
      <c r="X5348" s="15"/>
      <c r="Y5348" s="15"/>
      <c r="Z5348" s="15"/>
      <c r="AA5348" s="15"/>
      <c r="AB5348" s="15"/>
      <c r="AC5348" s="15"/>
      <c r="AD5348" s="15"/>
      <c r="AE5348" s="15"/>
      <c r="AT5348" s="281" t="s">
        <v>260</v>
      </c>
      <c r="AU5348" s="281" t="s">
        <v>93</v>
      </c>
      <c r="AV5348" s="15" t="s">
        <v>91</v>
      </c>
      <c r="AW5348" s="15" t="s">
        <v>40</v>
      </c>
      <c r="AX5348" s="15" t="s">
        <v>84</v>
      </c>
      <c r="AY5348" s="281" t="s">
        <v>251</v>
      </c>
    </row>
    <row r="5349" s="13" customFormat="1">
      <c r="A5349" s="13"/>
      <c r="B5349" s="249"/>
      <c r="C5349" s="250"/>
      <c r="D5349" s="251" t="s">
        <v>260</v>
      </c>
      <c r="E5349" s="252" t="s">
        <v>1</v>
      </c>
      <c r="F5349" s="253" t="s">
        <v>4147</v>
      </c>
      <c r="G5349" s="250"/>
      <c r="H5349" s="254">
        <v>61.119</v>
      </c>
      <c r="I5349" s="255"/>
      <c r="J5349" s="250"/>
      <c r="K5349" s="250"/>
      <c r="L5349" s="256"/>
      <c r="M5349" s="257"/>
      <c r="N5349" s="258"/>
      <c r="O5349" s="258"/>
      <c r="P5349" s="258"/>
      <c r="Q5349" s="258"/>
      <c r="R5349" s="258"/>
      <c r="S5349" s="258"/>
      <c r="T5349" s="259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T5349" s="260" t="s">
        <v>260</v>
      </c>
      <c r="AU5349" s="260" t="s">
        <v>93</v>
      </c>
      <c r="AV5349" s="13" t="s">
        <v>93</v>
      </c>
      <c r="AW5349" s="13" t="s">
        <v>40</v>
      </c>
      <c r="AX5349" s="13" t="s">
        <v>84</v>
      </c>
      <c r="AY5349" s="260" t="s">
        <v>251</v>
      </c>
    </row>
    <row r="5350" s="15" customFormat="1">
      <c r="A5350" s="15"/>
      <c r="B5350" s="272"/>
      <c r="C5350" s="273"/>
      <c r="D5350" s="251" t="s">
        <v>260</v>
      </c>
      <c r="E5350" s="274" t="s">
        <v>1</v>
      </c>
      <c r="F5350" s="275" t="s">
        <v>1105</v>
      </c>
      <c r="G5350" s="273"/>
      <c r="H5350" s="274" t="s">
        <v>1</v>
      </c>
      <c r="I5350" s="276"/>
      <c r="J5350" s="273"/>
      <c r="K5350" s="273"/>
      <c r="L5350" s="277"/>
      <c r="M5350" s="278"/>
      <c r="N5350" s="279"/>
      <c r="O5350" s="279"/>
      <c r="P5350" s="279"/>
      <c r="Q5350" s="279"/>
      <c r="R5350" s="279"/>
      <c r="S5350" s="279"/>
      <c r="T5350" s="280"/>
      <c r="U5350" s="15"/>
      <c r="V5350" s="15"/>
      <c r="W5350" s="15"/>
      <c r="X5350" s="15"/>
      <c r="Y5350" s="15"/>
      <c r="Z5350" s="15"/>
      <c r="AA5350" s="15"/>
      <c r="AB5350" s="15"/>
      <c r="AC5350" s="15"/>
      <c r="AD5350" s="15"/>
      <c r="AE5350" s="15"/>
      <c r="AT5350" s="281" t="s">
        <v>260</v>
      </c>
      <c r="AU5350" s="281" t="s">
        <v>93</v>
      </c>
      <c r="AV5350" s="15" t="s">
        <v>91</v>
      </c>
      <c r="AW5350" s="15" t="s">
        <v>40</v>
      </c>
      <c r="AX5350" s="15" t="s">
        <v>84</v>
      </c>
      <c r="AY5350" s="281" t="s">
        <v>251</v>
      </c>
    </row>
    <row r="5351" s="13" customFormat="1">
      <c r="A5351" s="13"/>
      <c r="B5351" s="249"/>
      <c r="C5351" s="250"/>
      <c r="D5351" s="251" t="s">
        <v>260</v>
      </c>
      <c r="E5351" s="252" t="s">
        <v>1</v>
      </c>
      <c r="F5351" s="253" t="s">
        <v>4148</v>
      </c>
      <c r="G5351" s="250"/>
      <c r="H5351" s="254">
        <v>61.106999999999999</v>
      </c>
      <c r="I5351" s="255"/>
      <c r="J5351" s="250"/>
      <c r="K5351" s="250"/>
      <c r="L5351" s="256"/>
      <c r="M5351" s="257"/>
      <c r="N5351" s="258"/>
      <c r="O5351" s="258"/>
      <c r="P5351" s="258"/>
      <c r="Q5351" s="258"/>
      <c r="R5351" s="258"/>
      <c r="S5351" s="258"/>
      <c r="T5351" s="259"/>
      <c r="U5351" s="13"/>
      <c r="V5351" s="13"/>
      <c r="W5351" s="13"/>
      <c r="X5351" s="13"/>
      <c r="Y5351" s="13"/>
      <c r="Z5351" s="13"/>
      <c r="AA5351" s="13"/>
      <c r="AB5351" s="13"/>
      <c r="AC5351" s="13"/>
      <c r="AD5351" s="13"/>
      <c r="AE5351" s="13"/>
      <c r="AT5351" s="260" t="s">
        <v>260</v>
      </c>
      <c r="AU5351" s="260" t="s">
        <v>93</v>
      </c>
      <c r="AV5351" s="13" t="s">
        <v>93</v>
      </c>
      <c r="AW5351" s="13" t="s">
        <v>40</v>
      </c>
      <c r="AX5351" s="13" t="s">
        <v>84</v>
      </c>
      <c r="AY5351" s="260" t="s">
        <v>251</v>
      </c>
    </row>
    <row r="5352" s="15" customFormat="1">
      <c r="A5352" s="15"/>
      <c r="B5352" s="272"/>
      <c r="C5352" s="273"/>
      <c r="D5352" s="251" t="s">
        <v>260</v>
      </c>
      <c r="E5352" s="274" t="s">
        <v>1</v>
      </c>
      <c r="F5352" s="275" t="s">
        <v>1106</v>
      </c>
      <c r="G5352" s="273"/>
      <c r="H5352" s="274" t="s">
        <v>1</v>
      </c>
      <c r="I5352" s="276"/>
      <c r="J5352" s="273"/>
      <c r="K5352" s="273"/>
      <c r="L5352" s="277"/>
      <c r="M5352" s="278"/>
      <c r="N5352" s="279"/>
      <c r="O5352" s="279"/>
      <c r="P5352" s="279"/>
      <c r="Q5352" s="279"/>
      <c r="R5352" s="279"/>
      <c r="S5352" s="279"/>
      <c r="T5352" s="280"/>
      <c r="U5352" s="15"/>
      <c r="V5352" s="15"/>
      <c r="W5352" s="15"/>
      <c r="X5352" s="15"/>
      <c r="Y5352" s="15"/>
      <c r="Z5352" s="15"/>
      <c r="AA5352" s="15"/>
      <c r="AB5352" s="15"/>
      <c r="AC5352" s="15"/>
      <c r="AD5352" s="15"/>
      <c r="AE5352" s="15"/>
      <c r="AT5352" s="281" t="s">
        <v>260</v>
      </c>
      <c r="AU5352" s="281" t="s">
        <v>93</v>
      </c>
      <c r="AV5352" s="15" t="s">
        <v>91</v>
      </c>
      <c r="AW5352" s="15" t="s">
        <v>40</v>
      </c>
      <c r="AX5352" s="15" t="s">
        <v>84</v>
      </c>
      <c r="AY5352" s="281" t="s">
        <v>251</v>
      </c>
    </row>
    <row r="5353" s="13" customFormat="1">
      <c r="A5353" s="13"/>
      <c r="B5353" s="249"/>
      <c r="C5353" s="250"/>
      <c r="D5353" s="251" t="s">
        <v>260</v>
      </c>
      <c r="E5353" s="252" t="s">
        <v>1</v>
      </c>
      <c r="F5353" s="253" t="s">
        <v>1096</v>
      </c>
      <c r="G5353" s="250"/>
      <c r="H5353" s="254">
        <v>83.364999999999995</v>
      </c>
      <c r="I5353" s="255"/>
      <c r="J5353" s="250"/>
      <c r="K5353" s="250"/>
      <c r="L5353" s="256"/>
      <c r="M5353" s="257"/>
      <c r="N5353" s="258"/>
      <c r="O5353" s="258"/>
      <c r="P5353" s="258"/>
      <c r="Q5353" s="258"/>
      <c r="R5353" s="258"/>
      <c r="S5353" s="258"/>
      <c r="T5353" s="259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T5353" s="260" t="s">
        <v>260</v>
      </c>
      <c r="AU5353" s="260" t="s">
        <v>93</v>
      </c>
      <c r="AV5353" s="13" t="s">
        <v>93</v>
      </c>
      <c r="AW5353" s="13" t="s">
        <v>40</v>
      </c>
      <c r="AX5353" s="13" t="s">
        <v>84</v>
      </c>
      <c r="AY5353" s="260" t="s">
        <v>251</v>
      </c>
    </row>
    <row r="5354" s="13" customFormat="1">
      <c r="A5354" s="13"/>
      <c r="B5354" s="249"/>
      <c r="C5354" s="250"/>
      <c r="D5354" s="251" t="s">
        <v>260</v>
      </c>
      <c r="E5354" s="252" t="s">
        <v>1</v>
      </c>
      <c r="F5354" s="253" t="s">
        <v>4142</v>
      </c>
      <c r="G5354" s="250"/>
      <c r="H5354" s="254">
        <v>-15.449999999999999</v>
      </c>
      <c r="I5354" s="255"/>
      <c r="J5354" s="250"/>
      <c r="K5354" s="250"/>
      <c r="L5354" s="256"/>
      <c r="M5354" s="257"/>
      <c r="N5354" s="258"/>
      <c r="O5354" s="258"/>
      <c r="P5354" s="258"/>
      <c r="Q5354" s="258"/>
      <c r="R5354" s="258"/>
      <c r="S5354" s="258"/>
      <c r="T5354" s="259"/>
      <c r="U5354" s="13"/>
      <c r="V5354" s="13"/>
      <c r="W5354" s="13"/>
      <c r="X5354" s="13"/>
      <c r="Y5354" s="13"/>
      <c r="Z5354" s="13"/>
      <c r="AA5354" s="13"/>
      <c r="AB5354" s="13"/>
      <c r="AC5354" s="13"/>
      <c r="AD5354" s="13"/>
      <c r="AE5354" s="13"/>
      <c r="AT5354" s="260" t="s">
        <v>260</v>
      </c>
      <c r="AU5354" s="260" t="s">
        <v>93</v>
      </c>
      <c r="AV5354" s="13" t="s">
        <v>93</v>
      </c>
      <c r="AW5354" s="13" t="s">
        <v>40</v>
      </c>
      <c r="AX5354" s="13" t="s">
        <v>84</v>
      </c>
      <c r="AY5354" s="260" t="s">
        <v>251</v>
      </c>
    </row>
    <row r="5355" s="16" customFormat="1">
      <c r="A5355" s="16"/>
      <c r="B5355" s="283"/>
      <c r="C5355" s="284"/>
      <c r="D5355" s="251" t="s">
        <v>260</v>
      </c>
      <c r="E5355" s="285" t="s">
        <v>1</v>
      </c>
      <c r="F5355" s="286" t="s">
        <v>329</v>
      </c>
      <c r="G5355" s="284"/>
      <c r="H5355" s="287">
        <v>633.41799999999989</v>
      </c>
      <c r="I5355" s="288"/>
      <c r="J5355" s="284"/>
      <c r="K5355" s="284"/>
      <c r="L5355" s="289"/>
      <c r="M5355" s="290"/>
      <c r="N5355" s="291"/>
      <c r="O5355" s="291"/>
      <c r="P5355" s="291"/>
      <c r="Q5355" s="291"/>
      <c r="R5355" s="291"/>
      <c r="S5355" s="291"/>
      <c r="T5355" s="292"/>
      <c r="U5355" s="16"/>
      <c r="V5355" s="16"/>
      <c r="W5355" s="16"/>
      <c r="X5355" s="16"/>
      <c r="Y5355" s="16"/>
      <c r="Z5355" s="16"/>
      <c r="AA5355" s="16"/>
      <c r="AB5355" s="16"/>
      <c r="AC5355" s="16"/>
      <c r="AD5355" s="16"/>
      <c r="AE5355" s="16"/>
      <c r="AT5355" s="293" t="s">
        <v>260</v>
      </c>
      <c r="AU5355" s="293" t="s">
        <v>93</v>
      </c>
      <c r="AV5355" s="16" t="s">
        <v>273</v>
      </c>
      <c r="AW5355" s="16" t="s">
        <v>40</v>
      </c>
      <c r="AX5355" s="16" t="s">
        <v>84</v>
      </c>
      <c r="AY5355" s="293" t="s">
        <v>251</v>
      </c>
    </row>
    <row r="5356" s="15" customFormat="1">
      <c r="A5356" s="15"/>
      <c r="B5356" s="272"/>
      <c r="C5356" s="273"/>
      <c r="D5356" s="251" t="s">
        <v>260</v>
      </c>
      <c r="E5356" s="274" t="s">
        <v>1</v>
      </c>
      <c r="F5356" s="275" t="s">
        <v>631</v>
      </c>
      <c r="G5356" s="273"/>
      <c r="H5356" s="274" t="s">
        <v>1</v>
      </c>
      <c r="I5356" s="276"/>
      <c r="J5356" s="273"/>
      <c r="K5356" s="273"/>
      <c r="L5356" s="277"/>
      <c r="M5356" s="278"/>
      <c r="N5356" s="279"/>
      <c r="O5356" s="279"/>
      <c r="P5356" s="279"/>
      <c r="Q5356" s="279"/>
      <c r="R5356" s="279"/>
      <c r="S5356" s="279"/>
      <c r="T5356" s="280"/>
      <c r="U5356" s="15"/>
      <c r="V5356" s="15"/>
      <c r="W5356" s="15"/>
      <c r="X5356" s="15"/>
      <c r="Y5356" s="15"/>
      <c r="Z5356" s="15"/>
      <c r="AA5356" s="15"/>
      <c r="AB5356" s="15"/>
      <c r="AC5356" s="15"/>
      <c r="AD5356" s="15"/>
      <c r="AE5356" s="15"/>
      <c r="AT5356" s="281" t="s">
        <v>260</v>
      </c>
      <c r="AU5356" s="281" t="s">
        <v>93</v>
      </c>
      <c r="AV5356" s="15" t="s">
        <v>91</v>
      </c>
      <c r="AW5356" s="15" t="s">
        <v>40</v>
      </c>
      <c r="AX5356" s="15" t="s">
        <v>84</v>
      </c>
      <c r="AY5356" s="281" t="s">
        <v>251</v>
      </c>
    </row>
    <row r="5357" s="15" customFormat="1">
      <c r="A5357" s="15"/>
      <c r="B5357" s="272"/>
      <c r="C5357" s="273"/>
      <c r="D5357" s="251" t="s">
        <v>260</v>
      </c>
      <c r="E5357" s="274" t="s">
        <v>1</v>
      </c>
      <c r="F5357" s="275" t="s">
        <v>1107</v>
      </c>
      <c r="G5357" s="273"/>
      <c r="H5357" s="274" t="s">
        <v>1</v>
      </c>
      <c r="I5357" s="276"/>
      <c r="J5357" s="273"/>
      <c r="K5357" s="273"/>
      <c r="L5357" s="277"/>
      <c r="M5357" s="278"/>
      <c r="N5357" s="279"/>
      <c r="O5357" s="279"/>
      <c r="P5357" s="279"/>
      <c r="Q5357" s="279"/>
      <c r="R5357" s="279"/>
      <c r="S5357" s="279"/>
      <c r="T5357" s="280"/>
      <c r="U5357" s="15"/>
      <c r="V5357" s="15"/>
      <c r="W5357" s="15"/>
      <c r="X5357" s="15"/>
      <c r="Y5357" s="15"/>
      <c r="Z5357" s="15"/>
      <c r="AA5357" s="15"/>
      <c r="AB5357" s="15"/>
      <c r="AC5357" s="15"/>
      <c r="AD5357" s="15"/>
      <c r="AE5357" s="15"/>
      <c r="AT5357" s="281" t="s">
        <v>260</v>
      </c>
      <c r="AU5357" s="281" t="s">
        <v>93</v>
      </c>
      <c r="AV5357" s="15" t="s">
        <v>91</v>
      </c>
      <c r="AW5357" s="15" t="s">
        <v>40</v>
      </c>
      <c r="AX5357" s="15" t="s">
        <v>84</v>
      </c>
      <c r="AY5357" s="281" t="s">
        <v>251</v>
      </c>
    </row>
    <row r="5358" s="13" customFormat="1">
      <c r="A5358" s="13"/>
      <c r="B5358" s="249"/>
      <c r="C5358" s="250"/>
      <c r="D5358" s="251" t="s">
        <v>260</v>
      </c>
      <c r="E5358" s="252" t="s">
        <v>1</v>
      </c>
      <c r="F5358" s="253" t="s">
        <v>4143</v>
      </c>
      <c r="G5358" s="250"/>
      <c r="H5358" s="254">
        <v>70.016999999999996</v>
      </c>
      <c r="I5358" s="255"/>
      <c r="J5358" s="250"/>
      <c r="K5358" s="250"/>
      <c r="L5358" s="256"/>
      <c r="M5358" s="257"/>
      <c r="N5358" s="258"/>
      <c r="O5358" s="258"/>
      <c r="P5358" s="258"/>
      <c r="Q5358" s="258"/>
      <c r="R5358" s="258"/>
      <c r="S5358" s="258"/>
      <c r="T5358" s="259"/>
      <c r="U5358" s="13"/>
      <c r="V5358" s="13"/>
      <c r="W5358" s="13"/>
      <c r="X5358" s="13"/>
      <c r="Y5358" s="13"/>
      <c r="Z5358" s="13"/>
      <c r="AA5358" s="13"/>
      <c r="AB5358" s="13"/>
      <c r="AC5358" s="13"/>
      <c r="AD5358" s="13"/>
      <c r="AE5358" s="13"/>
      <c r="AT5358" s="260" t="s">
        <v>260</v>
      </c>
      <c r="AU5358" s="260" t="s">
        <v>93</v>
      </c>
      <c r="AV5358" s="13" t="s">
        <v>93</v>
      </c>
      <c r="AW5358" s="13" t="s">
        <v>40</v>
      </c>
      <c r="AX5358" s="13" t="s">
        <v>84</v>
      </c>
      <c r="AY5358" s="260" t="s">
        <v>251</v>
      </c>
    </row>
    <row r="5359" s="15" customFormat="1">
      <c r="A5359" s="15"/>
      <c r="B5359" s="272"/>
      <c r="C5359" s="273"/>
      <c r="D5359" s="251" t="s">
        <v>260</v>
      </c>
      <c r="E5359" s="274" t="s">
        <v>1</v>
      </c>
      <c r="F5359" s="275" t="s">
        <v>1108</v>
      </c>
      <c r="G5359" s="273"/>
      <c r="H5359" s="274" t="s">
        <v>1</v>
      </c>
      <c r="I5359" s="276"/>
      <c r="J5359" s="273"/>
      <c r="K5359" s="273"/>
      <c r="L5359" s="277"/>
      <c r="M5359" s="278"/>
      <c r="N5359" s="279"/>
      <c r="O5359" s="279"/>
      <c r="P5359" s="279"/>
      <c r="Q5359" s="279"/>
      <c r="R5359" s="279"/>
      <c r="S5359" s="279"/>
      <c r="T5359" s="280"/>
      <c r="U5359" s="15"/>
      <c r="V5359" s="15"/>
      <c r="W5359" s="15"/>
      <c r="X5359" s="15"/>
      <c r="Y5359" s="15"/>
      <c r="Z5359" s="15"/>
      <c r="AA5359" s="15"/>
      <c r="AB5359" s="15"/>
      <c r="AC5359" s="15"/>
      <c r="AD5359" s="15"/>
      <c r="AE5359" s="15"/>
      <c r="AT5359" s="281" t="s">
        <v>260</v>
      </c>
      <c r="AU5359" s="281" t="s">
        <v>93</v>
      </c>
      <c r="AV5359" s="15" t="s">
        <v>91</v>
      </c>
      <c r="AW5359" s="15" t="s">
        <v>40</v>
      </c>
      <c r="AX5359" s="15" t="s">
        <v>84</v>
      </c>
      <c r="AY5359" s="281" t="s">
        <v>251</v>
      </c>
    </row>
    <row r="5360" s="13" customFormat="1">
      <c r="A5360" s="13"/>
      <c r="B5360" s="249"/>
      <c r="C5360" s="250"/>
      <c r="D5360" s="251" t="s">
        <v>260</v>
      </c>
      <c r="E5360" s="252" t="s">
        <v>1</v>
      </c>
      <c r="F5360" s="253" t="s">
        <v>4144</v>
      </c>
      <c r="G5360" s="250"/>
      <c r="H5360" s="254">
        <v>60.453000000000003</v>
      </c>
      <c r="I5360" s="255"/>
      <c r="J5360" s="250"/>
      <c r="K5360" s="250"/>
      <c r="L5360" s="256"/>
      <c r="M5360" s="257"/>
      <c r="N5360" s="258"/>
      <c r="O5360" s="258"/>
      <c r="P5360" s="258"/>
      <c r="Q5360" s="258"/>
      <c r="R5360" s="258"/>
      <c r="S5360" s="258"/>
      <c r="T5360" s="259"/>
      <c r="U5360" s="13"/>
      <c r="V5360" s="13"/>
      <c r="W5360" s="13"/>
      <c r="X5360" s="13"/>
      <c r="Y5360" s="13"/>
      <c r="Z5360" s="13"/>
      <c r="AA5360" s="13"/>
      <c r="AB5360" s="13"/>
      <c r="AC5360" s="13"/>
      <c r="AD5360" s="13"/>
      <c r="AE5360" s="13"/>
      <c r="AT5360" s="260" t="s">
        <v>260</v>
      </c>
      <c r="AU5360" s="260" t="s">
        <v>93</v>
      </c>
      <c r="AV5360" s="13" t="s">
        <v>93</v>
      </c>
      <c r="AW5360" s="13" t="s">
        <v>40</v>
      </c>
      <c r="AX5360" s="13" t="s">
        <v>84</v>
      </c>
      <c r="AY5360" s="260" t="s">
        <v>251</v>
      </c>
    </row>
    <row r="5361" s="15" customFormat="1">
      <c r="A5361" s="15"/>
      <c r="B5361" s="272"/>
      <c r="C5361" s="273"/>
      <c r="D5361" s="251" t="s">
        <v>260</v>
      </c>
      <c r="E5361" s="274" t="s">
        <v>1</v>
      </c>
      <c r="F5361" s="275" t="s">
        <v>1109</v>
      </c>
      <c r="G5361" s="273"/>
      <c r="H5361" s="274" t="s">
        <v>1</v>
      </c>
      <c r="I5361" s="276"/>
      <c r="J5361" s="273"/>
      <c r="K5361" s="273"/>
      <c r="L5361" s="277"/>
      <c r="M5361" s="278"/>
      <c r="N5361" s="279"/>
      <c r="O5361" s="279"/>
      <c r="P5361" s="279"/>
      <c r="Q5361" s="279"/>
      <c r="R5361" s="279"/>
      <c r="S5361" s="279"/>
      <c r="T5361" s="280"/>
      <c r="U5361" s="15"/>
      <c r="V5361" s="15"/>
      <c r="W5361" s="15"/>
      <c r="X5361" s="15"/>
      <c r="Y5361" s="15"/>
      <c r="Z5361" s="15"/>
      <c r="AA5361" s="15"/>
      <c r="AB5361" s="15"/>
      <c r="AC5361" s="15"/>
      <c r="AD5361" s="15"/>
      <c r="AE5361" s="15"/>
      <c r="AT5361" s="281" t="s">
        <v>260</v>
      </c>
      <c r="AU5361" s="281" t="s">
        <v>93</v>
      </c>
      <c r="AV5361" s="15" t="s">
        <v>91</v>
      </c>
      <c r="AW5361" s="15" t="s">
        <v>40</v>
      </c>
      <c r="AX5361" s="15" t="s">
        <v>84</v>
      </c>
      <c r="AY5361" s="281" t="s">
        <v>251</v>
      </c>
    </row>
    <row r="5362" s="13" customFormat="1">
      <c r="A5362" s="13"/>
      <c r="B5362" s="249"/>
      <c r="C5362" s="250"/>
      <c r="D5362" s="251" t="s">
        <v>260</v>
      </c>
      <c r="E5362" s="252" t="s">
        <v>1</v>
      </c>
      <c r="F5362" s="253" t="s">
        <v>4144</v>
      </c>
      <c r="G5362" s="250"/>
      <c r="H5362" s="254">
        <v>60.453000000000003</v>
      </c>
      <c r="I5362" s="255"/>
      <c r="J5362" s="250"/>
      <c r="K5362" s="250"/>
      <c r="L5362" s="256"/>
      <c r="M5362" s="257"/>
      <c r="N5362" s="258"/>
      <c r="O5362" s="258"/>
      <c r="P5362" s="258"/>
      <c r="Q5362" s="258"/>
      <c r="R5362" s="258"/>
      <c r="S5362" s="258"/>
      <c r="T5362" s="259"/>
      <c r="U5362" s="13"/>
      <c r="V5362" s="13"/>
      <c r="W5362" s="13"/>
      <c r="X5362" s="13"/>
      <c r="Y5362" s="13"/>
      <c r="Z5362" s="13"/>
      <c r="AA5362" s="13"/>
      <c r="AB5362" s="13"/>
      <c r="AC5362" s="13"/>
      <c r="AD5362" s="13"/>
      <c r="AE5362" s="13"/>
      <c r="AT5362" s="260" t="s">
        <v>260</v>
      </c>
      <c r="AU5362" s="260" t="s">
        <v>93</v>
      </c>
      <c r="AV5362" s="13" t="s">
        <v>93</v>
      </c>
      <c r="AW5362" s="13" t="s">
        <v>40</v>
      </c>
      <c r="AX5362" s="13" t="s">
        <v>84</v>
      </c>
      <c r="AY5362" s="260" t="s">
        <v>251</v>
      </c>
    </row>
    <row r="5363" s="15" customFormat="1">
      <c r="A5363" s="15"/>
      <c r="B5363" s="272"/>
      <c r="C5363" s="273"/>
      <c r="D5363" s="251" t="s">
        <v>260</v>
      </c>
      <c r="E5363" s="274" t="s">
        <v>1</v>
      </c>
      <c r="F5363" s="275" t="s">
        <v>1110</v>
      </c>
      <c r="G5363" s="273"/>
      <c r="H5363" s="274" t="s">
        <v>1</v>
      </c>
      <c r="I5363" s="276"/>
      <c r="J5363" s="273"/>
      <c r="K5363" s="273"/>
      <c r="L5363" s="277"/>
      <c r="M5363" s="278"/>
      <c r="N5363" s="279"/>
      <c r="O5363" s="279"/>
      <c r="P5363" s="279"/>
      <c r="Q5363" s="279"/>
      <c r="R5363" s="279"/>
      <c r="S5363" s="279"/>
      <c r="T5363" s="280"/>
      <c r="U5363" s="15"/>
      <c r="V5363" s="15"/>
      <c r="W5363" s="15"/>
      <c r="X5363" s="15"/>
      <c r="Y5363" s="15"/>
      <c r="Z5363" s="15"/>
      <c r="AA5363" s="15"/>
      <c r="AB5363" s="15"/>
      <c r="AC5363" s="15"/>
      <c r="AD5363" s="15"/>
      <c r="AE5363" s="15"/>
      <c r="AT5363" s="281" t="s">
        <v>260</v>
      </c>
      <c r="AU5363" s="281" t="s">
        <v>93</v>
      </c>
      <c r="AV5363" s="15" t="s">
        <v>91</v>
      </c>
      <c r="AW5363" s="15" t="s">
        <v>40</v>
      </c>
      <c r="AX5363" s="15" t="s">
        <v>84</v>
      </c>
      <c r="AY5363" s="281" t="s">
        <v>251</v>
      </c>
    </row>
    <row r="5364" s="13" customFormat="1">
      <c r="A5364" s="13"/>
      <c r="B5364" s="249"/>
      <c r="C5364" s="250"/>
      <c r="D5364" s="251" t="s">
        <v>260</v>
      </c>
      <c r="E5364" s="252" t="s">
        <v>1</v>
      </c>
      <c r="F5364" s="253" t="s">
        <v>4144</v>
      </c>
      <c r="G5364" s="250"/>
      <c r="H5364" s="254">
        <v>60.453000000000003</v>
      </c>
      <c r="I5364" s="255"/>
      <c r="J5364" s="250"/>
      <c r="K5364" s="250"/>
      <c r="L5364" s="256"/>
      <c r="M5364" s="257"/>
      <c r="N5364" s="258"/>
      <c r="O5364" s="258"/>
      <c r="P5364" s="258"/>
      <c r="Q5364" s="258"/>
      <c r="R5364" s="258"/>
      <c r="S5364" s="258"/>
      <c r="T5364" s="259"/>
      <c r="U5364" s="13"/>
      <c r="V5364" s="13"/>
      <c r="W5364" s="13"/>
      <c r="X5364" s="13"/>
      <c r="Y5364" s="13"/>
      <c r="Z5364" s="13"/>
      <c r="AA5364" s="13"/>
      <c r="AB5364" s="13"/>
      <c r="AC5364" s="13"/>
      <c r="AD5364" s="13"/>
      <c r="AE5364" s="13"/>
      <c r="AT5364" s="260" t="s">
        <v>260</v>
      </c>
      <c r="AU5364" s="260" t="s">
        <v>93</v>
      </c>
      <c r="AV5364" s="13" t="s">
        <v>93</v>
      </c>
      <c r="AW5364" s="13" t="s">
        <v>40</v>
      </c>
      <c r="AX5364" s="13" t="s">
        <v>84</v>
      </c>
      <c r="AY5364" s="260" t="s">
        <v>251</v>
      </c>
    </row>
    <row r="5365" s="15" customFormat="1">
      <c r="A5365" s="15"/>
      <c r="B5365" s="272"/>
      <c r="C5365" s="273"/>
      <c r="D5365" s="251" t="s">
        <v>260</v>
      </c>
      <c r="E5365" s="274" t="s">
        <v>1</v>
      </c>
      <c r="F5365" s="275" t="s">
        <v>1111</v>
      </c>
      <c r="G5365" s="273"/>
      <c r="H5365" s="274" t="s">
        <v>1</v>
      </c>
      <c r="I5365" s="276"/>
      <c r="J5365" s="273"/>
      <c r="K5365" s="273"/>
      <c r="L5365" s="277"/>
      <c r="M5365" s="278"/>
      <c r="N5365" s="279"/>
      <c r="O5365" s="279"/>
      <c r="P5365" s="279"/>
      <c r="Q5365" s="279"/>
      <c r="R5365" s="279"/>
      <c r="S5365" s="279"/>
      <c r="T5365" s="280"/>
      <c r="U5365" s="15"/>
      <c r="V5365" s="15"/>
      <c r="W5365" s="15"/>
      <c r="X5365" s="15"/>
      <c r="Y5365" s="15"/>
      <c r="Z5365" s="15"/>
      <c r="AA5365" s="15"/>
      <c r="AB5365" s="15"/>
      <c r="AC5365" s="15"/>
      <c r="AD5365" s="15"/>
      <c r="AE5365" s="15"/>
      <c r="AT5365" s="281" t="s">
        <v>260</v>
      </c>
      <c r="AU5365" s="281" t="s">
        <v>93</v>
      </c>
      <c r="AV5365" s="15" t="s">
        <v>91</v>
      </c>
      <c r="AW5365" s="15" t="s">
        <v>40</v>
      </c>
      <c r="AX5365" s="15" t="s">
        <v>84</v>
      </c>
      <c r="AY5365" s="281" t="s">
        <v>251</v>
      </c>
    </row>
    <row r="5366" s="13" customFormat="1">
      <c r="A5366" s="13"/>
      <c r="B5366" s="249"/>
      <c r="C5366" s="250"/>
      <c r="D5366" s="251" t="s">
        <v>260</v>
      </c>
      <c r="E5366" s="252" t="s">
        <v>1</v>
      </c>
      <c r="F5366" s="253" t="s">
        <v>4144</v>
      </c>
      <c r="G5366" s="250"/>
      <c r="H5366" s="254">
        <v>60.453000000000003</v>
      </c>
      <c r="I5366" s="255"/>
      <c r="J5366" s="250"/>
      <c r="K5366" s="250"/>
      <c r="L5366" s="256"/>
      <c r="M5366" s="257"/>
      <c r="N5366" s="258"/>
      <c r="O5366" s="258"/>
      <c r="P5366" s="258"/>
      <c r="Q5366" s="258"/>
      <c r="R5366" s="258"/>
      <c r="S5366" s="258"/>
      <c r="T5366" s="259"/>
      <c r="U5366" s="13"/>
      <c r="V5366" s="13"/>
      <c r="W5366" s="13"/>
      <c r="X5366" s="13"/>
      <c r="Y5366" s="13"/>
      <c r="Z5366" s="13"/>
      <c r="AA5366" s="13"/>
      <c r="AB5366" s="13"/>
      <c r="AC5366" s="13"/>
      <c r="AD5366" s="13"/>
      <c r="AE5366" s="13"/>
      <c r="AT5366" s="260" t="s">
        <v>260</v>
      </c>
      <c r="AU5366" s="260" t="s">
        <v>93</v>
      </c>
      <c r="AV5366" s="13" t="s">
        <v>93</v>
      </c>
      <c r="AW5366" s="13" t="s">
        <v>40</v>
      </c>
      <c r="AX5366" s="13" t="s">
        <v>84</v>
      </c>
      <c r="AY5366" s="260" t="s">
        <v>251</v>
      </c>
    </row>
    <row r="5367" s="15" customFormat="1">
      <c r="A5367" s="15"/>
      <c r="B5367" s="272"/>
      <c r="C5367" s="273"/>
      <c r="D5367" s="251" t="s">
        <v>260</v>
      </c>
      <c r="E5367" s="274" t="s">
        <v>1</v>
      </c>
      <c r="F5367" s="275" t="s">
        <v>1112</v>
      </c>
      <c r="G5367" s="273"/>
      <c r="H5367" s="274" t="s">
        <v>1</v>
      </c>
      <c r="I5367" s="276"/>
      <c r="J5367" s="273"/>
      <c r="K5367" s="273"/>
      <c r="L5367" s="277"/>
      <c r="M5367" s="278"/>
      <c r="N5367" s="279"/>
      <c r="O5367" s="279"/>
      <c r="P5367" s="279"/>
      <c r="Q5367" s="279"/>
      <c r="R5367" s="279"/>
      <c r="S5367" s="279"/>
      <c r="T5367" s="280"/>
      <c r="U5367" s="15"/>
      <c r="V5367" s="15"/>
      <c r="W5367" s="15"/>
      <c r="X5367" s="15"/>
      <c r="Y5367" s="15"/>
      <c r="Z5367" s="15"/>
      <c r="AA5367" s="15"/>
      <c r="AB5367" s="15"/>
      <c r="AC5367" s="15"/>
      <c r="AD5367" s="15"/>
      <c r="AE5367" s="15"/>
      <c r="AT5367" s="281" t="s">
        <v>260</v>
      </c>
      <c r="AU5367" s="281" t="s">
        <v>93</v>
      </c>
      <c r="AV5367" s="15" t="s">
        <v>91</v>
      </c>
      <c r="AW5367" s="15" t="s">
        <v>40</v>
      </c>
      <c r="AX5367" s="15" t="s">
        <v>84</v>
      </c>
      <c r="AY5367" s="281" t="s">
        <v>251</v>
      </c>
    </row>
    <row r="5368" s="13" customFormat="1">
      <c r="A5368" s="13"/>
      <c r="B5368" s="249"/>
      <c r="C5368" s="250"/>
      <c r="D5368" s="251" t="s">
        <v>260</v>
      </c>
      <c r="E5368" s="252" t="s">
        <v>1</v>
      </c>
      <c r="F5368" s="253" t="s">
        <v>4145</v>
      </c>
      <c r="G5368" s="250"/>
      <c r="H5368" s="254">
        <v>64.994</v>
      </c>
      <c r="I5368" s="255"/>
      <c r="J5368" s="250"/>
      <c r="K5368" s="250"/>
      <c r="L5368" s="256"/>
      <c r="M5368" s="257"/>
      <c r="N5368" s="258"/>
      <c r="O5368" s="258"/>
      <c r="P5368" s="258"/>
      <c r="Q5368" s="258"/>
      <c r="R5368" s="258"/>
      <c r="S5368" s="258"/>
      <c r="T5368" s="259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T5368" s="260" t="s">
        <v>260</v>
      </c>
      <c r="AU5368" s="260" t="s">
        <v>93</v>
      </c>
      <c r="AV5368" s="13" t="s">
        <v>93</v>
      </c>
      <c r="AW5368" s="13" t="s">
        <v>40</v>
      </c>
      <c r="AX5368" s="13" t="s">
        <v>84</v>
      </c>
      <c r="AY5368" s="260" t="s">
        <v>251</v>
      </c>
    </row>
    <row r="5369" s="15" customFormat="1">
      <c r="A5369" s="15"/>
      <c r="B5369" s="272"/>
      <c r="C5369" s="273"/>
      <c r="D5369" s="251" t="s">
        <v>260</v>
      </c>
      <c r="E5369" s="274" t="s">
        <v>1</v>
      </c>
      <c r="F5369" s="275" t="s">
        <v>1113</v>
      </c>
      <c r="G5369" s="273"/>
      <c r="H5369" s="274" t="s">
        <v>1</v>
      </c>
      <c r="I5369" s="276"/>
      <c r="J5369" s="273"/>
      <c r="K5369" s="273"/>
      <c r="L5369" s="277"/>
      <c r="M5369" s="278"/>
      <c r="N5369" s="279"/>
      <c r="O5369" s="279"/>
      <c r="P5369" s="279"/>
      <c r="Q5369" s="279"/>
      <c r="R5369" s="279"/>
      <c r="S5369" s="279"/>
      <c r="T5369" s="280"/>
      <c r="U5369" s="15"/>
      <c r="V5369" s="15"/>
      <c r="W5369" s="15"/>
      <c r="X5369" s="15"/>
      <c r="Y5369" s="15"/>
      <c r="Z5369" s="15"/>
      <c r="AA5369" s="15"/>
      <c r="AB5369" s="15"/>
      <c r="AC5369" s="15"/>
      <c r="AD5369" s="15"/>
      <c r="AE5369" s="15"/>
      <c r="AT5369" s="281" t="s">
        <v>260</v>
      </c>
      <c r="AU5369" s="281" t="s">
        <v>93</v>
      </c>
      <c r="AV5369" s="15" t="s">
        <v>91</v>
      </c>
      <c r="AW5369" s="15" t="s">
        <v>40</v>
      </c>
      <c r="AX5369" s="15" t="s">
        <v>84</v>
      </c>
      <c r="AY5369" s="281" t="s">
        <v>251</v>
      </c>
    </row>
    <row r="5370" s="13" customFormat="1">
      <c r="A5370" s="13"/>
      <c r="B5370" s="249"/>
      <c r="C5370" s="250"/>
      <c r="D5370" s="251" t="s">
        <v>260</v>
      </c>
      <c r="E5370" s="252" t="s">
        <v>1</v>
      </c>
      <c r="F5370" s="253" t="s">
        <v>4146</v>
      </c>
      <c r="G5370" s="250"/>
      <c r="H5370" s="254">
        <v>66.453999999999994</v>
      </c>
      <c r="I5370" s="255"/>
      <c r="J5370" s="250"/>
      <c r="K5370" s="250"/>
      <c r="L5370" s="256"/>
      <c r="M5370" s="257"/>
      <c r="N5370" s="258"/>
      <c r="O5370" s="258"/>
      <c r="P5370" s="258"/>
      <c r="Q5370" s="258"/>
      <c r="R5370" s="258"/>
      <c r="S5370" s="258"/>
      <c r="T5370" s="259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60" t="s">
        <v>260</v>
      </c>
      <c r="AU5370" s="260" t="s">
        <v>93</v>
      </c>
      <c r="AV5370" s="13" t="s">
        <v>93</v>
      </c>
      <c r="AW5370" s="13" t="s">
        <v>40</v>
      </c>
      <c r="AX5370" s="13" t="s">
        <v>84</v>
      </c>
      <c r="AY5370" s="260" t="s">
        <v>251</v>
      </c>
    </row>
    <row r="5371" s="15" customFormat="1">
      <c r="A5371" s="15"/>
      <c r="B5371" s="272"/>
      <c r="C5371" s="273"/>
      <c r="D5371" s="251" t="s">
        <v>260</v>
      </c>
      <c r="E5371" s="274" t="s">
        <v>1</v>
      </c>
      <c r="F5371" s="275" t="s">
        <v>1114</v>
      </c>
      <c r="G5371" s="273"/>
      <c r="H5371" s="274" t="s">
        <v>1</v>
      </c>
      <c r="I5371" s="276"/>
      <c r="J5371" s="273"/>
      <c r="K5371" s="273"/>
      <c r="L5371" s="277"/>
      <c r="M5371" s="278"/>
      <c r="N5371" s="279"/>
      <c r="O5371" s="279"/>
      <c r="P5371" s="279"/>
      <c r="Q5371" s="279"/>
      <c r="R5371" s="279"/>
      <c r="S5371" s="279"/>
      <c r="T5371" s="280"/>
      <c r="U5371" s="15"/>
      <c r="V5371" s="15"/>
      <c r="W5371" s="15"/>
      <c r="X5371" s="15"/>
      <c r="Y5371" s="15"/>
      <c r="Z5371" s="15"/>
      <c r="AA5371" s="15"/>
      <c r="AB5371" s="15"/>
      <c r="AC5371" s="15"/>
      <c r="AD5371" s="15"/>
      <c r="AE5371" s="15"/>
      <c r="AT5371" s="281" t="s">
        <v>260</v>
      </c>
      <c r="AU5371" s="281" t="s">
        <v>93</v>
      </c>
      <c r="AV5371" s="15" t="s">
        <v>91</v>
      </c>
      <c r="AW5371" s="15" t="s">
        <v>40</v>
      </c>
      <c r="AX5371" s="15" t="s">
        <v>84</v>
      </c>
      <c r="AY5371" s="281" t="s">
        <v>251</v>
      </c>
    </row>
    <row r="5372" s="13" customFormat="1">
      <c r="A5372" s="13"/>
      <c r="B5372" s="249"/>
      <c r="C5372" s="250"/>
      <c r="D5372" s="251" t="s">
        <v>260</v>
      </c>
      <c r="E5372" s="252" t="s">
        <v>1</v>
      </c>
      <c r="F5372" s="253" t="s">
        <v>4147</v>
      </c>
      <c r="G5372" s="250"/>
      <c r="H5372" s="254">
        <v>61.119</v>
      </c>
      <c r="I5372" s="255"/>
      <c r="J5372" s="250"/>
      <c r="K5372" s="250"/>
      <c r="L5372" s="256"/>
      <c r="M5372" s="257"/>
      <c r="N5372" s="258"/>
      <c r="O5372" s="258"/>
      <c r="P5372" s="258"/>
      <c r="Q5372" s="258"/>
      <c r="R5372" s="258"/>
      <c r="S5372" s="258"/>
      <c r="T5372" s="259"/>
      <c r="U5372" s="13"/>
      <c r="V5372" s="13"/>
      <c r="W5372" s="13"/>
      <c r="X5372" s="13"/>
      <c r="Y5372" s="13"/>
      <c r="Z5372" s="13"/>
      <c r="AA5372" s="13"/>
      <c r="AB5372" s="13"/>
      <c r="AC5372" s="13"/>
      <c r="AD5372" s="13"/>
      <c r="AE5372" s="13"/>
      <c r="AT5372" s="260" t="s">
        <v>260</v>
      </c>
      <c r="AU5372" s="260" t="s">
        <v>93</v>
      </c>
      <c r="AV5372" s="13" t="s">
        <v>93</v>
      </c>
      <c r="AW5372" s="13" t="s">
        <v>40</v>
      </c>
      <c r="AX5372" s="13" t="s">
        <v>84</v>
      </c>
      <c r="AY5372" s="260" t="s">
        <v>251</v>
      </c>
    </row>
    <row r="5373" s="15" customFormat="1">
      <c r="A5373" s="15"/>
      <c r="B5373" s="272"/>
      <c r="C5373" s="273"/>
      <c r="D5373" s="251" t="s">
        <v>260</v>
      </c>
      <c r="E5373" s="274" t="s">
        <v>1</v>
      </c>
      <c r="F5373" s="275" t="s">
        <v>1115</v>
      </c>
      <c r="G5373" s="273"/>
      <c r="H5373" s="274" t="s">
        <v>1</v>
      </c>
      <c r="I5373" s="276"/>
      <c r="J5373" s="273"/>
      <c r="K5373" s="273"/>
      <c r="L5373" s="277"/>
      <c r="M5373" s="278"/>
      <c r="N5373" s="279"/>
      <c r="O5373" s="279"/>
      <c r="P5373" s="279"/>
      <c r="Q5373" s="279"/>
      <c r="R5373" s="279"/>
      <c r="S5373" s="279"/>
      <c r="T5373" s="280"/>
      <c r="U5373" s="15"/>
      <c r="V5373" s="15"/>
      <c r="W5373" s="15"/>
      <c r="X5373" s="15"/>
      <c r="Y5373" s="15"/>
      <c r="Z5373" s="15"/>
      <c r="AA5373" s="15"/>
      <c r="AB5373" s="15"/>
      <c r="AC5373" s="15"/>
      <c r="AD5373" s="15"/>
      <c r="AE5373" s="15"/>
      <c r="AT5373" s="281" t="s">
        <v>260</v>
      </c>
      <c r="AU5373" s="281" t="s">
        <v>93</v>
      </c>
      <c r="AV5373" s="15" t="s">
        <v>91</v>
      </c>
      <c r="AW5373" s="15" t="s">
        <v>40</v>
      </c>
      <c r="AX5373" s="15" t="s">
        <v>84</v>
      </c>
      <c r="AY5373" s="281" t="s">
        <v>251</v>
      </c>
    </row>
    <row r="5374" s="13" customFormat="1">
      <c r="A5374" s="13"/>
      <c r="B5374" s="249"/>
      <c r="C5374" s="250"/>
      <c r="D5374" s="251" t="s">
        <v>260</v>
      </c>
      <c r="E5374" s="252" t="s">
        <v>1</v>
      </c>
      <c r="F5374" s="253" t="s">
        <v>4148</v>
      </c>
      <c r="G5374" s="250"/>
      <c r="H5374" s="254">
        <v>61.106999999999999</v>
      </c>
      <c r="I5374" s="255"/>
      <c r="J5374" s="250"/>
      <c r="K5374" s="250"/>
      <c r="L5374" s="256"/>
      <c r="M5374" s="257"/>
      <c r="N5374" s="258"/>
      <c r="O5374" s="258"/>
      <c r="P5374" s="258"/>
      <c r="Q5374" s="258"/>
      <c r="R5374" s="258"/>
      <c r="S5374" s="258"/>
      <c r="T5374" s="259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T5374" s="260" t="s">
        <v>260</v>
      </c>
      <c r="AU5374" s="260" t="s">
        <v>93</v>
      </c>
      <c r="AV5374" s="13" t="s">
        <v>93</v>
      </c>
      <c r="AW5374" s="13" t="s">
        <v>40</v>
      </c>
      <c r="AX5374" s="13" t="s">
        <v>84</v>
      </c>
      <c r="AY5374" s="260" t="s">
        <v>251</v>
      </c>
    </row>
    <row r="5375" s="15" customFormat="1">
      <c r="A5375" s="15"/>
      <c r="B5375" s="272"/>
      <c r="C5375" s="273"/>
      <c r="D5375" s="251" t="s">
        <v>260</v>
      </c>
      <c r="E5375" s="274" t="s">
        <v>1</v>
      </c>
      <c r="F5375" s="275" t="s">
        <v>1116</v>
      </c>
      <c r="G5375" s="273"/>
      <c r="H5375" s="274" t="s">
        <v>1</v>
      </c>
      <c r="I5375" s="276"/>
      <c r="J5375" s="273"/>
      <c r="K5375" s="273"/>
      <c r="L5375" s="277"/>
      <c r="M5375" s="278"/>
      <c r="N5375" s="279"/>
      <c r="O5375" s="279"/>
      <c r="P5375" s="279"/>
      <c r="Q5375" s="279"/>
      <c r="R5375" s="279"/>
      <c r="S5375" s="279"/>
      <c r="T5375" s="280"/>
      <c r="U5375" s="15"/>
      <c r="V5375" s="15"/>
      <c r="W5375" s="15"/>
      <c r="X5375" s="15"/>
      <c r="Y5375" s="15"/>
      <c r="Z5375" s="15"/>
      <c r="AA5375" s="15"/>
      <c r="AB5375" s="15"/>
      <c r="AC5375" s="15"/>
      <c r="AD5375" s="15"/>
      <c r="AE5375" s="15"/>
      <c r="AT5375" s="281" t="s">
        <v>260</v>
      </c>
      <c r="AU5375" s="281" t="s">
        <v>93</v>
      </c>
      <c r="AV5375" s="15" t="s">
        <v>91</v>
      </c>
      <c r="AW5375" s="15" t="s">
        <v>40</v>
      </c>
      <c r="AX5375" s="15" t="s">
        <v>84</v>
      </c>
      <c r="AY5375" s="281" t="s">
        <v>251</v>
      </c>
    </row>
    <row r="5376" s="13" customFormat="1">
      <c r="A5376" s="13"/>
      <c r="B5376" s="249"/>
      <c r="C5376" s="250"/>
      <c r="D5376" s="251" t="s">
        <v>260</v>
      </c>
      <c r="E5376" s="252" t="s">
        <v>1</v>
      </c>
      <c r="F5376" s="253" t="s">
        <v>1096</v>
      </c>
      <c r="G5376" s="250"/>
      <c r="H5376" s="254">
        <v>83.364999999999995</v>
      </c>
      <c r="I5376" s="255"/>
      <c r="J5376" s="250"/>
      <c r="K5376" s="250"/>
      <c r="L5376" s="256"/>
      <c r="M5376" s="257"/>
      <c r="N5376" s="258"/>
      <c r="O5376" s="258"/>
      <c r="P5376" s="258"/>
      <c r="Q5376" s="258"/>
      <c r="R5376" s="258"/>
      <c r="S5376" s="258"/>
      <c r="T5376" s="259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60" t="s">
        <v>260</v>
      </c>
      <c r="AU5376" s="260" t="s">
        <v>93</v>
      </c>
      <c r="AV5376" s="13" t="s">
        <v>93</v>
      </c>
      <c r="AW5376" s="13" t="s">
        <v>40</v>
      </c>
      <c r="AX5376" s="13" t="s">
        <v>84</v>
      </c>
      <c r="AY5376" s="260" t="s">
        <v>251</v>
      </c>
    </row>
    <row r="5377" s="13" customFormat="1">
      <c r="A5377" s="13"/>
      <c r="B5377" s="249"/>
      <c r="C5377" s="250"/>
      <c r="D5377" s="251" t="s">
        <v>260</v>
      </c>
      <c r="E5377" s="252" t="s">
        <v>1</v>
      </c>
      <c r="F5377" s="253" t="s">
        <v>4142</v>
      </c>
      <c r="G5377" s="250"/>
      <c r="H5377" s="254">
        <v>-15.449999999999999</v>
      </c>
      <c r="I5377" s="255"/>
      <c r="J5377" s="250"/>
      <c r="K5377" s="250"/>
      <c r="L5377" s="256"/>
      <c r="M5377" s="257"/>
      <c r="N5377" s="258"/>
      <c r="O5377" s="258"/>
      <c r="P5377" s="258"/>
      <c r="Q5377" s="258"/>
      <c r="R5377" s="258"/>
      <c r="S5377" s="258"/>
      <c r="T5377" s="259"/>
      <c r="U5377" s="13"/>
      <c r="V5377" s="13"/>
      <c r="W5377" s="13"/>
      <c r="X5377" s="13"/>
      <c r="Y5377" s="13"/>
      <c r="Z5377" s="13"/>
      <c r="AA5377" s="13"/>
      <c r="AB5377" s="13"/>
      <c r="AC5377" s="13"/>
      <c r="AD5377" s="13"/>
      <c r="AE5377" s="13"/>
      <c r="AT5377" s="260" t="s">
        <v>260</v>
      </c>
      <c r="AU5377" s="260" t="s">
        <v>93</v>
      </c>
      <c r="AV5377" s="13" t="s">
        <v>93</v>
      </c>
      <c r="AW5377" s="13" t="s">
        <v>40</v>
      </c>
      <c r="AX5377" s="13" t="s">
        <v>84</v>
      </c>
      <c r="AY5377" s="260" t="s">
        <v>251</v>
      </c>
    </row>
    <row r="5378" s="16" customFormat="1">
      <c r="A5378" s="16"/>
      <c r="B5378" s="283"/>
      <c r="C5378" s="284"/>
      <c r="D5378" s="251" t="s">
        <v>260</v>
      </c>
      <c r="E5378" s="285" t="s">
        <v>1</v>
      </c>
      <c r="F5378" s="286" t="s">
        <v>329</v>
      </c>
      <c r="G5378" s="284"/>
      <c r="H5378" s="287">
        <v>633.41799999999989</v>
      </c>
      <c r="I5378" s="288"/>
      <c r="J5378" s="284"/>
      <c r="K5378" s="284"/>
      <c r="L5378" s="289"/>
      <c r="M5378" s="290"/>
      <c r="N5378" s="291"/>
      <c r="O5378" s="291"/>
      <c r="P5378" s="291"/>
      <c r="Q5378" s="291"/>
      <c r="R5378" s="291"/>
      <c r="S5378" s="291"/>
      <c r="T5378" s="292"/>
      <c r="U5378" s="16"/>
      <c r="V5378" s="16"/>
      <c r="W5378" s="16"/>
      <c r="X5378" s="16"/>
      <c r="Y5378" s="16"/>
      <c r="Z5378" s="16"/>
      <c r="AA5378" s="16"/>
      <c r="AB5378" s="16"/>
      <c r="AC5378" s="16"/>
      <c r="AD5378" s="16"/>
      <c r="AE5378" s="16"/>
      <c r="AT5378" s="293" t="s">
        <v>260</v>
      </c>
      <c r="AU5378" s="293" t="s">
        <v>93</v>
      </c>
      <c r="AV5378" s="16" t="s">
        <v>273</v>
      </c>
      <c r="AW5378" s="16" t="s">
        <v>40</v>
      </c>
      <c r="AX5378" s="16" t="s">
        <v>84</v>
      </c>
      <c r="AY5378" s="293" t="s">
        <v>251</v>
      </c>
    </row>
    <row r="5379" s="15" customFormat="1">
      <c r="A5379" s="15"/>
      <c r="B5379" s="272"/>
      <c r="C5379" s="273"/>
      <c r="D5379" s="251" t="s">
        <v>260</v>
      </c>
      <c r="E5379" s="274" t="s">
        <v>1</v>
      </c>
      <c r="F5379" s="275" t="s">
        <v>632</v>
      </c>
      <c r="G5379" s="273"/>
      <c r="H5379" s="274" t="s">
        <v>1</v>
      </c>
      <c r="I5379" s="276"/>
      <c r="J5379" s="273"/>
      <c r="K5379" s="273"/>
      <c r="L5379" s="277"/>
      <c r="M5379" s="278"/>
      <c r="N5379" s="279"/>
      <c r="O5379" s="279"/>
      <c r="P5379" s="279"/>
      <c r="Q5379" s="279"/>
      <c r="R5379" s="279"/>
      <c r="S5379" s="279"/>
      <c r="T5379" s="280"/>
      <c r="U5379" s="15"/>
      <c r="V5379" s="15"/>
      <c r="W5379" s="15"/>
      <c r="X5379" s="15"/>
      <c r="Y5379" s="15"/>
      <c r="Z5379" s="15"/>
      <c r="AA5379" s="15"/>
      <c r="AB5379" s="15"/>
      <c r="AC5379" s="15"/>
      <c r="AD5379" s="15"/>
      <c r="AE5379" s="15"/>
      <c r="AT5379" s="281" t="s">
        <v>260</v>
      </c>
      <c r="AU5379" s="281" t="s">
        <v>93</v>
      </c>
      <c r="AV5379" s="15" t="s">
        <v>91</v>
      </c>
      <c r="AW5379" s="15" t="s">
        <v>40</v>
      </c>
      <c r="AX5379" s="15" t="s">
        <v>84</v>
      </c>
      <c r="AY5379" s="281" t="s">
        <v>251</v>
      </c>
    </row>
    <row r="5380" s="15" customFormat="1">
      <c r="A5380" s="15"/>
      <c r="B5380" s="272"/>
      <c r="C5380" s="273"/>
      <c r="D5380" s="251" t="s">
        <v>260</v>
      </c>
      <c r="E5380" s="274" t="s">
        <v>1</v>
      </c>
      <c r="F5380" s="275" t="s">
        <v>1118</v>
      </c>
      <c r="G5380" s="273"/>
      <c r="H5380" s="274" t="s">
        <v>1</v>
      </c>
      <c r="I5380" s="276"/>
      <c r="J5380" s="273"/>
      <c r="K5380" s="273"/>
      <c r="L5380" s="277"/>
      <c r="M5380" s="278"/>
      <c r="N5380" s="279"/>
      <c r="O5380" s="279"/>
      <c r="P5380" s="279"/>
      <c r="Q5380" s="279"/>
      <c r="R5380" s="279"/>
      <c r="S5380" s="279"/>
      <c r="T5380" s="280"/>
      <c r="U5380" s="15"/>
      <c r="V5380" s="15"/>
      <c r="W5380" s="15"/>
      <c r="X5380" s="15"/>
      <c r="Y5380" s="15"/>
      <c r="Z5380" s="15"/>
      <c r="AA5380" s="15"/>
      <c r="AB5380" s="15"/>
      <c r="AC5380" s="15"/>
      <c r="AD5380" s="15"/>
      <c r="AE5380" s="15"/>
      <c r="AT5380" s="281" t="s">
        <v>260</v>
      </c>
      <c r="AU5380" s="281" t="s">
        <v>93</v>
      </c>
      <c r="AV5380" s="15" t="s">
        <v>91</v>
      </c>
      <c r="AW5380" s="15" t="s">
        <v>40</v>
      </c>
      <c r="AX5380" s="15" t="s">
        <v>84</v>
      </c>
      <c r="AY5380" s="281" t="s">
        <v>251</v>
      </c>
    </row>
    <row r="5381" s="13" customFormat="1">
      <c r="A5381" s="13"/>
      <c r="B5381" s="249"/>
      <c r="C5381" s="250"/>
      <c r="D5381" s="251" t="s">
        <v>260</v>
      </c>
      <c r="E5381" s="252" t="s">
        <v>1</v>
      </c>
      <c r="F5381" s="253" t="s">
        <v>4143</v>
      </c>
      <c r="G5381" s="250"/>
      <c r="H5381" s="254">
        <v>70.016999999999996</v>
      </c>
      <c r="I5381" s="255"/>
      <c r="J5381" s="250"/>
      <c r="K5381" s="250"/>
      <c r="L5381" s="256"/>
      <c r="M5381" s="257"/>
      <c r="N5381" s="258"/>
      <c r="O5381" s="258"/>
      <c r="P5381" s="258"/>
      <c r="Q5381" s="258"/>
      <c r="R5381" s="258"/>
      <c r="S5381" s="258"/>
      <c r="T5381" s="259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T5381" s="260" t="s">
        <v>260</v>
      </c>
      <c r="AU5381" s="260" t="s">
        <v>93</v>
      </c>
      <c r="AV5381" s="13" t="s">
        <v>93</v>
      </c>
      <c r="AW5381" s="13" t="s">
        <v>40</v>
      </c>
      <c r="AX5381" s="13" t="s">
        <v>84</v>
      </c>
      <c r="AY5381" s="260" t="s">
        <v>251</v>
      </c>
    </row>
    <row r="5382" s="15" customFormat="1">
      <c r="A5382" s="15"/>
      <c r="B5382" s="272"/>
      <c r="C5382" s="273"/>
      <c r="D5382" s="251" t="s">
        <v>260</v>
      </c>
      <c r="E5382" s="274" t="s">
        <v>1</v>
      </c>
      <c r="F5382" s="275" t="s">
        <v>1119</v>
      </c>
      <c r="G5382" s="273"/>
      <c r="H5382" s="274" t="s">
        <v>1</v>
      </c>
      <c r="I5382" s="276"/>
      <c r="J5382" s="273"/>
      <c r="K5382" s="273"/>
      <c r="L5382" s="277"/>
      <c r="M5382" s="278"/>
      <c r="N5382" s="279"/>
      <c r="O5382" s="279"/>
      <c r="P5382" s="279"/>
      <c r="Q5382" s="279"/>
      <c r="R5382" s="279"/>
      <c r="S5382" s="279"/>
      <c r="T5382" s="280"/>
      <c r="U5382" s="15"/>
      <c r="V5382" s="15"/>
      <c r="W5382" s="15"/>
      <c r="X5382" s="15"/>
      <c r="Y5382" s="15"/>
      <c r="Z5382" s="15"/>
      <c r="AA5382" s="15"/>
      <c r="AB5382" s="15"/>
      <c r="AC5382" s="15"/>
      <c r="AD5382" s="15"/>
      <c r="AE5382" s="15"/>
      <c r="AT5382" s="281" t="s">
        <v>260</v>
      </c>
      <c r="AU5382" s="281" t="s">
        <v>93</v>
      </c>
      <c r="AV5382" s="15" t="s">
        <v>91</v>
      </c>
      <c r="AW5382" s="15" t="s">
        <v>40</v>
      </c>
      <c r="AX5382" s="15" t="s">
        <v>84</v>
      </c>
      <c r="AY5382" s="281" t="s">
        <v>251</v>
      </c>
    </row>
    <row r="5383" s="13" customFormat="1">
      <c r="A5383" s="13"/>
      <c r="B5383" s="249"/>
      <c r="C5383" s="250"/>
      <c r="D5383" s="251" t="s">
        <v>260</v>
      </c>
      <c r="E5383" s="252" t="s">
        <v>1</v>
      </c>
      <c r="F5383" s="253" t="s">
        <v>4144</v>
      </c>
      <c r="G5383" s="250"/>
      <c r="H5383" s="254">
        <v>60.453000000000003</v>
      </c>
      <c r="I5383" s="255"/>
      <c r="J5383" s="250"/>
      <c r="K5383" s="250"/>
      <c r="L5383" s="256"/>
      <c r="M5383" s="257"/>
      <c r="N5383" s="258"/>
      <c r="O5383" s="258"/>
      <c r="P5383" s="258"/>
      <c r="Q5383" s="258"/>
      <c r="R5383" s="258"/>
      <c r="S5383" s="258"/>
      <c r="T5383" s="259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60" t="s">
        <v>260</v>
      </c>
      <c r="AU5383" s="260" t="s">
        <v>93</v>
      </c>
      <c r="AV5383" s="13" t="s">
        <v>93</v>
      </c>
      <c r="AW5383" s="13" t="s">
        <v>40</v>
      </c>
      <c r="AX5383" s="13" t="s">
        <v>84</v>
      </c>
      <c r="AY5383" s="260" t="s">
        <v>251</v>
      </c>
    </row>
    <row r="5384" s="15" customFormat="1">
      <c r="A5384" s="15"/>
      <c r="B5384" s="272"/>
      <c r="C5384" s="273"/>
      <c r="D5384" s="251" t="s">
        <v>260</v>
      </c>
      <c r="E5384" s="274" t="s">
        <v>1</v>
      </c>
      <c r="F5384" s="275" t="s">
        <v>1120</v>
      </c>
      <c r="G5384" s="273"/>
      <c r="H5384" s="274" t="s">
        <v>1</v>
      </c>
      <c r="I5384" s="276"/>
      <c r="J5384" s="273"/>
      <c r="K5384" s="273"/>
      <c r="L5384" s="277"/>
      <c r="M5384" s="278"/>
      <c r="N5384" s="279"/>
      <c r="O5384" s="279"/>
      <c r="P5384" s="279"/>
      <c r="Q5384" s="279"/>
      <c r="R5384" s="279"/>
      <c r="S5384" s="279"/>
      <c r="T5384" s="280"/>
      <c r="U5384" s="15"/>
      <c r="V5384" s="15"/>
      <c r="W5384" s="15"/>
      <c r="X5384" s="15"/>
      <c r="Y5384" s="15"/>
      <c r="Z5384" s="15"/>
      <c r="AA5384" s="15"/>
      <c r="AB5384" s="15"/>
      <c r="AC5384" s="15"/>
      <c r="AD5384" s="15"/>
      <c r="AE5384" s="15"/>
      <c r="AT5384" s="281" t="s">
        <v>260</v>
      </c>
      <c r="AU5384" s="281" t="s">
        <v>93</v>
      </c>
      <c r="AV5384" s="15" t="s">
        <v>91</v>
      </c>
      <c r="AW5384" s="15" t="s">
        <v>40</v>
      </c>
      <c r="AX5384" s="15" t="s">
        <v>84</v>
      </c>
      <c r="AY5384" s="281" t="s">
        <v>251</v>
      </c>
    </row>
    <row r="5385" s="13" customFormat="1">
      <c r="A5385" s="13"/>
      <c r="B5385" s="249"/>
      <c r="C5385" s="250"/>
      <c r="D5385" s="251" t="s">
        <v>260</v>
      </c>
      <c r="E5385" s="252" t="s">
        <v>1</v>
      </c>
      <c r="F5385" s="253" t="s">
        <v>4144</v>
      </c>
      <c r="G5385" s="250"/>
      <c r="H5385" s="254">
        <v>60.453000000000003</v>
      </c>
      <c r="I5385" s="255"/>
      <c r="J5385" s="250"/>
      <c r="K5385" s="250"/>
      <c r="L5385" s="256"/>
      <c r="M5385" s="257"/>
      <c r="N5385" s="258"/>
      <c r="O5385" s="258"/>
      <c r="P5385" s="258"/>
      <c r="Q5385" s="258"/>
      <c r="R5385" s="258"/>
      <c r="S5385" s="258"/>
      <c r="T5385" s="259"/>
      <c r="U5385" s="13"/>
      <c r="V5385" s="13"/>
      <c r="W5385" s="13"/>
      <c r="X5385" s="13"/>
      <c r="Y5385" s="13"/>
      <c r="Z5385" s="13"/>
      <c r="AA5385" s="13"/>
      <c r="AB5385" s="13"/>
      <c r="AC5385" s="13"/>
      <c r="AD5385" s="13"/>
      <c r="AE5385" s="13"/>
      <c r="AT5385" s="260" t="s">
        <v>260</v>
      </c>
      <c r="AU5385" s="260" t="s">
        <v>93</v>
      </c>
      <c r="AV5385" s="13" t="s">
        <v>93</v>
      </c>
      <c r="AW5385" s="13" t="s">
        <v>40</v>
      </c>
      <c r="AX5385" s="13" t="s">
        <v>84</v>
      </c>
      <c r="AY5385" s="260" t="s">
        <v>251</v>
      </c>
    </row>
    <row r="5386" s="15" customFormat="1">
      <c r="A5386" s="15"/>
      <c r="B5386" s="272"/>
      <c r="C5386" s="273"/>
      <c r="D5386" s="251" t="s">
        <v>260</v>
      </c>
      <c r="E5386" s="274" t="s">
        <v>1</v>
      </c>
      <c r="F5386" s="275" t="s">
        <v>1122</v>
      </c>
      <c r="G5386" s="273"/>
      <c r="H5386" s="274" t="s">
        <v>1</v>
      </c>
      <c r="I5386" s="276"/>
      <c r="J5386" s="273"/>
      <c r="K5386" s="273"/>
      <c r="L5386" s="277"/>
      <c r="M5386" s="278"/>
      <c r="N5386" s="279"/>
      <c r="O5386" s="279"/>
      <c r="P5386" s="279"/>
      <c r="Q5386" s="279"/>
      <c r="R5386" s="279"/>
      <c r="S5386" s="279"/>
      <c r="T5386" s="280"/>
      <c r="U5386" s="15"/>
      <c r="V5386" s="15"/>
      <c r="W5386" s="15"/>
      <c r="X5386" s="15"/>
      <c r="Y5386" s="15"/>
      <c r="Z5386" s="15"/>
      <c r="AA5386" s="15"/>
      <c r="AB5386" s="15"/>
      <c r="AC5386" s="15"/>
      <c r="AD5386" s="15"/>
      <c r="AE5386" s="15"/>
      <c r="AT5386" s="281" t="s">
        <v>260</v>
      </c>
      <c r="AU5386" s="281" t="s">
        <v>93</v>
      </c>
      <c r="AV5386" s="15" t="s">
        <v>91</v>
      </c>
      <c r="AW5386" s="15" t="s">
        <v>40</v>
      </c>
      <c r="AX5386" s="15" t="s">
        <v>84</v>
      </c>
      <c r="AY5386" s="281" t="s">
        <v>251</v>
      </c>
    </row>
    <row r="5387" s="13" customFormat="1">
      <c r="A5387" s="13"/>
      <c r="B5387" s="249"/>
      <c r="C5387" s="250"/>
      <c r="D5387" s="251" t="s">
        <v>260</v>
      </c>
      <c r="E5387" s="252" t="s">
        <v>1</v>
      </c>
      <c r="F5387" s="253" t="s">
        <v>4144</v>
      </c>
      <c r="G5387" s="250"/>
      <c r="H5387" s="254">
        <v>60.453000000000003</v>
      </c>
      <c r="I5387" s="255"/>
      <c r="J5387" s="250"/>
      <c r="K5387" s="250"/>
      <c r="L5387" s="256"/>
      <c r="M5387" s="257"/>
      <c r="N5387" s="258"/>
      <c r="O5387" s="258"/>
      <c r="P5387" s="258"/>
      <c r="Q5387" s="258"/>
      <c r="R5387" s="258"/>
      <c r="S5387" s="258"/>
      <c r="T5387" s="259"/>
      <c r="U5387" s="13"/>
      <c r="V5387" s="13"/>
      <c r="W5387" s="13"/>
      <c r="X5387" s="13"/>
      <c r="Y5387" s="13"/>
      <c r="Z5387" s="13"/>
      <c r="AA5387" s="13"/>
      <c r="AB5387" s="13"/>
      <c r="AC5387" s="13"/>
      <c r="AD5387" s="13"/>
      <c r="AE5387" s="13"/>
      <c r="AT5387" s="260" t="s">
        <v>260</v>
      </c>
      <c r="AU5387" s="260" t="s">
        <v>93</v>
      </c>
      <c r="AV5387" s="13" t="s">
        <v>93</v>
      </c>
      <c r="AW5387" s="13" t="s">
        <v>40</v>
      </c>
      <c r="AX5387" s="13" t="s">
        <v>84</v>
      </c>
      <c r="AY5387" s="260" t="s">
        <v>251</v>
      </c>
    </row>
    <row r="5388" s="15" customFormat="1">
      <c r="A5388" s="15"/>
      <c r="B5388" s="272"/>
      <c r="C5388" s="273"/>
      <c r="D5388" s="251" t="s">
        <v>260</v>
      </c>
      <c r="E5388" s="274" t="s">
        <v>1</v>
      </c>
      <c r="F5388" s="275" t="s">
        <v>1123</v>
      </c>
      <c r="G5388" s="273"/>
      <c r="H5388" s="274" t="s">
        <v>1</v>
      </c>
      <c r="I5388" s="276"/>
      <c r="J5388" s="273"/>
      <c r="K5388" s="273"/>
      <c r="L5388" s="277"/>
      <c r="M5388" s="278"/>
      <c r="N5388" s="279"/>
      <c r="O5388" s="279"/>
      <c r="P5388" s="279"/>
      <c r="Q5388" s="279"/>
      <c r="R5388" s="279"/>
      <c r="S5388" s="279"/>
      <c r="T5388" s="280"/>
      <c r="U5388" s="15"/>
      <c r="V5388" s="15"/>
      <c r="W5388" s="15"/>
      <c r="X5388" s="15"/>
      <c r="Y5388" s="15"/>
      <c r="Z5388" s="15"/>
      <c r="AA5388" s="15"/>
      <c r="AB5388" s="15"/>
      <c r="AC5388" s="15"/>
      <c r="AD5388" s="15"/>
      <c r="AE5388" s="15"/>
      <c r="AT5388" s="281" t="s">
        <v>260</v>
      </c>
      <c r="AU5388" s="281" t="s">
        <v>93</v>
      </c>
      <c r="AV5388" s="15" t="s">
        <v>91</v>
      </c>
      <c r="AW5388" s="15" t="s">
        <v>40</v>
      </c>
      <c r="AX5388" s="15" t="s">
        <v>84</v>
      </c>
      <c r="AY5388" s="281" t="s">
        <v>251</v>
      </c>
    </row>
    <row r="5389" s="13" customFormat="1">
      <c r="A5389" s="13"/>
      <c r="B5389" s="249"/>
      <c r="C5389" s="250"/>
      <c r="D5389" s="251" t="s">
        <v>260</v>
      </c>
      <c r="E5389" s="252" t="s">
        <v>1</v>
      </c>
      <c r="F5389" s="253" t="s">
        <v>4144</v>
      </c>
      <c r="G5389" s="250"/>
      <c r="H5389" s="254">
        <v>60.453000000000003</v>
      </c>
      <c r="I5389" s="255"/>
      <c r="J5389" s="250"/>
      <c r="K5389" s="250"/>
      <c r="L5389" s="256"/>
      <c r="M5389" s="257"/>
      <c r="N5389" s="258"/>
      <c r="O5389" s="258"/>
      <c r="P5389" s="258"/>
      <c r="Q5389" s="258"/>
      <c r="R5389" s="258"/>
      <c r="S5389" s="258"/>
      <c r="T5389" s="259"/>
      <c r="U5389" s="13"/>
      <c r="V5389" s="13"/>
      <c r="W5389" s="13"/>
      <c r="X5389" s="13"/>
      <c r="Y5389" s="13"/>
      <c r="Z5389" s="13"/>
      <c r="AA5389" s="13"/>
      <c r="AB5389" s="13"/>
      <c r="AC5389" s="13"/>
      <c r="AD5389" s="13"/>
      <c r="AE5389" s="13"/>
      <c r="AT5389" s="260" t="s">
        <v>260</v>
      </c>
      <c r="AU5389" s="260" t="s">
        <v>93</v>
      </c>
      <c r="AV5389" s="13" t="s">
        <v>93</v>
      </c>
      <c r="AW5389" s="13" t="s">
        <v>40</v>
      </c>
      <c r="AX5389" s="13" t="s">
        <v>84</v>
      </c>
      <c r="AY5389" s="260" t="s">
        <v>251</v>
      </c>
    </row>
    <row r="5390" s="15" customFormat="1">
      <c r="A5390" s="15"/>
      <c r="B5390" s="272"/>
      <c r="C5390" s="273"/>
      <c r="D5390" s="251" t="s">
        <v>260</v>
      </c>
      <c r="E5390" s="274" t="s">
        <v>1</v>
      </c>
      <c r="F5390" s="275" t="s">
        <v>1124</v>
      </c>
      <c r="G5390" s="273"/>
      <c r="H5390" s="274" t="s">
        <v>1</v>
      </c>
      <c r="I5390" s="276"/>
      <c r="J5390" s="273"/>
      <c r="K5390" s="273"/>
      <c r="L5390" s="277"/>
      <c r="M5390" s="278"/>
      <c r="N5390" s="279"/>
      <c r="O5390" s="279"/>
      <c r="P5390" s="279"/>
      <c r="Q5390" s="279"/>
      <c r="R5390" s="279"/>
      <c r="S5390" s="279"/>
      <c r="T5390" s="280"/>
      <c r="U5390" s="15"/>
      <c r="V5390" s="15"/>
      <c r="W5390" s="15"/>
      <c r="X5390" s="15"/>
      <c r="Y5390" s="15"/>
      <c r="Z5390" s="15"/>
      <c r="AA5390" s="15"/>
      <c r="AB5390" s="15"/>
      <c r="AC5390" s="15"/>
      <c r="AD5390" s="15"/>
      <c r="AE5390" s="15"/>
      <c r="AT5390" s="281" t="s">
        <v>260</v>
      </c>
      <c r="AU5390" s="281" t="s">
        <v>93</v>
      </c>
      <c r="AV5390" s="15" t="s">
        <v>91</v>
      </c>
      <c r="AW5390" s="15" t="s">
        <v>40</v>
      </c>
      <c r="AX5390" s="15" t="s">
        <v>84</v>
      </c>
      <c r="AY5390" s="281" t="s">
        <v>251</v>
      </c>
    </row>
    <row r="5391" s="13" customFormat="1">
      <c r="A5391" s="13"/>
      <c r="B5391" s="249"/>
      <c r="C5391" s="250"/>
      <c r="D5391" s="251" t="s">
        <v>260</v>
      </c>
      <c r="E5391" s="252" t="s">
        <v>1</v>
      </c>
      <c r="F5391" s="253" t="s">
        <v>4145</v>
      </c>
      <c r="G5391" s="250"/>
      <c r="H5391" s="254">
        <v>64.994</v>
      </c>
      <c r="I5391" s="255"/>
      <c r="J5391" s="250"/>
      <c r="K5391" s="250"/>
      <c r="L5391" s="256"/>
      <c r="M5391" s="257"/>
      <c r="N5391" s="258"/>
      <c r="O5391" s="258"/>
      <c r="P5391" s="258"/>
      <c r="Q5391" s="258"/>
      <c r="R5391" s="258"/>
      <c r="S5391" s="258"/>
      <c r="T5391" s="259"/>
      <c r="U5391" s="13"/>
      <c r="V5391" s="13"/>
      <c r="W5391" s="13"/>
      <c r="X5391" s="13"/>
      <c r="Y5391" s="13"/>
      <c r="Z5391" s="13"/>
      <c r="AA5391" s="13"/>
      <c r="AB5391" s="13"/>
      <c r="AC5391" s="13"/>
      <c r="AD5391" s="13"/>
      <c r="AE5391" s="13"/>
      <c r="AT5391" s="260" t="s">
        <v>260</v>
      </c>
      <c r="AU5391" s="260" t="s">
        <v>93</v>
      </c>
      <c r="AV5391" s="13" t="s">
        <v>93</v>
      </c>
      <c r="AW5391" s="13" t="s">
        <v>40</v>
      </c>
      <c r="AX5391" s="13" t="s">
        <v>84</v>
      </c>
      <c r="AY5391" s="260" t="s">
        <v>251</v>
      </c>
    </row>
    <row r="5392" s="15" customFormat="1">
      <c r="A5392" s="15"/>
      <c r="B5392" s="272"/>
      <c r="C5392" s="273"/>
      <c r="D5392" s="251" t="s">
        <v>260</v>
      </c>
      <c r="E5392" s="274" t="s">
        <v>1</v>
      </c>
      <c r="F5392" s="275" t="s">
        <v>1125</v>
      </c>
      <c r="G5392" s="273"/>
      <c r="H5392" s="274" t="s">
        <v>1</v>
      </c>
      <c r="I5392" s="276"/>
      <c r="J5392" s="273"/>
      <c r="K5392" s="273"/>
      <c r="L5392" s="277"/>
      <c r="M5392" s="278"/>
      <c r="N5392" s="279"/>
      <c r="O5392" s="279"/>
      <c r="P5392" s="279"/>
      <c r="Q5392" s="279"/>
      <c r="R5392" s="279"/>
      <c r="S5392" s="279"/>
      <c r="T5392" s="280"/>
      <c r="U5392" s="15"/>
      <c r="V5392" s="15"/>
      <c r="W5392" s="15"/>
      <c r="X5392" s="15"/>
      <c r="Y5392" s="15"/>
      <c r="Z5392" s="15"/>
      <c r="AA5392" s="15"/>
      <c r="AB5392" s="15"/>
      <c r="AC5392" s="15"/>
      <c r="AD5392" s="15"/>
      <c r="AE5392" s="15"/>
      <c r="AT5392" s="281" t="s">
        <v>260</v>
      </c>
      <c r="AU5392" s="281" t="s">
        <v>93</v>
      </c>
      <c r="AV5392" s="15" t="s">
        <v>91</v>
      </c>
      <c r="AW5392" s="15" t="s">
        <v>40</v>
      </c>
      <c r="AX5392" s="15" t="s">
        <v>84</v>
      </c>
      <c r="AY5392" s="281" t="s">
        <v>251</v>
      </c>
    </row>
    <row r="5393" s="13" customFormat="1">
      <c r="A5393" s="13"/>
      <c r="B5393" s="249"/>
      <c r="C5393" s="250"/>
      <c r="D5393" s="251" t="s">
        <v>260</v>
      </c>
      <c r="E5393" s="252" t="s">
        <v>1</v>
      </c>
      <c r="F5393" s="253" t="s">
        <v>4146</v>
      </c>
      <c r="G5393" s="250"/>
      <c r="H5393" s="254">
        <v>66.453999999999994</v>
      </c>
      <c r="I5393" s="255"/>
      <c r="J5393" s="250"/>
      <c r="K5393" s="250"/>
      <c r="L5393" s="256"/>
      <c r="M5393" s="257"/>
      <c r="N5393" s="258"/>
      <c r="O5393" s="258"/>
      <c r="P5393" s="258"/>
      <c r="Q5393" s="258"/>
      <c r="R5393" s="258"/>
      <c r="S5393" s="258"/>
      <c r="T5393" s="259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60" t="s">
        <v>260</v>
      </c>
      <c r="AU5393" s="260" t="s">
        <v>93</v>
      </c>
      <c r="AV5393" s="13" t="s">
        <v>93</v>
      </c>
      <c r="AW5393" s="13" t="s">
        <v>40</v>
      </c>
      <c r="AX5393" s="13" t="s">
        <v>84</v>
      </c>
      <c r="AY5393" s="260" t="s">
        <v>251</v>
      </c>
    </row>
    <row r="5394" s="15" customFormat="1">
      <c r="A5394" s="15"/>
      <c r="B5394" s="272"/>
      <c r="C5394" s="273"/>
      <c r="D5394" s="251" t="s">
        <v>260</v>
      </c>
      <c r="E5394" s="274" t="s">
        <v>1</v>
      </c>
      <c r="F5394" s="275" t="s">
        <v>1126</v>
      </c>
      <c r="G5394" s="273"/>
      <c r="H5394" s="274" t="s">
        <v>1</v>
      </c>
      <c r="I5394" s="276"/>
      <c r="J5394" s="273"/>
      <c r="K5394" s="273"/>
      <c r="L5394" s="277"/>
      <c r="M5394" s="278"/>
      <c r="N5394" s="279"/>
      <c r="O5394" s="279"/>
      <c r="P5394" s="279"/>
      <c r="Q5394" s="279"/>
      <c r="R5394" s="279"/>
      <c r="S5394" s="279"/>
      <c r="T5394" s="280"/>
      <c r="U5394" s="15"/>
      <c r="V5394" s="15"/>
      <c r="W5394" s="15"/>
      <c r="X5394" s="15"/>
      <c r="Y5394" s="15"/>
      <c r="Z5394" s="15"/>
      <c r="AA5394" s="15"/>
      <c r="AB5394" s="15"/>
      <c r="AC5394" s="15"/>
      <c r="AD5394" s="15"/>
      <c r="AE5394" s="15"/>
      <c r="AT5394" s="281" t="s">
        <v>260</v>
      </c>
      <c r="AU5394" s="281" t="s">
        <v>93</v>
      </c>
      <c r="AV5394" s="15" t="s">
        <v>91</v>
      </c>
      <c r="AW5394" s="15" t="s">
        <v>40</v>
      </c>
      <c r="AX5394" s="15" t="s">
        <v>84</v>
      </c>
      <c r="AY5394" s="281" t="s">
        <v>251</v>
      </c>
    </row>
    <row r="5395" s="13" customFormat="1">
      <c r="A5395" s="13"/>
      <c r="B5395" s="249"/>
      <c r="C5395" s="250"/>
      <c r="D5395" s="251" t="s">
        <v>260</v>
      </c>
      <c r="E5395" s="252" t="s">
        <v>1</v>
      </c>
      <c r="F5395" s="253" t="s">
        <v>4147</v>
      </c>
      <c r="G5395" s="250"/>
      <c r="H5395" s="254">
        <v>61.119</v>
      </c>
      <c r="I5395" s="255"/>
      <c r="J5395" s="250"/>
      <c r="K5395" s="250"/>
      <c r="L5395" s="256"/>
      <c r="M5395" s="257"/>
      <c r="N5395" s="258"/>
      <c r="O5395" s="258"/>
      <c r="P5395" s="258"/>
      <c r="Q5395" s="258"/>
      <c r="R5395" s="258"/>
      <c r="S5395" s="258"/>
      <c r="T5395" s="259"/>
      <c r="U5395" s="13"/>
      <c r="V5395" s="13"/>
      <c r="W5395" s="13"/>
      <c r="X5395" s="13"/>
      <c r="Y5395" s="13"/>
      <c r="Z5395" s="13"/>
      <c r="AA5395" s="13"/>
      <c r="AB5395" s="13"/>
      <c r="AC5395" s="13"/>
      <c r="AD5395" s="13"/>
      <c r="AE5395" s="13"/>
      <c r="AT5395" s="260" t="s">
        <v>260</v>
      </c>
      <c r="AU5395" s="260" t="s">
        <v>93</v>
      </c>
      <c r="AV5395" s="13" t="s">
        <v>93</v>
      </c>
      <c r="AW5395" s="13" t="s">
        <v>40</v>
      </c>
      <c r="AX5395" s="13" t="s">
        <v>84</v>
      </c>
      <c r="AY5395" s="260" t="s">
        <v>251</v>
      </c>
    </row>
    <row r="5396" s="15" customFormat="1">
      <c r="A5396" s="15"/>
      <c r="B5396" s="272"/>
      <c r="C5396" s="273"/>
      <c r="D5396" s="251" t="s">
        <v>260</v>
      </c>
      <c r="E5396" s="274" t="s">
        <v>1</v>
      </c>
      <c r="F5396" s="275" t="s">
        <v>1127</v>
      </c>
      <c r="G5396" s="273"/>
      <c r="H5396" s="274" t="s">
        <v>1</v>
      </c>
      <c r="I5396" s="276"/>
      <c r="J5396" s="273"/>
      <c r="K5396" s="273"/>
      <c r="L5396" s="277"/>
      <c r="M5396" s="278"/>
      <c r="N5396" s="279"/>
      <c r="O5396" s="279"/>
      <c r="P5396" s="279"/>
      <c r="Q5396" s="279"/>
      <c r="R5396" s="279"/>
      <c r="S5396" s="279"/>
      <c r="T5396" s="280"/>
      <c r="U5396" s="15"/>
      <c r="V5396" s="15"/>
      <c r="W5396" s="15"/>
      <c r="X5396" s="15"/>
      <c r="Y5396" s="15"/>
      <c r="Z5396" s="15"/>
      <c r="AA5396" s="15"/>
      <c r="AB5396" s="15"/>
      <c r="AC5396" s="15"/>
      <c r="AD5396" s="15"/>
      <c r="AE5396" s="15"/>
      <c r="AT5396" s="281" t="s">
        <v>260</v>
      </c>
      <c r="AU5396" s="281" t="s">
        <v>93</v>
      </c>
      <c r="AV5396" s="15" t="s">
        <v>91</v>
      </c>
      <c r="AW5396" s="15" t="s">
        <v>40</v>
      </c>
      <c r="AX5396" s="15" t="s">
        <v>84</v>
      </c>
      <c r="AY5396" s="281" t="s">
        <v>251</v>
      </c>
    </row>
    <row r="5397" s="13" customFormat="1">
      <c r="A5397" s="13"/>
      <c r="B5397" s="249"/>
      <c r="C5397" s="250"/>
      <c r="D5397" s="251" t="s">
        <v>260</v>
      </c>
      <c r="E5397" s="252" t="s">
        <v>1</v>
      </c>
      <c r="F5397" s="253" t="s">
        <v>4148</v>
      </c>
      <c r="G5397" s="250"/>
      <c r="H5397" s="254">
        <v>61.106999999999999</v>
      </c>
      <c r="I5397" s="255"/>
      <c r="J5397" s="250"/>
      <c r="K5397" s="250"/>
      <c r="L5397" s="256"/>
      <c r="M5397" s="257"/>
      <c r="N5397" s="258"/>
      <c r="O5397" s="258"/>
      <c r="P5397" s="258"/>
      <c r="Q5397" s="258"/>
      <c r="R5397" s="258"/>
      <c r="S5397" s="258"/>
      <c r="T5397" s="259"/>
      <c r="U5397" s="13"/>
      <c r="V5397" s="13"/>
      <c r="W5397" s="13"/>
      <c r="X5397" s="13"/>
      <c r="Y5397" s="13"/>
      <c r="Z5397" s="13"/>
      <c r="AA5397" s="13"/>
      <c r="AB5397" s="13"/>
      <c r="AC5397" s="13"/>
      <c r="AD5397" s="13"/>
      <c r="AE5397" s="13"/>
      <c r="AT5397" s="260" t="s">
        <v>260</v>
      </c>
      <c r="AU5397" s="260" t="s">
        <v>93</v>
      </c>
      <c r="AV5397" s="13" t="s">
        <v>93</v>
      </c>
      <c r="AW5397" s="13" t="s">
        <v>40</v>
      </c>
      <c r="AX5397" s="13" t="s">
        <v>84</v>
      </c>
      <c r="AY5397" s="260" t="s">
        <v>251</v>
      </c>
    </row>
    <row r="5398" s="15" customFormat="1">
      <c r="A5398" s="15"/>
      <c r="B5398" s="272"/>
      <c r="C5398" s="273"/>
      <c r="D5398" s="251" t="s">
        <v>260</v>
      </c>
      <c r="E5398" s="274" t="s">
        <v>1</v>
      </c>
      <c r="F5398" s="275" t="s">
        <v>1128</v>
      </c>
      <c r="G5398" s="273"/>
      <c r="H5398" s="274" t="s">
        <v>1</v>
      </c>
      <c r="I5398" s="276"/>
      <c r="J5398" s="273"/>
      <c r="K5398" s="273"/>
      <c r="L5398" s="277"/>
      <c r="M5398" s="278"/>
      <c r="N5398" s="279"/>
      <c r="O5398" s="279"/>
      <c r="P5398" s="279"/>
      <c r="Q5398" s="279"/>
      <c r="R5398" s="279"/>
      <c r="S5398" s="279"/>
      <c r="T5398" s="280"/>
      <c r="U5398" s="15"/>
      <c r="V5398" s="15"/>
      <c r="W5398" s="15"/>
      <c r="X5398" s="15"/>
      <c r="Y5398" s="15"/>
      <c r="Z5398" s="15"/>
      <c r="AA5398" s="15"/>
      <c r="AB5398" s="15"/>
      <c r="AC5398" s="15"/>
      <c r="AD5398" s="15"/>
      <c r="AE5398" s="15"/>
      <c r="AT5398" s="281" t="s">
        <v>260</v>
      </c>
      <c r="AU5398" s="281" t="s">
        <v>93</v>
      </c>
      <c r="AV5398" s="15" t="s">
        <v>91</v>
      </c>
      <c r="AW5398" s="15" t="s">
        <v>40</v>
      </c>
      <c r="AX5398" s="15" t="s">
        <v>84</v>
      </c>
      <c r="AY5398" s="281" t="s">
        <v>251</v>
      </c>
    </row>
    <row r="5399" s="13" customFormat="1">
      <c r="A5399" s="13"/>
      <c r="B5399" s="249"/>
      <c r="C5399" s="250"/>
      <c r="D5399" s="251" t="s">
        <v>260</v>
      </c>
      <c r="E5399" s="252" t="s">
        <v>1</v>
      </c>
      <c r="F5399" s="253" t="s">
        <v>1096</v>
      </c>
      <c r="G5399" s="250"/>
      <c r="H5399" s="254">
        <v>83.364999999999995</v>
      </c>
      <c r="I5399" s="255"/>
      <c r="J5399" s="250"/>
      <c r="K5399" s="250"/>
      <c r="L5399" s="256"/>
      <c r="M5399" s="257"/>
      <c r="N5399" s="258"/>
      <c r="O5399" s="258"/>
      <c r="P5399" s="258"/>
      <c r="Q5399" s="258"/>
      <c r="R5399" s="258"/>
      <c r="S5399" s="258"/>
      <c r="T5399" s="259"/>
      <c r="U5399" s="13"/>
      <c r="V5399" s="13"/>
      <c r="W5399" s="13"/>
      <c r="X5399" s="13"/>
      <c r="Y5399" s="13"/>
      <c r="Z5399" s="13"/>
      <c r="AA5399" s="13"/>
      <c r="AB5399" s="13"/>
      <c r="AC5399" s="13"/>
      <c r="AD5399" s="13"/>
      <c r="AE5399" s="13"/>
      <c r="AT5399" s="260" t="s">
        <v>260</v>
      </c>
      <c r="AU5399" s="260" t="s">
        <v>93</v>
      </c>
      <c r="AV5399" s="13" t="s">
        <v>93</v>
      </c>
      <c r="AW5399" s="13" t="s">
        <v>40</v>
      </c>
      <c r="AX5399" s="13" t="s">
        <v>84</v>
      </c>
      <c r="AY5399" s="260" t="s">
        <v>251</v>
      </c>
    </row>
    <row r="5400" s="13" customFormat="1">
      <c r="A5400" s="13"/>
      <c r="B5400" s="249"/>
      <c r="C5400" s="250"/>
      <c r="D5400" s="251" t="s">
        <v>260</v>
      </c>
      <c r="E5400" s="252" t="s">
        <v>1</v>
      </c>
      <c r="F5400" s="253" t="s">
        <v>4142</v>
      </c>
      <c r="G5400" s="250"/>
      <c r="H5400" s="254">
        <v>-15.449999999999999</v>
      </c>
      <c r="I5400" s="255"/>
      <c r="J5400" s="250"/>
      <c r="K5400" s="250"/>
      <c r="L5400" s="256"/>
      <c r="M5400" s="257"/>
      <c r="N5400" s="258"/>
      <c r="O5400" s="258"/>
      <c r="P5400" s="258"/>
      <c r="Q5400" s="258"/>
      <c r="R5400" s="258"/>
      <c r="S5400" s="258"/>
      <c r="T5400" s="259"/>
      <c r="U5400" s="13"/>
      <c r="V5400" s="13"/>
      <c r="W5400" s="13"/>
      <c r="X5400" s="13"/>
      <c r="Y5400" s="13"/>
      <c r="Z5400" s="13"/>
      <c r="AA5400" s="13"/>
      <c r="AB5400" s="13"/>
      <c r="AC5400" s="13"/>
      <c r="AD5400" s="13"/>
      <c r="AE5400" s="13"/>
      <c r="AT5400" s="260" t="s">
        <v>260</v>
      </c>
      <c r="AU5400" s="260" t="s">
        <v>93</v>
      </c>
      <c r="AV5400" s="13" t="s">
        <v>93</v>
      </c>
      <c r="AW5400" s="13" t="s">
        <v>40</v>
      </c>
      <c r="AX5400" s="13" t="s">
        <v>84</v>
      </c>
      <c r="AY5400" s="260" t="s">
        <v>251</v>
      </c>
    </row>
    <row r="5401" s="16" customFormat="1">
      <c r="A5401" s="16"/>
      <c r="B5401" s="283"/>
      <c r="C5401" s="284"/>
      <c r="D5401" s="251" t="s">
        <v>260</v>
      </c>
      <c r="E5401" s="285" t="s">
        <v>1</v>
      </c>
      <c r="F5401" s="286" t="s">
        <v>329</v>
      </c>
      <c r="G5401" s="284"/>
      <c r="H5401" s="287">
        <v>633.41799999999989</v>
      </c>
      <c r="I5401" s="288"/>
      <c r="J5401" s="284"/>
      <c r="K5401" s="284"/>
      <c r="L5401" s="289"/>
      <c r="M5401" s="290"/>
      <c r="N5401" s="291"/>
      <c r="O5401" s="291"/>
      <c r="P5401" s="291"/>
      <c r="Q5401" s="291"/>
      <c r="R5401" s="291"/>
      <c r="S5401" s="291"/>
      <c r="T5401" s="292"/>
      <c r="U5401" s="16"/>
      <c r="V5401" s="16"/>
      <c r="W5401" s="16"/>
      <c r="X5401" s="16"/>
      <c r="Y5401" s="16"/>
      <c r="Z5401" s="16"/>
      <c r="AA5401" s="16"/>
      <c r="AB5401" s="16"/>
      <c r="AC5401" s="16"/>
      <c r="AD5401" s="16"/>
      <c r="AE5401" s="16"/>
      <c r="AT5401" s="293" t="s">
        <v>260</v>
      </c>
      <c r="AU5401" s="293" t="s">
        <v>93</v>
      </c>
      <c r="AV5401" s="16" t="s">
        <v>273</v>
      </c>
      <c r="AW5401" s="16" t="s">
        <v>40</v>
      </c>
      <c r="AX5401" s="16" t="s">
        <v>84</v>
      </c>
      <c r="AY5401" s="293" t="s">
        <v>251</v>
      </c>
    </row>
    <row r="5402" s="14" customFormat="1">
      <c r="A5402" s="14"/>
      <c r="B5402" s="261"/>
      <c r="C5402" s="262"/>
      <c r="D5402" s="251" t="s">
        <v>260</v>
      </c>
      <c r="E5402" s="263" t="s">
        <v>1</v>
      </c>
      <c r="F5402" s="264" t="s">
        <v>262</v>
      </c>
      <c r="G5402" s="262"/>
      <c r="H5402" s="265">
        <v>3168.9279999999999</v>
      </c>
      <c r="I5402" s="266"/>
      <c r="J5402" s="262"/>
      <c r="K5402" s="262"/>
      <c r="L5402" s="267"/>
      <c r="M5402" s="268"/>
      <c r="N5402" s="269"/>
      <c r="O5402" s="269"/>
      <c r="P5402" s="269"/>
      <c r="Q5402" s="269"/>
      <c r="R5402" s="269"/>
      <c r="S5402" s="269"/>
      <c r="T5402" s="270"/>
      <c r="U5402" s="14"/>
      <c r="V5402" s="14"/>
      <c r="W5402" s="14"/>
      <c r="X5402" s="14"/>
      <c r="Y5402" s="14"/>
      <c r="Z5402" s="14"/>
      <c r="AA5402" s="14"/>
      <c r="AB5402" s="14"/>
      <c r="AC5402" s="14"/>
      <c r="AD5402" s="14"/>
      <c r="AE5402" s="14"/>
      <c r="AT5402" s="271" t="s">
        <v>260</v>
      </c>
      <c r="AU5402" s="271" t="s">
        <v>93</v>
      </c>
      <c r="AV5402" s="14" t="s">
        <v>257</v>
      </c>
      <c r="AW5402" s="14" t="s">
        <v>40</v>
      </c>
      <c r="AX5402" s="14" t="s">
        <v>91</v>
      </c>
      <c r="AY5402" s="271" t="s">
        <v>251</v>
      </c>
    </row>
    <row r="5403" s="2" customFormat="1" ht="16.5" customHeight="1">
      <c r="A5403" s="41"/>
      <c r="B5403" s="42"/>
      <c r="C5403" s="294" t="s">
        <v>4149</v>
      </c>
      <c r="D5403" s="294" t="s">
        <v>338</v>
      </c>
      <c r="E5403" s="295" t="s">
        <v>4150</v>
      </c>
      <c r="F5403" s="296" t="s">
        <v>4151</v>
      </c>
      <c r="G5403" s="297" t="s">
        <v>321</v>
      </c>
      <c r="H5403" s="298">
        <v>3232.3069999999998</v>
      </c>
      <c r="I5403" s="299"/>
      <c r="J5403" s="300">
        <f>ROUND(I5403*H5403,2)</f>
        <v>0</v>
      </c>
      <c r="K5403" s="301"/>
      <c r="L5403" s="302"/>
      <c r="M5403" s="303" t="s">
        <v>1</v>
      </c>
      <c r="N5403" s="304" t="s">
        <v>49</v>
      </c>
      <c r="O5403" s="94"/>
      <c r="P5403" s="240">
        <f>O5403*H5403</f>
        <v>0</v>
      </c>
      <c r="Q5403" s="240">
        <v>0.00027999999999999998</v>
      </c>
      <c r="R5403" s="240">
        <f>Q5403*H5403</f>
        <v>0.90504595999999982</v>
      </c>
      <c r="S5403" s="240">
        <v>0</v>
      </c>
      <c r="T5403" s="241">
        <f>S5403*H5403</f>
        <v>0</v>
      </c>
      <c r="U5403" s="41"/>
      <c r="V5403" s="41"/>
      <c r="W5403" s="41"/>
      <c r="X5403" s="41"/>
      <c r="Y5403" s="41"/>
      <c r="Z5403" s="41"/>
      <c r="AA5403" s="41"/>
      <c r="AB5403" s="41"/>
      <c r="AC5403" s="41"/>
      <c r="AD5403" s="41"/>
      <c r="AE5403" s="41"/>
      <c r="AR5403" s="242" t="s">
        <v>364</v>
      </c>
      <c r="AT5403" s="242" t="s">
        <v>338</v>
      </c>
      <c r="AU5403" s="242" t="s">
        <v>93</v>
      </c>
      <c r="AY5403" s="19" t="s">
        <v>251</v>
      </c>
      <c r="BE5403" s="243">
        <f>IF(N5403="základní",J5403,0)</f>
        <v>0</v>
      </c>
      <c r="BF5403" s="243">
        <f>IF(N5403="snížená",J5403,0)</f>
        <v>0</v>
      </c>
      <c r="BG5403" s="243">
        <f>IF(N5403="zákl. přenesená",J5403,0)</f>
        <v>0</v>
      </c>
      <c r="BH5403" s="243">
        <f>IF(N5403="sníž. přenesená",J5403,0)</f>
        <v>0</v>
      </c>
      <c r="BI5403" s="243">
        <f>IF(N5403="nulová",J5403,0)</f>
        <v>0</v>
      </c>
      <c r="BJ5403" s="19" t="s">
        <v>91</v>
      </c>
      <c r="BK5403" s="243">
        <f>ROUND(I5403*H5403,2)</f>
        <v>0</v>
      </c>
      <c r="BL5403" s="19" t="s">
        <v>304</v>
      </c>
      <c r="BM5403" s="242" t="s">
        <v>4152</v>
      </c>
    </row>
    <row r="5404" s="2" customFormat="1">
      <c r="A5404" s="41"/>
      <c r="B5404" s="42"/>
      <c r="C5404" s="43"/>
      <c r="D5404" s="251" t="s">
        <v>289</v>
      </c>
      <c r="E5404" s="43"/>
      <c r="F5404" s="282" t="s">
        <v>1223</v>
      </c>
      <c r="G5404" s="43"/>
      <c r="H5404" s="43"/>
      <c r="I5404" s="246"/>
      <c r="J5404" s="43"/>
      <c r="K5404" s="43"/>
      <c r="L5404" s="47"/>
      <c r="M5404" s="247"/>
      <c r="N5404" s="248"/>
      <c r="O5404" s="94"/>
      <c r="P5404" s="94"/>
      <c r="Q5404" s="94"/>
      <c r="R5404" s="94"/>
      <c r="S5404" s="94"/>
      <c r="T5404" s="95"/>
      <c r="U5404" s="41"/>
      <c r="V5404" s="41"/>
      <c r="W5404" s="41"/>
      <c r="X5404" s="41"/>
      <c r="Y5404" s="41"/>
      <c r="Z5404" s="41"/>
      <c r="AA5404" s="41"/>
      <c r="AB5404" s="41"/>
      <c r="AC5404" s="41"/>
      <c r="AD5404" s="41"/>
      <c r="AE5404" s="41"/>
      <c r="AT5404" s="19" t="s">
        <v>289</v>
      </c>
      <c r="AU5404" s="19" t="s">
        <v>93</v>
      </c>
    </row>
    <row r="5405" s="15" customFormat="1">
      <c r="A5405" s="15"/>
      <c r="B5405" s="272"/>
      <c r="C5405" s="273"/>
      <c r="D5405" s="251" t="s">
        <v>260</v>
      </c>
      <c r="E5405" s="274" t="s">
        <v>1</v>
      </c>
      <c r="F5405" s="275" t="s">
        <v>4136</v>
      </c>
      <c r="G5405" s="273"/>
      <c r="H5405" s="274" t="s">
        <v>1</v>
      </c>
      <c r="I5405" s="276"/>
      <c r="J5405" s="273"/>
      <c r="K5405" s="273"/>
      <c r="L5405" s="277"/>
      <c r="M5405" s="278"/>
      <c r="N5405" s="279"/>
      <c r="O5405" s="279"/>
      <c r="P5405" s="279"/>
      <c r="Q5405" s="279"/>
      <c r="R5405" s="279"/>
      <c r="S5405" s="279"/>
      <c r="T5405" s="280"/>
      <c r="U5405" s="15"/>
      <c r="V5405" s="15"/>
      <c r="W5405" s="15"/>
      <c r="X5405" s="15"/>
      <c r="Y5405" s="15"/>
      <c r="Z5405" s="15"/>
      <c r="AA5405" s="15"/>
      <c r="AB5405" s="15"/>
      <c r="AC5405" s="15"/>
      <c r="AD5405" s="15"/>
      <c r="AE5405" s="15"/>
      <c r="AT5405" s="281" t="s">
        <v>260</v>
      </c>
      <c r="AU5405" s="281" t="s">
        <v>93</v>
      </c>
      <c r="AV5405" s="15" t="s">
        <v>91</v>
      </c>
      <c r="AW5405" s="15" t="s">
        <v>40</v>
      </c>
      <c r="AX5405" s="15" t="s">
        <v>84</v>
      </c>
      <c r="AY5405" s="281" t="s">
        <v>251</v>
      </c>
    </row>
    <row r="5406" s="15" customFormat="1">
      <c r="A5406" s="15"/>
      <c r="B5406" s="272"/>
      <c r="C5406" s="273"/>
      <c r="D5406" s="251" t="s">
        <v>260</v>
      </c>
      <c r="E5406" s="274" t="s">
        <v>1</v>
      </c>
      <c r="F5406" s="275" t="s">
        <v>330</v>
      </c>
      <c r="G5406" s="273"/>
      <c r="H5406" s="274" t="s">
        <v>1</v>
      </c>
      <c r="I5406" s="276"/>
      <c r="J5406" s="273"/>
      <c r="K5406" s="273"/>
      <c r="L5406" s="277"/>
      <c r="M5406" s="278"/>
      <c r="N5406" s="279"/>
      <c r="O5406" s="279"/>
      <c r="P5406" s="279"/>
      <c r="Q5406" s="279"/>
      <c r="R5406" s="279"/>
      <c r="S5406" s="279"/>
      <c r="T5406" s="280"/>
      <c r="U5406" s="15"/>
      <c r="V5406" s="15"/>
      <c r="W5406" s="15"/>
      <c r="X5406" s="15"/>
      <c r="Y5406" s="15"/>
      <c r="Z5406" s="15"/>
      <c r="AA5406" s="15"/>
      <c r="AB5406" s="15"/>
      <c r="AC5406" s="15"/>
      <c r="AD5406" s="15"/>
      <c r="AE5406" s="15"/>
      <c r="AT5406" s="281" t="s">
        <v>260</v>
      </c>
      <c r="AU5406" s="281" t="s">
        <v>93</v>
      </c>
      <c r="AV5406" s="15" t="s">
        <v>91</v>
      </c>
      <c r="AW5406" s="15" t="s">
        <v>40</v>
      </c>
      <c r="AX5406" s="15" t="s">
        <v>84</v>
      </c>
      <c r="AY5406" s="281" t="s">
        <v>251</v>
      </c>
    </row>
    <row r="5407" s="15" customFormat="1">
      <c r="A5407" s="15"/>
      <c r="B5407" s="272"/>
      <c r="C5407" s="273"/>
      <c r="D5407" s="251" t="s">
        <v>260</v>
      </c>
      <c r="E5407" s="274" t="s">
        <v>1</v>
      </c>
      <c r="F5407" s="275" t="s">
        <v>1063</v>
      </c>
      <c r="G5407" s="273"/>
      <c r="H5407" s="274" t="s">
        <v>1</v>
      </c>
      <c r="I5407" s="276"/>
      <c r="J5407" s="273"/>
      <c r="K5407" s="273"/>
      <c r="L5407" s="277"/>
      <c r="M5407" s="278"/>
      <c r="N5407" s="279"/>
      <c r="O5407" s="279"/>
      <c r="P5407" s="279"/>
      <c r="Q5407" s="279"/>
      <c r="R5407" s="279"/>
      <c r="S5407" s="279"/>
      <c r="T5407" s="280"/>
      <c r="U5407" s="15"/>
      <c r="V5407" s="15"/>
      <c r="W5407" s="15"/>
      <c r="X5407" s="15"/>
      <c r="Y5407" s="15"/>
      <c r="Z5407" s="15"/>
      <c r="AA5407" s="15"/>
      <c r="AB5407" s="15"/>
      <c r="AC5407" s="15"/>
      <c r="AD5407" s="15"/>
      <c r="AE5407" s="15"/>
      <c r="AT5407" s="281" t="s">
        <v>260</v>
      </c>
      <c r="AU5407" s="281" t="s">
        <v>93</v>
      </c>
      <c r="AV5407" s="15" t="s">
        <v>91</v>
      </c>
      <c r="AW5407" s="15" t="s">
        <v>40</v>
      </c>
      <c r="AX5407" s="15" t="s">
        <v>84</v>
      </c>
      <c r="AY5407" s="281" t="s">
        <v>251</v>
      </c>
    </row>
    <row r="5408" s="13" customFormat="1">
      <c r="A5408" s="13"/>
      <c r="B5408" s="249"/>
      <c r="C5408" s="250"/>
      <c r="D5408" s="251" t="s">
        <v>260</v>
      </c>
      <c r="E5408" s="252" t="s">
        <v>1</v>
      </c>
      <c r="F5408" s="253" t="s">
        <v>4137</v>
      </c>
      <c r="G5408" s="250"/>
      <c r="H5408" s="254">
        <v>70.216999999999999</v>
      </c>
      <c r="I5408" s="255"/>
      <c r="J5408" s="250"/>
      <c r="K5408" s="250"/>
      <c r="L5408" s="256"/>
      <c r="M5408" s="257"/>
      <c r="N5408" s="258"/>
      <c r="O5408" s="258"/>
      <c r="P5408" s="258"/>
      <c r="Q5408" s="258"/>
      <c r="R5408" s="258"/>
      <c r="S5408" s="258"/>
      <c r="T5408" s="259"/>
      <c r="U5408" s="13"/>
      <c r="V5408" s="13"/>
      <c r="W5408" s="13"/>
      <c r="X5408" s="13"/>
      <c r="Y5408" s="13"/>
      <c r="Z5408" s="13"/>
      <c r="AA5408" s="13"/>
      <c r="AB5408" s="13"/>
      <c r="AC5408" s="13"/>
      <c r="AD5408" s="13"/>
      <c r="AE5408" s="13"/>
      <c r="AT5408" s="260" t="s">
        <v>260</v>
      </c>
      <c r="AU5408" s="260" t="s">
        <v>93</v>
      </c>
      <c r="AV5408" s="13" t="s">
        <v>93</v>
      </c>
      <c r="AW5408" s="13" t="s">
        <v>40</v>
      </c>
      <c r="AX5408" s="13" t="s">
        <v>84</v>
      </c>
      <c r="AY5408" s="260" t="s">
        <v>251</v>
      </c>
    </row>
    <row r="5409" s="15" customFormat="1">
      <c r="A5409" s="15"/>
      <c r="B5409" s="272"/>
      <c r="C5409" s="273"/>
      <c r="D5409" s="251" t="s">
        <v>260</v>
      </c>
      <c r="E5409" s="274" t="s">
        <v>1</v>
      </c>
      <c r="F5409" s="275" t="s">
        <v>1065</v>
      </c>
      <c r="G5409" s="273"/>
      <c r="H5409" s="274" t="s">
        <v>1</v>
      </c>
      <c r="I5409" s="276"/>
      <c r="J5409" s="273"/>
      <c r="K5409" s="273"/>
      <c r="L5409" s="277"/>
      <c r="M5409" s="278"/>
      <c r="N5409" s="279"/>
      <c r="O5409" s="279"/>
      <c r="P5409" s="279"/>
      <c r="Q5409" s="279"/>
      <c r="R5409" s="279"/>
      <c r="S5409" s="279"/>
      <c r="T5409" s="280"/>
      <c r="U5409" s="15"/>
      <c r="V5409" s="15"/>
      <c r="W5409" s="15"/>
      <c r="X5409" s="15"/>
      <c r="Y5409" s="15"/>
      <c r="Z5409" s="15"/>
      <c r="AA5409" s="15"/>
      <c r="AB5409" s="15"/>
      <c r="AC5409" s="15"/>
      <c r="AD5409" s="15"/>
      <c r="AE5409" s="15"/>
      <c r="AT5409" s="281" t="s">
        <v>260</v>
      </c>
      <c r="AU5409" s="281" t="s">
        <v>93</v>
      </c>
      <c r="AV5409" s="15" t="s">
        <v>91</v>
      </c>
      <c r="AW5409" s="15" t="s">
        <v>40</v>
      </c>
      <c r="AX5409" s="15" t="s">
        <v>84</v>
      </c>
      <c r="AY5409" s="281" t="s">
        <v>251</v>
      </c>
    </row>
    <row r="5410" s="13" customFormat="1">
      <c r="A5410" s="13"/>
      <c r="B5410" s="249"/>
      <c r="C5410" s="250"/>
      <c r="D5410" s="251" t="s">
        <v>260</v>
      </c>
      <c r="E5410" s="252" t="s">
        <v>1</v>
      </c>
      <c r="F5410" s="253" t="s">
        <v>4138</v>
      </c>
      <c r="G5410" s="250"/>
      <c r="H5410" s="254">
        <v>60.652999999999999</v>
      </c>
      <c r="I5410" s="255"/>
      <c r="J5410" s="250"/>
      <c r="K5410" s="250"/>
      <c r="L5410" s="256"/>
      <c r="M5410" s="257"/>
      <c r="N5410" s="258"/>
      <c r="O5410" s="258"/>
      <c r="P5410" s="258"/>
      <c r="Q5410" s="258"/>
      <c r="R5410" s="258"/>
      <c r="S5410" s="258"/>
      <c r="T5410" s="259"/>
      <c r="U5410" s="13"/>
      <c r="V5410" s="13"/>
      <c r="W5410" s="13"/>
      <c r="X5410" s="13"/>
      <c r="Y5410" s="13"/>
      <c r="Z5410" s="13"/>
      <c r="AA5410" s="13"/>
      <c r="AB5410" s="13"/>
      <c r="AC5410" s="13"/>
      <c r="AD5410" s="13"/>
      <c r="AE5410" s="13"/>
      <c r="AT5410" s="260" t="s">
        <v>260</v>
      </c>
      <c r="AU5410" s="260" t="s">
        <v>93</v>
      </c>
      <c r="AV5410" s="13" t="s">
        <v>93</v>
      </c>
      <c r="AW5410" s="13" t="s">
        <v>40</v>
      </c>
      <c r="AX5410" s="13" t="s">
        <v>84</v>
      </c>
      <c r="AY5410" s="260" t="s">
        <v>251</v>
      </c>
    </row>
    <row r="5411" s="15" customFormat="1">
      <c r="A5411" s="15"/>
      <c r="B5411" s="272"/>
      <c r="C5411" s="273"/>
      <c r="D5411" s="251" t="s">
        <v>260</v>
      </c>
      <c r="E5411" s="274" t="s">
        <v>1</v>
      </c>
      <c r="F5411" s="275" t="s">
        <v>1067</v>
      </c>
      <c r="G5411" s="273"/>
      <c r="H5411" s="274" t="s">
        <v>1</v>
      </c>
      <c r="I5411" s="276"/>
      <c r="J5411" s="273"/>
      <c r="K5411" s="273"/>
      <c r="L5411" s="277"/>
      <c r="M5411" s="278"/>
      <c r="N5411" s="279"/>
      <c r="O5411" s="279"/>
      <c r="P5411" s="279"/>
      <c r="Q5411" s="279"/>
      <c r="R5411" s="279"/>
      <c r="S5411" s="279"/>
      <c r="T5411" s="280"/>
      <c r="U5411" s="15"/>
      <c r="V5411" s="15"/>
      <c r="W5411" s="15"/>
      <c r="X5411" s="15"/>
      <c r="Y5411" s="15"/>
      <c r="Z5411" s="15"/>
      <c r="AA5411" s="15"/>
      <c r="AB5411" s="15"/>
      <c r="AC5411" s="15"/>
      <c r="AD5411" s="15"/>
      <c r="AE5411" s="15"/>
      <c r="AT5411" s="281" t="s">
        <v>260</v>
      </c>
      <c r="AU5411" s="281" t="s">
        <v>93</v>
      </c>
      <c r="AV5411" s="15" t="s">
        <v>91</v>
      </c>
      <c r="AW5411" s="15" t="s">
        <v>40</v>
      </c>
      <c r="AX5411" s="15" t="s">
        <v>84</v>
      </c>
      <c r="AY5411" s="281" t="s">
        <v>251</v>
      </c>
    </row>
    <row r="5412" s="13" customFormat="1">
      <c r="A5412" s="13"/>
      <c r="B5412" s="249"/>
      <c r="C5412" s="250"/>
      <c r="D5412" s="251" t="s">
        <v>260</v>
      </c>
      <c r="E5412" s="252" t="s">
        <v>1</v>
      </c>
      <c r="F5412" s="253" t="s">
        <v>4138</v>
      </c>
      <c r="G5412" s="250"/>
      <c r="H5412" s="254">
        <v>60.652999999999999</v>
      </c>
      <c r="I5412" s="255"/>
      <c r="J5412" s="250"/>
      <c r="K5412" s="250"/>
      <c r="L5412" s="256"/>
      <c r="M5412" s="257"/>
      <c r="N5412" s="258"/>
      <c r="O5412" s="258"/>
      <c r="P5412" s="258"/>
      <c r="Q5412" s="258"/>
      <c r="R5412" s="258"/>
      <c r="S5412" s="258"/>
      <c r="T5412" s="259"/>
      <c r="U5412" s="13"/>
      <c r="V5412" s="13"/>
      <c r="W5412" s="13"/>
      <c r="X5412" s="13"/>
      <c r="Y5412" s="13"/>
      <c r="Z5412" s="13"/>
      <c r="AA5412" s="13"/>
      <c r="AB5412" s="13"/>
      <c r="AC5412" s="13"/>
      <c r="AD5412" s="13"/>
      <c r="AE5412" s="13"/>
      <c r="AT5412" s="260" t="s">
        <v>260</v>
      </c>
      <c r="AU5412" s="260" t="s">
        <v>93</v>
      </c>
      <c r="AV5412" s="13" t="s">
        <v>93</v>
      </c>
      <c r="AW5412" s="13" t="s">
        <v>40</v>
      </c>
      <c r="AX5412" s="13" t="s">
        <v>84</v>
      </c>
      <c r="AY5412" s="260" t="s">
        <v>251</v>
      </c>
    </row>
    <row r="5413" s="15" customFormat="1">
      <c r="A5413" s="15"/>
      <c r="B5413" s="272"/>
      <c r="C5413" s="273"/>
      <c r="D5413" s="251" t="s">
        <v>260</v>
      </c>
      <c r="E5413" s="274" t="s">
        <v>1</v>
      </c>
      <c r="F5413" s="275" t="s">
        <v>1068</v>
      </c>
      <c r="G5413" s="273"/>
      <c r="H5413" s="274" t="s">
        <v>1</v>
      </c>
      <c r="I5413" s="276"/>
      <c r="J5413" s="273"/>
      <c r="K5413" s="273"/>
      <c r="L5413" s="277"/>
      <c r="M5413" s="278"/>
      <c r="N5413" s="279"/>
      <c r="O5413" s="279"/>
      <c r="P5413" s="279"/>
      <c r="Q5413" s="279"/>
      <c r="R5413" s="279"/>
      <c r="S5413" s="279"/>
      <c r="T5413" s="280"/>
      <c r="U5413" s="15"/>
      <c r="V5413" s="15"/>
      <c r="W5413" s="15"/>
      <c r="X5413" s="15"/>
      <c r="Y5413" s="15"/>
      <c r="Z5413" s="15"/>
      <c r="AA5413" s="15"/>
      <c r="AB5413" s="15"/>
      <c r="AC5413" s="15"/>
      <c r="AD5413" s="15"/>
      <c r="AE5413" s="15"/>
      <c r="AT5413" s="281" t="s">
        <v>260</v>
      </c>
      <c r="AU5413" s="281" t="s">
        <v>93</v>
      </c>
      <c r="AV5413" s="15" t="s">
        <v>91</v>
      </c>
      <c r="AW5413" s="15" t="s">
        <v>40</v>
      </c>
      <c r="AX5413" s="15" t="s">
        <v>84</v>
      </c>
      <c r="AY5413" s="281" t="s">
        <v>251</v>
      </c>
    </row>
    <row r="5414" s="13" customFormat="1">
      <c r="A5414" s="13"/>
      <c r="B5414" s="249"/>
      <c r="C5414" s="250"/>
      <c r="D5414" s="251" t="s">
        <v>260</v>
      </c>
      <c r="E5414" s="252" t="s">
        <v>1</v>
      </c>
      <c r="F5414" s="253" t="s">
        <v>4138</v>
      </c>
      <c r="G5414" s="250"/>
      <c r="H5414" s="254">
        <v>60.652999999999999</v>
      </c>
      <c r="I5414" s="255"/>
      <c r="J5414" s="250"/>
      <c r="K5414" s="250"/>
      <c r="L5414" s="256"/>
      <c r="M5414" s="257"/>
      <c r="N5414" s="258"/>
      <c r="O5414" s="258"/>
      <c r="P5414" s="258"/>
      <c r="Q5414" s="258"/>
      <c r="R5414" s="258"/>
      <c r="S5414" s="258"/>
      <c r="T5414" s="259"/>
      <c r="U5414" s="13"/>
      <c r="V5414" s="13"/>
      <c r="W5414" s="13"/>
      <c r="X5414" s="13"/>
      <c r="Y5414" s="13"/>
      <c r="Z5414" s="13"/>
      <c r="AA5414" s="13"/>
      <c r="AB5414" s="13"/>
      <c r="AC5414" s="13"/>
      <c r="AD5414" s="13"/>
      <c r="AE5414" s="13"/>
      <c r="AT5414" s="260" t="s">
        <v>260</v>
      </c>
      <c r="AU5414" s="260" t="s">
        <v>93</v>
      </c>
      <c r="AV5414" s="13" t="s">
        <v>93</v>
      </c>
      <c r="AW5414" s="13" t="s">
        <v>40</v>
      </c>
      <c r="AX5414" s="13" t="s">
        <v>84</v>
      </c>
      <c r="AY5414" s="260" t="s">
        <v>251</v>
      </c>
    </row>
    <row r="5415" s="15" customFormat="1">
      <c r="A5415" s="15"/>
      <c r="B5415" s="272"/>
      <c r="C5415" s="273"/>
      <c r="D5415" s="251" t="s">
        <v>260</v>
      </c>
      <c r="E5415" s="274" t="s">
        <v>1</v>
      </c>
      <c r="F5415" s="275" t="s">
        <v>1069</v>
      </c>
      <c r="G5415" s="273"/>
      <c r="H5415" s="274" t="s">
        <v>1</v>
      </c>
      <c r="I5415" s="276"/>
      <c r="J5415" s="273"/>
      <c r="K5415" s="273"/>
      <c r="L5415" s="277"/>
      <c r="M5415" s="278"/>
      <c r="N5415" s="279"/>
      <c r="O5415" s="279"/>
      <c r="P5415" s="279"/>
      <c r="Q5415" s="279"/>
      <c r="R5415" s="279"/>
      <c r="S5415" s="279"/>
      <c r="T5415" s="280"/>
      <c r="U5415" s="15"/>
      <c r="V5415" s="15"/>
      <c r="W5415" s="15"/>
      <c r="X5415" s="15"/>
      <c r="Y5415" s="15"/>
      <c r="Z5415" s="15"/>
      <c r="AA5415" s="15"/>
      <c r="AB5415" s="15"/>
      <c r="AC5415" s="15"/>
      <c r="AD5415" s="15"/>
      <c r="AE5415" s="15"/>
      <c r="AT5415" s="281" t="s">
        <v>260</v>
      </c>
      <c r="AU5415" s="281" t="s">
        <v>93</v>
      </c>
      <c r="AV5415" s="15" t="s">
        <v>91</v>
      </c>
      <c r="AW5415" s="15" t="s">
        <v>40</v>
      </c>
      <c r="AX5415" s="15" t="s">
        <v>84</v>
      </c>
      <c r="AY5415" s="281" t="s">
        <v>251</v>
      </c>
    </row>
    <row r="5416" s="13" customFormat="1">
      <c r="A5416" s="13"/>
      <c r="B5416" s="249"/>
      <c r="C5416" s="250"/>
      <c r="D5416" s="251" t="s">
        <v>260</v>
      </c>
      <c r="E5416" s="252" t="s">
        <v>1</v>
      </c>
      <c r="F5416" s="253" t="s">
        <v>4138</v>
      </c>
      <c r="G5416" s="250"/>
      <c r="H5416" s="254">
        <v>60.652999999999999</v>
      </c>
      <c r="I5416" s="255"/>
      <c r="J5416" s="250"/>
      <c r="K5416" s="250"/>
      <c r="L5416" s="256"/>
      <c r="M5416" s="257"/>
      <c r="N5416" s="258"/>
      <c r="O5416" s="258"/>
      <c r="P5416" s="258"/>
      <c r="Q5416" s="258"/>
      <c r="R5416" s="258"/>
      <c r="S5416" s="258"/>
      <c r="T5416" s="259"/>
      <c r="U5416" s="13"/>
      <c r="V5416" s="13"/>
      <c r="W5416" s="13"/>
      <c r="X5416" s="13"/>
      <c r="Y5416" s="13"/>
      <c r="Z5416" s="13"/>
      <c r="AA5416" s="13"/>
      <c r="AB5416" s="13"/>
      <c r="AC5416" s="13"/>
      <c r="AD5416" s="13"/>
      <c r="AE5416" s="13"/>
      <c r="AT5416" s="260" t="s">
        <v>260</v>
      </c>
      <c r="AU5416" s="260" t="s">
        <v>93</v>
      </c>
      <c r="AV5416" s="13" t="s">
        <v>93</v>
      </c>
      <c r="AW5416" s="13" t="s">
        <v>40</v>
      </c>
      <c r="AX5416" s="13" t="s">
        <v>84</v>
      </c>
      <c r="AY5416" s="260" t="s">
        <v>251</v>
      </c>
    </row>
    <row r="5417" s="15" customFormat="1">
      <c r="A5417" s="15"/>
      <c r="B5417" s="272"/>
      <c r="C5417" s="273"/>
      <c r="D5417" s="251" t="s">
        <v>260</v>
      </c>
      <c r="E5417" s="274" t="s">
        <v>1</v>
      </c>
      <c r="F5417" s="275" t="s">
        <v>1070</v>
      </c>
      <c r="G5417" s="273"/>
      <c r="H5417" s="274" t="s">
        <v>1</v>
      </c>
      <c r="I5417" s="276"/>
      <c r="J5417" s="273"/>
      <c r="K5417" s="273"/>
      <c r="L5417" s="277"/>
      <c r="M5417" s="278"/>
      <c r="N5417" s="279"/>
      <c r="O5417" s="279"/>
      <c r="P5417" s="279"/>
      <c r="Q5417" s="279"/>
      <c r="R5417" s="279"/>
      <c r="S5417" s="279"/>
      <c r="T5417" s="280"/>
      <c r="U5417" s="15"/>
      <c r="V5417" s="15"/>
      <c r="W5417" s="15"/>
      <c r="X5417" s="15"/>
      <c r="Y5417" s="15"/>
      <c r="Z5417" s="15"/>
      <c r="AA5417" s="15"/>
      <c r="AB5417" s="15"/>
      <c r="AC5417" s="15"/>
      <c r="AD5417" s="15"/>
      <c r="AE5417" s="15"/>
      <c r="AT5417" s="281" t="s">
        <v>260</v>
      </c>
      <c r="AU5417" s="281" t="s">
        <v>93</v>
      </c>
      <c r="AV5417" s="15" t="s">
        <v>91</v>
      </c>
      <c r="AW5417" s="15" t="s">
        <v>40</v>
      </c>
      <c r="AX5417" s="15" t="s">
        <v>84</v>
      </c>
      <c r="AY5417" s="281" t="s">
        <v>251</v>
      </c>
    </row>
    <row r="5418" s="13" customFormat="1">
      <c r="A5418" s="13"/>
      <c r="B5418" s="249"/>
      <c r="C5418" s="250"/>
      <c r="D5418" s="251" t="s">
        <v>260</v>
      </c>
      <c r="E5418" s="252" t="s">
        <v>1</v>
      </c>
      <c r="F5418" s="253" t="s">
        <v>4139</v>
      </c>
      <c r="G5418" s="250"/>
      <c r="H5418" s="254">
        <v>65.194000000000003</v>
      </c>
      <c r="I5418" s="255"/>
      <c r="J5418" s="250"/>
      <c r="K5418" s="250"/>
      <c r="L5418" s="256"/>
      <c r="M5418" s="257"/>
      <c r="N5418" s="258"/>
      <c r="O5418" s="258"/>
      <c r="P5418" s="258"/>
      <c r="Q5418" s="258"/>
      <c r="R5418" s="258"/>
      <c r="S5418" s="258"/>
      <c r="T5418" s="259"/>
      <c r="U5418" s="13"/>
      <c r="V5418" s="13"/>
      <c r="W5418" s="13"/>
      <c r="X5418" s="13"/>
      <c r="Y5418" s="13"/>
      <c r="Z5418" s="13"/>
      <c r="AA5418" s="13"/>
      <c r="AB5418" s="13"/>
      <c r="AC5418" s="13"/>
      <c r="AD5418" s="13"/>
      <c r="AE5418" s="13"/>
      <c r="AT5418" s="260" t="s">
        <v>260</v>
      </c>
      <c r="AU5418" s="260" t="s">
        <v>93</v>
      </c>
      <c r="AV5418" s="13" t="s">
        <v>93</v>
      </c>
      <c r="AW5418" s="13" t="s">
        <v>40</v>
      </c>
      <c r="AX5418" s="13" t="s">
        <v>84</v>
      </c>
      <c r="AY5418" s="260" t="s">
        <v>251</v>
      </c>
    </row>
    <row r="5419" s="15" customFormat="1">
      <c r="A5419" s="15"/>
      <c r="B5419" s="272"/>
      <c r="C5419" s="273"/>
      <c r="D5419" s="251" t="s">
        <v>260</v>
      </c>
      <c r="E5419" s="274" t="s">
        <v>1</v>
      </c>
      <c r="F5419" s="275" t="s">
        <v>1072</v>
      </c>
      <c r="G5419" s="273"/>
      <c r="H5419" s="274" t="s">
        <v>1</v>
      </c>
      <c r="I5419" s="276"/>
      <c r="J5419" s="273"/>
      <c r="K5419" s="273"/>
      <c r="L5419" s="277"/>
      <c r="M5419" s="278"/>
      <c r="N5419" s="279"/>
      <c r="O5419" s="279"/>
      <c r="P5419" s="279"/>
      <c r="Q5419" s="279"/>
      <c r="R5419" s="279"/>
      <c r="S5419" s="279"/>
      <c r="T5419" s="280"/>
      <c r="U5419" s="15"/>
      <c r="V5419" s="15"/>
      <c r="W5419" s="15"/>
      <c r="X5419" s="15"/>
      <c r="Y5419" s="15"/>
      <c r="Z5419" s="15"/>
      <c r="AA5419" s="15"/>
      <c r="AB5419" s="15"/>
      <c r="AC5419" s="15"/>
      <c r="AD5419" s="15"/>
      <c r="AE5419" s="15"/>
      <c r="AT5419" s="281" t="s">
        <v>260</v>
      </c>
      <c r="AU5419" s="281" t="s">
        <v>93</v>
      </c>
      <c r="AV5419" s="15" t="s">
        <v>91</v>
      </c>
      <c r="AW5419" s="15" t="s">
        <v>40</v>
      </c>
      <c r="AX5419" s="15" t="s">
        <v>84</v>
      </c>
      <c r="AY5419" s="281" t="s">
        <v>251</v>
      </c>
    </row>
    <row r="5420" s="13" customFormat="1">
      <c r="A5420" s="13"/>
      <c r="B5420" s="249"/>
      <c r="C5420" s="250"/>
      <c r="D5420" s="251" t="s">
        <v>260</v>
      </c>
      <c r="E5420" s="252" t="s">
        <v>1</v>
      </c>
      <c r="F5420" s="253" t="s">
        <v>4140</v>
      </c>
      <c r="G5420" s="250"/>
      <c r="H5420" s="254">
        <v>66.653999999999996</v>
      </c>
      <c r="I5420" s="255"/>
      <c r="J5420" s="250"/>
      <c r="K5420" s="250"/>
      <c r="L5420" s="256"/>
      <c r="M5420" s="257"/>
      <c r="N5420" s="258"/>
      <c r="O5420" s="258"/>
      <c r="P5420" s="258"/>
      <c r="Q5420" s="258"/>
      <c r="R5420" s="258"/>
      <c r="S5420" s="258"/>
      <c r="T5420" s="259"/>
      <c r="U5420" s="13"/>
      <c r="V5420" s="13"/>
      <c r="W5420" s="13"/>
      <c r="X5420" s="13"/>
      <c r="Y5420" s="13"/>
      <c r="Z5420" s="13"/>
      <c r="AA5420" s="13"/>
      <c r="AB5420" s="13"/>
      <c r="AC5420" s="13"/>
      <c r="AD5420" s="13"/>
      <c r="AE5420" s="13"/>
      <c r="AT5420" s="260" t="s">
        <v>260</v>
      </c>
      <c r="AU5420" s="260" t="s">
        <v>93</v>
      </c>
      <c r="AV5420" s="13" t="s">
        <v>93</v>
      </c>
      <c r="AW5420" s="13" t="s">
        <v>40</v>
      </c>
      <c r="AX5420" s="13" t="s">
        <v>84</v>
      </c>
      <c r="AY5420" s="260" t="s">
        <v>251</v>
      </c>
    </row>
    <row r="5421" s="15" customFormat="1">
      <c r="A5421" s="15"/>
      <c r="B5421" s="272"/>
      <c r="C5421" s="273"/>
      <c r="D5421" s="251" t="s">
        <v>260</v>
      </c>
      <c r="E5421" s="274" t="s">
        <v>1</v>
      </c>
      <c r="F5421" s="275" t="s">
        <v>1074</v>
      </c>
      <c r="G5421" s="273"/>
      <c r="H5421" s="274" t="s">
        <v>1</v>
      </c>
      <c r="I5421" s="276"/>
      <c r="J5421" s="273"/>
      <c r="K5421" s="273"/>
      <c r="L5421" s="277"/>
      <c r="M5421" s="278"/>
      <c r="N5421" s="279"/>
      <c r="O5421" s="279"/>
      <c r="P5421" s="279"/>
      <c r="Q5421" s="279"/>
      <c r="R5421" s="279"/>
      <c r="S5421" s="279"/>
      <c r="T5421" s="280"/>
      <c r="U5421" s="15"/>
      <c r="V5421" s="15"/>
      <c r="W5421" s="15"/>
      <c r="X5421" s="15"/>
      <c r="Y5421" s="15"/>
      <c r="Z5421" s="15"/>
      <c r="AA5421" s="15"/>
      <c r="AB5421" s="15"/>
      <c r="AC5421" s="15"/>
      <c r="AD5421" s="15"/>
      <c r="AE5421" s="15"/>
      <c r="AT5421" s="281" t="s">
        <v>260</v>
      </c>
      <c r="AU5421" s="281" t="s">
        <v>93</v>
      </c>
      <c r="AV5421" s="15" t="s">
        <v>91</v>
      </c>
      <c r="AW5421" s="15" t="s">
        <v>40</v>
      </c>
      <c r="AX5421" s="15" t="s">
        <v>84</v>
      </c>
      <c r="AY5421" s="281" t="s">
        <v>251</v>
      </c>
    </row>
    <row r="5422" s="13" customFormat="1">
      <c r="A5422" s="13"/>
      <c r="B5422" s="249"/>
      <c r="C5422" s="250"/>
      <c r="D5422" s="251" t="s">
        <v>260</v>
      </c>
      <c r="E5422" s="252" t="s">
        <v>1</v>
      </c>
      <c r="F5422" s="253" t="s">
        <v>4141</v>
      </c>
      <c r="G5422" s="250"/>
      <c r="H5422" s="254">
        <v>61.307000000000002</v>
      </c>
      <c r="I5422" s="255"/>
      <c r="J5422" s="250"/>
      <c r="K5422" s="250"/>
      <c r="L5422" s="256"/>
      <c r="M5422" s="257"/>
      <c r="N5422" s="258"/>
      <c r="O5422" s="258"/>
      <c r="P5422" s="258"/>
      <c r="Q5422" s="258"/>
      <c r="R5422" s="258"/>
      <c r="S5422" s="258"/>
      <c r="T5422" s="259"/>
      <c r="U5422" s="13"/>
      <c r="V5422" s="13"/>
      <c r="W5422" s="13"/>
      <c r="X5422" s="13"/>
      <c r="Y5422" s="13"/>
      <c r="Z5422" s="13"/>
      <c r="AA5422" s="13"/>
      <c r="AB5422" s="13"/>
      <c r="AC5422" s="13"/>
      <c r="AD5422" s="13"/>
      <c r="AE5422" s="13"/>
      <c r="AT5422" s="260" t="s">
        <v>260</v>
      </c>
      <c r="AU5422" s="260" t="s">
        <v>93</v>
      </c>
      <c r="AV5422" s="13" t="s">
        <v>93</v>
      </c>
      <c r="AW5422" s="13" t="s">
        <v>40</v>
      </c>
      <c r="AX5422" s="13" t="s">
        <v>84</v>
      </c>
      <c r="AY5422" s="260" t="s">
        <v>251</v>
      </c>
    </row>
    <row r="5423" s="15" customFormat="1">
      <c r="A5423" s="15"/>
      <c r="B5423" s="272"/>
      <c r="C5423" s="273"/>
      <c r="D5423" s="251" t="s">
        <v>260</v>
      </c>
      <c r="E5423" s="274" t="s">
        <v>1</v>
      </c>
      <c r="F5423" s="275" t="s">
        <v>1076</v>
      </c>
      <c r="G5423" s="273"/>
      <c r="H5423" s="274" t="s">
        <v>1</v>
      </c>
      <c r="I5423" s="276"/>
      <c r="J5423" s="273"/>
      <c r="K5423" s="273"/>
      <c r="L5423" s="277"/>
      <c r="M5423" s="278"/>
      <c r="N5423" s="279"/>
      <c r="O5423" s="279"/>
      <c r="P5423" s="279"/>
      <c r="Q5423" s="279"/>
      <c r="R5423" s="279"/>
      <c r="S5423" s="279"/>
      <c r="T5423" s="280"/>
      <c r="U5423" s="15"/>
      <c r="V5423" s="15"/>
      <c r="W5423" s="15"/>
      <c r="X5423" s="15"/>
      <c r="Y5423" s="15"/>
      <c r="Z5423" s="15"/>
      <c r="AA5423" s="15"/>
      <c r="AB5423" s="15"/>
      <c r="AC5423" s="15"/>
      <c r="AD5423" s="15"/>
      <c r="AE5423" s="15"/>
      <c r="AT5423" s="281" t="s">
        <v>260</v>
      </c>
      <c r="AU5423" s="281" t="s">
        <v>93</v>
      </c>
      <c r="AV5423" s="15" t="s">
        <v>91</v>
      </c>
      <c r="AW5423" s="15" t="s">
        <v>40</v>
      </c>
      <c r="AX5423" s="15" t="s">
        <v>84</v>
      </c>
      <c r="AY5423" s="281" t="s">
        <v>251</v>
      </c>
    </row>
    <row r="5424" s="13" customFormat="1">
      <c r="A5424" s="13"/>
      <c r="B5424" s="249"/>
      <c r="C5424" s="250"/>
      <c r="D5424" s="251" t="s">
        <v>260</v>
      </c>
      <c r="E5424" s="252" t="s">
        <v>1</v>
      </c>
      <c r="F5424" s="253" t="s">
        <v>4141</v>
      </c>
      <c r="G5424" s="250"/>
      <c r="H5424" s="254">
        <v>61.307000000000002</v>
      </c>
      <c r="I5424" s="255"/>
      <c r="J5424" s="250"/>
      <c r="K5424" s="250"/>
      <c r="L5424" s="256"/>
      <c r="M5424" s="257"/>
      <c r="N5424" s="258"/>
      <c r="O5424" s="258"/>
      <c r="P5424" s="258"/>
      <c r="Q5424" s="258"/>
      <c r="R5424" s="258"/>
      <c r="S5424" s="258"/>
      <c r="T5424" s="259"/>
      <c r="U5424" s="13"/>
      <c r="V5424" s="13"/>
      <c r="W5424" s="13"/>
      <c r="X5424" s="13"/>
      <c r="Y5424" s="13"/>
      <c r="Z5424" s="13"/>
      <c r="AA5424" s="13"/>
      <c r="AB5424" s="13"/>
      <c r="AC5424" s="13"/>
      <c r="AD5424" s="13"/>
      <c r="AE5424" s="13"/>
      <c r="AT5424" s="260" t="s">
        <v>260</v>
      </c>
      <c r="AU5424" s="260" t="s">
        <v>93</v>
      </c>
      <c r="AV5424" s="13" t="s">
        <v>93</v>
      </c>
      <c r="AW5424" s="13" t="s">
        <v>40</v>
      </c>
      <c r="AX5424" s="13" t="s">
        <v>84</v>
      </c>
      <c r="AY5424" s="260" t="s">
        <v>251</v>
      </c>
    </row>
    <row r="5425" s="15" customFormat="1">
      <c r="A5425" s="15"/>
      <c r="B5425" s="272"/>
      <c r="C5425" s="273"/>
      <c r="D5425" s="251" t="s">
        <v>260</v>
      </c>
      <c r="E5425" s="274" t="s">
        <v>1</v>
      </c>
      <c r="F5425" s="275" t="s">
        <v>1077</v>
      </c>
      <c r="G5425" s="273"/>
      <c r="H5425" s="274" t="s">
        <v>1</v>
      </c>
      <c r="I5425" s="276"/>
      <c r="J5425" s="273"/>
      <c r="K5425" s="273"/>
      <c r="L5425" s="277"/>
      <c r="M5425" s="278"/>
      <c r="N5425" s="279"/>
      <c r="O5425" s="279"/>
      <c r="P5425" s="279"/>
      <c r="Q5425" s="279"/>
      <c r="R5425" s="279"/>
      <c r="S5425" s="279"/>
      <c r="T5425" s="280"/>
      <c r="U5425" s="15"/>
      <c r="V5425" s="15"/>
      <c r="W5425" s="15"/>
      <c r="X5425" s="15"/>
      <c r="Y5425" s="15"/>
      <c r="Z5425" s="15"/>
      <c r="AA5425" s="15"/>
      <c r="AB5425" s="15"/>
      <c r="AC5425" s="15"/>
      <c r="AD5425" s="15"/>
      <c r="AE5425" s="15"/>
      <c r="AT5425" s="281" t="s">
        <v>260</v>
      </c>
      <c r="AU5425" s="281" t="s">
        <v>93</v>
      </c>
      <c r="AV5425" s="15" t="s">
        <v>91</v>
      </c>
      <c r="AW5425" s="15" t="s">
        <v>40</v>
      </c>
      <c r="AX5425" s="15" t="s">
        <v>84</v>
      </c>
      <c r="AY5425" s="281" t="s">
        <v>251</v>
      </c>
    </row>
    <row r="5426" s="13" customFormat="1">
      <c r="A5426" s="13"/>
      <c r="B5426" s="249"/>
      <c r="C5426" s="250"/>
      <c r="D5426" s="251" t="s">
        <v>260</v>
      </c>
      <c r="E5426" s="252" t="s">
        <v>1</v>
      </c>
      <c r="F5426" s="253" t="s">
        <v>1078</v>
      </c>
      <c r="G5426" s="250"/>
      <c r="H5426" s="254">
        <v>83.415000000000006</v>
      </c>
      <c r="I5426" s="255"/>
      <c r="J5426" s="250"/>
      <c r="K5426" s="250"/>
      <c r="L5426" s="256"/>
      <c r="M5426" s="257"/>
      <c r="N5426" s="258"/>
      <c r="O5426" s="258"/>
      <c r="P5426" s="258"/>
      <c r="Q5426" s="258"/>
      <c r="R5426" s="258"/>
      <c r="S5426" s="258"/>
      <c r="T5426" s="259"/>
      <c r="U5426" s="13"/>
      <c r="V5426" s="13"/>
      <c r="W5426" s="13"/>
      <c r="X5426" s="13"/>
      <c r="Y5426" s="13"/>
      <c r="Z5426" s="13"/>
      <c r="AA5426" s="13"/>
      <c r="AB5426" s="13"/>
      <c r="AC5426" s="13"/>
      <c r="AD5426" s="13"/>
      <c r="AE5426" s="13"/>
      <c r="AT5426" s="260" t="s">
        <v>260</v>
      </c>
      <c r="AU5426" s="260" t="s">
        <v>93</v>
      </c>
      <c r="AV5426" s="13" t="s">
        <v>93</v>
      </c>
      <c r="AW5426" s="13" t="s">
        <v>40</v>
      </c>
      <c r="AX5426" s="13" t="s">
        <v>84</v>
      </c>
      <c r="AY5426" s="260" t="s">
        <v>251</v>
      </c>
    </row>
    <row r="5427" s="13" customFormat="1">
      <c r="A5427" s="13"/>
      <c r="B5427" s="249"/>
      <c r="C5427" s="250"/>
      <c r="D5427" s="251" t="s">
        <v>260</v>
      </c>
      <c r="E5427" s="252" t="s">
        <v>1</v>
      </c>
      <c r="F5427" s="253" t="s">
        <v>4142</v>
      </c>
      <c r="G5427" s="250"/>
      <c r="H5427" s="254">
        <v>-15.449999999999999</v>
      </c>
      <c r="I5427" s="255"/>
      <c r="J5427" s="250"/>
      <c r="K5427" s="250"/>
      <c r="L5427" s="256"/>
      <c r="M5427" s="257"/>
      <c r="N5427" s="258"/>
      <c r="O5427" s="258"/>
      <c r="P5427" s="258"/>
      <c r="Q5427" s="258"/>
      <c r="R5427" s="258"/>
      <c r="S5427" s="258"/>
      <c r="T5427" s="259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T5427" s="260" t="s">
        <v>260</v>
      </c>
      <c r="AU5427" s="260" t="s">
        <v>93</v>
      </c>
      <c r="AV5427" s="13" t="s">
        <v>93</v>
      </c>
      <c r="AW5427" s="13" t="s">
        <v>40</v>
      </c>
      <c r="AX5427" s="13" t="s">
        <v>84</v>
      </c>
      <c r="AY5427" s="260" t="s">
        <v>251</v>
      </c>
    </row>
    <row r="5428" s="16" customFormat="1">
      <c r="A5428" s="16"/>
      <c r="B5428" s="283"/>
      <c r="C5428" s="284"/>
      <c r="D5428" s="251" t="s">
        <v>260</v>
      </c>
      <c r="E5428" s="285" t="s">
        <v>1</v>
      </c>
      <c r="F5428" s="286" t="s">
        <v>329</v>
      </c>
      <c r="G5428" s="284"/>
      <c r="H5428" s="287">
        <v>635.25599999999997</v>
      </c>
      <c r="I5428" s="288"/>
      <c r="J5428" s="284"/>
      <c r="K5428" s="284"/>
      <c r="L5428" s="289"/>
      <c r="M5428" s="290"/>
      <c r="N5428" s="291"/>
      <c r="O5428" s="291"/>
      <c r="P5428" s="291"/>
      <c r="Q5428" s="291"/>
      <c r="R5428" s="291"/>
      <c r="S5428" s="291"/>
      <c r="T5428" s="292"/>
      <c r="U5428" s="16"/>
      <c r="V5428" s="16"/>
      <c r="W5428" s="16"/>
      <c r="X5428" s="16"/>
      <c r="Y5428" s="16"/>
      <c r="Z5428" s="16"/>
      <c r="AA5428" s="16"/>
      <c r="AB5428" s="16"/>
      <c r="AC5428" s="16"/>
      <c r="AD5428" s="16"/>
      <c r="AE5428" s="16"/>
      <c r="AT5428" s="293" t="s">
        <v>260</v>
      </c>
      <c r="AU5428" s="293" t="s">
        <v>93</v>
      </c>
      <c r="AV5428" s="16" t="s">
        <v>273</v>
      </c>
      <c r="AW5428" s="16" t="s">
        <v>40</v>
      </c>
      <c r="AX5428" s="16" t="s">
        <v>84</v>
      </c>
      <c r="AY5428" s="293" t="s">
        <v>251</v>
      </c>
    </row>
    <row r="5429" s="15" customFormat="1">
      <c r="A5429" s="15"/>
      <c r="B5429" s="272"/>
      <c r="C5429" s="273"/>
      <c r="D5429" s="251" t="s">
        <v>260</v>
      </c>
      <c r="E5429" s="274" t="s">
        <v>1</v>
      </c>
      <c r="F5429" s="275" t="s">
        <v>628</v>
      </c>
      <c r="G5429" s="273"/>
      <c r="H5429" s="274" t="s">
        <v>1</v>
      </c>
      <c r="I5429" s="276"/>
      <c r="J5429" s="273"/>
      <c r="K5429" s="273"/>
      <c r="L5429" s="277"/>
      <c r="M5429" s="278"/>
      <c r="N5429" s="279"/>
      <c r="O5429" s="279"/>
      <c r="P5429" s="279"/>
      <c r="Q5429" s="279"/>
      <c r="R5429" s="279"/>
      <c r="S5429" s="279"/>
      <c r="T5429" s="280"/>
      <c r="U5429" s="15"/>
      <c r="V5429" s="15"/>
      <c r="W5429" s="15"/>
      <c r="X5429" s="15"/>
      <c r="Y5429" s="15"/>
      <c r="Z5429" s="15"/>
      <c r="AA5429" s="15"/>
      <c r="AB5429" s="15"/>
      <c r="AC5429" s="15"/>
      <c r="AD5429" s="15"/>
      <c r="AE5429" s="15"/>
      <c r="AT5429" s="281" t="s">
        <v>260</v>
      </c>
      <c r="AU5429" s="281" t="s">
        <v>93</v>
      </c>
      <c r="AV5429" s="15" t="s">
        <v>91</v>
      </c>
      <c r="AW5429" s="15" t="s">
        <v>40</v>
      </c>
      <c r="AX5429" s="15" t="s">
        <v>84</v>
      </c>
      <c r="AY5429" s="281" t="s">
        <v>251</v>
      </c>
    </row>
    <row r="5430" s="15" customFormat="1">
      <c r="A5430" s="15"/>
      <c r="B5430" s="272"/>
      <c r="C5430" s="273"/>
      <c r="D5430" s="251" t="s">
        <v>260</v>
      </c>
      <c r="E5430" s="274" t="s">
        <v>1</v>
      </c>
      <c r="F5430" s="275" t="s">
        <v>1080</v>
      </c>
      <c r="G5430" s="273"/>
      <c r="H5430" s="274" t="s">
        <v>1</v>
      </c>
      <c r="I5430" s="276"/>
      <c r="J5430" s="273"/>
      <c r="K5430" s="273"/>
      <c r="L5430" s="277"/>
      <c r="M5430" s="278"/>
      <c r="N5430" s="279"/>
      <c r="O5430" s="279"/>
      <c r="P5430" s="279"/>
      <c r="Q5430" s="279"/>
      <c r="R5430" s="279"/>
      <c r="S5430" s="279"/>
      <c r="T5430" s="280"/>
      <c r="U5430" s="15"/>
      <c r="V5430" s="15"/>
      <c r="W5430" s="15"/>
      <c r="X5430" s="15"/>
      <c r="Y5430" s="15"/>
      <c r="Z5430" s="15"/>
      <c r="AA5430" s="15"/>
      <c r="AB5430" s="15"/>
      <c r="AC5430" s="15"/>
      <c r="AD5430" s="15"/>
      <c r="AE5430" s="15"/>
      <c r="AT5430" s="281" t="s">
        <v>260</v>
      </c>
      <c r="AU5430" s="281" t="s">
        <v>93</v>
      </c>
      <c r="AV5430" s="15" t="s">
        <v>91</v>
      </c>
      <c r="AW5430" s="15" t="s">
        <v>40</v>
      </c>
      <c r="AX5430" s="15" t="s">
        <v>84</v>
      </c>
      <c r="AY5430" s="281" t="s">
        <v>251</v>
      </c>
    </row>
    <row r="5431" s="13" customFormat="1">
      <c r="A5431" s="13"/>
      <c r="B5431" s="249"/>
      <c r="C5431" s="250"/>
      <c r="D5431" s="251" t="s">
        <v>260</v>
      </c>
      <c r="E5431" s="252" t="s">
        <v>1</v>
      </c>
      <c r="F5431" s="253" t="s">
        <v>4143</v>
      </c>
      <c r="G5431" s="250"/>
      <c r="H5431" s="254">
        <v>70.016999999999996</v>
      </c>
      <c r="I5431" s="255"/>
      <c r="J5431" s="250"/>
      <c r="K5431" s="250"/>
      <c r="L5431" s="256"/>
      <c r="M5431" s="257"/>
      <c r="N5431" s="258"/>
      <c r="O5431" s="258"/>
      <c r="P5431" s="258"/>
      <c r="Q5431" s="258"/>
      <c r="R5431" s="258"/>
      <c r="S5431" s="258"/>
      <c r="T5431" s="259"/>
      <c r="U5431" s="13"/>
      <c r="V5431" s="13"/>
      <c r="W5431" s="13"/>
      <c r="X5431" s="13"/>
      <c r="Y5431" s="13"/>
      <c r="Z5431" s="13"/>
      <c r="AA5431" s="13"/>
      <c r="AB5431" s="13"/>
      <c r="AC5431" s="13"/>
      <c r="AD5431" s="13"/>
      <c r="AE5431" s="13"/>
      <c r="AT5431" s="260" t="s">
        <v>260</v>
      </c>
      <c r="AU5431" s="260" t="s">
        <v>93</v>
      </c>
      <c r="AV5431" s="13" t="s">
        <v>93</v>
      </c>
      <c r="AW5431" s="13" t="s">
        <v>40</v>
      </c>
      <c r="AX5431" s="13" t="s">
        <v>84</v>
      </c>
      <c r="AY5431" s="260" t="s">
        <v>251</v>
      </c>
    </row>
    <row r="5432" s="15" customFormat="1">
      <c r="A5432" s="15"/>
      <c r="B5432" s="272"/>
      <c r="C5432" s="273"/>
      <c r="D5432" s="251" t="s">
        <v>260</v>
      </c>
      <c r="E5432" s="274" t="s">
        <v>1</v>
      </c>
      <c r="F5432" s="275" t="s">
        <v>1082</v>
      </c>
      <c r="G5432" s="273"/>
      <c r="H5432" s="274" t="s">
        <v>1</v>
      </c>
      <c r="I5432" s="276"/>
      <c r="J5432" s="273"/>
      <c r="K5432" s="273"/>
      <c r="L5432" s="277"/>
      <c r="M5432" s="278"/>
      <c r="N5432" s="279"/>
      <c r="O5432" s="279"/>
      <c r="P5432" s="279"/>
      <c r="Q5432" s="279"/>
      <c r="R5432" s="279"/>
      <c r="S5432" s="279"/>
      <c r="T5432" s="280"/>
      <c r="U5432" s="15"/>
      <c r="V5432" s="15"/>
      <c r="W5432" s="15"/>
      <c r="X5432" s="15"/>
      <c r="Y5432" s="15"/>
      <c r="Z5432" s="15"/>
      <c r="AA5432" s="15"/>
      <c r="AB5432" s="15"/>
      <c r="AC5432" s="15"/>
      <c r="AD5432" s="15"/>
      <c r="AE5432" s="15"/>
      <c r="AT5432" s="281" t="s">
        <v>260</v>
      </c>
      <c r="AU5432" s="281" t="s">
        <v>93</v>
      </c>
      <c r="AV5432" s="15" t="s">
        <v>91</v>
      </c>
      <c r="AW5432" s="15" t="s">
        <v>40</v>
      </c>
      <c r="AX5432" s="15" t="s">
        <v>84</v>
      </c>
      <c r="AY5432" s="281" t="s">
        <v>251</v>
      </c>
    </row>
    <row r="5433" s="13" customFormat="1">
      <c r="A5433" s="13"/>
      <c r="B5433" s="249"/>
      <c r="C5433" s="250"/>
      <c r="D5433" s="251" t="s">
        <v>260</v>
      </c>
      <c r="E5433" s="252" t="s">
        <v>1</v>
      </c>
      <c r="F5433" s="253" t="s">
        <v>4144</v>
      </c>
      <c r="G5433" s="250"/>
      <c r="H5433" s="254">
        <v>60.453000000000003</v>
      </c>
      <c r="I5433" s="255"/>
      <c r="J5433" s="250"/>
      <c r="K5433" s="250"/>
      <c r="L5433" s="256"/>
      <c r="M5433" s="257"/>
      <c r="N5433" s="258"/>
      <c r="O5433" s="258"/>
      <c r="P5433" s="258"/>
      <c r="Q5433" s="258"/>
      <c r="R5433" s="258"/>
      <c r="S5433" s="258"/>
      <c r="T5433" s="259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60" t="s">
        <v>260</v>
      </c>
      <c r="AU5433" s="260" t="s">
        <v>93</v>
      </c>
      <c r="AV5433" s="13" t="s">
        <v>93</v>
      </c>
      <c r="AW5433" s="13" t="s">
        <v>40</v>
      </c>
      <c r="AX5433" s="13" t="s">
        <v>84</v>
      </c>
      <c r="AY5433" s="260" t="s">
        <v>251</v>
      </c>
    </row>
    <row r="5434" s="15" customFormat="1">
      <c r="A5434" s="15"/>
      <c r="B5434" s="272"/>
      <c r="C5434" s="273"/>
      <c r="D5434" s="251" t="s">
        <v>260</v>
      </c>
      <c r="E5434" s="274" t="s">
        <v>1</v>
      </c>
      <c r="F5434" s="275" t="s">
        <v>1084</v>
      </c>
      <c r="G5434" s="273"/>
      <c r="H5434" s="274" t="s">
        <v>1</v>
      </c>
      <c r="I5434" s="276"/>
      <c r="J5434" s="273"/>
      <c r="K5434" s="273"/>
      <c r="L5434" s="277"/>
      <c r="M5434" s="278"/>
      <c r="N5434" s="279"/>
      <c r="O5434" s="279"/>
      <c r="P5434" s="279"/>
      <c r="Q5434" s="279"/>
      <c r="R5434" s="279"/>
      <c r="S5434" s="279"/>
      <c r="T5434" s="280"/>
      <c r="U5434" s="15"/>
      <c r="V5434" s="15"/>
      <c r="W5434" s="15"/>
      <c r="X5434" s="15"/>
      <c r="Y5434" s="15"/>
      <c r="Z5434" s="15"/>
      <c r="AA5434" s="15"/>
      <c r="AB5434" s="15"/>
      <c r="AC5434" s="15"/>
      <c r="AD5434" s="15"/>
      <c r="AE5434" s="15"/>
      <c r="AT5434" s="281" t="s">
        <v>260</v>
      </c>
      <c r="AU5434" s="281" t="s">
        <v>93</v>
      </c>
      <c r="AV5434" s="15" t="s">
        <v>91</v>
      </c>
      <c r="AW5434" s="15" t="s">
        <v>40</v>
      </c>
      <c r="AX5434" s="15" t="s">
        <v>84</v>
      </c>
      <c r="AY5434" s="281" t="s">
        <v>251</v>
      </c>
    </row>
    <row r="5435" s="13" customFormat="1">
      <c r="A5435" s="13"/>
      <c r="B5435" s="249"/>
      <c r="C5435" s="250"/>
      <c r="D5435" s="251" t="s">
        <v>260</v>
      </c>
      <c r="E5435" s="252" t="s">
        <v>1</v>
      </c>
      <c r="F5435" s="253" t="s">
        <v>4144</v>
      </c>
      <c r="G5435" s="250"/>
      <c r="H5435" s="254">
        <v>60.453000000000003</v>
      </c>
      <c r="I5435" s="255"/>
      <c r="J5435" s="250"/>
      <c r="K5435" s="250"/>
      <c r="L5435" s="256"/>
      <c r="M5435" s="257"/>
      <c r="N5435" s="258"/>
      <c r="O5435" s="258"/>
      <c r="P5435" s="258"/>
      <c r="Q5435" s="258"/>
      <c r="R5435" s="258"/>
      <c r="S5435" s="258"/>
      <c r="T5435" s="259"/>
      <c r="U5435" s="13"/>
      <c r="V5435" s="13"/>
      <c r="W5435" s="13"/>
      <c r="X5435" s="13"/>
      <c r="Y5435" s="13"/>
      <c r="Z5435" s="13"/>
      <c r="AA5435" s="13"/>
      <c r="AB5435" s="13"/>
      <c r="AC5435" s="13"/>
      <c r="AD5435" s="13"/>
      <c r="AE5435" s="13"/>
      <c r="AT5435" s="260" t="s">
        <v>260</v>
      </c>
      <c r="AU5435" s="260" t="s">
        <v>93</v>
      </c>
      <c r="AV5435" s="13" t="s">
        <v>93</v>
      </c>
      <c r="AW5435" s="13" t="s">
        <v>40</v>
      </c>
      <c r="AX5435" s="13" t="s">
        <v>84</v>
      </c>
      <c r="AY5435" s="260" t="s">
        <v>251</v>
      </c>
    </row>
    <row r="5436" s="15" customFormat="1">
      <c r="A5436" s="15"/>
      <c r="B5436" s="272"/>
      <c r="C5436" s="273"/>
      <c r="D5436" s="251" t="s">
        <v>260</v>
      </c>
      <c r="E5436" s="274" t="s">
        <v>1</v>
      </c>
      <c r="F5436" s="275" t="s">
        <v>1085</v>
      </c>
      <c r="G5436" s="273"/>
      <c r="H5436" s="274" t="s">
        <v>1</v>
      </c>
      <c r="I5436" s="276"/>
      <c r="J5436" s="273"/>
      <c r="K5436" s="273"/>
      <c r="L5436" s="277"/>
      <c r="M5436" s="278"/>
      <c r="N5436" s="279"/>
      <c r="O5436" s="279"/>
      <c r="P5436" s="279"/>
      <c r="Q5436" s="279"/>
      <c r="R5436" s="279"/>
      <c r="S5436" s="279"/>
      <c r="T5436" s="280"/>
      <c r="U5436" s="15"/>
      <c r="V5436" s="15"/>
      <c r="W5436" s="15"/>
      <c r="X5436" s="15"/>
      <c r="Y5436" s="15"/>
      <c r="Z5436" s="15"/>
      <c r="AA5436" s="15"/>
      <c r="AB5436" s="15"/>
      <c r="AC5436" s="15"/>
      <c r="AD5436" s="15"/>
      <c r="AE5436" s="15"/>
      <c r="AT5436" s="281" t="s">
        <v>260</v>
      </c>
      <c r="AU5436" s="281" t="s">
        <v>93</v>
      </c>
      <c r="AV5436" s="15" t="s">
        <v>91</v>
      </c>
      <c r="AW5436" s="15" t="s">
        <v>40</v>
      </c>
      <c r="AX5436" s="15" t="s">
        <v>84</v>
      </c>
      <c r="AY5436" s="281" t="s">
        <v>251</v>
      </c>
    </row>
    <row r="5437" s="13" customFormat="1">
      <c r="A5437" s="13"/>
      <c r="B5437" s="249"/>
      <c r="C5437" s="250"/>
      <c r="D5437" s="251" t="s">
        <v>260</v>
      </c>
      <c r="E5437" s="252" t="s">
        <v>1</v>
      </c>
      <c r="F5437" s="253" t="s">
        <v>4144</v>
      </c>
      <c r="G5437" s="250"/>
      <c r="H5437" s="254">
        <v>60.453000000000003</v>
      </c>
      <c r="I5437" s="255"/>
      <c r="J5437" s="250"/>
      <c r="K5437" s="250"/>
      <c r="L5437" s="256"/>
      <c r="M5437" s="257"/>
      <c r="N5437" s="258"/>
      <c r="O5437" s="258"/>
      <c r="P5437" s="258"/>
      <c r="Q5437" s="258"/>
      <c r="R5437" s="258"/>
      <c r="S5437" s="258"/>
      <c r="T5437" s="259"/>
      <c r="U5437" s="13"/>
      <c r="V5437" s="13"/>
      <c r="W5437" s="13"/>
      <c r="X5437" s="13"/>
      <c r="Y5437" s="13"/>
      <c r="Z5437" s="13"/>
      <c r="AA5437" s="13"/>
      <c r="AB5437" s="13"/>
      <c r="AC5437" s="13"/>
      <c r="AD5437" s="13"/>
      <c r="AE5437" s="13"/>
      <c r="AT5437" s="260" t="s">
        <v>260</v>
      </c>
      <c r="AU5437" s="260" t="s">
        <v>93</v>
      </c>
      <c r="AV5437" s="13" t="s">
        <v>93</v>
      </c>
      <c r="AW5437" s="13" t="s">
        <v>40</v>
      </c>
      <c r="AX5437" s="13" t="s">
        <v>84</v>
      </c>
      <c r="AY5437" s="260" t="s">
        <v>251</v>
      </c>
    </row>
    <row r="5438" s="15" customFormat="1">
      <c r="A5438" s="15"/>
      <c r="B5438" s="272"/>
      <c r="C5438" s="273"/>
      <c r="D5438" s="251" t="s">
        <v>260</v>
      </c>
      <c r="E5438" s="274" t="s">
        <v>1</v>
      </c>
      <c r="F5438" s="275" t="s">
        <v>1086</v>
      </c>
      <c r="G5438" s="273"/>
      <c r="H5438" s="274" t="s">
        <v>1</v>
      </c>
      <c r="I5438" s="276"/>
      <c r="J5438" s="273"/>
      <c r="K5438" s="273"/>
      <c r="L5438" s="277"/>
      <c r="M5438" s="278"/>
      <c r="N5438" s="279"/>
      <c r="O5438" s="279"/>
      <c r="P5438" s="279"/>
      <c r="Q5438" s="279"/>
      <c r="R5438" s="279"/>
      <c r="S5438" s="279"/>
      <c r="T5438" s="280"/>
      <c r="U5438" s="15"/>
      <c r="V5438" s="15"/>
      <c r="W5438" s="15"/>
      <c r="X5438" s="15"/>
      <c r="Y5438" s="15"/>
      <c r="Z5438" s="15"/>
      <c r="AA5438" s="15"/>
      <c r="AB5438" s="15"/>
      <c r="AC5438" s="15"/>
      <c r="AD5438" s="15"/>
      <c r="AE5438" s="15"/>
      <c r="AT5438" s="281" t="s">
        <v>260</v>
      </c>
      <c r="AU5438" s="281" t="s">
        <v>93</v>
      </c>
      <c r="AV5438" s="15" t="s">
        <v>91</v>
      </c>
      <c r="AW5438" s="15" t="s">
        <v>40</v>
      </c>
      <c r="AX5438" s="15" t="s">
        <v>84</v>
      </c>
      <c r="AY5438" s="281" t="s">
        <v>251</v>
      </c>
    </row>
    <row r="5439" s="13" customFormat="1">
      <c r="A5439" s="13"/>
      <c r="B5439" s="249"/>
      <c r="C5439" s="250"/>
      <c r="D5439" s="251" t="s">
        <v>260</v>
      </c>
      <c r="E5439" s="252" t="s">
        <v>1</v>
      </c>
      <c r="F5439" s="253" t="s">
        <v>4144</v>
      </c>
      <c r="G5439" s="250"/>
      <c r="H5439" s="254">
        <v>60.453000000000003</v>
      </c>
      <c r="I5439" s="255"/>
      <c r="J5439" s="250"/>
      <c r="K5439" s="250"/>
      <c r="L5439" s="256"/>
      <c r="M5439" s="257"/>
      <c r="N5439" s="258"/>
      <c r="O5439" s="258"/>
      <c r="P5439" s="258"/>
      <c r="Q5439" s="258"/>
      <c r="R5439" s="258"/>
      <c r="S5439" s="258"/>
      <c r="T5439" s="259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T5439" s="260" t="s">
        <v>260</v>
      </c>
      <c r="AU5439" s="260" t="s">
        <v>93</v>
      </c>
      <c r="AV5439" s="13" t="s">
        <v>93</v>
      </c>
      <c r="AW5439" s="13" t="s">
        <v>40</v>
      </c>
      <c r="AX5439" s="13" t="s">
        <v>84</v>
      </c>
      <c r="AY5439" s="260" t="s">
        <v>251</v>
      </c>
    </row>
    <row r="5440" s="15" customFormat="1">
      <c r="A5440" s="15"/>
      <c r="B5440" s="272"/>
      <c r="C5440" s="273"/>
      <c r="D5440" s="251" t="s">
        <v>260</v>
      </c>
      <c r="E5440" s="274" t="s">
        <v>1</v>
      </c>
      <c r="F5440" s="275" t="s">
        <v>1087</v>
      </c>
      <c r="G5440" s="273"/>
      <c r="H5440" s="274" t="s">
        <v>1</v>
      </c>
      <c r="I5440" s="276"/>
      <c r="J5440" s="273"/>
      <c r="K5440" s="273"/>
      <c r="L5440" s="277"/>
      <c r="M5440" s="278"/>
      <c r="N5440" s="279"/>
      <c r="O5440" s="279"/>
      <c r="P5440" s="279"/>
      <c r="Q5440" s="279"/>
      <c r="R5440" s="279"/>
      <c r="S5440" s="279"/>
      <c r="T5440" s="280"/>
      <c r="U5440" s="15"/>
      <c r="V5440" s="15"/>
      <c r="W5440" s="15"/>
      <c r="X5440" s="15"/>
      <c r="Y5440" s="15"/>
      <c r="Z5440" s="15"/>
      <c r="AA5440" s="15"/>
      <c r="AB5440" s="15"/>
      <c r="AC5440" s="15"/>
      <c r="AD5440" s="15"/>
      <c r="AE5440" s="15"/>
      <c r="AT5440" s="281" t="s">
        <v>260</v>
      </c>
      <c r="AU5440" s="281" t="s">
        <v>93</v>
      </c>
      <c r="AV5440" s="15" t="s">
        <v>91</v>
      </c>
      <c r="AW5440" s="15" t="s">
        <v>40</v>
      </c>
      <c r="AX5440" s="15" t="s">
        <v>84</v>
      </c>
      <c r="AY5440" s="281" t="s">
        <v>251</v>
      </c>
    </row>
    <row r="5441" s="13" customFormat="1">
      <c r="A5441" s="13"/>
      <c r="B5441" s="249"/>
      <c r="C5441" s="250"/>
      <c r="D5441" s="251" t="s">
        <v>260</v>
      </c>
      <c r="E5441" s="252" t="s">
        <v>1</v>
      </c>
      <c r="F5441" s="253" t="s">
        <v>4145</v>
      </c>
      <c r="G5441" s="250"/>
      <c r="H5441" s="254">
        <v>64.994</v>
      </c>
      <c r="I5441" s="255"/>
      <c r="J5441" s="250"/>
      <c r="K5441" s="250"/>
      <c r="L5441" s="256"/>
      <c r="M5441" s="257"/>
      <c r="N5441" s="258"/>
      <c r="O5441" s="258"/>
      <c r="P5441" s="258"/>
      <c r="Q5441" s="258"/>
      <c r="R5441" s="258"/>
      <c r="S5441" s="258"/>
      <c r="T5441" s="259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T5441" s="260" t="s">
        <v>260</v>
      </c>
      <c r="AU5441" s="260" t="s">
        <v>93</v>
      </c>
      <c r="AV5441" s="13" t="s">
        <v>93</v>
      </c>
      <c r="AW5441" s="13" t="s">
        <v>40</v>
      </c>
      <c r="AX5441" s="13" t="s">
        <v>84</v>
      </c>
      <c r="AY5441" s="260" t="s">
        <v>251</v>
      </c>
    </row>
    <row r="5442" s="15" customFormat="1">
      <c r="A5442" s="15"/>
      <c r="B5442" s="272"/>
      <c r="C5442" s="273"/>
      <c r="D5442" s="251" t="s">
        <v>260</v>
      </c>
      <c r="E5442" s="274" t="s">
        <v>1</v>
      </c>
      <c r="F5442" s="275" t="s">
        <v>1089</v>
      </c>
      <c r="G5442" s="273"/>
      <c r="H5442" s="274" t="s">
        <v>1</v>
      </c>
      <c r="I5442" s="276"/>
      <c r="J5442" s="273"/>
      <c r="K5442" s="273"/>
      <c r="L5442" s="277"/>
      <c r="M5442" s="278"/>
      <c r="N5442" s="279"/>
      <c r="O5442" s="279"/>
      <c r="P5442" s="279"/>
      <c r="Q5442" s="279"/>
      <c r="R5442" s="279"/>
      <c r="S5442" s="279"/>
      <c r="T5442" s="280"/>
      <c r="U5442" s="15"/>
      <c r="V5442" s="15"/>
      <c r="W5442" s="15"/>
      <c r="X5442" s="15"/>
      <c r="Y5442" s="15"/>
      <c r="Z5442" s="15"/>
      <c r="AA5442" s="15"/>
      <c r="AB5442" s="15"/>
      <c r="AC5442" s="15"/>
      <c r="AD5442" s="15"/>
      <c r="AE5442" s="15"/>
      <c r="AT5442" s="281" t="s">
        <v>260</v>
      </c>
      <c r="AU5442" s="281" t="s">
        <v>93</v>
      </c>
      <c r="AV5442" s="15" t="s">
        <v>91</v>
      </c>
      <c r="AW5442" s="15" t="s">
        <v>40</v>
      </c>
      <c r="AX5442" s="15" t="s">
        <v>84</v>
      </c>
      <c r="AY5442" s="281" t="s">
        <v>251</v>
      </c>
    </row>
    <row r="5443" s="13" customFormat="1">
      <c r="A5443" s="13"/>
      <c r="B5443" s="249"/>
      <c r="C5443" s="250"/>
      <c r="D5443" s="251" t="s">
        <v>260</v>
      </c>
      <c r="E5443" s="252" t="s">
        <v>1</v>
      </c>
      <c r="F5443" s="253" t="s">
        <v>4146</v>
      </c>
      <c r="G5443" s="250"/>
      <c r="H5443" s="254">
        <v>66.453999999999994</v>
      </c>
      <c r="I5443" s="255"/>
      <c r="J5443" s="250"/>
      <c r="K5443" s="250"/>
      <c r="L5443" s="256"/>
      <c r="M5443" s="257"/>
      <c r="N5443" s="258"/>
      <c r="O5443" s="258"/>
      <c r="P5443" s="258"/>
      <c r="Q5443" s="258"/>
      <c r="R5443" s="258"/>
      <c r="S5443" s="258"/>
      <c r="T5443" s="259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T5443" s="260" t="s">
        <v>260</v>
      </c>
      <c r="AU5443" s="260" t="s">
        <v>93</v>
      </c>
      <c r="AV5443" s="13" t="s">
        <v>93</v>
      </c>
      <c r="AW5443" s="13" t="s">
        <v>40</v>
      </c>
      <c r="AX5443" s="13" t="s">
        <v>84</v>
      </c>
      <c r="AY5443" s="260" t="s">
        <v>251</v>
      </c>
    </row>
    <row r="5444" s="15" customFormat="1">
      <c r="A5444" s="15"/>
      <c r="B5444" s="272"/>
      <c r="C5444" s="273"/>
      <c r="D5444" s="251" t="s">
        <v>260</v>
      </c>
      <c r="E5444" s="274" t="s">
        <v>1</v>
      </c>
      <c r="F5444" s="275" t="s">
        <v>1091</v>
      </c>
      <c r="G5444" s="273"/>
      <c r="H5444" s="274" t="s">
        <v>1</v>
      </c>
      <c r="I5444" s="276"/>
      <c r="J5444" s="273"/>
      <c r="K5444" s="273"/>
      <c r="L5444" s="277"/>
      <c r="M5444" s="278"/>
      <c r="N5444" s="279"/>
      <c r="O5444" s="279"/>
      <c r="P5444" s="279"/>
      <c r="Q5444" s="279"/>
      <c r="R5444" s="279"/>
      <c r="S5444" s="279"/>
      <c r="T5444" s="280"/>
      <c r="U5444" s="15"/>
      <c r="V5444" s="15"/>
      <c r="W5444" s="15"/>
      <c r="X5444" s="15"/>
      <c r="Y5444" s="15"/>
      <c r="Z5444" s="15"/>
      <c r="AA5444" s="15"/>
      <c r="AB5444" s="15"/>
      <c r="AC5444" s="15"/>
      <c r="AD5444" s="15"/>
      <c r="AE5444" s="15"/>
      <c r="AT5444" s="281" t="s">
        <v>260</v>
      </c>
      <c r="AU5444" s="281" t="s">
        <v>93</v>
      </c>
      <c r="AV5444" s="15" t="s">
        <v>91</v>
      </c>
      <c r="AW5444" s="15" t="s">
        <v>40</v>
      </c>
      <c r="AX5444" s="15" t="s">
        <v>84</v>
      </c>
      <c r="AY5444" s="281" t="s">
        <v>251</v>
      </c>
    </row>
    <row r="5445" s="13" customFormat="1">
      <c r="A5445" s="13"/>
      <c r="B5445" s="249"/>
      <c r="C5445" s="250"/>
      <c r="D5445" s="251" t="s">
        <v>260</v>
      </c>
      <c r="E5445" s="252" t="s">
        <v>1</v>
      </c>
      <c r="F5445" s="253" t="s">
        <v>4147</v>
      </c>
      <c r="G5445" s="250"/>
      <c r="H5445" s="254">
        <v>61.119</v>
      </c>
      <c r="I5445" s="255"/>
      <c r="J5445" s="250"/>
      <c r="K5445" s="250"/>
      <c r="L5445" s="256"/>
      <c r="M5445" s="257"/>
      <c r="N5445" s="258"/>
      <c r="O5445" s="258"/>
      <c r="P5445" s="258"/>
      <c r="Q5445" s="258"/>
      <c r="R5445" s="258"/>
      <c r="S5445" s="258"/>
      <c r="T5445" s="259"/>
      <c r="U5445" s="13"/>
      <c r="V5445" s="13"/>
      <c r="W5445" s="13"/>
      <c r="X5445" s="13"/>
      <c r="Y5445" s="13"/>
      <c r="Z5445" s="13"/>
      <c r="AA5445" s="13"/>
      <c r="AB5445" s="13"/>
      <c r="AC5445" s="13"/>
      <c r="AD5445" s="13"/>
      <c r="AE5445" s="13"/>
      <c r="AT5445" s="260" t="s">
        <v>260</v>
      </c>
      <c r="AU5445" s="260" t="s">
        <v>93</v>
      </c>
      <c r="AV5445" s="13" t="s">
        <v>93</v>
      </c>
      <c r="AW5445" s="13" t="s">
        <v>40</v>
      </c>
      <c r="AX5445" s="13" t="s">
        <v>84</v>
      </c>
      <c r="AY5445" s="260" t="s">
        <v>251</v>
      </c>
    </row>
    <row r="5446" s="15" customFormat="1">
      <c r="A5446" s="15"/>
      <c r="B5446" s="272"/>
      <c r="C5446" s="273"/>
      <c r="D5446" s="251" t="s">
        <v>260</v>
      </c>
      <c r="E5446" s="274" t="s">
        <v>1</v>
      </c>
      <c r="F5446" s="275" t="s">
        <v>1093</v>
      </c>
      <c r="G5446" s="273"/>
      <c r="H5446" s="274" t="s">
        <v>1</v>
      </c>
      <c r="I5446" s="276"/>
      <c r="J5446" s="273"/>
      <c r="K5446" s="273"/>
      <c r="L5446" s="277"/>
      <c r="M5446" s="278"/>
      <c r="N5446" s="279"/>
      <c r="O5446" s="279"/>
      <c r="P5446" s="279"/>
      <c r="Q5446" s="279"/>
      <c r="R5446" s="279"/>
      <c r="S5446" s="279"/>
      <c r="T5446" s="280"/>
      <c r="U5446" s="15"/>
      <c r="V5446" s="15"/>
      <c r="W5446" s="15"/>
      <c r="X5446" s="15"/>
      <c r="Y5446" s="15"/>
      <c r="Z5446" s="15"/>
      <c r="AA5446" s="15"/>
      <c r="AB5446" s="15"/>
      <c r="AC5446" s="15"/>
      <c r="AD5446" s="15"/>
      <c r="AE5446" s="15"/>
      <c r="AT5446" s="281" t="s">
        <v>260</v>
      </c>
      <c r="AU5446" s="281" t="s">
        <v>93</v>
      </c>
      <c r="AV5446" s="15" t="s">
        <v>91</v>
      </c>
      <c r="AW5446" s="15" t="s">
        <v>40</v>
      </c>
      <c r="AX5446" s="15" t="s">
        <v>84</v>
      </c>
      <c r="AY5446" s="281" t="s">
        <v>251</v>
      </c>
    </row>
    <row r="5447" s="13" customFormat="1">
      <c r="A5447" s="13"/>
      <c r="B5447" s="249"/>
      <c r="C5447" s="250"/>
      <c r="D5447" s="251" t="s">
        <v>260</v>
      </c>
      <c r="E5447" s="252" t="s">
        <v>1</v>
      </c>
      <c r="F5447" s="253" t="s">
        <v>4148</v>
      </c>
      <c r="G5447" s="250"/>
      <c r="H5447" s="254">
        <v>61.106999999999999</v>
      </c>
      <c r="I5447" s="255"/>
      <c r="J5447" s="250"/>
      <c r="K5447" s="250"/>
      <c r="L5447" s="256"/>
      <c r="M5447" s="257"/>
      <c r="N5447" s="258"/>
      <c r="O5447" s="258"/>
      <c r="P5447" s="258"/>
      <c r="Q5447" s="258"/>
      <c r="R5447" s="258"/>
      <c r="S5447" s="258"/>
      <c r="T5447" s="259"/>
      <c r="U5447" s="13"/>
      <c r="V5447" s="13"/>
      <c r="W5447" s="13"/>
      <c r="X5447" s="13"/>
      <c r="Y5447" s="13"/>
      <c r="Z5447" s="13"/>
      <c r="AA5447" s="13"/>
      <c r="AB5447" s="13"/>
      <c r="AC5447" s="13"/>
      <c r="AD5447" s="13"/>
      <c r="AE5447" s="13"/>
      <c r="AT5447" s="260" t="s">
        <v>260</v>
      </c>
      <c r="AU5447" s="260" t="s">
        <v>93</v>
      </c>
      <c r="AV5447" s="13" t="s">
        <v>93</v>
      </c>
      <c r="AW5447" s="13" t="s">
        <v>40</v>
      </c>
      <c r="AX5447" s="13" t="s">
        <v>84</v>
      </c>
      <c r="AY5447" s="260" t="s">
        <v>251</v>
      </c>
    </row>
    <row r="5448" s="15" customFormat="1">
      <c r="A5448" s="15"/>
      <c r="B5448" s="272"/>
      <c r="C5448" s="273"/>
      <c r="D5448" s="251" t="s">
        <v>260</v>
      </c>
      <c r="E5448" s="274" t="s">
        <v>1</v>
      </c>
      <c r="F5448" s="275" t="s">
        <v>1095</v>
      </c>
      <c r="G5448" s="273"/>
      <c r="H5448" s="274" t="s">
        <v>1</v>
      </c>
      <c r="I5448" s="276"/>
      <c r="J5448" s="273"/>
      <c r="K5448" s="273"/>
      <c r="L5448" s="277"/>
      <c r="M5448" s="278"/>
      <c r="N5448" s="279"/>
      <c r="O5448" s="279"/>
      <c r="P5448" s="279"/>
      <c r="Q5448" s="279"/>
      <c r="R5448" s="279"/>
      <c r="S5448" s="279"/>
      <c r="T5448" s="280"/>
      <c r="U5448" s="15"/>
      <c r="V5448" s="15"/>
      <c r="W5448" s="15"/>
      <c r="X5448" s="15"/>
      <c r="Y5448" s="15"/>
      <c r="Z5448" s="15"/>
      <c r="AA5448" s="15"/>
      <c r="AB5448" s="15"/>
      <c r="AC5448" s="15"/>
      <c r="AD5448" s="15"/>
      <c r="AE5448" s="15"/>
      <c r="AT5448" s="281" t="s">
        <v>260</v>
      </c>
      <c r="AU5448" s="281" t="s">
        <v>93</v>
      </c>
      <c r="AV5448" s="15" t="s">
        <v>91</v>
      </c>
      <c r="AW5448" s="15" t="s">
        <v>40</v>
      </c>
      <c r="AX5448" s="15" t="s">
        <v>84</v>
      </c>
      <c r="AY5448" s="281" t="s">
        <v>251</v>
      </c>
    </row>
    <row r="5449" s="13" customFormat="1">
      <c r="A5449" s="13"/>
      <c r="B5449" s="249"/>
      <c r="C5449" s="250"/>
      <c r="D5449" s="251" t="s">
        <v>260</v>
      </c>
      <c r="E5449" s="252" t="s">
        <v>1</v>
      </c>
      <c r="F5449" s="253" t="s">
        <v>1096</v>
      </c>
      <c r="G5449" s="250"/>
      <c r="H5449" s="254">
        <v>83.364999999999995</v>
      </c>
      <c r="I5449" s="255"/>
      <c r="J5449" s="250"/>
      <c r="K5449" s="250"/>
      <c r="L5449" s="256"/>
      <c r="M5449" s="257"/>
      <c r="N5449" s="258"/>
      <c r="O5449" s="258"/>
      <c r="P5449" s="258"/>
      <c r="Q5449" s="258"/>
      <c r="R5449" s="258"/>
      <c r="S5449" s="258"/>
      <c r="T5449" s="259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T5449" s="260" t="s">
        <v>260</v>
      </c>
      <c r="AU5449" s="260" t="s">
        <v>93</v>
      </c>
      <c r="AV5449" s="13" t="s">
        <v>93</v>
      </c>
      <c r="AW5449" s="13" t="s">
        <v>40</v>
      </c>
      <c r="AX5449" s="13" t="s">
        <v>84</v>
      </c>
      <c r="AY5449" s="260" t="s">
        <v>251</v>
      </c>
    </row>
    <row r="5450" s="13" customFormat="1">
      <c r="A5450" s="13"/>
      <c r="B5450" s="249"/>
      <c r="C5450" s="250"/>
      <c r="D5450" s="251" t="s">
        <v>260</v>
      </c>
      <c r="E5450" s="252" t="s">
        <v>1</v>
      </c>
      <c r="F5450" s="253" t="s">
        <v>4142</v>
      </c>
      <c r="G5450" s="250"/>
      <c r="H5450" s="254">
        <v>-15.449999999999999</v>
      </c>
      <c r="I5450" s="255"/>
      <c r="J5450" s="250"/>
      <c r="K5450" s="250"/>
      <c r="L5450" s="256"/>
      <c r="M5450" s="257"/>
      <c r="N5450" s="258"/>
      <c r="O5450" s="258"/>
      <c r="P5450" s="258"/>
      <c r="Q5450" s="258"/>
      <c r="R5450" s="258"/>
      <c r="S5450" s="258"/>
      <c r="T5450" s="259"/>
      <c r="U5450" s="13"/>
      <c r="V5450" s="13"/>
      <c r="W5450" s="13"/>
      <c r="X5450" s="13"/>
      <c r="Y5450" s="13"/>
      <c r="Z5450" s="13"/>
      <c r="AA5450" s="13"/>
      <c r="AB5450" s="13"/>
      <c r="AC5450" s="13"/>
      <c r="AD5450" s="13"/>
      <c r="AE5450" s="13"/>
      <c r="AT5450" s="260" t="s">
        <v>260</v>
      </c>
      <c r="AU5450" s="260" t="s">
        <v>93</v>
      </c>
      <c r="AV5450" s="13" t="s">
        <v>93</v>
      </c>
      <c r="AW5450" s="13" t="s">
        <v>40</v>
      </c>
      <c r="AX5450" s="13" t="s">
        <v>84</v>
      </c>
      <c r="AY5450" s="260" t="s">
        <v>251</v>
      </c>
    </row>
    <row r="5451" s="16" customFormat="1">
      <c r="A5451" s="16"/>
      <c r="B5451" s="283"/>
      <c r="C5451" s="284"/>
      <c r="D5451" s="251" t="s">
        <v>260</v>
      </c>
      <c r="E5451" s="285" t="s">
        <v>1</v>
      </c>
      <c r="F5451" s="286" t="s">
        <v>329</v>
      </c>
      <c r="G5451" s="284"/>
      <c r="H5451" s="287">
        <v>633.41799999999989</v>
      </c>
      <c r="I5451" s="288"/>
      <c r="J5451" s="284"/>
      <c r="K5451" s="284"/>
      <c r="L5451" s="289"/>
      <c r="M5451" s="290"/>
      <c r="N5451" s="291"/>
      <c r="O5451" s="291"/>
      <c r="P5451" s="291"/>
      <c r="Q5451" s="291"/>
      <c r="R5451" s="291"/>
      <c r="S5451" s="291"/>
      <c r="T5451" s="292"/>
      <c r="U5451" s="16"/>
      <c r="V5451" s="16"/>
      <c r="W5451" s="16"/>
      <c r="X5451" s="16"/>
      <c r="Y5451" s="16"/>
      <c r="Z5451" s="16"/>
      <c r="AA5451" s="16"/>
      <c r="AB5451" s="16"/>
      <c r="AC5451" s="16"/>
      <c r="AD5451" s="16"/>
      <c r="AE5451" s="16"/>
      <c r="AT5451" s="293" t="s">
        <v>260</v>
      </c>
      <c r="AU5451" s="293" t="s">
        <v>93</v>
      </c>
      <c r="AV5451" s="16" t="s">
        <v>273</v>
      </c>
      <c r="AW5451" s="16" t="s">
        <v>40</v>
      </c>
      <c r="AX5451" s="16" t="s">
        <v>84</v>
      </c>
      <c r="AY5451" s="293" t="s">
        <v>251</v>
      </c>
    </row>
    <row r="5452" s="15" customFormat="1">
      <c r="A5452" s="15"/>
      <c r="B5452" s="272"/>
      <c r="C5452" s="273"/>
      <c r="D5452" s="251" t="s">
        <v>260</v>
      </c>
      <c r="E5452" s="274" t="s">
        <v>1</v>
      </c>
      <c r="F5452" s="275" t="s">
        <v>630</v>
      </c>
      <c r="G5452" s="273"/>
      <c r="H5452" s="274" t="s">
        <v>1</v>
      </c>
      <c r="I5452" s="276"/>
      <c r="J5452" s="273"/>
      <c r="K5452" s="273"/>
      <c r="L5452" s="277"/>
      <c r="M5452" s="278"/>
      <c r="N5452" s="279"/>
      <c r="O5452" s="279"/>
      <c r="P5452" s="279"/>
      <c r="Q5452" s="279"/>
      <c r="R5452" s="279"/>
      <c r="S5452" s="279"/>
      <c r="T5452" s="280"/>
      <c r="U5452" s="15"/>
      <c r="V5452" s="15"/>
      <c r="W5452" s="15"/>
      <c r="X5452" s="15"/>
      <c r="Y5452" s="15"/>
      <c r="Z5452" s="15"/>
      <c r="AA5452" s="15"/>
      <c r="AB5452" s="15"/>
      <c r="AC5452" s="15"/>
      <c r="AD5452" s="15"/>
      <c r="AE5452" s="15"/>
      <c r="AT5452" s="281" t="s">
        <v>260</v>
      </c>
      <c r="AU5452" s="281" t="s">
        <v>93</v>
      </c>
      <c r="AV5452" s="15" t="s">
        <v>91</v>
      </c>
      <c r="AW5452" s="15" t="s">
        <v>40</v>
      </c>
      <c r="AX5452" s="15" t="s">
        <v>84</v>
      </c>
      <c r="AY5452" s="281" t="s">
        <v>251</v>
      </c>
    </row>
    <row r="5453" s="15" customFormat="1">
      <c r="A5453" s="15"/>
      <c r="B5453" s="272"/>
      <c r="C5453" s="273"/>
      <c r="D5453" s="251" t="s">
        <v>260</v>
      </c>
      <c r="E5453" s="274" t="s">
        <v>1</v>
      </c>
      <c r="F5453" s="275" t="s">
        <v>1097</v>
      </c>
      <c r="G5453" s="273"/>
      <c r="H5453" s="274" t="s">
        <v>1</v>
      </c>
      <c r="I5453" s="276"/>
      <c r="J5453" s="273"/>
      <c r="K5453" s="273"/>
      <c r="L5453" s="277"/>
      <c r="M5453" s="278"/>
      <c r="N5453" s="279"/>
      <c r="O5453" s="279"/>
      <c r="P5453" s="279"/>
      <c r="Q5453" s="279"/>
      <c r="R5453" s="279"/>
      <c r="S5453" s="279"/>
      <c r="T5453" s="280"/>
      <c r="U5453" s="15"/>
      <c r="V5453" s="15"/>
      <c r="W5453" s="15"/>
      <c r="X5453" s="15"/>
      <c r="Y5453" s="15"/>
      <c r="Z5453" s="15"/>
      <c r="AA5453" s="15"/>
      <c r="AB5453" s="15"/>
      <c r="AC5453" s="15"/>
      <c r="AD5453" s="15"/>
      <c r="AE5453" s="15"/>
      <c r="AT5453" s="281" t="s">
        <v>260</v>
      </c>
      <c r="AU5453" s="281" t="s">
        <v>93</v>
      </c>
      <c r="AV5453" s="15" t="s">
        <v>91</v>
      </c>
      <c r="AW5453" s="15" t="s">
        <v>40</v>
      </c>
      <c r="AX5453" s="15" t="s">
        <v>84</v>
      </c>
      <c r="AY5453" s="281" t="s">
        <v>251</v>
      </c>
    </row>
    <row r="5454" s="13" customFormat="1">
      <c r="A5454" s="13"/>
      <c r="B5454" s="249"/>
      <c r="C5454" s="250"/>
      <c r="D5454" s="251" t="s">
        <v>260</v>
      </c>
      <c r="E5454" s="252" t="s">
        <v>1</v>
      </c>
      <c r="F5454" s="253" t="s">
        <v>4143</v>
      </c>
      <c r="G5454" s="250"/>
      <c r="H5454" s="254">
        <v>70.016999999999996</v>
      </c>
      <c r="I5454" s="255"/>
      <c r="J5454" s="250"/>
      <c r="K5454" s="250"/>
      <c r="L5454" s="256"/>
      <c r="M5454" s="257"/>
      <c r="N5454" s="258"/>
      <c r="O5454" s="258"/>
      <c r="P5454" s="258"/>
      <c r="Q5454" s="258"/>
      <c r="R5454" s="258"/>
      <c r="S5454" s="258"/>
      <c r="T5454" s="259"/>
      <c r="U5454" s="13"/>
      <c r="V5454" s="13"/>
      <c r="W5454" s="13"/>
      <c r="X5454" s="13"/>
      <c r="Y5454" s="13"/>
      <c r="Z5454" s="13"/>
      <c r="AA5454" s="13"/>
      <c r="AB5454" s="13"/>
      <c r="AC5454" s="13"/>
      <c r="AD5454" s="13"/>
      <c r="AE5454" s="13"/>
      <c r="AT5454" s="260" t="s">
        <v>260</v>
      </c>
      <c r="AU5454" s="260" t="s">
        <v>93</v>
      </c>
      <c r="AV5454" s="13" t="s">
        <v>93</v>
      </c>
      <c r="AW5454" s="13" t="s">
        <v>40</v>
      </c>
      <c r="AX5454" s="13" t="s">
        <v>84</v>
      </c>
      <c r="AY5454" s="260" t="s">
        <v>251</v>
      </c>
    </row>
    <row r="5455" s="15" customFormat="1">
      <c r="A5455" s="15"/>
      <c r="B5455" s="272"/>
      <c r="C5455" s="273"/>
      <c r="D5455" s="251" t="s">
        <v>260</v>
      </c>
      <c r="E5455" s="274" t="s">
        <v>1</v>
      </c>
      <c r="F5455" s="275" t="s">
        <v>1098</v>
      </c>
      <c r="G5455" s="273"/>
      <c r="H5455" s="274" t="s">
        <v>1</v>
      </c>
      <c r="I5455" s="276"/>
      <c r="J5455" s="273"/>
      <c r="K5455" s="273"/>
      <c r="L5455" s="277"/>
      <c r="M5455" s="278"/>
      <c r="N5455" s="279"/>
      <c r="O5455" s="279"/>
      <c r="P5455" s="279"/>
      <c r="Q5455" s="279"/>
      <c r="R5455" s="279"/>
      <c r="S5455" s="279"/>
      <c r="T5455" s="280"/>
      <c r="U5455" s="15"/>
      <c r="V5455" s="15"/>
      <c r="W5455" s="15"/>
      <c r="X5455" s="15"/>
      <c r="Y5455" s="15"/>
      <c r="Z5455" s="15"/>
      <c r="AA5455" s="15"/>
      <c r="AB5455" s="15"/>
      <c r="AC5455" s="15"/>
      <c r="AD5455" s="15"/>
      <c r="AE5455" s="15"/>
      <c r="AT5455" s="281" t="s">
        <v>260</v>
      </c>
      <c r="AU5455" s="281" t="s">
        <v>93</v>
      </c>
      <c r="AV5455" s="15" t="s">
        <v>91</v>
      </c>
      <c r="AW5455" s="15" t="s">
        <v>40</v>
      </c>
      <c r="AX5455" s="15" t="s">
        <v>84</v>
      </c>
      <c r="AY5455" s="281" t="s">
        <v>251</v>
      </c>
    </row>
    <row r="5456" s="13" customFormat="1">
      <c r="A5456" s="13"/>
      <c r="B5456" s="249"/>
      <c r="C5456" s="250"/>
      <c r="D5456" s="251" t="s">
        <v>260</v>
      </c>
      <c r="E5456" s="252" t="s">
        <v>1</v>
      </c>
      <c r="F5456" s="253" t="s">
        <v>4144</v>
      </c>
      <c r="G5456" s="250"/>
      <c r="H5456" s="254">
        <v>60.453000000000003</v>
      </c>
      <c r="I5456" s="255"/>
      <c r="J5456" s="250"/>
      <c r="K5456" s="250"/>
      <c r="L5456" s="256"/>
      <c r="M5456" s="257"/>
      <c r="N5456" s="258"/>
      <c r="O5456" s="258"/>
      <c r="P5456" s="258"/>
      <c r="Q5456" s="258"/>
      <c r="R5456" s="258"/>
      <c r="S5456" s="258"/>
      <c r="T5456" s="259"/>
      <c r="U5456" s="13"/>
      <c r="V5456" s="13"/>
      <c r="W5456" s="13"/>
      <c r="X5456" s="13"/>
      <c r="Y5456" s="13"/>
      <c r="Z5456" s="13"/>
      <c r="AA5456" s="13"/>
      <c r="AB5456" s="13"/>
      <c r="AC5456" s="13"/>
      <c r="AD5456" s="13"/>
      <c r="AE5456" s="13"/>
      <c r="AT5456" s="260" t="s">
        <v>260</v>
      </c>
      <c r="AU5456" s="260" t="s">
        <v>93</v>
      </c>
      <c r="AV5456" s="13" t="s">
        <v>93</v>
      </c>
      <c r="AW5456" s="13" t="s">
        <v>40</v>
      </c>
      <c r="AX5456" s="13" t="s">
        <v>84</v>
      </c>
      <c r="AY5456" s="260" t="s">
        <v>251</v>
      </c>
    </row>
    <row r="5457" s="15" customFormat="1">
      <c r="A5457" s="15"/>
      <c r="B5457" s="272"/>
      <c r="C5457" s="273"/>
      <c r="D5457" s="251" t="s">
        <v>260</v>
      </c>
      <c r="E5457" s="274" t="s">
        <v>1</v>
      </c>
      <c r="F5457" s="275" t="s">
        <v>1099</v>
      </c>
      <c r="G5457" s="273"/>
      <c r="H5457" s="274" t="s">
        <v>1</v>
      </c>
      <c r="I5457" s="276"/>
      <c r="J5457" s="273"/>
      <c r="K5457" s="273"/>
      <c r="L5457" s="277"/>
      <c r="M5457" s="278"/>
      <c r="N5457" s="279"/>
      <c r="O5457" s="279"/>
      <c r="P5457" s="279"/>
      <c r="Q5457" s="279"/>
      <c r="R5457" s="279"/>
      <c r="S5457" s="279"/>
      <c r="T5457" s="280"/>
      <c r="U5457" s="15"/>
      <c r="V5457" s="15"/>
      <c r="W5457" s="15"/>
      <c r="X5457" s="15"/>
      <c r="Y5457" s="15"/>
      <c r="Z5457" s="15"/>
      <c r="AA5457" s="15"/>
      <c r="AB5457" s="15"/>
      <c r="AC5457" s="15"/>
      <c r="AD5457" s="15"/>
      <c r="AE5457" s="15"/>
      <c r="AT5457" s="281" t="s">
        <v>260</v>
      </c>
      <c r="AU5457" s="281" t="s">
        <v>93</v>
      </c>
      <c r="AV5457" s="15" t="s">
        <v>91</v>
      </c>
      <c r="AW5457" s="15" t="s">
        <v>40</v>
      </c>
      <c r="AX5457" s="15" t="s">
        <v>84</v>
      </c>
      <c r="AY5457" s="281" t="s">
        <v>251</v>
      </c>
    </row>
    <row r="5458" s="13" customFormat="1">
      <c r="A5458" s="13"/>
      <c r="B5458" s="249"/>
      <c r="C5458" s="250"/>
      <c r="D5458" s="251" t="s">
        <v>260</v>
      </c>
      <c r="E5458" s="252" t="s">
        <v>1</v>
      </c>
      <c r="F5458" s="253" t="s">
        <v>4144</v>
      </c>
      <c r="G5458" s="250"/>
      <c r="H5458" s="254">
        <v>60.453000000000003</v>
      </c>
      <c r="I5458" s="255"/>
      <c r="J5458" s="250"/>
      <c r="K5458" s="250"/>
      <c r="L5458" s="256"/>
      <c r="M5458" s="257"/>
      <c r="N5458" s="258"/>
      <c r="O5458" s="258"/>
      <c r="P5458" s="258"/>
      <c r="Q5458" s="258"/>
      <c r="R5458" s="258"/>
      <c r="S5458" s="258"/>
      <c r="T5458" s="259"/>
      <c r="U5458" s="13"/>
      <c r="V5458" s="13"/>
      <c r="W5458" s="13"/>
      <c r="X5458" s="13"/>
      <c r="Y5458" s="13"/>
      <c r="Z5458" s="13"/>
      <c r="AA5458" s="13"/>
      <c r="AB5458" s="13"/>
      <c r="AC5458" s="13"/>
      <c r="AD5458" s="13"/>
      <c r="AE5458" s="13"/>
      <c r="AT5458" s="260" t="s">
        <v>260</v>
      </c>
      <c r="AU5458" s="260" t="s">
        <v>93</v>
      </c>
      <c r="AV5458" s="13" t="s">
        <v>93</v>
      </c>
      <c r="AW5458" s="13" t="s">
        <v>40</v>
      </c>
      <c r="AX5458" s="13" t="s">
        <v>84</v>
      </c>
      <c r="AY5458" s="260" t="s">
        <v>251</v>
      </c>
    </row>
    <row r="5459" s="15" customFormat="1">
      <c r="A5459" s="15"/>
      <c r="B5459" s="272"/>
      <c r="C5459" s="273"/>
      <c r="D5459" s="251" t="s">
        <v>260</v>
      </c>
      <c r="E5459" s="274" t="s">
        <v>1</v>
      </c>
      <c r="F5459" s="275" t="s">
        <v>1100</v>
      </c>
      <c r="G5459" s="273"/>
      <c r="H5459" s="274" t="s">
        <v>1</v>
      </c>
      <c r="I5459" s="276"/>
      <c r="J5459" s="273"/>
      <c r="K5459" s="273"/>
      <c r="L5459" s="277"/>
      <c r="M5459" s="278"/>
      <c r="N5459" s="279"/>
      <c r="O5459" s="279"/>
      <c r="P5459" s="279"/>
      <c r="Q5459" s="279"/>
      <c r="R5459" s="279"/>
      <c r="S5459" s="279"/>
      <c r="T5459" s="280"/>
      <c r="U5459" s="15"/>
      <c r="V5459" s="15"/>
      <c r="W5459" s="15"/>
      <c r="X5459" s="15"/>
      <c r="Y5459" s="15"/>
      <c r="Z5459" s="15"/>
      <c r="AA5459" s="15"/>
      <c r="AB5459" s="15"/>
      <c r="AC5459" s="15"/>
      <c r="AD5459" s="15"/>
      <c r="AE5459" s="15"/>
      <c r="AT5459" s="281" t="s">
        <v>260</v>
      </c>
      <c r="AU5459" s="281" t="s">
        <v>93</v>
      </c>
      <c r="AV5459" s="15" t="s">
        <v>91</v>
      </c>
      <c r="AW5459" s="15" t="s">
        <v>40</v>
      </c>
      <c r="AX5459" s="15" t="s">
        <v>84</v>
      </c>
      <c r="AY5459" s="281" t="s">
        <v>251</v>
      </c>
    </row>
    <row r="5460" s="13" customFormat="1">
      <c r="A5460" s="13"/>
      <c r="B5460" s="249"/>
      <c r="C5460" s="250"/>
      <c r="D5460" s="251" t="s">
        <v>260</v>
      </c>
      <c r="E5460" s="252" t="s">
        <v>1</v>
      </c>
      <c r="F5460" s="253" t="s">
        <v>4144</v>
      </c>
      <c r="G5460" s="250"/>
      <c r="H5460" s="254">
        <v>60.453000000000003</v>
      </c>
      <c r="I5460" s="255"/>
      <c r="J5460" s="250"/>
      <c r="K5460" s="250"/>
      <c r="L5460" s="256"/>
      <c r="M5460" s="257"/>
      <c r="N5460" s="258"/>
      <c r="O5460" s="258"/>
      <c r="P5460" s="258"/>
      <c r="Q5460" s="258"/>
      <c r="R5460" s="258"/>
      <c r="S5460" s="258"/>
      <c r="T5460" s="259"/>
      <c r="U5460" s="13"/>
      <c r="V5460" s="13"/>
      <c r="W5460" s="13"/>
      <c r="X5460" s="13"/>
      <c r="Y5460" s="13"/>
      <c r="Z5460" s="13"/>
      <c r="AA5460" s="13"/>
      <c r="AB5460" s="13"/>
      <c r="AC5460" s="13"/>
      <c r="AD5460" s="13"/>
      <c r="AE5460" s="13"/>
      <c r="AT5460" s="260" t="s">
        <v>260</v>
      </c>
      <c r="AU5460" s="260" t="s">
        <v>93</v>
      </c>
      <c r="AV5460" s="13" t="s">
        <v>93</v>
      </c>
      <c r="AW5460" s="13" t="s">
        <v>40</v>
      </c>
      <c r="AX5460" s="13" t="s">
        <v>84</v>
      </c>
      <c r="AY5460" s="260" t="s">
        <v>251</v>
      </c>
    </row>
    <row r="5461" s="15" customFormat="1">
      <c r="A5461" s="15"/>
      <c r="B5461" s="272"/>
      <c r="C5461" s="273"/>
      <c r="D5461" s="251" t="s">
        <v>260</v>
      </c>
      <c r="E5461" s="274" t="s">
        <v>1</v>
      </c>
      <c r="F5461" s="275" t="s">
        <v>1101</v>
      </c>
      <c r="G5461" s="273"/>
      <c r="H5461" s="274" t="s">
        <v>1</v>
      </c>
      <c r="I5461" s="276"/>
      <c r="J5461" s="273"/>
      <c r="K5461" s="273"/>
      <c r="L5461" s="277"/>
      <c r="M5461" s="278"/>
      <c r="N5461" s="279"/>
      <c r="O5461" s="279"/>
      <c r="P5461" s="279"/>
      <c r="Q5461" s="279"/>
      <c r="R5461" s="279"/>
      <c r="S5461" s="279"/>
      <c r="T5461" s="280"/>
      <c r="U5461" s="15"/>
      <c r="V5461" s="15"/>
      <c r="W5461" s="15"/>
      <c r="X5461" s="15"/>
      <c r="Y5461" s="15"/>
      <c r="Z5461" s="15"/>
      <c r="AA5461" s="15"/>
      <c r="AB5461" s="15"/>
      <c r="AC5461" s="15"/>
      <c r="AD5461" s="15"/>
      <c r="AE5461" s="15"/>
      <c r="AT5461" s="281" t="s">
        <v>260</v>
      </c>
      <c r="AU5461" s="281" t="s">
        <v>93</v>
      </c>
      <c r="AV5461" s="15" t="s">
        <v>91</v>
      </c>
      <c r="AW5461" s="15" t="s">
        <v>40</v>
      </c>
      <c r="AX5461" s="15" t="s">
        <v>84</v>
      </c>
      <c r="AY5461" s="281" t="s">
        <v>251</v>
      </c>
    </row>
    <row r="5462" s="13" customFormat="1">
      <c r="A5462" s="13"/>
      <c r="B5462" s="249"/>
      <c r="C5462" s="250"/>
      <c r="D5462" s="251" t="s">
        <v>260</v>
      </c>
      <c r="E5462" s="252" t="s">
        <v>1</v>
      </c>
      <c r="F5462" s="253" t="s">
        <v>4144</v>
      </c>
      <c r="G5462" s="250"/>
      <c r="H5462" s="254">
        <v>60.453000000000003</v>
      </c>
      <c r="I5462" s="255"/>
      <c r="J5462" s="250"/>
      <c r="K5462" s="250"/>
      <c r="L5462" s="256"/>
      <c r="M5462" s="257"/>
      <c r="N5462" s="258"/>
      <c r="O5462" s="258"/>
      <c r="P5462" s="258"/>
      <c r="Q5462" s="258"/>
      <c r="R5462" s="258"/>
      <c r="S5462" s="258"/>
      <c r="T5462" s="259"/>
      <c r="U5462" s="13"/>
      <c r="V5462" s="13"/>
      <c r="W5462" s="13"/>
      <c r="X5462" s="13"/>
      <c r="Y5462" s="13"/>
      <c r="Z5462" s="13"/>
      <c r="AA5462" s="13"/>
      <c r="AB5462" s="13"/>
      <c r="AC5462" s="13"/>
      <c r="AD5462" s="13"/>
      <c r="AE5462" s="13"/>
      <c r="AT5462" s="260" t="s">
        <v>260</v>
      </c>
      <c r="AU5462" s="260" t="s">
        <v>93</v>
      </c>
      <c r="AV5462" s="13" t="s">
        <v>93</v>
      </c>
      <c r="AW5462" s="13" t="s">
        <v>40</v>
      </c>
      <c r="AX5462" s="13" t="s">
        <v>84</v>
      </c>
      <c r="AY5462" s="260" t="s">
        <v>251</v>
      </c>
    </row>
    <row r="5463" s="15" customFormat="1">
      <c r="A5463" s="15"/>
      <c r="B5463" s="272"/>
      <c r="C5463" s="273"/>
      <c r="D5463" s="251" t="s">
        <v>260</v>
      </c>
      <c r="E5463" s="274" t="s">
        <v>1</v>
      </c>
      <c r="F5463" s="275" t="s">
        <v>1102</v>
      </c>
      <c r="G5463" s="273"/>
      <c r="H5463" s="274" t="s">
        <v>1</v>
      </c>
      <c r="I5463" s="276"/>
      <c r="J5463" s="273"/>
      <c r="K5463" s="273"/>
      <c r="L5463" s="277"/>
      <c r="M5463" s="278"/>
      <c r="N5463" s="279"/>
      <c r="O5463" s="279"/>
      <c r="P5463" s="279"/>
      <c r="Q5463" s="279"/>
      <c r="R5463" s="279"/>
      <c r="S5463" s="279"/>
      <c r="T5463" s="280"/>
      <c r="U5463" s="15"/>
      <c r="V5463" s="15"/>
      <c r="W5463" s="15"/>
      <c r="X5463" s="15"/>
      <c r="Y5463" s="15"/>
      <c r="Z5463" s="15"/>
      <c r="AA5463" s="15"/>
      <c r="AB5463" s="15"/>
      <c r="AC5463" s="15"/>
      <c r="AD5463" s="15"/>
      <c r="AE5463" s="15"/>
      <c r="AT5463" s="281" t="s">
        <v>260</v>
      </c>
      <c r="AU5463" s="281" t="s">
        <v>93</v>
      </c>
      <c r="AV5463" s="15" t="s">
        <v>91</v>
      </c>
      <c r="AW5463" s="15" t="s">
        <v>40</v>
      </c>
      <c r="AX5463" s="15" t="s">
        <v>84</v>
      </c>
      <c r="AY5463" s="281" t="s">
        <v>251</v>
      </c>
    </row>
    <row r="5464" s="13" customFormat="1">
      <c r="A5464" s="13"/>
      <c r="B5464" s="249"/>
      <c r="C5464" s="250"/>
      <c r="D5464" s="251" t="s">
        <v>260</v>
      </c>
      <c r="E5464" s="252" t="s">
        <v>1</v>
      </c>
      <c r="F5464" s="253" t="s">
        <v>4145</v>
      </c>
      <c r="G5464" s="250"/>
      <c r="H5464" s="254">
        <v>64.994</v>
      </c>
      <c r="I5464" s="255"/>
      <c r="J5464" s="250"/>
      <c r="K5464" s="250"/>
      <c r="L5464" s="256"/>
      <c r="M5464" s="257"/>
      <c r="N5464" s="258"/>
      <c r="O5464" s="258"/>
      <c r="P5464" s="258"/>
      <c r="Q5464" s="258"/>
      <c r="R5464" s="258"/>
      <c r="S5464" s="258"/>
      <c r="T5464" s="259"/>
      <c r="U5464" s="13"/>
      <c r="V5464" s="13"/>
      <c r="W5464" s="13"/>
      <c r="X5464" s="13"/>
      <c r="Y5464" s="13"/>
      <c r="Z5464" s="13"/>
      <c r="AA5464" s="13"/>
      <c r="AB5464" s="13"/>
      <c r="AC5464" s="13"/>
      <c r="AD5464" s="13"/>
      <c r="AE5464" s="13"/>
      <c r="AT5464" s="260" t="s">
        <v>260</v>
      </c>
      <c r="AU5464" s="260" t="s">
        <v>93</v>
      </c>
      <c r="AV5464" s="13" t="s">
        <v>93</v>
      </c>
      <c r="AW5464" s="13" t="s">
        <v>40</v>
      </c>
      <c r="AX5464" s="13" t="s">
        <v>84</v>
      </c>
      <c r="AY5464" s="260" t="s">
        <v>251</v>
      </c>
    </row>
    <row r="5465" s="15" customFormat="1">
      <c r="A5465" s="15"/>
      <c r="B5465" s="272"/>
      <c r="C5465" s="273"/>
      <c r="D5465" s="251" t="s">
        <v>260</v>
      </c>
      <c r="E5465" s="274" t="s">
        <v>1</v>
      </c>
      <c r="F5465" s="275" t="s">
        <v>1103</v>
      </c>
      <c r="G5465" s="273"/>
      <c r="H5465" s="274" t="s">
        <v>1</v>
      </c>
      <c r="I5465" s="276"/>
      <c r="J5465" s="273"/>
      <c r="K5465" s="273"/>
      <c r="L5465" s="277"/>
      <c r="M5465" s="278"/>
      <c r="N5465" s="279"/>
      <c r="O5465" s="279"/>
      <c r="P5465" s="279"/>
      <c r="Q5465" s="279"/>
      <c r="R5465" s="279"/>
      <c r="S5465" s="279"/>
      <c r="T5465" s="280"/>
      <c r="U5465" s="15"/>
      <c r="V5465" s="15"/>
      <c r="W5465" s="15"/>
      <c r="X5465" s="15"/>
      <c r="Y5465" s="15"/>
      <c r="Z5465" s="15"/>
      <c r="AA5465" s="15"/>
      <c r="AB5465" s="15"/>
      <c r="AC5465" s="15"/>
      <c r="AD5465" s="15"/>
      <c r="AE5465" s="15"/>
      <c r="AT5465" s="281" t="s">
        <v>260</v>
      </c>
      <c r="AU5465" s="281" t="s">
        <v>93</v>
      </c>
      <c r="AV5465" s="15" t="s">
        <v>91</v>
      </c>
      <c r="AW5465" s="15" t="s">
        <v>40</v>
      </c>
      <c r="AX5465" s="15" t="s">
        <v>84</v>
      </c>
      <c r="AY5465" s="281" t="s">
        <v>251</v>
      </c>
    </row>
    <row r="5466" s="13" customFormat="1">
      <c r="A5466" s="13"/>
      <c r="B5466" s="249"/>
      <c r="C5466" s="250"/>
      <c r="D5466" s="251" t="s">
        <v>260</v>
      </c>
      <c r="E5466" s="252" t="s">
        <v>1</v>
      </c>
      <c r="F5466" s="253" t="s">
        <v>4146</v>
      </c>
      <c r="G5466" s="250"/>
      <c r="H5466" s="254">
        <v>66.453999999999994</v>
      </c>
      <c r="I5466" s="255"/>
      <c r="J5466" s="250"/>
      <c r="K5466" s="250"/>
      <c r="L5466" s="256"/>
      <c r="M5466" s="257"/>
      <c r="N5466" s="258"/>
      <c r="O5466" s="258"/>
      <c r="P5466" s="258"/>
      <c r="Q5466" s="258"/>
      <c r="R5466" s="258"/>
      <c r="S5466" s="258"/>
      <c r="T5466" s="259"/>
      <c r="U5466" s="13"/>
      <c r="V5466" s="13"/>
      <c r="W5466" s="13"/>
      <c r="X5466" s="13"/>
      <c r="Y5466" s="13"/>
      <c r="Z5466" s="13"/>
      <c r="AA5466" s="13"/>
      <c r="AB5466" s="13"/>
      <c r="AC5466" s="13"/>
      <c r="AD5466" s="13"/>
      <c r="AE5466" s="13"/>
      <c r="AT5466" s="260" t="s">
        <v>260</v>
      </c>
      <c r="AU5466" s="260" t="s">
        <v>93</v>
      </c>
      <c r="AV5466" s="13" t="s">
        <v>93</v>
      </c>
      <c r="AW5466" s="13" t="s">
        <v>40</v>
      </c>
      <c r="AX5466" s="13" t="s">
        <v>84</v>
      </c>
      <c r="AY5466" s="260" t="s">
        <v>251</v>
      </c>
    </row>
    <row r="5467" s="15" customFormat="1">
      <c r="A5467" s="15"/>
      <c r="B5467" s="272"/>
      <c r="C5467" s="273"/>
      <c r="D5467" s="251" t="s">
        <v>260</v>
      </c>
      <c r="E5467" s="274" t="s">
        <v>1</v>
      </c>
      <c r="F5467" s="275" t="s">
        <v>1104</v>
      </c>
      <c r="G5467" s="273"/>
      <c r="H5467" s="274" t="s">
        <v>1</v>
      </c>
      <c r="I5467" s="276"/>
      <c r="J5467" s="273"/>
      <c r="K5467" s="273"/>
      <c r="L5467" s="277"/>
      <c r="M5467" s="278"/>
      <c r="N5467" s="279"/>
      <c r="O5467" s="279"/>
      <c r="P5467" s="279"/>
      <c r="Q5467" s="279"/>
      <c r="R5467" s="279"/>
      <c r="S5467" s="279"/>
      <c r="T5467" s="280"/>
      <c r="U5467" s="15"/>
      <c r="V5467" s="15"/>
      <c r="W5467" s="15"/>
      <c r="X5467" s="15"/>
      <c r="Y5467" s="15"/>
      <c r="Z5467" s="15"/>
      <c r="AA5467" s="15"/>
      <c r="AB5467" s="15"/>
      <c r="AC5467" s="15"/>
      <c r="AD5467" s="15"/>
      <c r="AE5467" s="15"/>
      <c r="AT5467" s="281" t="s">
        <v>260</v>
      </c>
      <c r="AU5467" s="281" t="s">
        <v>93</v>
      </c>
      <c r="AV5467" s="15" t="s">
        <v>91</v>
      </c>
      <c r="AW5467" s="15" t="s">
        <v>40</v>
      </c>
      <c r="AX5467" s="15" t="s">
        <v>84</v>
      </c>
      <c r="AY5467" s="281" t="s">
        <v>251</v>
      </c>
    </row>
    <row r="5468" s="13" customFormat="1">
      <c r="A5468" s="13"/>
      <c r="B5468" s="249"/>
      <c r="C5468" s="250"/>
      <c r="D5468" s="251" t="s">
        <v>260</v>
      </c>
      <c r="E5468" s="252" t="s">
        <v>1</v>
      </c>
      <c r="F5468" s="253" t="s">
        <v>4147</v>
      </c>
      <c r="G5468" s="250"/>
      <c r="H5468" s="254">
        <v>61.119</v>
      </c>
      <c r="I5468" s="255"/>
      <c r="J5468" s="250"/>
      <c r="K5468" s="250"/>
      <c r="L5468" s="256"/>
      <c r="M5468" s="257"/>
      <c r="N5468" s="258"/>
      <c r="O5468" s="258"/>
      <c r="P5468" s="258"/>
      <c r="Q5468" s="258"/>
      <c r="R5468" s="258"/>
      <c r="S5468" s="258"/>
      <c r="T5468" s="259"/>
      <c r="U5468" s="13"/>
      <c r="V5468" s="13"/>
      <c r="W5468" s="13"/>
      <c r="X5468" s="13"/>
      <c r="Y5468" s="13"/>
      <c r="Z5468" s="13"/>
      <c r="AA5468" s="13"/>
      <c r="AB5468" s="13"/>
      <c r="AC5468" s="13"/>
      <c r="AD5468" s="13"/>
      <c r="AE5468" s="13"/>
      <c r="AT5468" s="260" t="s">
        <v>260</v>
      </c>
      <c r="AU5468" s="260" t="s">
        <v>93</v>
      </c>
      <c r="AV5468" s="13" t="s">
        <v>93</v>
      </c>
      <c r="AW5468" s="13" t="s">
        <v>40</v>
      </c>
      <c r="AX5468" s="13" t="s">
        <v>84</v>
      </c>
      <c r="AY5468" s="260" t="s">
        <v>251</v>
      </c>
    </row>
    <row r="5469" s="15" customFormat="1">
      <c r="A5469" s="15"/>
      <c r="B5469" s="272"/>
      <c r="C5469" s="273"/>
      <c r="D5469" s="251" t="s">
        <v>260</v>
      </c>
      <c r="E5469" s="274" t="s">
        <v>1</v>
      </c>
      <c r="F5469" s="275" t="s">
        <v>1105</v>
      </c>
      <c r="G5469" s="273"/>
      <c r="H5469" s="274" t="s">
        <v>1</v>
      </c>
      <c r="I5469" s="276"/>
      <c r="J5469" s="273"/>
      <c r="K5469" s="273"/>
      <c r="L5469" s="277"/>
      <c r="M5469" s="278"/>
      <c r="N5469" s="279"/>
      <c r="O5469" s="279"/>
      <c r="P5469" s="279"/>
      <c r="Q5469" s="279"/>
      <c r="R5469" s="279"/>
      <c r="S5469" s="279"/>
      <c r="T5469" s="280"/>
      <c r="U5469" s="15"/>
      <c r="V5469" s="15"/>
      <c r="W5469" s="15"/>
      <c r="X5469" s="15"/>
      <c r="Y5469" s="15"/>
      <c r="Z5469" s="15"/>
      <c r="AA5469" s="15"/>
      <c r="AB5469" s="15"/>
      <c r="AC5469" s="15"/>
      <c r="AD5469" s="15"/>
      <c r="AE5469" s="15"/>
      <c r="AT5469" s="281" t="s">
        <v>260</v>
      </c>
      <c r="AU5469" s="281" t="s">
        <v>93</v>
      </c>
      <c r="AV5469" s="15" t="s">
        <v>91</v>
      </c>
      <c r="AW5469" s="15" t="s">
        <v>40</v>
      </c>
      <c r="AX5469" s="15" t="s">
        <v>84</v>
      </c>
      <c r="AY5469" s="281" t="s">
        <v>251</v>
      </c>
    </row>
    <row r="5470" s="13" customFormat="1">
      <c r="A5470" s="13"/>
      <c r="B5470" s="249"/>
      <c r="C5470" s="250"/>
      <c r="D5470" s="251" t="s">
        <v>260</v>
      </c>
      <c r="E5470" s="252" t="s">
        <v>1</v>
      </c>
      <c r="F5470" s="253" t="s">
        <v>4148</v>
      </c>
      <c r="G5470" s="250"/>
      <c r="H5470" s="254">
        <v>61.106999999999999</v>
      </c>
      <c r="I5470" s="255"/>
      <c r="J5470" s="250"/>
      <c r="K5470" s="250"/>
      <c r="L5470" s="256"/>
      <c r="M5470" s="257"/>
      <c r="N5470" s="258"/>
      <c r="O5470" s="258"/>
      <c r="P5470" s="258"/>
      <c r="Q5470" s="258"/>
      <c r="R5470" s="258"/>
      <c r="S5470" s="258"/>
      <c r="T5470" s="259"/>
      <c r="U5470" s="13"/>
      <c r="V5470" s="13"/>
      <c r="W5470" s="13"/>
      <c r="X5470" s="13"/>
      <c r="Y5470" s="13"/>
      <c r="Z5470" s="13"/>
      <c r="AA5470" s="13"/>
      <c r="AB5470" s="13"/>
      <c r="AC5470" s="13"/>
      <c r="AD5470" s="13"/>
      <c r="AE5470" s="13"/>
      <c r="AT5470" s="260" t="s">
        <v>260</v>
      </c>
      <c r="AU5470" s="260" t="s">
        <v>93</v>
      </c>
      <c r="AV5470" s="13" t="s">
        <v>93</v>
      </c>
      <c r="AW5470" s="13" t="s">
        <v>40</v>
      </c>
      <c r="AX5470" s="13" t="s">
        <v>84</v>
      </c>
      <c r="AY5470" s="260" t="s">
        <v>251</v>
      </c>
    </row>
    <row r="5471" s="15" customFormat="1">
      <c r="A5471" s="15"/>
      <c r="B5471" s="272"/>
      <c r="C5471" s="273"/>
      <c r="D5471" s="251" t="s">
        <v>260</v>
      </c>
      <c r="E5471" s="274" t="s">
        <v>1</v>
      </c>
      <c r="F5471" s="275" t="s">
        <v>1106</v>
      </c>
      <c r="G5471" s="273"/>
      <c r="H5471" s="274" t="s">
        <v>1</v>
      </c>
      <c r="I5471" s="276"/>
      <c r="J5471" s="273"/>
      <c r="K5471" s="273"/>
      <c r="L5471" s="277"/>
      <c r="M5471" s="278"/>
      <c r="N5471" s="279"/>
      <c r="O5471" s="279"/>
      <c r="P5471" s="279"/>
      <c r="Q5471" s="279"/>
      <c r="R5471" s="279"/>
      <c r="S5471" s="279"/>
      <c r="T5471" s="280"/>
      <c r="U5471" s="15"/>
      <c r="V5471" s="15"/>
      <c r="W5471" s="15"/>
      <c r="X5471" s="15"/>
      <c r="Y5471" s="15"/>
      <c r="Z5471" s="15"/>
      <c r="AA5471" s="15"/>
      <c r="AB5471" s="15"/>
      <c r="AC5471" s="15"/>
      <c r="AD5471" s="15"/>
      <c r="AE5471" s="15"/>
      <c r="AT5471" s="281" t="s">
        <v>260</v>
      </c>
      <c r="AU5471" s="281" t="s">
        <v>93</v>
      </c>
      <c r="AV5471" s="15" t="s">
        <v>91</v>
      </c>
      <c r="AW5471" s="15" t="s">
        <v>40</v>
      </c>
      <c r="AX5471" s="15" t="s">
        <v>84</v>
      </c>
      <c r="AY5471" s="281" t="s">
        <v>251</v>
      </c>
    </row>
    <row r="5472" s="13" customFormat="1">
      <c r="A5472" s="13"/>
      <c r="B5472" s="249"/>
      <c r="C5472" s="250"/>
      <c r="D5472" s="251" t="s">
        <v>260</v>
      </c>
      <c r="E5472" s="252" t="s">
        <v>1</v>
      </c>
      <c r="F5472" s="253" t="s">
        <v>1096</v>
      </c>
      <c r="G5472" s="250"/>
      <c r="H5472" s="254">
        <v>83.364999999999995</v>
      </c>
      <c r="I5472" s="255"/>
      <c r="J5472" s="250"/>
      <c r="K5472" s="250"/>
      <c r="L5472" s="256"/>
      <c r="M5472" s="257"/>
      <c r="N5472" s="258"/>
      <c r="O5472" s="258"/>
      <c r="P5472" s="258"/>
      <c r="Q5472" s="258"/>
      <c r="R5472" s="258"/>
      <c r="S5472" s="258"/>
      <c r="T5472" s="259"/>
      <c r="U5472" s="13"/>
      <c r="V5472" s="13"/>
      <c r="W5472" s="13"/>
      <c r="X5472" s="13"/>
      <c r="Y5472" s="13"/>
      <c r="Z5472" s="13"/>
      <c r="AA5472" s="13"/>
      <c r="AB5472" s="13"/>
      <c r="AC5472" s="13"/>
      <c r="AD5472" s="13"/>
      <c r="AE5472" s="13"/>
      <c r="AT5472" s="260" t="s">
        <v>260</v>
      </c>
      <c r="AU5472" s="260" t="s">
        <v>93</v>
      </c>
      <c r="AV5472" s="13" t="s">
        <v>93</v>
      </c>
      <c r="AW5472" s="13" t="s">
        <v>40</v>
      </c>
      <c r="AX5472" s="13" t="s">
        <v>84</v>
      </c>
      <c r="AY5472" s="260" t="s">
        <v>251</v>
      </c>
    </row>
    <row r="5473" s="13" customFormat="1">
      <c r="A5473" s="13"/>
      <c r="B5473" s="249"/>
      <c r="C5473" s="250"/>
      <c r="D5473" s="251" t="s">
        <v>260</v>
      </c>
      <c r="E5473" s="252" t="s">
        <v>1</v>
      </c>
      <c r="F5473" s="253" t="s">
        <v>4142</v>
      </c>
      <c r="G5473" s="250"/>
      <c r="H5473" s="254">
        <v>-15.449999999999999</v>
      </c>
      <c r="I5473" s="255"/>
      <c r="J5473" s="250"/>
      <c r="K5473" s="250"/>
      <c r="L5473" s="256"/>
      <c r="M5473" s="257"/>
      <c r="N5473" s="258"/>
      <c r="O5473" s="258"/>
      <c r="P5473" s="258"/>
      <c r="Q5473" s="258"/>
      <c r="R5473" s="258"/>
      <c r="S5473" s="258"/>
      <c r="T5473" s="259"/>
      <c r="U5473" s="13"/>
      <c r="V5473" s="13"/>
      <c r="W5473" s="13"/>
      <c r="X5473" s="13"/>
      <c r="Y5473" s="13"/>
      <c r="Z5473" s="13"/>
      <c r="AA5473" s="13"/>
      <c r="AB5473" s="13"/>
      <c r="AC5473" s="13"/>
      <c r="AD5473" s="13"/>
      <c r="AE5473" s="13"/>
      <c r="AT5473" s="260" t="s">
        <v>260</v>
      </c>
      <c r="AU5473" s="260" t="s">
        <v>93</v>
      </c>
      <c r="AV5473" s="13" t="s">
        <v>93</v>
      </c>
      <c r="AW5473" s="13" t="s">
        <v>40</v>
      </c>
      <c r="AX5473" s="13" t="s">
        <v>84</v>
      </c>
      <c r="AY5473" s="260" t="s">
        <v>251</v>
      </c>
    </row>
    <row r="5474" s="16" customFormat="1">
      <c r="A5474" s="16"/>
      <c r="B5474" s="283"/>
      <c r="C5474" s="284"/>
      <c r="D5474" s="251" t="s">
        <v>260</v>
      </c>
      <c r="E5474" s="285" t="s">
        <v>1</v>
      </c>
      <c r="F5474" s="286" t="s">
        <v>329</v>
      </c>
      <c r="G5474" s="284"/>
      <c r="H5474" s="287">
        <v>633.41799999999989</v>
      </c>
      <c r="I5474" s="288"/>
      <c r="J5474" s="284"/>
      <c r="K5474" s="284"/>
      <c r="L5474" s="289"/>
      <c r="M5474" s="290"/>
      <c r="N5474" s="291"/>
      <c r="O5474" s="291"/>
      <c r="P5474" s="291"/>
      <c r="Q5474" s="291"/>
      <c r="R5474" s="291"/>
      <c r="S5474" s="291"/>
      <c r="T5474" s="292"/>
      <c r="U5474" s="16"/>
      <c r="V5474" s="16"/>
      <c r="W5474" s="16"/>
      <c r="X5474" s="16"/>
      <c r="Y5474" s="16"/>
      <c r="Z5474" s="16"/>
      <c r="AA5474" s="16"/>
      <c r="AB5474" s="16"/>
      <c r="AC5474" s="16"/>
      <c r="AD5474" s="16"/>
      <c r="AE5474" s="16"/>
      <c r="AT5474" s="293" t="s">
        <v>260</v>
      </c>
      <c r="AU5474" s="293" t="s">
        <v>93</v>
      </c>
      <c r="AV5474" s="16" t="s">
        <v>273</v>
      </c>
      <c r="AW5474" s="16" t="s">
        <v>40</v>
      </c>
      <c r="AX5474" s="16" t="s">
        <v>84</v>
      </c>
      <c r="AY5474" s="293" t="s">
        <v>251</v>
      </c>
    </row>
    <row r="5475" s="15" customFormat="1">
      <c r="A5475" s="15"/>
      <c r="B5475" s="272"/>
      <c r="C5475" s="273"/>
      <c r="D5475" s="251" t="s">
        <v>260</v>
      </c>
      <c r="E5475" s="274" t="s">
        <v>1</v>
      </c>
      <c r="F5475" s="275" t="s">
        <v>631</v>
      </c>
      <c r="G5475" s="273"/>
      <c r="H5475" s="274" t="s">
        <v>1</v>
      </c>
      <c r="I5475" s="276"/>
      <c r="J5475" s="273"/>
      <c r="K5475" s="273"/>
      <c r="L5475" s="277"/>
      <c r="M5475" s="278"/>
      <c r="N5475" s="279"/>
      <c r="O5475" s="279"/>
      <c r="P5475" s="279"/>
      <c r="Q5475" s="279"/>
      <c r="R5475" s="279"/>
      <c r="S5475" s="279"/>
      <c r="T5475" s="280"/>
      <c r="U5475" s="15"/>
      <c r="V5475" s="15"/>
      <c r="W5475" s="15"/>
      <c r="X5475" s="15"/>
      <c r="Y5475" s="15"/>
      <c r="Z5475" s="15"/>
      <c r="AA5475" s="15"/>
      <c r="AB5475" s="15"/>
      <c r="AC5475" s="15"/>
      <c r="AD5475" s="15"/>
      <c r="AE5475" s="15"/>
      <c r="AT5475" s="281" t="s">
        <v>260</v>
      </c>
      <c r="AU5475" s="281" t="s">
        <v>93</v>
      </c>
      <c r="AV5475" s="15" t="s">
        <v>91</v>
      </c>
      <c r="AW5475" s="15" t="s">
        <v>40</v>
      </c>
      <c r="AX5475" s="15" t="s">
        <v>84</v>
      </c>
      <c r="AY5475" s="281" t="s">
        <v>251</v>
      </c>
    </row>
    <row r="5476" s="15" customFormat="1">
      <c r="A5476" s="15"/>
      <c r="B5476" s="272"/>
      <c r="C5476" s="273"/>
      <c r="D5476" s="251" t="s">
        <v>260</v>
      </c>
      <c r="E5476" s="274" t="s">
        <v>1</v>
      </c>
      <c r="F5476" s="275" t="s">
        <v>1107</v>
      </c>
      <c r="G5476" s="273"/>
      <c r="H5476" s="274" t="s">
        <v>1</v>
      </c>
      <c r="I5476" s="276"/>
      <c r="J5476" s="273"/>
      <c r="K5476" s="273"/>
      <c r="L5476" s="277"/>
      <c r="M5476" s="278"/>
      <c r="N5476" s="279"/>
      <c r="O5476" s="279"/>
      <c r="P5476" s="279"/>
      <c r="Q5476" s="279"/>
      <c r="R5476" s="279"/>
      <c r="S5476" s="279"/>
      <c r="T5476" s="280"/>
      <c r="U5476" s="15"/>
      <c r="V5476" s="15"/>
      <c r="W5476" s="15"/>
      <c r="X5476" s="15"/>
      <c r="Y5476" s="15"/>
      <c r="Z5476" s="15"/>
      <c r="AA5476" s="15"/>
      <c r="AB5476" s="15"/>
      <c r="AC5476" s="15"/>
      <c r="AD5476" s="15"/>
      <c r="AE5476" s="15"/>
      <c r="AT5476" s="281" t="s">
        <v>260</v>
      </c>
      <c r="AU5476" s="281" t="s">
        <v>93</v>
      </c>
      <c r="AV5476" s="15" t="s">
        <v>91</v>
      </c>
      <c r="AW5476" s="15" t="s">
        <v>40</v>
      </c>
      <c r="AX5476" s="15" t="s">
        <v>84</v>
      </c>
      <c r="AY5476" s="281" t="s">
        <v>251</v>
      </c>
    </row>
    <row r="5477" s="13" customFormat="1">
      <c r="A5477" s="13"/>
      <c r="B5477" s="249"/>
      <c r="C5477" s="250"/>
      <c r="D5477" s="251" t="s">
        <v>260</v>
      </c>
      <c r="E5477" s="252" t="s">
        <v>1</v>
      </c>
      <c r="F5477" s="253" t="s">
        <v>4143</v>
      </c>
      <c r="G5477" s="250"/>
      <c r="H5477" s="254">
        <v>70.016999999999996</v>
      </c>
      <c r="I5477" s="255"/>
      <c r="J5477" s="250"/>
      <c r="K5477" s="250"/>
      <c r="L5477" s="256"/>
      <c r="M5477" s="257"/>
      <c r="N5477" s="258"/>
      <c r="O5477" s="258"/>
      <c r="P5477" s="258"/>
      <c r="Q5477" s="258"/>
      <c r="R5477" s="258"/>
      <c r="S5477" s="258"/>
      <c r="T5477" s="259"/>
      <c r="U5477" s="13"/>
      <c r="V5477" s="13"/>
      <c r="W5477" s="13"/>
      <c r="X5477" s="13"/>
      <c r="Y5477" s="13"/>
      <c r="Z5477" s="13"/>
      <c r="AA5477" s="13"/>
      <c r="AB5477" s="13"/>
      <c r="AC5477" s="13"/>
      <c r="AD5477" s="13"/>
      <c r="AE5477" s="13"/>
      <c r="AT5477" s="260" t="s">
        <v>260</v>
      </c>
      <c r="AU5477" s="260" t="s">
        <v>93</v>
      </c>
      <c r="AV5477" s="13" t="s">
        <v>93</v>
      </c>
      <c r="AW5477" s="13" t="s">
        <v>40</v>
      </c>
      <c r="AX5477" s="13" t="s">
        <v>84</v>
      </c>
      <c r="AY5477" s="260" t="s">
        <v>251</v>
      </c>
    </row>
    <row r="5478" s="15" customFormat="1">
      <c r="A5478" s="15"/>
      <c r="B5478" s="272"/>
      <c r="C5478" s="273"/>
      <c r="D5478" s="251" t="s">
        <v>260</v>
      </c>
      <c r="E5478" s="274" t="s">
        <v>1</v>
      </c>
      <c r="F5478" s="275" t="s">
        <v>1108</v>
      </c>
      <c r="G5478" s="273"/>
      <c r="H5478" s="274" t="s">
        <v>1</v>
      </c>
      <c r="I5478" s="276"/>
      <c r="J5478" s="273"/>
      <c r="K5478" s="273"/>
      <c r="L5478" s="277"/>
      <c r="M5478" s="278"/>
      <c r="N5478" s="279"/>
      <c r="O5478" s="279"/>
      <c r="P5478" s="279"/>
      <c r="Q5478" s="279"/>
      <c r="R5478" s="279"/>
      <c r="S5478" s="279"/>
      <c r="T5478" s="280"/>
      <c r="U5478" s="15"/>
      <c r="V5478" s="15"/>
      <c r="W5478" s="15"/>
      <c r="X5478" s="15"/>
      <c r="Y5478" s="15"/>
      <c r="Z5478" s="15"/>
      <c r="AA5478" s="15"/>
      <c r="AB5478" s="15"/>
      <c r="AC5478" s="15"/>
      <c r="AD5478" s="15"/>
      <c r="AE5478" s="15"/>
      <c r="AT5478" s="281" t="s">
        <v>260</v>
      </c>
      <c r="AU5478" s="281" t="s">
        <v>93</v>
      </c>
      <c r="AV5478" s="15" t="s">
        <v>91</v>
      </c>
      <c r="AW5478" s="15" t="s">
        <v>40</v>
      </c>
      <c r="AX5478" s="15" t="s">
        <v>84</v>
      </c>
      <c r="AY5478" s="281" t="s">
        <v>251</v>
      </c>
    </row>
    <row r="5479" s="13" customFormat="1">
      <c r="A5479" s="13"/>
      <c r="B5479" s="249"/>
      <c r="C5479" s="250"/>
      <c r="D5479" s="251" t="s">
        <v>260</v>
      </c>
      <c r="E5479" s="252" t="s">
        <v>1</v>
      </c>
      <c r="F5479" s="253" t="s">
        <v>4144</v>
      </c>
      <c r="G5479" s="250"/>
      <c r="H5479" s="254">
        <v>60.453000000000003</v>
      </c>
      <c r="I5479" s="255"/>
      <c r="J5479" s="250"/>
      <c r="K5479" s="250"/>
      <c r="L5479" s="256"/>
      <c r="M5479" s="257"/>
      <c r="N5479" s="258"/>
      <c r="O5479" s="258"/>
      <c r="P5479" s="258"/>
      <c r="Q5479" s="258"/>
      <c r="R5479" s="258"/>
      <c r="S5479" s="258"/>
      <c r="T5479" s="259"/>
      <c r="U5479" s="13"/>
      <c r="V5479" s="13"/>
      <c r="W5479" s="13"/>
      <c r="X5479" s="13"/>
      <c r="Y5479" s="13"/>
      <c r="Z5479" s="13"/>
      <c r="AA5479" s="13"/>
      <c r="AB5479" s="13"/>
      <c r="AC5479" s="13"/>
      <c r="AD5479" s="13"/>
      <c r="AE5479" s="13"/>
      <c r="AT5479" s="260" t="s">
        <v>260</v>
      </c>
      <c r="AU5479" s="260" t="s">
        <v>93</v>
      </c>
      <c r="AV5479" s="13" t="s">
        <v>93</v>
      </c>
      <c r="AW5479" s="13" t="s">
        <v>40</v>
      </c>
      <c r="AX5479" s="13" t="s">
        <v>84</v>
      </c>
      <c r="AY5479" s="260" t="s">
        <v>251</v>
      </c>
    </row>
    <row r="5480" s="15" customFormat="1">
      <c r="A5480" s="15"/>
      <c r="B5480" s="272"/>
      <c r="C5480" s="273"/>
      <c r="D5480" s="251" t="s">
        <v>260</v>
      </c>
      <c r="E5480" s="274" t="s">
        <v>1</v>
      </c>
      <c r="F5480" s="275" t="s">
        <v>1109</v>
      </c>
      <c r="G5480" s="273"/>
      <c r="H5480" s="274" t="s">
        <v>1</v>
      </c>
      <c r="I5480" s="276"/>
      <c r="J5480" s="273"/>
      <c r="K5480" s="273"/>
      <c r="L5480" s="277"/>
      <c r="M5480" s="278"/>
      <c r="N5480" s="279"/>
      <c r="O5480" s="279"/>
      <c r="P5480" s="279"/>
      <c r="Q5480" s="279"/>
      <c r="R5480" s="279"/>
      <c r="S5480" s="279"/>
      <c r="T5480" s="280"/>
      <c r="U5480" s="15"/>
      <c r="V5480" s="15"/>
      <c r="W5480" s="15"/>
      <c r="X5480" s="15"/>
      <c r="Y5480" s="15"/>
      <c r="Z5480" s="15"/>
      <c r="AA5480" s="15"/>
      <c r="AB5480" s="15"/>
      <c r="AC5480" s="15"/>
      <c r="AD5480" s="15"/>
      <c r="AE5480" s="15"/>
      <c r="AT5480" s="281" t="s">
        <v>260</v>
      </c>
      <c r="AU5480" s="281" t="s">
        <v>93</v>
      </c>
      <c r="AV5480" s="15" t="s">
        <v>91</v>
      </c>
      <c r="AW5480" s="15" t="s">
        <v>40</v>
      </c>
      <c r="AX5480" s="15" t="s">
        <v>84</v>
      </c>
      <c r="AY5480" s="281" t="s">
        <v>251</v>
      </c>
    </row>
    <row r="5481" s="13" customFormat="1">
      <c r="A5481" s="13"/>
      <c r="B5481" s="249"/>
      <c r="C5481" s="250"/>
      <c r="D5481" s="251" t="s">
        <v>260</v>
      </c>
      <c r="E5481" s="252" t="s">
        <v>1</v>
      </c>
      <c r="F5481" s="253" t="s">
        <v>4144</v>
      </c>
      <c r="G5481" s="250"/>
      <c r="H5481" s="254">
        <v>60.453000000000003</v>
      </c>
      <c r="I5481" s="255"/>
      <c r="J5481" s="250"/>
      <c r="K5481" s="250"/>
      <c r="L5481" s="256"/>
      <c r="M5481" s="257"/>
      <c r="N5481" s="258"/>
      <c r="O5481" s="258"/>
      <c r="P5481" s="258"/>
      <c r="Q5481" s="258"/>
      <c r="R5481" s="258"/>
      <c r="S5481" s="258"/>
      <c r="T5481" s="259"/>
      <c r="U5481" s="13"/>
      <c r="V5481" s="13"/>
      <c r="W5481" s="13"/>
      <c r="X5481" s="13"/>
      <c r="Y5481" s="13"/>
      <c r="Z5481" s="13"/>
      <c r="AA5481" s="13"/>
      <c r="AB5481" s="13"/>
      <c r="AC5481" s="13"/>
      <c r="AD5481" s="13"/>
      <c r="AE5481" s="13"/>
      <c r="AT5481" s="260" t="s">
        <v>260</v>
      </c>
      <c r="AU5481" s="260" t="s">
        <v>93</v>
      </c>
      <c r="AV5481" s="13" t="s">
        <v>93</v>
      </c>
      <c r="AW5481" s="13" t="s">
        <v>40</v>
      </c>
      <c r="AX5481" s="13" t="s">
        <v>84</v>
      </c>
      <c r="AY5481" s="260" t="s">
        <v>251</v>
      </c>
    </row>
    <row r="5482" s="15" customFormat="1">
      <c r="A5482" s="15"/>
      <c r="B5482" s="272"/>
      <c r="C5482" s="273"/>
      <c r="D5482" s="251" t="s">
        <v>260</v>
      </c>
      <c r="E5482" s="274" t="s">
        <v>1</v>
      </c>
      <c r="F5482" s="275" t="s">
        <v>1110</v>
      </c>
      <c r="G5482" s="273"/>
      <c r="H5482" s="274" t="s">
        <v>1</v>
      </c>
      <c r="I5482" s="276"/>
      <c r="J5482" s="273"/>
      <c r="K5482" s="273"/>
      <c r="L5482" s="277"/>
      <c r="M5482" s="278"/>
      <c r="N5482" s="279"/>
      <c r="O5482" s="279"/>
      <c r="P5482" s="279"/>
      <c r="Q5482" s="279"/>
      <c r="R5482" s="279"/>
      <c r="S5482" s="279"/>
      <c r="T5482" s="280"/>
      <c r="U5482" s="15"/>
      <c r="V5482" s="15"/>
      <c r="W5482" s="15"/>
      <c r="X5482" s="15"/>
      <c r="Y5482" s="15"/>
      <c r="Z5482" s="15"/>
      <c r="AA5482" s="15"/>
      <c r="AB5482" s="15"/>
      <c r="AC5482" s="15"/>
      <c r="AD5482" s="15"/>
      <c r="AE5482" s="15"/>
      <c r="AT5482" s="281" t="s">
        <v>260</v>
      </c>
      <c r="AU5482" s="281" t="s">
        <v>93</v>
      </c>
      <c r="AV5482" s="15" t="s">
        <v>91</v>
      </c>
      <c r="AW5482" s="15" t="s">
        <v>40</v>
      </c>
      <c r="AX5482" s="15" t="s">
        <v>84</v>
      </c>
      <c r="AY5482" s="281" t="s">
        <v>251</v>
      </c>
    </row>
    <row r="5483" s="13" customFormat="1">
      <c r="A5483" s="13"/>
      <c r="B5483" s="249"/>
      <c r="C5483" s="250"/>
      <c r="D5483" s="251" t="s">
        <v>260</v>
      </c>
      <c r="E5483" s="252" t="s">
        <v>1</v>
      </c>
      <c r="F5483" s="253" t="s">
        <v>4144</v>
      </c>
      <c r="G5483" s="250"/>
      <c r="H5483" s="254">
        <v>60.453000000000003</v>
      </c>
      <c r="I5483" s="255"/>
      <c r="J5483" s="250"/>
      <c r="K5483" s="250"/>
      <c r="L5483" s="256"/>
      <c r="M5483" s="257"/>
      <c r="N5483" s="258"/>
      <c r="O5483" s="258"/>
      <c r="P5483" s="258"/>
      <c r="Q5483" s="258"/>
      <c r="R5483" s="258"/>
      <c r="S5483" s="258"/>
      <c r="T5483" s="259"/>
      <c r="U5483" s="13"/>
      <c r="V5483" s="13"/>
      <c r="W5483" s="13"/>
      <c r="X5483" s="13"/>
      <c r="Y5483" s="13"/>
      <c r="Z5483" s="13"/>
      <c r="AA5483" s="13"/>
      <c r="AB5483" s="13"/>
      <c r="AC5483" s="13"/>
      <c r="AD5483" s="13"/>
      <c r="AE5483" s="13"/>
      <c r="AT5483" s="260" t="s">
        <v>260</v>
      </c>
      <c r="AU5483" s="260" t="s">
        <v>93</v>
      </c>
      <c r="AV5483" s="13" t="s">
        <v>93</v>
      </c>
      <c r="AW5483" s="13" t="s">
        <v>40</v>
      </c>
      <c r="AX5483" s="13" t="s">
        <v>84</v>
      </c>
      <c r="AY5483" s="260" t="s">
        <v>251</v>
      </c>
    </row>
    <row r="5484" s="15" customFormat="1">
      <c r="A5484" s="15"/>
      <c r="B5484" s="272"/>
      <c r="C5484" s="273"/>
      <c r="D5484" s="251" t="s">
        <v>260</v>
      </c>
      <c r="E5484" s="274" t="s">
        <v>1</v>
      </c>
      <c r="F5484" s="275" t="s">
        <v>1111</v>
      </c>
      <c r="G5484" s="273"/>
      <c r="H5484" s="274" t="s">
        <v>1</v>
      </c>
      <c r="I5484" s="276"/>
      <c r="J5484" s="273"/>
      <c r="K5484" s="273"/>
      <c r="L5484" s="277"/>
      <c r="M5484" s="278"/>
      <c r="N5484" s="279"/>
      <c r="O5484" s="279"/>
      <c r="P5484" s="279"/>
      <c r="Q5484" s="279"/>
      <c r="R5484" s="279"/>
      <c r="S5484" s="279"/>
      <c r="T5484" s="280"/>
      <c r="U5484" s="15"/>
      <c r="V5484" s="15"/>
      <c r="W5484" s="15"/>
      <c r="X5484" s="15"/>
      <c r="Y5484" s="15"/>
      <c r="Z5484" s="15"/>
      <c r="AA5484" s="15"/>
      <c r="AB5484" s="15"/>
      <c r="AC5484" s="15"/>
      <c r="AD5484" s="15"/>
      <c r="AE5484" s="15"/>
      <c r="AT5484" s="281" t="s">
        <v>260</v>
      </c>
      <c r="AU5484" s="281" t="s">
        <v>93</v>
      </c>
      <c r="AV5484" s="15" t="s">
        <v>91</v>
      </c>
      <c r="AW5484" s="15" t="s">
        <v>40</v>
      </c>
      <c r="AX5484" s="15" t="s">
        <v>84</v>
      </c>
      <c r="AY5484" s="281" t="s">
        <v>251</v>
      </c>
    </row>
    <row r="5485" s="13" customFormat="1">
      <c r="A5485" s="13"/>
      <c r="B5485" s="249"/>
      <c r="C5485" s="250"/>
      <c r="D5485" s="251" t="s">
        <v>260</v>
      </c>
      <c r="E5485" s="252" t="s">
        <v>1</v>
      </c>
      <c r="F5485" s="253" t="s">
        <v>4144</v>
      </c>
      <c r="G5485" s="250"/>
      <c r="H5485" s="254">
        <v>60.453000000000003</v>
      </c>
      <c r="I5485" s="255"/>
      <c r="J5485" s="250"/>
      <c r="K5485" s="250"/>
      <c r="L5485" s="256"/>
      <c r="M5485" s="257"/>
      <c r="N5485" s="258"/>
      <c r="O5485" s="258"/>
      <c r="P5485" s="258"/>
      <c r="Q5485" s="258"/>
      <c r="R5485" s="258"/>
      <c r="S5485" s="258"/>
      <c r="T5485" s="259"/>
      <c r="U5485" s="13"/>
      <c r="V5485" s="13"/>
      <c r="W5485" s="13"/>
      <c r="X5485" s="13"/>
      <c r="Y5485" s="13"/>
      <c r="Z5485" s="13"/>
      <c r="AA5485" s="13"/>
      <c r="AB5485" s="13"/>
      <c r="AC5485" s="13"/>
      <c r="AD5485" s="13"/>
      <c r="AE5485" s="13"/>
      <c r="AT5485" s="260" t="s">
        <v>260</v>
      </c>
      <c r="AU5485" s="260" t="s">
        <v>93</v>
      </c>
      <c r="AV5485" s="13" t="s">
        <v>93</v>
      </c>
      <c r="AW5485" s="13" t="s">
        <v>40</v>
      </c>
      <c r="AX5485" s="13" t="s">
        <v>84</v>
      </c>
      <c r="AY5485" s="260" t="s">
        <v>251</v>
      </c>
    </row>
    <row r="5486" s="15" customFormat="1">
      <c r="A5486" s="15"/>
      <c r="B5486" s="272"/>
      <c r="C5486" s="273"/>
      <c r="D5486" s="251" t="s">
        <v>260</v>
      </c>
      <c r="E5486" s="274" t="s">
        <v>1</v>
      </c>
      <c r="F5486" s="275" t="s">
        <v>1112</v>
      </c>
      <c r="G5486" s="273"/>
      <c r="H5486" s="274" t="s">
        <v>1</v>
      </c>
      <c r="I5486" s="276"/>
      <c r="J5486" s="273"/>
      <c r="K5486" s="273"/>
      <c r="L5486" s="277"/>
      <c r="M5486" s="278"/>
      <c r="N5486" s="279"/>
      <c r="O5486" s="279"/>
      <c r="P5486" s="279"/>
      <c r="Q5486" s="279"/>
      <c r="R5486" s="279"/>
      <c r="S5486" s="279"/>
      <c r="T5486" s="280"/>
      <c r="U5486" s="15"/>
      <c r="V5486" s="15"/>
      <c r="W5486" s="15"/>
      <c r="X5486" s="15"/>
      <c r="Y5486" s="15"/>
      <c r="Z5486" s="15"/>
      <c r="AA5486" s="15"/>
      <c r="AB5486" s="15"/>
      <c r="AC5486" s="15"/>
      <c r="AD5486" s="15"/>
      <c r="AE5486" s="15"/>
      <c r="AT5486" s="281" t="s">
        <v>260</v>
      </c>
      <c r="AU5486" s="281" t="s">
        <v>93</v>
      </c>
      <c r="AV5486" s="15" t="s">
        <v>91</v>
      </c>
      <c r="AW5486" s="15" t="s">
        <v>40</v>
      </c>
      <c r="AX5486" s="15" t="s">
        <v>84</v>
      </c>
      <c r="AY5486" s="281" t="s">
        <v>251</v>
      </c>
    </row>
    <row r="5487" s="13" customFormat="1">
      <c r="A5487" s="13"/>
      <c r="B5487" s="249"/>
      <c r="C5487" s="250"/>
      <c r="D5487" s="251" t="s">
        <v>260</v>
      </c>
      <c r="E5487" s="252" t="s">
        <v>1</v>
      </c>
      <c r="F5487" s="253" t="s">
        <v>4145</v>
      </c>
      <c r="G5487" s="250"/>
      <c r="H5487" s="254">
        <v>64.994</v>
      </c>
      <c r="I5487" s="255"/>
      <c r="J5487" s="250"/>
      <c r="K5487" s="250"/>
      <c r="L5487" s="256"/>
      <c r="M5487" s="257"/>
      <c r="N5487" s="258"/>
      <c r="O5487" s="258"/>
      <c r="P5487" s="258"/>
      <c r="Q5487" s="258"/>
      <c r="R5487" s="258"/>
      <c r="S5487" s="258"/>
      <c r="T5487" s="259"/>
      <c r="U5487" s="13"/>
      <c r="V5487" s="13"/>
      <c r="W5487" s="13"/>
      <c r="X5487" s="13"/>
      <c r="Y5487" s="13"/>
      <c r="Z5487" s="13"/>
      <c r="AA5487" s="13"/>
      <c r="AB5487" s="13"/>
      <c r="AC5487" s="13"/>
      <c r="AD5487" s="13"/>
      <c r="AE5487" s="13"/>
      <c r="AT5487" s="260" t="s">
        <v>260</v>
      </c>
      <c r="AU5487" s="260" t="s">
        <v>93</v>
      </c>
      <c r="AV5487" s="13" t="s">
        <v>93</v>
      </c>
      <c r="AW5487" s="13" t="s">
        <v>40</v>
      </c>
      <c r="AX5487" s="13" t="s">
        <v>84</v>
      </c>
      <c r="AY5487" s="260" t="s">
        <v>251</v>
      </c>
    </row>
    <row r="5488" s="15" customFormat="1">
      <c r="A5488" s="15"/>
      <c r="B5488" s="272"/>
      <c r="C5488" s="273"/>
      <c r="D5488" s="251" t="s">
        <v>260</v>
      </c>
      <c r="E5488" s="274" t="s">
        <v>1</v>
      </c>
      <c r="F5488" s="275" t="s">
        <v>1113</v>
      </c>
      <c r="G5488" s="273"/>
      <c r="H5488" s="274" t="s">
        <v>1</v>
      </c>
      <c r="I5488" s="276"/>
      <c r="J5488" s="273"/>
      <c r="K5488" s="273"/>
      <c r="L5488" s="277"/>
      <c r="M5488" s="278"/>
      <c r="N5488" s="279"/>
      <c r="O5488" s="279"/>
      <c r="P5488" s="279"/>
      <c r="Q5488" s="279"/>
      <c r="R5488" s="279"/>
      <c r="S5488" s="279"/>
      <c r="T5488" s="280"/>
      <c r="U5488" s="15"/>
      <c r="V5488" s="15"/>
      <c r="W5488" s="15"/>
      <c r="X5488" s="15"/>
      <c r="Y5488" s="15"/>
      <c r="Z5488" s="15"/>
      <c r="AA5488" s="15"/>
      <c r="AB5488" s="15"/>
      <c r="AC5488" s="15"/>
      <c r="AD5488" s="15"/>
      <c r="AE5488" s="15"/>
      <c r="AT5488" s="281" t="s">
        <v>260</v>
      </c>
      <c r="AU5488" s="281" t="s">
        <v>93</v>
      </c>
      <c r="AV5488" s="15" t="s">
        <v>91</v>
      </c>
      <c r="AW5488" s="15" t="s">
        <v>40</v>
      </c>
      <c r="AX5488" s="15" t="s">
        <v>84</v>
      </c>
      <c r="AY5488" s="281" t="s">
        <v>251</v>
      </c>
    </row>
    <row r="5489" s="13" customFormat="1">
      <c r="A5489" s="13"/>
      <c r="B5489" s="249"/>
      <c r="C5489" s="250"/>
      <c r="D5489" s="251" t="s">
        <v>260</v>
      </c>
      <c r="E5489" s="252" t="s">
        <v>1</v>
      </c>
      <c r="F5489" s="253" t="s">
        <v>4146</v>
      </c>
      <c r="G5489" s="250"/>
      <c r="H5489" s="254">
        <v>66.453999999999994</v>
      </c>
      <c r="I5489" s="255"/>
      <c r="J5489" s="250"/>
      <c r="K5489" s="250"/>
      <c r="L5489" s="256"/>
      <c r="M5489" s="257"/>
      <c r="N5489" s="258"/>
      <c r="O5489" s="258"/>
      <c r="P5489" s="258"/>
      <c r="Q5489" s="258"/>
      <c r="R5489" s="258"/>
      <c r="S5489" s="258"/>
      <c r="T5489" s="259"/>
      <c r="U5489" s="13"/>
      <c r="V5489" s="13"/>
      <c r="W5489" s="13"/>
      <c r="X5489" s="13"/>
      <c r="Y5489" s="13"/>
      <c r="Z5489" s="13"/>
      <c r="AA5489" s="13"/>
      <c r="AB5489" s="13"/>
      <c r="AC5489" s="13"/>
      <c r="AD5489" s="13"/>
      <c r="AE5489" s="13"/>
      <c r="AT5489" s="260" t="s">
        <v>260</v>
      </c>
      <c r="AU5489" s="260" t="s">
        <v>93</v>
      </c>
      <c r="AV5489" s="13" t="s">
        <v>93</v>
      </c>
      <c r="AW5489" s="13" t="s">
        <v>40</v>
      </c>
      <c r="AX5489" s="13" t="s">
        <v>84</v>
      </c>
      <c r="AY5489" s="260" t="s">
        <v>251</v>
      </c>
    </row>
    <row r="5490" s="15" customFormat="1">
      <c r="A5490" s="15"/>
      <c r="B5490" s="272"/>
      <c r="C5490" s="273"/>
      <c r="D5490" s="251" t="s">
        <v>260</v>
      </c>
      <c r="E5490" s="274" t="s">
        <v>1</v>
      </c>
      <c r="F5490" s="275" t="s">
        <v>1114</v>
      </c>
      <c r="G5490" s="273"/>
      <c r="H5490" s="274" t="s">
        <v>1</v>
      </c>
      <c r="I5490" s="276"/>
      <c r="J5490" s="273"/>
      <c r="K5490" s="273"/>
      <c r="L5490" s="277"/>
      <c r="M5490" s="278"/>
      <c r="N5490" s="279"/>
      <c r="O5490" s="279"/>
      <c r="P5490" s="279"/>
      <c r="Q5490" s="279"/>
      <c r="R5490" s="279"/>
      <c r="S5490" s="279"/>
      <c r="T5490" s="280"/>
      <c r="U5490" s="15"/>
      <c r="V5490" s="15"/>
      <c r="W5490" s="15"/>
      <c r="X5490" s="15"/>
      <c r="Y5490" s="15"/>
      <c r="Z5490" s="15"/>
      <c r="AA5490" s="15"/>
      <c r="AB5490" s="15"/>
      <c r="AC5490" s="15"/>
      <c r="AD5490" s="15"/>
      <c r="AE5490" s="15"/>
      <c r="AT5490" s="281" t="s">
        <v>260</v>
      </c>
      <c r="AU5490" s="281" t="s">
        <v>93</v>
      </c>
      <c r="AV5490" s="15" t="s">
        <v>91</v>
      </c>
      <c r="AW5490" s="15" t="s">
        <v>40</v>
      </c>
      <c r="AX5490" s="15" t="s">
        <v>84</v>
      </c>
      <c r="AY5490" s="281" t="s">
        <v>251</v>
      </c>
    </row>
    <row r="5491" s="13" customFormat="1">
      <c r="A5491" s="13"/>
      <c r="B5491" s="249"/>
      <c r="C5491" s="250"/>
      <c r="D5491" s="251" t="s">
        <v>260</v>
      </c>
      <c r="E5491" s="252" t="s">
        <v>1</v>
      </c>
      <c r="F5491" s="253" t="s">
        <v>4147</v>
      </c>
      <c r="G5491" s="250"/>
      <c r="H5491" s="254">
        <v>61.119</v>
      </c>
      <c r="I5491" s="255"/>
      <c r="J5491" s="250"/>
      <c r="K5491" s="250"/>
      <c r="L5491" s="256"/>
      <c r="M5491" s="257"/>
      <c r="N5491" s="258"/>
      <c r="O5491" s="258"/>
      <c r="P5491" s="258"/>
      <c r="Q5491" s="258"/>
      <c r="R5491" s="258"/>
      <c r="S5491" s="258"/>
      <c r="T5491" s="259"/>
      <c r="U5491" s="13"/>
      <c r="V5491" s="13"/>
      <c r="W5491" s="13"/>
      <c r="X5491" s="13"/>
      <c r="Y5491" s="13"/>
      <c r="Z5491" s="13"/>
      <c r="AA5491" s="13"/>
      <c r="AB5491" s="13"/>
      <c r="AC5491" s="13"/>
      <c r="AD5491" s="13"/>
      <c r="AE5491" s="13"/>
      <c r="AT5491" s="260" t="s">
        <v>260</v>
      </c>
      <c r="AU5491" s="260" t="s">
        <v>93</v>
      </c>
      <c r="AV5491" s="13" t="s">
        <v>93</v>
      </c>
      <c r="AW5491" s="13" t="s">
        <v>40</v>
      </c>
      <c r="AX5491" s="13" t="s">
        <v>84</v>
      </c>
      <c r="AY5491" s="260" t="s">
        <v>251</v>
      </c>
    </row>
    <row r="5492" s="15" customFormat="1">
      <c r="A5492" s="15"/>
      <c r="B5492" s="272"/>
      <c r="C5492" s="273"/>
      <c r="D5492" s="251" t="s">
        <v>260</v>
      </c>
      <c r="E5492" s="274" t="s">
        <v>1</v>
      </c>
      <c r="F5492" s="275" t="s">
        <v>1115</v>
      </c>
      <c r="G5492" s="273"/>
      <c r="H5492" s="274" t="s">
        <v>1</v>
      </c>
      <c r="I5492" s="276"/>
      <c r="J5492" s="273"/>
      <c r="K5492" s="273"/>
      <c r="L5492" s="277"/>
      <c r="M5492" s="278"/>
      <c r="N5492" s="279"/>
      <c r="O5492" s="279"/>
      <c r="P5492" s="279"/>
      <c r="Q5492" s="279"/>
      <c r="R5492" s="279"/>
      <c r="S5492" s="279"/>
      <c r="T5492" s="280"/>
      <c r="U5492" s="15"/>
      <c r="V5492" s="15"/>
      <c r="W5492" s="15"/>
      <c r="X5492" s="15"/>
      <c r="Y5492" s="15"/>
      <c r="Z5492" s="15"/>
      <c r="AA5492" s="15"/>
      <c r="AB5492" s="15"/>
      <c r="AC5492" s="15"/>
      <c r="AD5492" s="15"/>
      <c r="AE5492" s="15"/>
      <c r="AT5492" s="281" t="s">
        <v>260</v>
      </c>
      <c r="AU5492" s="281" t="s">
        <v>93</v>
      </c>
      <c r="AV5492" s="15" t="s">
        <v>91</v>
      </c>
      <c r="AW5492" s="15" t="s">
        <v>40</v>
      </c>
      <c r="AX5492" s="15" t="s">
        <v>84</v>
      </c>
      <c r="AY5492" s="281" t="s">
        <v>251</v>
      </c>
    </row>
    <row r="5493" s="13" customFormat="1">
      <c r="A5493" s="13"/>
      <c r="B5493" s="249"/>
      <c r="C5493" s="250"/>
      <c r="D5493" s="251" t="s">
        <v>260</v>
      </c>
      <c r="E5493" s="252" t="s">
        <v>1</v>
      </c>
      <c r="F5493" s="253" t="s">
        <v>4148</v>
      </c>
      <c r="G5493" s="250"/>
      <c r="H5493" s="254">
        <v>61.106999999999999</v>
      </c>
      <c r="I5493" s="255"/>
      <c r="J5493" s="250"/>
      <c r="K5493" s="250"/>
      <c r="L5493" s="256"/>
      <c r="M5493" s="257"/>
      <c r="N5493" s="258"/>
      <c r="O5493" s="258"/>
      <c r="P5493" s="258"/>
      <c r="Q5493" s="258"/>
      <c r="R5493" s="258"/>
      <c r="S5493" s="258"/>
      <c r="T5493" s="259"/>
      <c r="U5493" s="13"/>
      <c r="V5493" s="13"/>
      <c r="W5493" s="13"/>
      <c r="X5493" s="13"/>
      <c r="Y5493" s="13"/>
      <c r="Z5493" s="13"/>
      <c r="AA5493" s="13"/>
      <c r="AB5493" s="13"/>
      <c r="AC5493" s="13"/>
      <c r="AD5493" s="13"/>
      <c r="AE5493" s="13"/>
      <c r="AT5493" s="260" t="s">
        <v>260</v>
      </c>
      <c r="AU5493" s="260" t="s">
        <v>93</v>
      </c>
      <c r="AV5493" s="13" t="s">
        <v>93</v>
      </c>
      <c r="AW5493" s="13" t="s">
        <v>40</v>
      </c>
      <c r="AX5493" s="13" t="s">
        <v>84</v>
      </c>
      <c r="AY5493" s="260" t="s">
        <v>251</v>
      </c>
    </row>
    <row r="5494" s="15" customFormat="1">
      <c r="A5494" s="15"/>
      <c r="B5494" s="272"/>
      <c r="C5494" s="273"/>
      <c r="D5494" s="251" t="s">
        <v>260</v>
      </c>
      <c r="E5494" s="274" t="s">
        <v>1</v>
      </c>
      <c r="F5494" s="275" t="s">
        <v>1116</v>
      </c>
      <c r="G5494" s="273"/>
      <c r="H5494" s="274" t="s">
        <v>1</v>
      </c>
      <c r="I5494" s="276"/>
      <c r="J5494" s="273"/>
      <c r="K5494" s="273"/>
      <c r="L5494" s="277"/>
      <c r="M5494" s="278"/>
      <c r="N5494" s="279"/>
      <c r="O5494" s="279"/>
      <c r="P5494" s="279"/>
      <c r="Q5494" s="279"/>
      <c r="R5494" s="279"/>
      <c r="S5494" s="279"/>
      <c r="T5494" s="280"/>
      <c r="U5494" s="15"/>
      <c r="V5494" s="15"/>
      <c r="W5494" s="15"/>
      <c r="X5494" s="15"/>
      <c r="Y5494" s="15"/>
      <c r="Z5494" s="15"/>
      <c r="AA5494" s="15"/>
      <c r="AB5494" s="15"/>
      <c r="AC5494" s="15"/>
      <c r="AD5494" s="15"/>
      <c r="AE5494" s="15"/>
      <c r="AT5494" s="281" t="s">
        <v>260</v>
      </c>
      <c r="AU5494" s="281" t="s">
        <v>93</v>
      </c>
      <c r="AV5494" s="15" t="s">
        <v>91</v>
      </c>
      <c r="AW5494" s="15" t="s">
        <v>40</v>
      </c>
      <c r="AX5494" s="15" t="s">
        <v>84</v>
      </c>
      <c r="AY5494" s="281" t="s">
        <v>251</v>
      </c>
    </row>
    <row r="5495" s="13" customFormat="1">
      <c r="A5495" s="13"/>
      <c r="B5495" s="249"/>
      <c r="C5495" s="250"/>
      <c r="D5495" s="251" t="s">
        <v>260</v>
      </c>
      <c r="E5495" s="252" t="s">
        <v>1</v>
      </c>
      <c r="F5495" s="253" t="s">
        <v>1096</v>
      </c>
      <c r="G5495" s="250"/>
      <c r="H5495" s="254">
        <v>83.364999999999995</v>
      </c>
      <c r="I5495" s="255"/>
      <c r="J5495" s="250"/>
      <c r="K5495" s="250"/>
      <c r="L5495" s="256"/>
      <c r="M5495" s="257"/>
      <c r="N5495" s="258"/>
      <c r="O5495" s="258"/>
      <c r="P5495" s="258"/>
      <c r="Q5495" s="258"/>
      <c r="R5495" s="258"/>
      <c r="S5495" s="258"/>
      <c r="T5495" s="259"/>
      <c r="U5495" s="13"/>
      <c r="V5495" s="13"/>
      <c r="W5495" s="13"/>
      <c r="X5495" s="13"/>
      <c r="Y5495" s="13"/>
      <c r="Z5495" s="13"/>
      <c r="AA5495" s="13"/>
      <c r="AB5495" s="13"/>
      <c r="AC5495" s="13"/>
      <c r="AD5495" s="13"/>
      <c r="AE5495" s="13"/>
      <c r="AT5495" s="260" t="s">
        <v>260</v>
      </c>
      <c r="AU5495" s="260" t="s">
        <v>93</v>
      </c>
      <c r="AV5495" s="13" t="s">
        <v>93</v>
      </c>
      <c r="AW5495" s="13" t="s">
        <v>40</v>
      </c>
      <c r="AX5495" s="13" t="s">
        <v>84</v>
      </c>
      <c r="AY5495" s="260" t="s">
        <v>251</v>
      </c>
    </row>
    <row r="5496" s="13" customFormat="1">
      <c r="A5496" s="13"/>
      <c r="B5496" s="249"/>
      <c r="C5496" s="250"/>
      <c r="D5496" s="251" t="s">
        <v>260</v>
      </c>
      <c r="E5496" s="252" t="s">
        <v>1</v>
      </c>
      <c r="F5496" s="253" t="s">
        <v>4142</v>
      </c>
      <c r="G5496" s="250"/>
      <c r="H5496" s="254">
        <v>-15.449999999999999</v>
      </c>
      <c r="I5496" s="255"/>
      <c r="J5496" s="250"/>
      <c r="K5496" s="250"/>
      <c r="L5496" s="256"/>
      <c r="M5496" s="257"/>
      <c r="N5496" s="258"/>
      <c r="O5496" s="258"/>
      <c r="P5496" s="258"/>
      <c r="Q5496" s="258"/>
      <c r="R5496" s="258"/>
      <c r="S5496" s="258"/>
      <c r="T5496" s="259"/>
      <c r="U5496" s="13"/>
      <c r="V5496" s="13"/>
      <c r="W5496" s="13"/>
      <c r="X5496" s="13"/>
      <c r="Y5496" s="13"/>
      <c r="Z5496" s="13"/>
      <c r="AA5496" s="13"/>
      <c r="AB5496" s="13"/>
      <c r="AC5496" s="13"/>
      <c r="AD5496" s="13"/>
      <c r="AE5496" s="13"/>
      <c r="AT5496" s="260" t="s">
        <v>260</v>
      </c>
      <c r="AU5496" s="260" t="s">
        <v>93</v>
      </c>
      <c r="AV5496" s="13" t="s">
        <v>93</v>
      </c>
      <c r="AW5496" s="13" t="s">
        <v>40</v>
      </c>
      <c r="AX5496" s="13" t="s">
        <v>84</v>
      </c>
      <c r="AY5496" s="260" t="s">
        <v>251</v>
      </c>
    </row>
    <row r="5497" s="16" customFormat="1">
      <c r="A5497" s="16"/>
      <c r="B5497" s="283"/>
      <c r="C5497" s="284"/>
      <c r="D5497" s="251" t="s">
        <v>260</v>
      </c>
      <c r="E5497" s="285" t="s">
        <v>1</v>
      </c>
      <c r="F5497" s="286" t="s">
        <v>329</v>
      </c>
      <c r="G5497" s="284"/>
      <c r="H5497" s="287">
        <v>633.41799999999989</v>
      </c>
      <c r="I5497" s="288"/>
      <c r="J5497" s="284"/>
      <c r="K5497" s="284"/>
      <c r="L5497" s="289"/>
      <c r="M5497" s="290"/>
      <c r="N5497" s="291"/>
      <c r="O5497" s="291"/>
      <c r="P5497" s="291"/>
      <c r="Q5497" s="291"/>
      <c r="R5497" s="291"/>
      <c r="S5497" s="291"/>
      <c r="T5497" s="292"/>
      <c r="U5497" s="16"/>
      <c r="V5497" s="16"/>
      <c r="W5497" s="16"/>
      <c r="X5497" s="16"/>
      <c r="Y5497" s="16"/>
      <c r="Z5497" s="16"/>
      <c r="AA5497" s="16"/>
      <c r="AB5497" s="16"/>
      <c r="AC5497" s="16"/>
      <c r="AD5497" s="16"/>
      <c r="AE5497" s="16"/>
      <c r="AT5497" s="293" t="s">
        <v>260</v>
      </c>
      <c r="AU5497" s="293" t="s">
        <v>93</v>
      </c>
      <c r="AV5497" s="16" t="s">
        <v>273</v>
      </c>
      <c r="AW5497" s="16" t="s">
        <v>40</v>
      </c>
      <c r="AX5497" s="16" t="s">
        <v>84</v>
      </c>
      <c r="AY5497" s="293" t="s">
        <v>251</v>
      </c>
    </row>
    <row r="5498" s="15" customFormat="1">
      <c r="A5498" s="15"/>
      <c r="B5498" s="272"/>
      <c r="C5498" s="273"/>
      <c r="D5498" s="251" t="s">
        <v>260</v>
      </c>
      <c r="E5498" s="274" t="s">
        <v>1</v>
      </c>
      <c r="F5498" s="275" t="s">
        <v>632</v>
      </c>
      <c r="G5498" s="273"/>
      <c r="H5498" s="274" t="s">
        <v>1</v>
      </c>
      <c r="I5498" s="276"/>
      <c r="J5498" s="273"/>
      <c r="K5498" s="273"/>
      <c r="L5498" s="277"/>
      <c r="M5498" s="278"/>
      <c r="N5498" s="279"/>
      <c r="O5498" s="279"/>
      <c r="P5498" s="279"/>
      <c r="Q5498" s="279"/>
      <c r="R5498" s="279"/>
      <c r="S5498" s="279"/>
      <c r="T5498" s="280"/>
      <c r="U5498" s="15"/>
      <c r="V5498" s="15"/>
      <c r="W5498" s="15"/>
      <c r="X5498" s="15"/>
      <c r="Y5498" s="15"/>
      <c r="Z5498" s="15"/>
      <c r="AA5498" s="15"/>
      <c r="AB5498" s="15"/>
      <c r="AC5498" s="15"/>
      <c r="AD5498" s="15"/>
      <c r="AE5498" s="15"/>
      <c r="AT5498" s="281" t="s">
        <v>260</v>
      </c>
      <c r="AU5498" s="281" t="s">
        <v>93</v>
      </c>
      <c r="AV5498" s="15" t="s">
        <v>91</v>
      </c>
      <c r="AW5498" s="15" t="s">
        <v>40</v>
      </c>
      <c r="AX5498" s="15" t="s">
        <v>84</v>
      </c>
      <c r="AY5498" s="281" t="s">
        <v>251</v>
      </c>
    </row>
    <row r="5499" s="15" customFormat="1">
      <c r="A5499" s="15"/>
      <c r="B5499" s="272"/>
      <c r="C5499" s="273"/>
      <c r="D5499" s="251" t="s">
        <v>260</v>
      </c>
      <c r="E5499" s="274" t="s">
        <v>1</v>
      </c>
      <c r="F5499" s="275" t="s">
        <v>1118</v>
      </c>
      <c r="G5499" s="273"/>
      <c r="H5499" s="274" t="s">
        <v>1</v>
      </c>
      <c r="I5499" s="276"/>
      <c r="J5499" s="273"/>
      <c r="K5499" s="273"/>
      <c r="L5499" s="277"/>
      <c r="M5499" s="278"/>
      <c r="N5499" s="279"/>
      <c r="O5499" s="279"/>
      <c r="P5499" s="279"/>
      <c r="Q5499" s="279"/>
      <c r="R5499" s="279"/>
      <c r="S5499" s="279"/>
      <c r="T5499" s="280"/>
      <c r="U5499" s="15"/>
      <c r="V5499" s="15"/>
      <c r="W5499" s="15"/>
      <c r="X5499" s="15"/>
      <c r="Y5499" s="15"/>
      <c r="Z5499" s="15"/>
      <c r="AA5499" s="15"/>
      <c r="AB5499" s="15"/>
      <c r="AC5499" s="15"/>
      <c r="AD5499" s="15"/>
      <c r="AE5499" s="15"/>
      <c r="AT5499" s="281" t="s">
        <v>260</v>
      </c>
      <c r="AU5499" s="281" t="s">
        <v>93</v>
      </c>
      <c r="AV5499" s="15" t="s">
        <v>91</v>
      </c>
      <c r="AW5499" s="15" t="s">
        <v>40</v>
      </c>
      <c r="AX5499" s="15" t="s">
        <v>84</v>
      </c>
      <c r="AY5499" s="281" t="s">
        <v>251</v>
      </c>
    </row>
    <row r="5500" s="13" customFormat="1">
      <c r="A5500" s="13"/>
      <c r="B5500" s="249"/>
      <c r="C5500" s="250"/>
      <c r="D5500" s="251" t="s">
        <v>260</v>
      </c>
      <c r="E5500" s="252" t="s">
        <v>1</v>
      </c>
      <c r="F5500" s="253" t="s">
        <v>4143</v>
      </c>
      <c r="G5500" s="250"/>
      <c r="H5500" s="254">
        <v>70.016999999999996</v>
      </c>
      <c r="I5500" s="255"/>
      <c r="J5500" s="250"/>
      <c r="K5500" s="250"/>
      <c r="L5500" s="256"/>
      <c r="M5500" s="257"/>
      <c r="N5500" s="258"/>
      <c r="O5500" s="258"/>
      <c r="P5500" s="258"/>
      <c r="Q5500" s="258"/>
      <c r="R5500" s="258"/>
      <c r="S5500" s="258"/>
      <c r="T5500" s="259"/>
      <c r="U5500" s="13"/>
      <c r="V5500" s="13"/>
      <c r="W5500" s="13"/>
      <c r="X5500" s="13"/>
      <c r="Y5500" s="13"/>
      <c r="Z5500" s="13"/>
      <c r="AA5500" s="13"/>
      <c r="AB5500" s="13"/>
      <c r="AC5500" s="13"/>
      <c r="AD5500" s="13"/>
      <c r="AE5500" s="13"/>
      <c r="AT5500" s="260" t="s">
        <v>260</v>
      </c>
      <c r="AU5500" s="260" t="s">
        <v>93</v>
      </c>
      <c r="AV5500" s="13" t="s">
        <v>93</v>
      </c>
      <c r="AW5500" s="13" t="s">
        <v>40</v>
      </c>
      <c r="AX5500" s="13" t="s">
        <v>84</v>
      </c>
      <c r="AY5500" s="260" t="s">
        <v>251</v>
      </c>
    </row>
    <row r="5501" s="15" customFormat="1">
      <c r="A5501" s="15"/>
      <c r="B5501" s="272"/>
      <c r="C5501" s="273"/>
      <c r="D5501" s="251" t="s">
        <v>260</v>
      </c>
      <c r="E5501" s="274" t="s">
        <v>1</v>
      </c>
      <c r="F5501" s="275" t="s">
        <v>1119</v>
      </c>
      <c r="G5501" s="273"/>
      <c r="H5501" s="274" t="s">
        <v>1</v>
      </c>
      <c r="I5501" s="276"/>
      <c r="J5501" s="273"/>
      <c r="K5501" s="273"/>
      <c r="L5501" s="277"/>
      <c r="M5501" s="278"/>
      <c r="N5501" s="279"/>
      <c r="O5501" s="279"/>
      <c r="P5501" s="279"/>
      <c r="Q5501" s="279"/>
      <c r="R5501" s="279"/>
      <c r="S5501" s="279"/>
      <c r="T5501" s="280"/>
      <c r="U5501" s="15"/>
      <c r="V5501" s="15"/>
      <c r="W5501" s="15"/>
      <c r="X5501" s="15"/>
      <c r="Y5501" s="15"/>
      <c r="Z5501" s="15"/>
      <c r="AA5501" s="15"/>
      <c r="AB5501" s="15"/>
      <c r="AC5501" s="15"/>
      <c r="AD5501" s="15"/>
      <c r="AE5501" s="15"/>
      <c r="AT5501" s="281" t="s">
        <v>260</v>
      </c>
      <c r="AU5501" s="281" t="s">
        <v>93</v>
      </c>
      <c r="AV5501" s="15" t="s">
        <v>91</v>
      </c>
      <c r="AW5501" s="15" t="s">
        <v>40</v>
      </c>
      <c r="AX5501" s="15" t="s">
        <v>84</v>
      </c>
      <c r="AY5501" s="281" t="s">
        <v>251</v>
      </c>
    </row>
    <row r="5502" s="13" customFormat="1">
      <c r="A5502" s="13"/>
      <c r="B5502" s="249"/>
      <c r="C5502" s="250"/>
      <c r="D5502" s="251" t="s">
        <v>260</v>
      </c>
      <c r="E5502" s="252" t="s">
        <v>1</v>
      </c>
      <c r="F5502" s="253" t="s">
        <v>4144</v>
      </c>
      <c r="G5502" s="250"/>
      <c r="H5502" s="254">
        <v>60.453000000000003</v>
      </c>
      <c r="I5502" s="255"/>
      <c r="J5502" s="250"/>
      <c r="K5502" s="250"/>
      <c r="L5502" s="256"/>
      <c r="M5502" s="257"/>
      <c r="N5502" s="258"/>
      <c r="O5502" s="258"/>
      <c r="P5502" s="258"/>
      <c r="Q5502" s="258"/>
      <c r="R5502" s="258"/>
      <c r="S5502" s="258"/>
      <c r="T5502" s="259"/>
      <c r="U5502" s="13"/>
      <c r="V5502" s="13"/>
      <c r="W5502" s="13"/>
      <c r="X5502" s="13"/>
      <c r="Y5502" s="13"/>
      <c r="Z5502" s="13"/>
      <c r="AA5502" s="13"/>
      <c r="AB5502" s="13"/>
      <c r="AC5502" s="13"/>
      <c r="AD5502" s="13"/>
      <c r="AE5502" s="13"/>
      <c r="AT5502" s="260" t="s">
        <v>260</v>
      </c>
      <c r="AU5502" s="260" t="s">
        <v>93</v>
      </c>
      <c r="AV5502" s="13" t="s">
        <v>93</v>
      </c>
      <c r="AW5502" s="13" t="s">
        <v>40</v>
      </c>
      <c r="AX5502" s="13" t="s">
        <v>84</v>
      </c>
      <c r="AY5502" s="260" t="s">
        <v>251</v>
      </c>
    </row>
    <row r="5503" s="15" customFormat="1">
      <c r="A5503" s="15"/>
      <c r="B5503" s="272"/>
      <c r="C5503" s="273"/>
      <c r="D5503" s="251" t="s">
        <v>260</v>
      </c>
      <c r="E5503" s="274" t="s">
        <v>1</v>
      </c>
      <c r="F5503" s="275" t="s">
        <v>1120</v>
      </c>
      <c r="G5503" s="273"/>
      <c r="H5503" s="274" t="s">
        <v>1</v>
      </c>
      <c r="I5503" s="276"/>
      <c r="J5503" s="273"/>
      <c r="K5503" s="273"/>
      <c r="L5503" s="277"/>
      <c r="M5503" s="278"/>
      <c r="N5503" s="279"/>
      <c r="O5503" s="279"/>
      <c r="P5503" s="279"/>
      <c r="Q5503" s="279"/>
      <c r="R5503" s="279"/>
      <c r="S5503" s="279"/>
      <c r="T5503" s="280"/>
      <c r="U5503" s="15"/>
      <c r="V5503" s="15"/>
      <c r="W5503" s="15"/>
      <c r="X5503" s="15"/>
      <c r="Y5503" s="15"/>
      <c r="Z5503" s="15"/>
      <c r="AA5503" s="15"/>
      <c r="AB5503" s="15"/>
      <c r="AC5503" s="15"/>
      <c r="AD5503" s="15"/>
      <c r="AE5503" s="15"/>
      <c r="AT5503" s="281" t="s">
        <v>260</v>
      </c>
      <c r="AU5503" s="281" t="s">
        <v>93</v>
      </c>
      <c r="AV5503" s="15" t="s">
        <v>91</v>
      </c>
      <c r="AW5503" s="15" t="s">
        <v>40</v>
      </c>
      <c r="AX5503" s="15" t="s">
        <v>84</v>
      </c>
      <c r="AY5503" s="281" t="s">
        <v>251</v>
      </c>
    </row>
    <row r="5504" s="13" customFormat="1">
      <c r="A5504" s="13"/>
      <c r="B5504" s="249"/>
      <c r="C5504" s="250"/>
      <c r="D5504" s="251" t="s">
        <v>260</v>
      </c>
      <c r="E5504" s="252" t="s">
        <v>1</v>
      </c>
      <c r="F5504" s="253" t="s">
        <v>4144</v>
      </c>
      <c r="G5504" s="250"/>
      <c r="H5504" s="254">
        <v>60.453000000000003</v>
      </c>
      <c r="I5504" s="255"/>
      <c r="J5504" s="250"/>
      <c r="K5504" s="250"/>
      <c r="L5504" s="256"/>
      <c r="M5504" s="257"/>
      <c r="N5504" s="258"/>
      <c r="O5504" s="258"/>
      <c r="P5504" s="258"/>
      <c r="Q5504" s="258"/>
      <c r="R5504" s="258"/>
      <c r="S5504" s="258"/>
      <c r="T5504" s="259"/>
      <c r="U5504" s="13"/>
      <c r="V5504" s="13"/>
      <c r="W5504" s="13"/>
      <c r="X5504" s="13"/>
      <c r="Y5504" s="13"/>
      <c r="Z5504" s="13"/>
      <c r="AA5504" s="13"/>
      <c r="AB5504" s="13"/>
      <c r="AC5504" s="13"/>
      <c r="AD5504" s="13"/>
      <c r="AE5504" s="13"/>
      <c r="AT5504" s="260" t="s">
        <v>260</v>
      </c>
      <c r="AU5504" s="260" t="s">
        <v>93</v>
      </c>
      <c r="AV5504" s="13" t="s">
        <v>93</v>
      </c>
      <c r="AW5504" s="13" t="s">
        <v>40</v>
      </c>
      <c r="AX5504" s="13" t="s">
        <v>84</v>
      </c>
      <c r="AY5504" s="260" t="s">
        <v>251</v>
      </c>
    </row>
    <row r="5505" s="15" customFormat="1">
      <c r="A5505" s="15"/>
      <c r="B5505" s="272"/>
      <c r="C5505" s="273"/>
      <c r="D5505" s="251" t="s">
        <v>260</v>
      </c>
      <c r="E5505" s="274" t="s">
        <v>1</v>
      </c>
      <c r="F5505" s="275" t="s">
        <v>1122</v>
      </c>
      <c r="G5505" s="273"/>
      <c r="H5505" s="274" t="s">
        <v>1</v>
      </c>
      <c r="I5505" s="276"/>
      <c r="J5505" s="273"/>
      <c r="K5505" s="273"/>
      <c r="L5505" s="277"/>
      <c r="M5505" s="278"/>
      <c r="N5505" s="279"/>
      <c r="O5505" s="279"/>
      <c r="P5505" s="279"/>
      <c r="Q5505" s="279"/>
      <c r="R5505" s="279"/>
      <c r="S5505" s="279"/>
      <c r="T5505" s="280"/>
      <c r="U5505" s="15"/>
      <c r="V5505" s="15"/>
      <c r="W5505" s="15"/>
      <c r="X5505" s="15"/>
      <c r="Y5505" s="15"/>
      <c r="Z5505" s="15"/>
      <c r="AA5505" s="15"/>
      <c r="AB5505" s="15"/>
      <c r="AC5505" s="15"/>
      <c r="AD5505" s="15"/>
      <c r="AE5505" s="15"/>
      <c r="AT5505" s="281" t="s">
        <v>260</v>
      </c>
      <c r="AU5505" s="281" t="s">
        <v>93</v>
      </c>
      <c r="AV5505" s="15" t="s">
        <v>91</v>
      </c>
      <c r="AW5505" s="15" t="s">
        <v>40</v>
      </c>
      <c r="AX5505" s="15" t="s">
        <v>84</v>
      </c>
      <c r="AY5505" s="281" t="s">
        <v>251</v>
      </c>
    </row>
    <row r="5506" s="13" customFormat="1">
      <c r="A5506" s="13"/>
      <c r="B5506" s="249"/>
      <c r="C5506" s="250"/>
      <c r="D5506" s="251" t="s">
        <v>260</v>
      </c>
      <c r="E5506" s="252" t="s">
        <v>1</v>
      </c>
      <c r="F5506" s="253" t="s">
        <v>4144</v>
      </c>
      <c r="G5506" s="250"/>
      <c r="H5506" s="254">
        <v>60.453000000000003</v>
      </c>
      <c r="I5506" s="255"/>
      <c r="J5506" s="250"/>
      <c r="K5506" s="250"/>
      <c r="L5506" s="256"/>
      <c r="M5506" s="257"/>
      <c r="N5506" s="258"/>
      <c r="O5506" s="258"/>
      <c r="P5506" s="258"/>
      <c r="Q5506" s="258"/>
      <c r="R5506" s="258"/>
      <c r="S5506" s="258"/>
      <c r="T5506" s="259"/>
      <c r="U5506" s="13"/>
      <c r="V5506" s="13"/>
      <c r="W5506" s="13"/>
      <c r="X5506" s="13"/>
      <c r="Y5506" s="13"/>
      <c r="Z5506" s="13"/>
      <c r="AA5506" s="13"/>
      <c r="AB5506" s="13"/>
      <c r="AC5506" s="13"/>
      <c r="AD5506" s="13"/>
      <c r="AE5506" s="13"/>
      <c r="AT5506" s="260" t="s">
        <v>260</v>
      </c>
      <c r="AU5506" s="260" t="s">
        <v>93</v>
      </c>
      <c r="AV5506" s="13" t="s">
        <v>93</v>
      </c>
      <c r="AW5506" s="13" t="s">
        <v>40</v>
      </c>
      <c r="AX5506" s="13" t="s">
        <v>84</v>
      </c>
      <c r="AY5506" s="260" t="s">
        <v>251</v>
      </c>
    </row>
    <row r="5507" s="15" customFormat="1">
      <c r="A5507" s="15"/>
      <c r="B5507" s="272"/>
      <c r="C5507" s="273"/>
      <c r="D5507" s="251" t="s">
        <v>260</v>
      </c>
      <c r="E5507" s="274" t="s">
        <v>1</v>
      </c>
      <c r="F5507" s="275" t="s">
        <v>1123</v>
      </c>
      <c r="G5507" s="273"/>
      <c r="H5507" s="274" t="s">
        <v>1</v>
      </c>
      <c r="I5507" s="276"/>
      <c r="J5507" s="273"/>
      <c r="K5507" s="273"/>
      <c r="L5507" s="277"/>
      <c r="M5507" s="278"/>
      <c r="N5507" s="279"/>
      <c r="O5507" s="279"/>
      <c r="P5507" s="279"/>
      <c r="Q5507" s="279"/>
      <c r="R5507" s="279"/>
      <c r="S5507" s="279"/>
      <c r="T5507" s="280"/>
      <c r="U5507" s="15"/>
      <c r="V5507" s="15"/>
      <c r="W5507" s="15"/>
      <c r="X5507" s="15"/>
      <c r="Y5507" s="15"/>
      <c r="Z5507" s="15"/>
      <c r="AA5507" s="15"/>
      <c r="AB5507" s="15"/>
      <c r="AC5507" s="15"/>
      <c r="AD5507" s="15"/>
      <c r="AE5507" s="15"/>
      <c r="AT5507" s="281" t="s">
        <v>260</v>
      </c>
      <c r="AU5507" s="281" t="s">
        <v>93</v>
      </c>
      <c r="AV5507" s="15" t="s">
        <v>91</v>
      </c>
      <c r="AW5507" s="15" t="s">
        <v>40</v>
      </c>
      <c r="AX5507" s="15" t="s">
        <v>84</v>
      </c>
      <c r="AY5507" s="281" t="s">
        <v>251</v>
      </c>
    </row>
    <row r="5508" s="13" customFormat="1">
      <c r="A5508" s="13"/>
      <c r="B5508" s="249"/>
      <c r="C5508" s="250"/>
      <c r="D5508" s="251" t="s">
        <v>260</v>
      </c>
      <c r="E5508" s="252" t="s">
        <v>1</v>
      </c>
      <c r="F5508" s="253" t="s">
        <v>4144</v>
      </c>
      <c r="G5508" s="250"/>
      <c r="H5508" s="254">
        <v>60.453000000000003</v>
      </c>
      <c r="I5508" s="255"/>
      <c r="J5508" s="250"/>
      <c r="K5508" s="250"/>
      <c r="L5508" s="256"/>
      <c r="M5508" s="257"/>
      <c r="N5508" s="258"/>
      <c r="O5508" s="258"/>
      <c r="P5508" s="258"/>
      <c r="Q5508" s="258"/>
      <c r="R5508" s="258"/>
      <c r="S5508" s="258"/>
      <c r="T5508" s="259"/>
      <c r="U5508" s="13"/>
      <c r="V5508" s="13"/>
      <c r="W5508" s="13"/>
      <c r="X5508" s="13"/>
      <c r="Y5508" s="13"/>
      <c r="Z5508" s="13"/>
      <c r="AA5508" s="13"/>
      <c r="AB5508" s="13"/>
      <c r="AC5508" s="13"/>
      <c r="AD5508" s="13"/>
      <c r="AE5508" s="13"/>
      <c r="AT5508" s="260" t="s">
        <v>260</v>
      </c>
      <c r="AU5508" s="260" t="s">
        <v>93</v>
      </c>
      <c r="AV5508" s="13" t="s">
        <v>93</v>
      </c>
      <c r="AW5508" s="13" t="s">
        <v>40</v>
      </c>
      <c r="AX5508" s="13" t="s">
        <v>84</v>
      </c>
      <c r="AY5508" s="260" t="s">
        <v>251</v>
      </c>
    </row>
    <row r="5509" s="15" customFormat="1">
      <c r="A5509" s="15"/>
      <c r="B5509" s="272"/>
      <c r="C5509" s="273"/>
      <c r="D5509" s="251" t="s">
        <v>260</v>
      </c>
      <c r="E5509" s="274" t="s">
        <v>1</v>
      </c>
      <c r="F5509" s="275" t="s">
        <v>1124</v>
      </c>
      <c r="G5509" s="273"/>
      <c r="H5509" s="274" t="s">
        <v>1</v>
      </c>
      <c r="I5509" s="276"/>
      <c r="J5509" s="273"/>
      <c r="K5509" s="273"/>
      <c r="L5509" s="277"/>
      <c r="M5509" s="278"/>
      <c r="N5509" s="279"/>
      <c r="O5509" s="279"/>
      <c r="P5509" s="279"/>
      <c r="Q5509" s="279"/>
      <c r="R5509" s="279"/>
      <c r="S5509" s="279"/>
      <c r="T5509" s="280"/>
      <c r="U5509" s="15"/>
      <c r="V5509" s="15"/>
      <c r="W5509" s="15"/>
      <c r="X5509" s="15"/>
      <c r="Y5509" s="15"/>
      <c r="Z5509" s="15"/>
      <c r="AA5509" s="15"/>
      <c r="AB5509" s="15"/>
      <c r="AC5509" s="15"/>
      <c r="AD5509" s="15"/>
      <c r="AE5509" s="15"/>
      <c r="AT5509" s="281" t="s">
        <v>260</v>
      </c>
      <c r="AU5509" s="281" t="s">
        <v>93</v>
      </c>
      <c r="AV5509" s="15" t="s">
        <v>91</v>
      </c>
      <c r="AW5509" s="15" t="s">
        <v>40</v>
      </c>
      <c r="AX5509" s="15" t="s">
        <v>84</v>
      </c>
      <c r="AY5509" s="281" t="s">
        <v>251</v>
      </c>
    </row>
    <row r="5510" s="13" customFormat="1">
      <c r="A5510" s="13"/>
      <c r="B5510" s="249"/>
      <c r="C5510" s="250"/>
      <c r="D5510" s="251" t="s">
        <v>260</v>
      </c>
      <c r="E5510" s="252" t="s">
        <v>1</v>
      </c>
      <c r="F5510" s="253" t="s">
        <v>4145</v>
      </c>
      <c r="G5510" s="250"/>
      <c r="H5510" s="254">
        <v>64.994</v>
      </c>
      <c r="I5510" s="255"/>
      <c r="J5510" s="250"/>
      <c r="K5510" s="250"/>
      <c r="L5510" s="256"/>
      <c r="M5510" s="257"/>
      <c r="N5510" s="258"/>
      <c r="O5510" s="258"/>
      <c r="P5510" s="258"/>
      <c r="Q5510" s="258"/>
      <c r="R5510" s="258"/>
      <c r="S5510" s="258"/>
      <c r="T5510" s="259"/>
      <c r="U5510" s="13"/>
      <c r="V5510" s="13"/>
      <c r="W5510" s="13"/>
      <c r="X5510" s="13"/>
      <c r="Y5510" s="13"/>
      <c r="Z5510" s="13"/>
      <c r="AA5510" s="13"/>
      <c r="AB5510" s="13"/>
      <c r="AC5510" s="13"/>
      <c r="AD5510" s="13"/>
      <c r="AE5510" s="13"/>
      <c r="AT5510" s="260" t="s">
        <v>260</v>
      </c>
      <c r="AU5510" s="260" t="s">
        <v>93</v>
      </c>
      <c r="AV5510" s="13" t="s">
        <v>93</v>
      </c>
      <c r="AW5510" s="13" t="s">
        <v>40</v>
      </c>
      <c r="AX5510" s="13" t="s">
        <v>84</v>
      </c>
      <c r="AY5510" s="260" t="s">
        <v>251</v>
      </c>
    </row>
    <row r="5511" s="15" customFormat="1">
      <c r="A5511" s="15"/>
      <c r="B5511" s="272"/>
      <c r="C5511" s="273"/>
      <c r="D5511" s="251" t="s">
        <v>260</v>
      </c>
      <c r="E5511" s="274" t="s">
        <v>1</v>
      </c>
      <c r="F5511" s="275" t="s">
        <v>1125</v>
      </c>
      <c r="G5511" s="273"/>
      <c r="H5511" s="274" t="s">
        <v>1</v>
      </c>
      <c r="I5511" s="276"/>
      <c r="J5511" s="273"/>
      <c r="K5511" s="273"/>
      <c r="L5511" s="277"/>
      <c r="M5511" s="278"/>
      <c r="N5511" s="279"/>
      <c r="O5511" s="279"/>
      <c r="P5511" s="279"/>
      <c r="Q5511" s="279"/>
      <c r="R5511" s="279"/>
      <c r="S5511" s="279"/>
      <c r="T5511" s="280"/>
      <c r="U5511" s="15"/>
      <c r="V5511" s="15"/>
      <c r="W5511" s="15"/>
      <c r="X5511" s="15"/>
      <c r="Y5511" s="15"/>
      <c r="Z5511" s="15"/>
      <c r="AA5511" s="15"/>
      <c r="AB5511" s="15"/>
      <c r="AC5511" s="15"/>
      <c r="AD5511" s="15"/>
      <c r="AE5511" s="15"/>
      <c r="AT5511" s="281" t="s">
        <v>260</v>
      </c>
      <c r="AU5511" s="281" t="s">
        <v>93</v>
      </c>
      <c r="AV5511" s="15" t="s">
        <v>91</v>
      </c>
      <c r="AW5511" s="15" t="s">
        <v>40</v>
      </c>
      <c r="AX5511" s="15" t="s">
        <v>84</v>
      </c>
      <c r="AY5511" s="281" t="s">
        <v>251</v>
      </c>
    </row>
    <row r="5512" s="13" customFormat="1">
      <c r="A5512" s="13"/>
      <c r="B5512" s="249"/>
      <c r="C5512" s="250"/>
      <c r="D5512" s="251" t="s">
        <v>260</v>
      </c>
      <c r="E5512" s="252" t="s">
        <v>1</v>
      </c>
      <c r="F5512" s="253" t="s">
        <v>4146</v>
      </c>
      <c r="G5512" s="250"/>
      <c r="H5512" s="254">
        <v>66.453999999999994</v>
      </c>
      <c r="I5512" s="255"/>
      <c r="J5512" s="250"/>
      <c r="K5512" s="250"/>
      <c r="L5512" s="256"/>
      <c r="M5512" s="257"/>
      <c r="N5512" s="258"/>
      <c r="O5512" s="258"/>
      <c r="P5512" s="258"/>
      <c r="Q5512" s="258"/>
      <c r="R5512" s="258"/>
      <c r="S5512" s="258"/>
      <c r="T5512" s="259"/>
      <c r="U5512" s="13"/>
      <c r="V5512" s="13"/>
      <c r="W5512" s="13"/>
      <c r="X5512" s="13"/>
      <c r="Y5512" s="13"/>
      <c r="Z5512" s="13"/>
      <c r="AA5512" s="13"/>
      <c r="AB5512" s="13"/>
      <c r="AC5512" s="13"/>
      <c r="AD5512" s="13"/>
      <c r="AE5512" s="13"/>
      <c r="AT5512" s="260" t="s">
        <v>260</v>
      </c>
      <c r="AU5512" s="260" t="s">
        <v>93</v>
      </c>
      <c r="AV5512" s="13" t="s">
        <v>93</v>
      </c>
      <c r="AW5512" s="13" t="s">
        <v>40</v>
      </c>
      <c r="AX5512" s="13" t="s">
        <v>84</v>
      </c>
      <c r="AY5512" s="260" t="s">
        <v>251</v>
      </c>
    </row>
    <row r="5513" s="15" customFormat="1">
      <c r="A5513" s="15"/>
      <c r="B5513" s="272"/>
      <c r="C5513" s="273"/>
      <c r="D5513" s="251" t="s">
        <v>260</v>
      </c>
      <c r="E5513" s="274" t="s">
        <v>1</v>
      </c>
      <c r="F5513" s="275" t="s">
        <v>1126</v>
      </c>
      <c r="G5513" s="273"/>
      <c r="H5513" s="274" t="s">
        <v>1</v>
      </c>
      <c r="I5513" s="276"/>
      <c r="J5513" s="273"/>
      <c r="K5513" s="273"/>
      <c r="L5513" s="277"/>
      <c r="M5513" s="278"/>
      <c r="N5513" s="279"/>
      <c r="O5513" s="279"/>
      <c r="P5513" s="279"/>
      <c r="Q5513" s="279"/>
      <c r="R5513" s="279"/>
      <c r="S5513" s="279"/>
      <c r="T5513" s="280"/>
      <c r="U5513" s="15"/>
      <c r="V5513" s="15"/>
      <c r="W5513" s="15"/>
      <c r="X5513" s="15"/>
      <c r="Y5513" s="15"/>
      <c r="Z5513" s="15"/>
      <c r="AA5513" s="15"/>
      <c r="AB5513" s="15"/>
      <c r="AC5513" s="15"/>
      <c r="AD5513" s="15"/>
      <c r="AE5513" s="15"/>
      <c r="AT5513" s="281" t="s">
        <v>260</v>
      </c>
      <c r="AU5513" s="281" t="s">
        <v>93</v>
      </c>
      <c r="AV5513" s="15" t="s">
        <v>91</v>
      </c>
      <c r="AW5513" s="15" t="s">
        <v>40</v>
      </c>
      <c r="AX5513" s="15" t="s">
        <v>84</v>
      </c>
      <c r="AY5513" s="281" t="s">
        <v>251</v>
      </c>
    </row>
    <row r="5514" s="13" customFormat="1">
      <c r="A5514" s="13"/>
      <c r="B5514" s="249"/>
      <c r="C5514" s="250"/>
      <c r="D5514" s="251" t="s">
        <v>260</v>
      </c>
      <c r="E5514" s="252" t="s">
        <v>1</v>
      </c>
      <c r="F5514" s="253" t="s">
        <v>4147</v>
      </c>
      <c r="G5514" s="250"/>
      <c r="H5514" s="254">
        <v>61.119</v>
      </c>
      <c r="I5514" s="255"/>
      <c r="J5514" s="250"/>
      <c r="K5514" s="250"/>
      <c r="L5514" s="256"/>
      <c r="M5514" s="257"/>
      <c r="N5514" s="258"/>
      <c r="O5514" s="258"/>
      <c r="P5514" s="258"/>
      <c r="Q5514" s="258"/>
      <c r="R5514" s="258"/>
      <c r="S5514" s="258"/>
      <c r="T5514" s="259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T5514" s="260" t="s">
        <v>260</v>
      </c>
      <c r="AU5514" s="260" t="s">
        <v>93</v>
      </c>
      <c r="AV5514" s="13" t="s">
        <v>93</v>
      </c>
      <c r="AW5514" s="13" t="s">
        <v>40</v>
      </c>
      <c r="AX5514" s="13" t="s">
        <v>84</v>
      </c>
      <c r="AY5514" s="260" t="s">
        <v>251</v>
      </c>
    </row>
    <row r="5515" s="15" customFormat="1">
      <c r="A5515" s="15"/>
      <c r="B5515" s="272"/>
      <c r="C5515" s="273"/>
      <c r="D5515" s="251" t="s">
        <v>260</v>
      </c>
      <c r="E5515" s="274" t="s">
        <v>1</v>
      </c>
      <c r="F5515" s="275" t="s">
        <v>1127</v>
      </c>
      <c r="G5515" s="273"/>
      <c r="H5515" s="274" t="s">
        <v>1</v>
      </c>
      <c r="I5515" s="276"/>
      <c r="J5515" s="273"/>
      <c r="K5515" s="273"/>
      <c r="L5515" s="277"/>
      <c r="M5515" s="278"/>
      <c r="N5515" s="279"/>
      <c r="O5515" s="279"/>
      <c r="P5515" s="279"/>
      <c r="Q5515" s="279"/>
      <c r="R5515" s="279"/>
      <c r="S5515" s="279"/>
      <c r="T5515" s="280"/>
      <c r="U5515" s="15"/>
      <c r="V5515" s="15"/>
      <c r="W5515" s="15"/>
      <c r="X5515" s="15"/>
      <c r="Y5515" s="15"/>
      <c r="Z5515" s="15"/>
      <c r="AA5515" s="15"/>
      <c r="AB5515" s="15"/>
      <c r="AC5515" s="15"/>
      <c r="AD5515" s="15"/>
      <c r="AE5515" s="15"/>
      <c r="AT5515" s="281" t="s">
        <v>260</v>
      </c>
      <c r="AU5515" s="281" t="s">
        <v>93</v>
      </c>
      <c r="AV5515" s="15" t="s">
        <v>91</v>
      </c>
      <c r="AW5515" s="15" t="s">
        <v>40</v>
      </c>
      <c r="AX5515" s="15" t="s">
        <v>84</v>
      </c>
      <c r="AY5515" s="281" t="s">
        <v>251</v>
      </c>
    </row>
    <row r="5516" s="13" customFormat="1">
      <c r="A5516" s="13"/>
      <c r="B5516" s="249"/>
      <c r="C5516" s="250"/>
      <c r="D5516" s="251" t="s">
        <v>260</v>
      </c>
      <c r="E5516" s="252" t="s">
        <v>1</v>
      </c>
      <c r="F5516" s="253" t="s">
        <v>4148</v>
      </c>
      <c r="G5516" s="250"/>
      <c r="H5516" s="254">
        <v>61.106999999999999</v>
      </c>
      <c r="I5516" s="255"/>
      <c r="J5516" s="250"/>
      <c r="K5516" s="250"/>
      <c r="L5516" s="256"/>
      <c r="M5516" s="257"/>
      <c r="N5516" s="258"/>
      <c r="O5516" s="258"/>
      <c r="P5516" s="258"/>
      <c r="Q5516" s="258"/>
      <c r="R5516" s="258"/>
      <c r="S5516" s="258"/>
      <c r="T5516" s="259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T5516" s="260" t="s">
        <v>260</v>
      </c>
      <c r="AU5516" s="260" t="s">
        <v>93</v>
      </c>
      <c r="AV5516" s="13" t="s">
        <v>93</v>
      </c>
      <c r="AW5516" s="13" t="s">
        <v>40</v>
      </c>
      <c r="AX5516" s="13" t="s">
        <v>84</v>
      </c>
      <c r="AY5516" s="260" t="s">
        <v>251</v>
      </c>
    </row>
    <row r="5517" s="15" customFormat="1">
      <c r="A5517" s="15"/>
      <c r="B5517" s="272"/>
      <c r="C5517" s="273"/>
      <c r="D5517" s="251" t="s">
        <v>260</v>
      </c>
      <c r="E5517" s="274" t="s">
        <v>1</v>
      </c>
      <c r="F5517" s="275" t="s">
        <v>1128</v>
      </c>
      <c r="G5517" s="273"/>
      <c r="H5517" s="274" t="s">
        <v>1</v>
      </c>
      <c r="I5517" s="276"/>
      <c r="J5517" s="273"/>
      <c r="K5517" s="273"/>
      <c r="L5517" s="277"/>
      <c r="M5517" s="278"/>
      <c r="N5517" s="279"/>
      <c r="O5517" s="279"/>
      <c r="P5517" s="279"/>
      <c r="Q5517" s="279"/>
      <c r="R5517" s="279"/>
      <c r="S5517" s="279"/>
      <c r="T5517" s="280"/>
      <c r="U5517" s="15"/>
      <c r="V5517" s="15"/>
      <c r="W5517" s="15"/>
      <c r="X5517" s="15"/>
      <c r="Y5517" s="15"/>
      <c r="Z5517" s="15"/>
      <c r="AA5517" s="15"/>
      <c r="AB5517" s="15"/>
      <c r="AC5517" s="15"/>
      <c r="AD5517" s="15"/>
      <c r="AE5517" s="15"/>
      <c r="AT5517" s="281" t="s">
        <v>260</v>
      </c>
      <c r="AU5517" s="281" t="s">
        <v>93</v>
      </c>
      <c r="AV5517" s="15" t="s">
        <v>91</v>
      </c>
      <c r="AW5517" s="15" t="s">
        <v>40</v>
      </c>
      <c r="AX5517" s="15" t="s">
        <v>84</v>
      </c>
      <c r="AY5517" s="281" t="s">
        <v>251</v>
      </c>
    </row>
    <row r="5518" s="13" customFormat="1">
      <c r="A5518" s="13"/>
      <c r="B5518" s="249"/>
      <c r="C5518" s="250"/>
      <c r="D5518" s="251" t="s">
        <v>260</v>
      </c>
      <c r="E5518" s="252" t="s">
        <v>1</v>
      </c>
      <c r="F5518" s="253" t="s">
        <v>1096</v>
      </c>
      <c r="G5518" s="250"/>
      <c r="H5518" s="254">
        <v>83.364999999999995</v>
      </c>
      <c r="I5518" s="255"/>
      <c r="J5518" s="250"/>
      <c r="K5518" s="250"/>
      <c r="L5518" s="256"/>
      <c r="M5518" s="257"/>
      <c r="N5518" s="258"/>
      <c r="O5518" s="258"/>
      <c r="P5518" s="258"/>
      <c r="Q5518" s="258"/>
      <c r="R5518" s="258"/>
      <c r="S5518" s="258"/>
      <c r="T5518" s="259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T5518" s="260" t="s">
        <v>260</v>
      </c>
      <c r="AU5518" s="260" t="s">
        <v>93</v>
      </c>
      <c r="AV5518" s="13" t="s">
        <v>93</v>
      </c>
      <c r="AW5518" s="13" t="s">
        <v>40</v>
      </c>
      <c r="AX5518" s="13" t="s">
        <v>84</v>
      </c>
      <c r="AY5518" s="260" t="s">
        <v>251</v>
      </c>
    </row>
    <row r="5519" s="13" customFormat="1">
      <c r="A5519" s="13"/>
      <c r="B5519" s="249"/>
      <c r="C5519" s="250"/>
      <c r="D5519" s="251" t="s">
        <v>260</v>
      </c>
      <c r="E5519" s="252" t="s">
        <v>1</v>
      </c>
      <c r="F5519" s="253" t="s">
        <v>4142</v>
      </c>
      <c r="G5519" s="250"/>
      <c r="H5519" s="254">
        <v>-15.449999999999999</v>
      </c>
      <c r="I5519" s="255"/>
      <c r="J5519" s="250"/>
      <c r="K5519" s="250"/>
      <c r="L5519" s="256"/>
      <c r="M5519" s="257"/>
      <c r="N5519" s="258"/>
      <c r="O5519" s="258"/>
      <c r="P5519" s="258"/>
      <c r="Q5519" s="258"/>
      <c r="R5519" s="258"/>
      <c r="S5519" s="258"/>
      <c r="T5519" s="259"/>
      <c r="U5519" s="13"/>
      <c r="V5519" s="13"/>
      <c r="W5519" s="13"/>
      <c r="X5519" s="13"/>
      <c r="Y5519" s="13"/>
      <c r="Z5519" s="13"/>
      <c r="AA5519" s="13"/>
      <c r="AB5519" s="13"/>
      <c r="AC5519" s="13"/>
      <c r="AD5519" s="13"/>
      <c r="AE5519" s="13"/>
      <c r="AT5519" s="260" t="s">
        <v>260</v>
      </c>
      <c r="AU5519" s="260" t="s">
        <v>93</v>
      </c>
      <c r="AV5519" s="13" t="s">
        <v>93</v>
      </c>
      <c r="AW5519" s="13" t="s">
        <v>40</v>
      </c>
      <c r="AX5519" s="13" t="s">
        <v>84</v>
      </c>
      <c r="AY5519" s="260" t="s">
        <v>251</v>
      </c>
    </row>
    <row r="5520" s="16" customFormat="1">
      <c r="A5520" s="16"/>
      <c r="B5520" s="283"/>
      <c r="C5520" s="284"/>
      <c r="D5520" s="251" t="s">
        <v>260</v>
      </c>
      <c r="E5520" s="285" t="s">
        <v>1</v>
      </c>
      <c r="F5520" s="286" t="s">
        <v>329</v>
      </c>
      <c r="G5520" s="284"/>
      <c r="H5520" s="287">
        <v>633.41799999999989</v>
      </c>
      <c r="I5520" s="288"/>
      <c r="J5520" s="284"/>
      <c r="K5520" s="284"/>
      <c r="L5520" s="289"/>
      <c r="M5520" s="290"/>
      <c r="N5520" s="291"/>
      <c r="O5520" s="291"/>
      <c r="P5520" s="291"/>
      <c r="Q5520" s="291"/>
      <c r="R5520" s="291"/>
      <c r="S5520" s="291"/>
      <c r="T5520" s="292"/>
      <c r="U5520" s="16"/>
      <c r="V5520" s="16"/>
      <c r="W5520" s="16"/>
      <c r="X5520" s="16"/>
      <c r="Y5520" s="16"/>
      <c r="Z5520" s="16"/>
      <c r="AA5520" s="16"/>
      <c r="AB5520" s="16"/>
      <c r="AC5520" s="16"/>
      <c r="AD5520" s="16"/>
      <c r="AE5520" s="16"/>
      <c r="AT5520" s="293" t="s">
        <v>260</v>
      </c>
      <c r="AU5520" s="293" t="s">
        <v>93</v>
      </c>
      <c r="AV5520" s="16" t="s">
        <v>273</v>
      </c>
      <c r="AW5520" s="16" t="s">
        <v>40</v>
      </c>
      <c r="AX5520" s="16" t="s">
        <v>84</v>
      </c>
      <c r="AY5520" s="293" t="s">
        <v>251</v>
      </c>
    </row>
    <row r="5521" s="14" customFormat="1">
      <c r="A5521" s="14"/>
      <c r="B5521" s="261"/>
      <c r="C5521" s="262"/>
      <c r="D5521" s="251" t="s">
        <v>260</v>
      </c>
      <c r="E5521" s="263" t="s">
        <v>1</v>
      </c>
      <c r="F5521" s="264" t="s">
        <v>262</v>
      </c>
      <c r="G5521" s="262"/>
      <c r="H5521" s="265">
        <v>3168.9279999999999</v>
      </c>
      <c r="I5521" s="266"/>
      <c r="J5521" s="262"/>
      <c r="K5521" s="262"/>
      <c r="L5521" s="267"/>
      <c r="M5521" s="268"/>
      <c r="N5521" s="269"/>
      <c r="O5521" s="269"/>
      <c r="P5521" s="269"/>
      <c r="Q5521" s="269"/>
      <c r="R5521" s="269"/>
      <c r="S5521" s="269"/>
      <c r="T5521" s="270"/>
      <c r="U5521" s="14"/>
      <c r="V5521" s="14"/>
      <c r="W5521" s="14"/>
      <c r="X5521" s="14"/>
      <c r="Y5521" s="14"/>
      <c r="Z5521" s="14"/>
      <c r="AA5521" s="14"/>
      <c r="AB5521" s="14"/>
      <c r="AC5521" s="14"/>
      <c r="AD5521" s="14"/>
      <c r="AE5521" s="14"/>
      <c r="AT5521" s="271" t="s">
        <v>260</v>
      </c>
      <c r="AU5521" s="271" t="s">
        <v>93</v>
      </c>
      <c r="AV5521" s="14" t="s">
        <v>257</v>
      </c>
      <c r="AW5521" s="14" t="s">
        <v>40</v>
      </c>
      <c r="AX5521" s="14" t="s">
        <v>91</v>
      </c>
      <c r="AY5521" s="271" t="s">
        <v>251</v>
      </c>
    </row>
    <row r="5522" s="13" customFormat="1">
      <c r="A5522" s="13"/>
      <c r="B5522" s="249"/>
      <c r="C5522" s="250"/>
      <c r="D5522" s="251" t="s">
        <v>260</v>
      </c>
      <c r="E5522" s="250"/>
      <c r="F5522" s="253" t="s">
        <v>4153</v>
      </c>
      <c r="G5522" s="250"/>
      <c r="H5522" s="254">
        <v>3232.3069999999998</v>
      </c>
      <c r="I5522" s="255"/>
      <c r="J5522" s="250"/>
      <c r="K5522" s="250"/>
      <c r="L5522" s="256"/>
      <c r="M5522" s="257"/>
      <c r="N5522" s="258"/>
      <c r="O5522" s="258"/>
      <c r="P5522" s="258"/>
      <c r="Q5522" s="258"/>
      <c r="R5522" s="258"/>
      <c r="S5522" s="258"/>
      <c r="T5522" s="259"/>
      <c r="U5522" s="13"/>
      <c r="V5522" s="13"/>
      <c r="W5522" s="13"/>
      <c r="X5522" s="13"/>
      <c r="Y5522" s="13"/>
      <c r="Z5522" s="13"/>
      <c r="AA5522" s="13"/>
      <c r="AB5522" s="13"/>
      <c r="AC5522" s="13"/>
      <c r="AD5522" s="13"/>
      <c r="AE5522" s="13"/>
      <c r="AT5522" s="260" t="s">
        <v>260</v>
      </c>
      <c r="AU5522" s="260" t="s">
        <v>93</v>
      </c>
      <c r="AV5522" s="13" t="s">
        <v>93</v>
      </c>
      <c r="AW5522" s="13" t="s">
        <v>4</v>
      </c>
      <c r="AX5522" s="13" t="s">
        <v>91</v>
      </c>
      <c r="AY5522" s="260" t="s">
        <v>251</v>
      </c>
    </row>
    <row r="5523" s="2" customFormat="1" ht="24.15" customHeight="1">
      <c r="A5523" s="41"/>
      <c r="B5523" s="42"/>
      <c r="C5523" s="230" t="s">
        <v>4154</v>
      </c>
      <c r="D5523" s="230" t="s">
        <v>253</v>
      </c>
      <c r="E5523" s="231" t="s">
        <v>4155</v>
      </c>
      <c r="F5523" s="232" t="s">
        <v>4156</v>
      </c>
      <c r="G5523" s="233" t="s">
        <v>1665</v>
      </c>
      <c r="H5523" s="305"/>
      <c r="I5523" s="235"/>
      <c r="J5523" s="236">
        <f>ROUND(I5523*H5523,2)</f>
        <v>0</v>
      </c>
      <c r="K5523" s="237"/>
      <c r="L5523" s="47"/>
      <c r="M5523" s="238" t="s">
        <v>1</v>
      </c>
      <c r="N5523" s="239" t="s">
        <v>49</v>
      </c>
      <c r="O5523" s="94"/>
      <c r="P5523" s="240">
        <f>O5523*H5523</f>
        <v>0</v>
      </c>
      <c r="Q5523" s="240">
        <v>0</v>
      </c>
      <c r="R5523" s="240">
        <f>Q5523*H5523</f>
        <v>0</v>
      </c>
      <c r="S5523" s="240">
        <v>0</v>
      </c>
      <c r="T5523" s="241">
        <f>S5523*H5523</f>
        <v>0</v>
      </c>
      <c r="U5523" s="41"/>
      <c r="V5523" s="41"/>
      <c r="W5523" s="41"/>
      <c r="X5523" s="41"/>
      <c r="Y5523" s="41"/>
      <c r="Z5523" s="41"/>
      <c r="AA5523" s="41"/>
      <c r="AB5523" s="41"/>
      <c r="AC5523" s="41"/>
      <c r="AD5523" s="41"/>
      <c r="AE5523" s="41"/>
      <c r="AR5523" s="242" t="s">
        <v>304</v>
      </c>
      <c r="AT5523" s="242" t="s">
        <v>253</v>
      </c>
      <c r="AU5523" s="242" t="s">
        <v>93</v>
      </c>
      <c r="AY5523" s="19" t="s">
        <v>251</v>
      </c>
      <c r="BE5523" s="243">
        <f>IF(N5523="základní",J5523,0)</f>
        <v>0</v>
      </c>
      <c r="BF5523" s="243">
        <f>IF(N5523="snížená",J5523,0)</f>
        <v>0</v>
      </c>
      <c r="BG5523" s="243">
        <f>IF(N5523="zákl. přenesená",J5523,0)</f>
        <v>0</v>
      </c>
      <c r="BH5523" s="243">
        <f>IF(N5523="sníž. přenesená",J5523,0)</f>
        <v>0</v>
      </c>
      <c r="BI5523" s="243">
        <f>IF(N5523="nulová",J5523,0)</f>
        <v>0</v>
      </c>
      <c r="BJ5523" s="19" t="s">
        <v>91</v>
      </c>
      <c r="BK5523" s="243">
        <f>ROUND(I5523*H5523,2)</f>
        <v>0</v>
      </c>
      <c r="BL5523" s="19" t="s">
        <v>304</v>
      </c>
      <c r="BM5523" s="242" t="s">
        <v>4157</v>
      </c>
    </row>
    <row r="5524" s="2" customFormat="1">
      <c r="A5524" s="41"/>
      <c r="B5524" s="42"/>
      <c r="C5524" s="43"/>
      <c r="D5524" s="244" t="s">
        <v>258</v>
      </c>
      <c r="E5524" s="43"/>
      <c r="F5524" s="245" t="s">
        <v>4158</v>
      </c>
      <c r="G5524" s="43"/>
      <c r="H5524" s="43"/>
      <c r="I5524" s="246"/>
      <c r="J5524" s="43"/>
      <c r="K5524" s="43"/>
      <c r="L5524" s="47"/>
      <c r="M5524" s="247"/>
      <c r="N5524" s="248"/>
      <c r="O5524" s="94"/>
      <c r="P5524" s="94"/>
      <c r="Q5524" s="94"/>
      <c r="R5524" s="94"/>
      <c r="S5524" s="94"/>
      <c r="T5524" s="95"/>
      <c r="U5524" s="41"/>
      <c r="V5524" s="41"/>
      <c r="W5524" s="41"/>
      <c r="X5524" s="41"/>
      <c r="Y5524" s="41"/>
      <c r="Z5524" s="41"/>
      <c r="AA5524" s="41"/>
      <c r="AB5524" s="41"/>
      <c r="AC5524" s="41"/>
      <c r="AD5524" s="41"/>
      <c r="AE5524" s="41"/>
      <c r="AT5524" s="19" t="s">
        <v>258</v>
      </c>
      <c r="AU5524" s="19" t="s">
        <v>93</v>
      </c>
    </row>
    <row r="5525" s="12" customFormat="1" ht="22.8" customHeight="1">
      <c r="A5525" s="12"/>
      <c r="B5525" s="214"/>
      <c r="C5525" s="215"/>
      <c r="D5525" s="216" t="s">
        <v>83</v>
      </c>
      <c r="E5525" s="228" t="s">
        <v>4159</v>
      </c>
      <c r="F5525" s="228" t="s">
        <v>4160</v>
      </c>
      <c r="G5525" s="215"/>
      <c r="H5525" s="215"/>
      <c r="I5525" s="218"/>
      <c r="J5525" s="229">
        <f>BK5525</f>
        <v>0</v>
      </c>
      <c r="K5525" s="215"/>
      <c r="L5525" s="220"/>
      <c r="M5525" s="221"/>
      <c r="N5525" s="222"/>
      <c r="O5525" s="222"/>
      <c r="P5525" s="223">
        <f>SUM(P5526:P5567)</f>
        <v>0</v>
      </c>
      <c r="Q5525" s="222"/>
      <c r="R5525" s="223">
        <f>SUM(R5526:R5567)</f>
        <v>2.9578751000000003</v>
      </c>
      <c r="S5525" s="222"/>
      <c r="T5525" s="224">
        <f>SUM(T5526:T5567)</f>
        <v>0</v>
      </c>
      <c r="U5525" s="12"/>
      <c r="V5525" s="12"/>
      <c r="W5525" s="12"/>
      <c r="X5525" s="12"/>
      <c r="Y5525" s="12"/>
      <c r="Z5525" s="12"/>
      <c r="AA5525" s="12"/>
      <c r="AB5525" s="12"/>
      <c r="AC5525" s="12"/>
      <c r="AD5525" s="12"/>
      <c r="AE5525" s="12"/>
      <c r="AR5525" s="225" t="s">
        <v>93</v>
      </c>
      <c r="AT5525" s="226" t="s">
        <v>83</v>
      </c>
      <c r="AU5525" s="226" t="s">
        <v>91</v>
      </c>
      <c r="AY5525" s="225" t="s">
        <v>251</v>
      </c>
      <c r="BK5525" s="227">
        <f>SUM(BK5526:BK5567)</f>
        <v>0</v>
      </c>
    </row>
    <row r="5526" s="2" customFormat="1" ht="24.15" customHeight="1">
      <c r="A5526" s="41"/>
      <c r="B5526" s="42"/>
      <c r="C5526" s="230" t="s">
        <v>4161</v>
      </c>
      <c r="D5526" s="230" t="s">
        <v>253</v>
      </c>
      <c r="E5526" s="231" t="s">
        <v>4162</v>
      </c>
      <c r="F5526" s="232" t="s">
        <v>4163</v>
      </c>
      <c r="G5526" s="233" t="s">
        <v>571</v>
      </c>
      <c r="H5526" s="234">
        <v>43.799999999999997</v>
      </c>
      <c r="I5526" s="235"/>
      <c r="J5526" s="236">
        <f>ROUND(I5526*H5526,2)</f>
        <v>0</v>
      </c>
      <c r="K5526" s="237"/>
      <c r="L5526" s="47"/>
      <c r="M5526" s="238" t="s">
        <v>1</v>
      </c>
      <c r="N5526" s="239" t="s">
        <v>49</v>
      </c>
      <c r="O5526" s="94"/>
      <c r="P5526" s="240">
        <f>O5526*H5526</f>
        <v>0</v>
      </c>
      <c r="Q5526" s="240">
        <v>0.00156</v>
      </c>
      <c r="R5526" s="240">
        <f>Q5526*H5526</f>
        <v>0.068328</v>
      </c>
      <c r="S5526" s="240">
        <v>0</v>
      </c>
      <c r="T5526" s="241">
        <f>S5526*H5526</f>
        <v>0</v>
      </c>
      <c r="U5526" s="41"/>
      <c r="V5526" s="41"/>
      <c r="W5526" s="41"/>
      <c r="X5526" s="41"/>
      <c r="Y5526" s="41"/>
      <c r="Z5526" s="41"/>
      <c r="AA5526" s="41"/>
      <c r="AB5526" s="41"/>
      <c r="AC5526" s="41"/>
      <c r="AD5526" s="41"/>
      <c r="AE5526" s="41"/>
      <c r="AR5526" s="242" t="s">
        <v>304</v>
      </c>
      <c r="AT5526" s="242" t="s">
        <v>253</v>
      </c>
      <c r="AU5526" s="242" t="s">
        <v>93</v>
      </c>
      <c r="AY5526" s="19" t="s">
        <v>251</v>
      </c>
      <c r="BE5526" s="243">
        <f>IF(N5526="základní",J5526,0)</f>
        <v>0</v>
      </c>
      <c r="BF5526" s="243">
        <f>IF(N5526="snížená",J5526,0)</f>
        <v>0</v>
      </c>
      <c r="BG5526" s="243">
        <f>IF(N5526="zákl. přenesená",J5526,0)</f>
        <v>0</v>
      </c>
      <c r="BH5526" s="243">
        <f>IF(N5526="sníž. přenesená",J5526,0)</f>
        <v>0</v>
      </c>
      <c r="BI5526" s="243">
        <f>IF(N5526="nulová",J5526,0)</f>
        <v>0</v>
      </c>
      <c r="BJ5526" s="19" t="s">
        <v>91</v>
      </c>
      <c r="BK5526" s="243">
        <f>ROUND(I5526*H5526,2)</f>
        <v>0</v>
      </c>
      <c r="BL5526" s="19" t="s">
        <v>304</v>
      </c>
      <c r="BM5526" s="242" t="s">
        <v>4164</v>
      </c>
    </row>
    <row r="5527" s="2" customFormat="1">
      <c r="A5527" s="41"/>
      <c r="B5527" s="42"/>
      <c r="C5527" s="43"/>
      <c r="D5527" s="244" t="s">
        <v>258</v>
      </c>
      <c r="E5527" s="43"/>
      <c r="F5527" s="245" t="s">
        <v>4165</v>
      </c>
      <c r="G5527" s="43"/>
      <c r="H5527" s="43"/>
      <c r="I5527" s="246"/>
      <c r="J5527" s="43"/>
      <c r="K5527" s="43"/>
      <c r="L5527" s="47"/>
      <c r="M5527" s="247"/>
      <c r="N5527" s="248"/>
      <c r="O5527" s="94"/>
      <c r="P5527" s="94"/>
      <c r="Q5527" s="94"/>
      <c r="R5527" s="94"/>
      <c r="S5527" s="94"/>
      <c r="T5527" s="95"/>
      <c r="U5527" s="41"/>
      <c r="V5527" s="41"/>
      <c r="W5527" s="41"/>
      <c r="X5527" s="41"/>
      <c r="Y5527" s="41"/>
      <c r="Z5527" s="41"/>
      <c r="AA5527" s="41"/>
      <c r="AB5527" s="41"/>
      <c r="AC5527" s="41"/>
      <c r="AD5527" s="41"/>
      <c r="AE5527" s="41"/>
      <c r="AT5527" s="19" t="s">
        <v>258</v>
      </c>
      <c r="AU5527" s="19" t="s">
        <v>93</v>
      </c>
    </row>
    <row r="5528" s="13" customFormat="1">
      <c r="A5528" s="13"/>
      <c r="B5528" s="249"/>
      <c r="C5528" s="250"/>
      <c r="D5528" s="251" t="s">
        <v>260</v>
      </c>
      <c r="E5528" s="252" t="s">
        <v>1</v>
      </c>
      <c r="F5528" s="253" t="s">
        <v>1202</v>
      </c>
      <c r="G5528" s="250"/>
      <c r="H5528" s="254">
        <v>43.799999999999997</v>
      </c>
      <c r="I5528" s="255"/>
      <c r="J5528" s="250"/>
      <c r="K5528" s="250"/>
      <c r="L5528" s="256"/>
      <c r="M5528" s="257"/>
      <c r="N5528" s="258"/>
      <c r="O5528" s="258"/>
      <c r="P5528" s="258"/>
      <c r="Q5528" s="258"/>
      <c r="R5528" s="258"/>
      <c r="S5528" s="258"/>
      <c r="T5528" s="259"/>
      <c r="U5528" s="13"/>
      <c r="V5528" s="13"/>
      <c r="W5528" s="13"/>
      <c r="X5528" s="13"/>
      <c r="Y5528" s="13"/>
      <c r="Z5528" s="13"/>
      <c r="AA5528" s="13"/>
      <c r="AB5528" s="13"/>
      <c r="AC5528" s="13"/>
      <c r="AD5528" s="13"/>
      <c r="AE5528" s="13"/>
      <c r="AT5528" s="260" t="s">
        <v>260</v>
      </c>
      <c r="AU5528" s="260" t="s">
        <v>93</v>
      </c>
      <c r="AV5528" s="13" t="s">
        <v>93</v>
      </c>
      <c r="AW5528" s="13" t="s">
        <v>40</v>
      </c>
      <c r="AX5528" s="13" t="s">
        <v>84</v>
      </c>
      <c r="AY5528" s="260" t="s">
        <v>251</v>
      </c>
    </row>
    <row r="5529" s="14" customFormat="1">
      <c r="A5529" s="14"/>
      <c r="B5529" s="261"/>
      <c r="C5529" s="262"/>
      <c r="D5529" s="251" t="s">
        <v>260</v>
      </c>
      <c r="E5529" s="263" t="s">
        <v>1</v>
      </c>
      <c r="F5529" s="264" t="s">
        <v>262</v>
      </c>
      <c r="G5529" s="262"/>
      <c r="H5529" s="265">
        <v>43.799999999999997</v>
      </c>
      <c r="I5529" s="266"/>
      <c r="J5529" s="262"/>
      <c r="K5529" s="262"/>
      <c r="L5529" s="267"/>
      <c r="M5529" s="268"/>
      <c r="N5529" s="269"/>
      <c r="O5529" s="269"/>
      <c r="P5529" s="269"/>
      <c r="Q5529" s="269"/>
      <c r="R5529" s="269"/>
      <c r="S5529" s="269"/>
      <c r="T5529" s="270"/>
      <c r="U5529" s="14"/>
      <c r="V5529" s="14"/>
      <c r="W5529" s="14"/>
      <c r="X5529" s="14"/>
      <c r="Y5529" s="14"/>
      <c r="Z5529" s="14"/>
      <c r="AA5529" s="14"/>
      <c r="AB5529" s="14"/>
      <c r="AC5529" s="14"/>
      <c r="AD5529" s="14"/>
      <c r="AE5529" s="14"/>
      <c r="AT5529" s="271" t="s">
        <v>260</v>
      </c>
      <c r="AU5529" s="271" t="s">
        <v>93</v>
      </c>
      <c r="AV5529" s="14" t="s">
        <v>257</v>
      </c>
      <c r="AW5529" s="14" t="s">
        <v>40</v>
      </c>
      <c r="AX5529" s="14" t="s">
        <v>91</v>
      </c>
      <c r="AY5529" s="271" t="s">
        <v>251</v>
      </c>
    </row>
    <row r="5530" s="2" customFormat="1" ht="24.15" customHeight="1">
      <c r="A5530" s="41"/>
      <c r="B5530" s="42"/>
      <c r="C5530" s="230" t="s">
        <v>4166</v>
      </c>
      <c r="D5530" s="230" t="s">
        <v>253</v>
      </c>
      <c r="E5530" s="231" t="s">
        <v>4167</v>
      </c>
      <c r="F5530" s="232" t="s">
        <v>4168</v>
      </c>
      <c r="G5530" s="233" t="s">
        <v>389</v>
      </c>
      <c r="H5530" s="234">
        <v>551.17700000000002</v>
      </c>
      <c r="I5530" s="235"/>
      <c r="J5530" s="236">
        <f>ROUND(I5530*H5530,2)</f>
        <v>0</v>
      </c>
      <c r="K5530" s="237"/>
      <c r="L5530" s="47"/>
      <c r="M5530" s="238" t="s">
        <v>1</v>
      </c>
      <c r="N5530" s="239" t="s">
        <v>49</v>
      </c>
      <c r="O5530" s="94"/>
      <c r="P5530" s="240">
        <f>O5530*H5530</f>
        <v>0</v>
      </c>
      <c r="Q5530" s="240">
        <v>0.00029999999999999997</v>
      </c>
      <c r="R5530" s="240">
        <f>Q5530*H5530</f>
        <v>0.1653531</v>
      </c>
      <c r="S5530" s="240">
        <v>0</v>
      </c>
      <c r="T5530" s="241">
        <f>S5530*H5530</f>
        <v>0</v>
      </c>
      <c r="U5530" s="41"/>
      <c r="V5530" s="41"/>
      <c r="W5530" s="41"/>
      <c r="X5530" s="41"/>
      <c r="Y5530" s="41"/>
      <c r="Z5530" s="41"/>
      <c r="AA5530" s="41"/>
      <c r="AB5530" s="41"/>
      <c r="AC5530" s="41"/>
      <c r="AD5530" s="41"/>
      <c r="AE5530" s="41"/>
      <c r="AR5530" s="242" t="s">
        <v>304</v>
      </c>
      <c r="AT5530" s="242" t="s">
        <v>253</v>
      </c>
      <c r="AU5530" s="242" t="s">
        <v>93</v>
      </c>
      <c r="AY5530" s="19" t="s">
        <v>251</v>
      </c>
      <c r="BE5530" s="243">
        <f>IF(N5530="základní",J5530,0)</f>
        <v>0</v>
      </c>
      <c r="BF5530" s="243">
        <f>IF(N5530="snížená",J5530,0)</f>
        <v>0</v>
      </c>
      <c r="BG5530" s="243">
        <f>IF(N5530="zákl. přenesená",J5530,0)</f>
        <v>0</v>
      </c>
      <c r="BH5530" s="243">
        <f>IF(N5530="sníž. přenesená",J5530,0)</f>
        <v>0</v>
      </c>
      <c r="BI5530" s="243">
        <f>IF(N5530="nulová",J5530,0)</f>
        <v>0</v>
      </c>
      <c r="BJ5530" s="19" t="s">
        <v>91</v>
      </c>
      <c r="BK5530" s="243">
        <f>ROUND(I5530*H5530,2)</f>
        <v>0</v>
      </c>
      <c r="BL5530" s="19" t="s">
        <v>304</v>
      </c>
      <c r="BM5530" s="242" t="s">
        <v>4169</v>
      </c>
    </row>
    <row r="5531" s="2" customFormat="1">
      <c r="A5531" s="41"/>
      <c r="B5531" s="42"/>
      <c r="C5531" s="43"/>
      <c r="D5531" s="244" t="s">
        <v>258</v>
      </c>
      <c r="E5531" s="43"/>
      <c r="F5531" s="245" t="s">
        <v>4170</v>
      </c>
      <c r="G5531" s="43"/>
      <c r="H5531" s="43"/>
      <c r="I5531" s="246"/>
      <c r="J5531" s="43"/>
      <c r="K5531" s="43"/>
      <c r="L5531" s="47"/>
      <c r="M5531" s="247"/>
      <c r="N5531" s="248"/>
      <c r="O5531" s="94"/>
      <c r="P5531" s="94"/>
      <c r="Q5531" s="94"/>
      <c r="R5531" s="94"/>
      <c r="S5531" s="94"/>
      <c r="T5531" s="95"/>
      <c r="U5531" s="41"/>
      <c r="V5531" s="41"/>
      <c r="W5531" s="41"/>
      <c r="X5531" s="41"/>
      <c r="Y5531" s="41"/>
      <c r="Z5531" s="41"/>
      <c r="AA5531" s="41"/>
      <c r="AB5531" s="41"/>
      <c r="AC5531" s="41"/>
      <c r="AD5531" s="41"/>
      <c r="AE5531" s="41"/>
      <c r="AT5531" s="19" t="s">
        <v>258</v>
      </c>
      <c r="AU5531" s="19" t="s">
        <v>93</v>
      </c>
    </row>
    <row r="5532" s="2" customFormat="1">
      <c r="A5532" s="41"/>
      <c r="B5532" s="42"/>
      <c r="C5532" s="43"/>
      <c r="D5532" s="251" t="s">
        <v>289</v>
      </c>
      <c r="E5532" s="43"/>
      <c r="F5532" s="282" t="s">
        <v>4171</v>
      </c>
      <c r="G5532" s="43"/>
      <c r="H5532" s="43"/>
      <c r="I5532" s="246"/>
      <c r="J5532" s="43"/>
      <c r="K5532" s="43"/>
      <c r="L5532" s="47"/>
      <c r="M5532" s="247"/>
      <c r="N5532" s="248"/>
      <c r="O5532" s="94"/>
      <c r="P5532" s="94"/>
      <c r="Q5532" s="94"/>
      <c r="R5532" s="94"/>
      <c r="S5532" s="94"/>
      <c r="T5532" s="95"/>
      <c r="U5532" s="41"/>
      <c r="V5532" s="41"/>
      <c r="W5532" s="41"/>
      <c r="X5532" s="41"/>
      <c r="Y5532" s="41"/>
      <c r="Z5532" s="41"/>
      <c r="AA5532" s="41"/>
      <c r="AB5532" s="41"/>
      <c r="AC5532" s="41"/>
      <c r="AD5532" s="41"/>
      <c r="AE5532" s="41"/>
      <c r="AT5532" s="19" t="s">
        <v>289</v>
      </c>
      <c r="AU5532" s="19" t="s">
        <v>93</v>
      </c>
    </row>
    <row r="5533" s="13" customFormat="1">
      <c r="A5533" s="13"/>
      <c r="B5533" s="249"/>
      <c r="C5533" s="250"/>
      <c r="D5533" s="251" t="s">
        <v>260</v>
      </c>
      <c r="E5533" s="252" t="s">
        <v>1</v>
      </c>
      <c r="F5533" s="253" t="s">
        <v>1048</v>
      </c>
      <c r="G5533" s="250"/>
      <c r="H5533" s="254">
        <v>446.06999999999999</v>
      </c>
      <c r="I5533" s="255"/>
      <c r="J5533" s="250"/>
      <c r="K5533" s="250"/>
      <c r="L5533" s="256"/>
      <c r="M5533" s="257"/>
      <c r="N5533" s="258"/>
      <c r="O5533" s="258"/>
      <c r="P5533" s="258"/>
      <c r="Q5533" s="258"/>
      <c r="R5533" s="258"/>
      <c r="S5533" s="258"/>
      <c r="T5533" s="259"/>
      <c r="U5533" s="13"/>
      <c r="V5533" s="13"/>
      <c r="W5533" s="13"/>
      <c r="X5533" s="13"/>
      <c r="Y5533" s="13"/>
      <c r="Z5533" s="13"/>
      <c r="AA5533" s="13"/>
      <c r="AB5533" s="13"/>
      <c r="AC5533" s="13"/>
      <c r="AD5533" s="13"/>
      <c r="AE5533" s="13"/>
      <c r="AT5533" s="260" t="s">
        <v>260</v>
      </c>
      <c r="AU5533" s="260" t="s">
        <v>93</v>
      </c>
      <c r="AV5533" s="13" t="s">
        <v>93</v>
      </c>
      <c r="AW5533" s="13" t="s">
        <v>40</v>
      </c>
      <c r="AX5533" s="13" t="s">
        <v>84</v>
      </c>
      <c r="AY5533" s="260" t="s">
        <v>251</v>
      </c>
    </row>
    <row r="5534" s="13" customFormat="1">
      <c r="A5534" s="13"/>
      <c r="B5534" s="249"/>
      <c r="C5534" s="250"/>
      <c r="D5534" s="251" t="s">
        <v>260</v>
      </c>
      <c r="E5534" s="252" t="s">
        <v>1</v>
      </c>
      <c r="F5534" s="253" t="s">
        <v>1202</v>
      </c>
      <c r="G5534" s="250"/>
      <c r="H5534" s="254">
        <v>43.799999999999997</v>
      </c>
      <c r="I5534" s="255"/>
      <c r="J5534" s="250"/>
      <c r="K5534" s="250"/>
      <c r="L5534" s="256"/>
      <c r="M5534" s="257"/>
      <c r="N5534" s="258"/>
      <c r="O5534" s="258"/>
      <c r="P5534" s="258"/>
      <c r="Q5534" s="258"/>
      <c r="R5534" s="258"/>
      <c r="S5534" s="258"/>
      <c r="T5534" s="259"/>
      <c r="U5534" s="13"/>
      <c r="V5534" s="13"/>
      <c r="W5534" s="13"/>
      <c r="X5534" s="13"/>
      <c r="Y5534" s="13"/>
      <c r="Z5534" s="13"/>
      <c r="AA5534" s="13"/>
      <c r="AB5534" s="13"/>
      <c r="AC5534" s="13"/>
      <c r="AD5534" s="13"/>
      <c r="AE5534" s="13"/>
      <c r="AT5534" s="260" t="s">
        <v>260</v>
      </c>
      <c r="AU5534" s="260" t="s">
        <v>93</v>
      </c>
      <c r="AV5534" s="13" t="s">
        <v>93</v>
      </c>
      <c r="AW5534" s="13" t="s">
        <v>40</v>
      </c>
      <c r="AX5534" s="13" t="s">
        <v>84</v>
      </c>
      <c r="AY5534" s="260" t="s">
        <v>251</v>
      </c>
    </row>
    <row r="5535" s="13" customFormat="1">
      <c r="A5535" s="13"/>
      <c r="B5535" s="249"/>
      <c r="C5535" s="250"/>
      <c r="D5535" s="251" t="s">
        <v>260</v>
      </c>
      <c r="E5535" s="252" t="s">
        <v>1</v>
      </c>
      <c r="F5535" s="253" t="s">
        <v>4172</v>
      </c>
      <c r="G5535" s="250"/>
      <c r="H5535" s="254">
        <v>11.199999999999999</v>
      </c>
      <c r="I5535" s="255"/>
      <c r="J5535" s="250"/>
      <c r="K5535" s="250"/>
      <c r="L5535" s="256"/>
      <c r="M5535" s="257"/>
      <c r="N5535" s="258"/>
      <c r="O5535" s="258"/>
      <c r="P5535" s="258"/>
      <c r="Q5535" s="258"/>
      <c r="R5535" s="258"/>
      <c r="S5535" s="258"/>
      <c r="T5535" s="259"/>
      <c r="U5535" s="13"/>
      <c r="V5535" s="13"/>
      <c r="W5535" s="13"/>
      <c r="X5535" s="13"/>
      <c r="Y5535" s="13"/>
      <c r="Z5535" s="13"/>
      <c r="AA5535" s="13"/>
      <c r="AB5535" s="13"/>
      <c r="AC5535" s="13"/>
      <c r="AD5535" s="13"/>
      <c r="AE5535" s="13"/>
      <c r="AT5535" s="260" t="s">
        <v>260</v>
      </c>
      <c r="AU5535" s="260" t="s">
        <v>93</v>
      </c>
      <c r="AV5535" s="13" t="s">
        <v>93</v>
      </c>
      <c r="AW5535" s="13" t="s">
        <v>40</v>
      </c>
      <c r="AX5535" s="13" t="s">
        <v>84</v>
      </c>
      <c r="AY5535" s="260" t="s">
        <v>251</v>
      </c>
    </row>
    <row r="5536" s="14" customFormat="1">
      <c r="A5536" s="14"/>
      <c r="B5536" s="261"/>
      <c r="C5536" s="262"/>
      <c r="D5536" s="251" t="s">
        <v>260</v>
      </c>
      <c r="E5536" s="263" t="s">
        <v>1</v>
      </c>
      <c r="F5536" s="264" t="s">
        <v>262</v>
      </c>
      <c r="G5536" s="262"/>
      <c r="H5536" s="265">
        <v>501.06999999999999</v>
      </c>
      <c r="I5536" s="266"/>
      <c r="J5536" s="262"/>
      <c r="K5536" s="262"/>
      <c r="L5536" s="267"/>
      <c r="M5536" s="268"/>
      <c r="N5536" s="269"/>
      <c r="O5536" s="269"/>
      <c r="P5536" s="269"/>
      <c r="Q5536" s="269"/>
      <c r="R5536" s="269"/>
      <c r="S5536" s="269"/>
      <c r="T5536" s="270"/>
      <c r="U5536" s="14"/>
      <c r="V5536" s="14"/>
      <c r="W5536" s="14"/>
      <c r="X5536" s="14"/>
      <c r="Y5536" s="14"/>
      <c r="Z5536" s="14"/>
      <c r="AA5536" s="14"/>
      <c r="AB5536" s="14"/>
      <c r="AC5536" s="14"/>
      <c r="AD5536" s="14"/>
      <c r="AE5536" s="14"/>
      <c r="AT5536" s="271" t="s">
        <v>260</v>
      </c>
      <c r="AU5536" s="271" t="s">
        <v>93</v>
      </c>
      <c r="AV5536" s="14" t="s">
        <v>257</v>
      </c>
      <c r="AW5536" s="14" t="s">
        <v>40</v>
      </c>
      <c r="AX5536" s="14" t="s">
        <v>91</v>
      </c>
      <c r="AY5536" s="271" t="s">
        <v>251</v>
      </c>
    </row>
    <row r="5537" s="13" customFormat="1">
      <c r="A5537" s="13"/>
      <c r="B5537" s="249"/>
      <c r="C5537" s="250"/>
      <c r="D5537" s="251" t="s">
        <v>260</v>
      </c>
      <c r="E5537" s="250"/>
      <c r="F5537" s="253" t="s">
        <v>4173</v>
      </c>
      <c r="G5537" s="250"/>
      <c r="H5537" s="254">
        <v>551.17700000000002</v>
      </c>
      <c r="I5537" s="255"/>
      <c r="J5537" s="250"/>
      <c r="K5537" s="250"/>
      <c r="L5537" s="256"/>
      <c r="M5537" s="257"/>
      <c r="N5537" s="258"/>
      <c r="O5537" s="258"/>
      <c r="P5537" s="258"/>
      <c r="Q5537" s="258"/>
      <c r="R5537" s="258"/>
      <c r="S5537" s="258"/>
      <c r="T5537" s="259"/>
      <c r="U5537" s="13"/>
      <c r="V5537" s="13"/>
      <c r="W5537" s="13"/>
      <c r="X5537" s="13"/>
      <c r="Y5537" s="13"/>
      <c r="Z5537" s="13"/>
      <c r="AA5537" s="13"/>
      <c r="AB5537" s="13"/>
      <c r="AC5537" s="13"/>
      <c r="AD5537" s="13"/>
      <c r="AE5537" s="13"/>
      <c r="AT5537" s="260" t="s">
        <v>260</v>
      </c>
      <c r="AU5537" s="260" t="s">
        <v>93</v>
      </c>
      <c r="AV5537" s="13" t="s">
        <v>93</v>
      </c>
      <c r="AW5537" s="13" t="s">
        <v>4</v>
      </c>
      <c r="AX5537" s="13" t="s">
        <v>91</v>
      </c>
      <c r="AY5537" s="260" t="s">
        <v>251</v>
      </c>
    </row>
    <row r="5538" s="2" customFormat="1" ht="24.15" customHeight="1">
      <c r="A5538" s="41"/>
      <c r="B5538" s="42"/>
      <c r="C5538" s="230" t="s">
        <v>4174</v>
      </c>
      <c r="D5538" s="230" t="s">
        <v>253</v>
      </c>
      <c r="E5538" s="231" t="s">
        <v>4175</v>
      </c>
      <c r="F5538" s="232" t="s">
        <v>4176</v>
      </c>
      <c r="G5538" s="233" t="s">
        <v>389</v>
      </c>
      <c r="H5538" s="234">
        <v>4</v>
      </c>
      <c r="I5538" s="235"/>
      <c r="J5538" s="236">
        <f>ROUND(I5538*H5538,2)</f>
        <v>0</v>
      </c>
      <c r="K5538" s="237"/>
      <c r="L5538" s="47"/>
      <c r="M5538" s="238" t="s">
        <v>1</v>
      </c>
      <c r="N5538" s="239" t="s">
        <v>49</v>
      </c>
      <c r="O5538" s="94"/>
      <c r="P5538" s="240">
        <f>O5538*H5538</f>
        <v>0</v>
      </c>
      <c r="Q5538" s="240">
        <v>0.00020000000000000001</v>
      </c>
      <c r="R5538" s="240">
        <f>Q5538*H5538</f>
        <v>0.00080000000000000004</v>
      </c>
      <c r="S5538" s="240">
        <v>0</v>
      </c>
      <c r="T5538" s="241">
        <f>S5538*H5538</f>
        <v>0</v>
      </c>
      <c r="U5538" s="41"/>
      <c r="V5538" s="41"/>
      <c r="W5538" s="41"/>
      <c r="X5538" s="41"/>
      <c r="Y5538" s="41"/>
      <c r="Z5538" s="41"/>
      <c r="AA5538" s="41"/>
      <c r="AB5538" s="41"/>
      <c r="AC5538" s="41"/>
      <c r="AD5538" s="41"/>
      <c r="AE5538" s="41"/>
      <c r="AR5538" s="242" t="s">
        <v>304</v>
      </c>
      <c r="AT5538" s="242" t="s">
        <v>253</v>
      </c>
      <c r="AU5538" s="242" t="s">
        <v>93</v>
      </c>
      <c r="AY5538" s="19" t="s">
        <v>251</v>
      </c>
      <c r="BE5538" s="243">
        <f>IF(N5538="základní",J5538,0)</f>
        <v>0</v>
      </c>
      <c r="BF5538" s="243">
        <f>IF(N5538="snížená",J5538,0)</f>
        <v>0</v>
      </c>
      <c r="BG5538" s="243">
        <f>IF(N5538="zákl. přenesená",J5538,0)</f>
        <v>0</v>
      </c>
      <c r="BH5538" s="243">
        <f>IF(N5538="sníž. přenesená",J5538,0)</f>
        <v>0</v>
      </c>
      <c r="BI5538" s="243">
        <f>IF(N5538="nulová",J5538,0)</f>
        <v>0</v>
      </c>
      <c r="BJ5538" s="19" t="s">
        <v>91</v>
      </c>
      <c r="BK5538" s="243">
        <f>ROUND(I5538*H5538,2)</f>
        <v>0</v>
      </c>
      <c r="BL5538" s="19" t="s">
        <v>304</v>
      </c>
      <c r="BM5538" s="242" t="s">
        <v>4177</v>
      </c>
    </row>
    <row r="5539" s="2" customFormat="1">
      <c r="A5539" s="41"/>
      <c r="B5539" s="42"/>
      <c r="C5539" s="43"/>
      <c r="D5539" s="244" t="s">
        <v>258</v>
      </c>
      <c r="E5539" s="43"/>
      <c r="F5539" s="245" t="s">
        <v>4178</v>
      </c>
      <c r="G5539" s="43"/>
      <c r="H5539" s="43"/>
      <c r="I5539" s="246"/>
      <c r="J5539" s="43"/>
      <c r="K5539" s="43"/>
      <c r="L5539" s="47"/>
      <c r="M5539" s="247"/>
      <c r="N5539" s="248"/>
      <c r="O5539" s="94"/>
      <c r="P5539" s="94"/>
      <c r="Q5539" s="94"/>
      <c r="R5539" s="94"/>
      <c r="S5539" s="94"/>
      <c r="T5539" s="95"/>
      <c r="U5539" s="41"/>
      <c r="V5539" s="41"/>
      <c r="W5539" s="41"/>
      <c r="X5539" s="41"/>
      <c r="Y5539" s="41"/>
      <c r="Z5539" s="41"/>
      <c r="AA5539" s="41"/>
      <c r="AB5539" s="41"/>
      <c r="AC5539" s="41"/>
      <c r="AD5539" s="41"/>
      <c r="AE5539" s="41"/>
      <c r="AT5539" s="19" t="s">
        <v>258</v>
      </c>
      <c r="AU5539" s="19" t="s">
        <v>93</v>
      </c>
    </row>
    <row r="5540" s="2" customFormat="1">
      <c r="A5540" s="41"/>
      <c r="B5540" s="42"/>
      <c r="C5540" s="43"/>
      <c r="D5540" s="251" t="s">
        <v>289</v>
      </c>
      <c r="E5540" s="43"/>
      <c r="F5540" s="282" t="s">
        <v>4171</v>
      </c>
      <c r="G5540" s="43"/>
      <c r="H5540" s="43"/>
      <c r="I5540" s="246"/>
      <c r="J5540" s="43"/>
      <c r="K5540" s="43"/>
      <c r="L5540" s="47"/>
      <c r="M5540" s="247"/>
      <c r="N5540" s="248"/>
      <c r="O5540" s="94"/>
      <c r="P5540" s="94"/>
      <c r="Q5540" s="94"/>
      <c r="R5540" s="94"/>
      <c r="S5540" s="94"/>
      <c r="T5540" s="95"/>
      <c r="U5540" s="41"/>
      <c r="V5540" s="41"/>
      <c r="W5540" s="41"/>
      <c r="X5540" s="41"/>
      <c r="Y5540" s="41"/>
      <c r="Z5540" s="41"/>
      <c r="AA5540" s="41"/>
      <c r="AB5540" s="41"/>
      <c r="AC5540" s="41"/>
      <c r="AD5540" s="41"/>
      <c r="AE5540" s="41"/>
      <c r="AT5540" s="19" t="s">
        <v>289</v>
      </c>
      <c r="AU5540" s="19" t="s">
        <v>93</v>
      </c>
    </row>
    <row r="5541" s="13" customFormat="1">
      <c r="A5541" s="13"/>
      <c r="B5541" s="249"/>
      <c r="C5541" s="250"/>
      <c r="D5541" s="251" t="s">
        <v>260</v>
      </c>
      <c r="E5541" s="252" t="s">
        <v>1</v>
      </c>
      <c r="F5541" s="253" t="s">
        <v>1877</v>
      </c>
      <c r="G5541" s="250"/>
      <c r="H5541" s="254">
        <v>4</v>
      </c>
      <c r="I5541" s="255"/>
      <c r="J5541" s="250"/>
      <c r="K5541" s="250"/>
      <c r="L5541" s="256"/>
      <c r="M5541" s="257"/>
      <c r="N5541" s="258"/>
      <c r="O5541" s="258"/>
      <c r="P5541" s="258"/>
      <c r="Q5541" s="258"/>
      <c r="R5541" s="258"/>
      <c r="S5541" s="258"/>
      <c r="T5541" s="259"/>
      <c r="U5541" s="13"/>
      <c r="V5541" s="13"/>
      <c r="W5541" s="13"/>
      <c r="X5541" s="13"/>
      <c r="Y5541" s="13"/>
      <c r="Z5541" s="13"/>
      <c r="AA5541" s="13"/>
      <c r="AB5541" s="13"/>
      <c r="AC5541" s="13"/>
      <c r="AD5541" s="13"/>
      <c r="AE5541" s="13"/>
      <c r="AT5541" s="260" t="s">
        <v>260</v>
      </c>
      <c r="AU5541" s="260" t="s">
        <v>93</v>
      </c>
      <c r="AV5541" s="13" t="s">
        <v>93</v>
      </c>
      <c r="AW5541" s="13" t="s">
        <v>40</v>
      </c>
      <c r="AX5541" s="13" t="s">
        <v>84</v>
      </c>
      <c r="AY5541" s="260" t="s">
        <v>251</v>
      </c>
    </row>
    <row r="5542" s="14" customFormat="1">
      <c r="A5542" s="14"/>
      <c r="B5542" s="261"/>
      <c r="C5542" s="262"/>
      <c r="D5542" s="251" t="s">
        <v>260</v>
      </c>
      <c r="E5542" s="263" t="s">
        <v>1</v>
      </c>
      <c r="F5542" s="264" t="s">
        <v>262</v>
      </c>
      <c r="G5542" s="262"/>
      <c r="H5542" s="265">
        <v>4</v>
      </c>
      <c r="I5542" s="266"/>
      <c r="J5542" s="262"/>
      <c r="K5542" s="262"/>
      <c r="L5542" s="267"/>
      <c r="M5542" s="268"/>
      <c r="N5542" s="269"/>
      <c r="O5542" s="269"/>
      <c r="P5542" s="269"/>
      <c r="Q5542" s="269"/>
      <c r="R5542" s="269"/>
      <c r="S5542" s="269"/>
      <c r="T5542" s="270"/>
      <c r="U5542" s="14"/>
      <c r="V5542" s="14"/>
      <c r="W5542" s="14"/>
      <c r="X5542" s="14"/>
      <c r="Y5542" s="14"/>
      <c r="Z5542" s="14"/>
      <c r="AA5542" s="14"/>
      <c r="AB5542" s="14"/>
      <c r="AC5542" s="14"/>
      <c r="AD5542" s="14"/>
      <c r="AE5542" s="14"/>
      <c r="AT5542" s="271" t="s">
        <v>260</v>
      </c>
      <c r="AU5542" s="271" t="s">
        <v>93</v>
      </c>
      <c r="AV5542" s="14" t="s">
        <v>257</v>
      </c>
      <c r="AW5542" s="14" t="s">
        <v>40</v>
      </c>
      <c r="AX5542" s="14" t="s">
        <v>91</v>
      </c>
      <c r="AY5542" s="271" t="s">
        <v>251</v>
      </c>
    </row>
    <row r="5543" s="2" customFormat="1" ht="24.15" customHeight="1">
      <c r="A5543" s="41"/>
      <c r="B5543" s="42"/>
      <c r="C5543" s="230" t="s">
        <v>4179</v>
      </c>
      <c r="D5543" s="230" t="s">
        <v>253</v>
      </c>
      <c r="E5543" s="231" t="s">
        <v>4180</v>
      </c>
      <c r="F5543" s="232" t="s">
        <v>4181</v>
      </c>
      <c r="G5543" s="233" t="s">
        <v>389</v>
      </c>
      <c r="H5543" s="234">
        <v>489.87</v>
      </c>
      <c r="I5543" s="235"/>
      <c r="J5543" s="236">
        <f>ROUND(I5543*H5543,2)</f>
        <v>0</v>
      </c>
      <c r="K5543" s="237"/>
      <c r="L5543" s="47"/>
      <c r="M5543" s="238" t="s">
        <v>1</v>
      </c>
      <c r="N5543" s="239" t="s">
        <v>49</v>
      </c>
      <c r="O5543" s="94"/>
      <c r="P5543" s="240">
        <f>O5543*H5543</f>
        <v>0</v>
      </c>
      <c r="Q5543" s="240">
        <v>0.0054000000000000003</v>
      </c>
      <c r="R5543" s="240">
        <f>Q5543*H5543</f>
        <v>2.6452980000000004</v>
      </c>
      <c r="S5543" s="240">
        <v>0</v>
      </c>
      <c r="T5543" s="241">
        <f>S5543*H5543</f>
        <v>0</v>
      </c>
      <c r="U5543" s="41"/>
      <c r="V5543" s="41"/>
      <c r="W5543" s="41"/>
      <c r="X5543" s="41"/>
      <c r="Y5543" s="41"/>
      <c r="Z5543" s="41"/>
      <c r="AA5543" s="41"/>
      <c r="AB5543" s="41"/>
      <c r="AC5543" s="41"/>
      <c r="AD5543" s="41"/>
      <c r="AE5543" s="41"/>
      <c r="AR5543" s="242" t="s">
        <v>304</v>
      </c>
      <c r="AT5543" s="242" t="s">
        <v>253</v>
      </c>
      <c r="AU5543" s="242" t="s">
        <v>93</v>
      </c>
      <c r="AY5543" s="19" t="s">
        <v>251</v>
      </c>
      <c r="BE5543" s="243">
        <f>IF(N5543="základní",J5543,0)</f>
        <v>0</v>
      </c>
      <c r="BF5543" s="243">
        <f>IF(N5543="snížená",J5543,0)</f>
        <v>0</v>
      </c>
      <c r="BG5543" s="243">
        <f>IF(N5543="zákl. přenesená",J5543,0)</f>
        <v>0</v>
      </c>
      <c r="BH5543" s="243">
        <f>IF(N5543="sníž. přenesená",J5543,0)</f>
        <v>0</v>
      </c>
      <c r="BI5543" s="243">
        <f>IF(N5543="nulová",J5543,0)</f>
        <v>0</v>
      </c>
      <c r="BJ5543" s="19" t="s">
        <v>91</v>
      </c>
      <c r="BK5543" s="243">
        <f>ROUND(I5543*H5543,2)</f>
        <v>0</v>
      </c>
      <c r="BL5543" s="19" t="s">
        <v>304</v>
      </c>
      <c r="BM5543" s="242" t="s">
        <v>4182</v>
      </c>
    </row>
    <row r="5544" s="2" customFormat="1">
      <c r="A5544" s="41"/>
      <c r="B5544" s="42"/>
      <c r="C5544" s="43"/>
      <c r="D5544" s="244" t="s">
        <v>258</v>
      </c>
      <c r="E5544" s="43"/>
      <c r="F5544" s="245" t="s">
        <v>4183</v>
      </c>
      <c r="G5544" s="43"/>
      <c r="H5544" s="43"/>
      <c r="I5544" s="246"/>
      <c r="J5544" s="43"/>
      <c r="K5544" s="43"/>
      <c r="L5544" s="47"/>
      <c r="M5544" s="247"/>
      <c r="N5544" s="248"/>
      <c r="O5544" s="94"/>
      <c r="P5544" s="94"/>
      <c r="Q5544" s="94"/>
      <c r="R5544" s="94"/>
      <c r="S5544" s="94"/>
      <c r="T5544" s="95"/>
      <c r="U5544" s="41"/>
      <c r="V5544" s="41"/>
      <c r="W5544" s="41"/>
      <c r="X5544" s="41"/>
      <c r="Y5544" s="41"/>
      <c r="Z5544" s="41"/>
      <c r="AA5544" s="41"/>
      <c r="AB5544" s="41"/>
      <c r="AC5544" s="41"/>
      <c r="AD5544" s="41"/>
      <c r="AE5544" s="41"/>
      <c r="AT5544" s="19" t="s">
        <v>258</v>
      </c>
      <c r="AU5544" s="19" t="s">
        <v>93</v>
      </c>
    </row>
    <row r="5545" s="13" customFormat="1">
      <c r="A5545" s="13"/>
      <c r="B5545" s="249"/>
      <c r="C5545" s="250"/>
      <c r="D5545" s="251" t="s">
        <v>260</v>
      </c>
      <c r="E5545" s="252" t="s">
        <v>1</v>
      </c>
      <c r="F5545" s="253" t="s">
        <v>1048</v>
      </c>
      <c r="G5545" s="250"/>
      <c r="H5545" s="254">
        <v>446.06999999999999</v>
      </c>
      <c r="I5545" s="255"/>
      <c r="J5545" s="250"/>
      <c r="K5545" s="250"/>
      <c r="L5545" s="256"/>
      <c r="M5545" s="257"/>
      <c r="N5545" s="258"/>
      <c r="O5545" s="258"/>
      <c r="P5545" s="258"/>
      <c r="Q5545" s="258"/>
      <c r="R5545" s="258"/>
      <c r="S5545" s="258"/>
      <c r="T5545" s="259"/>
      <c r="U5545" s="13"/>
      <c r="V5545" s="13"/>
      <c r="W5545" s="13"/>
      <c r="X5545" s="13"/>
      <c r="Y5545" s="13"/>
      <c r="Z5545" s="13"/>
      <c r="AA5545" s="13"/>
      <c r="AB5545" s="13"/>
      <c r="AC5545" s="13"/>
      <c r="AD5545" s="13"/>
      <c r="AE5545" s="13"/>
      <c r="AT5545" s="260" t="s">
        <v>260</v>
      </c>
      <c r="AU5545" s="260" t="s">
        <v>93</v>
      </c>
      <c r="AV5545" s="13" t="s">
        <v>93</v>
      </c>
      <c r="AW5545" s="13" t="s">
        <v>40</v>
      </c>
      <c r="AX5545" s="13" t="s">
        <v>84</v>
      </c>
      <c r="AY5545" s="260" t="s">
        <v>251</v>
      </c>
    </row>
    <row r="5546" s="13" customFormat="1">
      <c r="A5546" s="13"/>
      <c r="B5546" s="249"/>
      <c r="C5546" s="250"/>
      <c r="D5546" s="251" t="s">
        <v>260</v>
      </c>
      <c r="E5546" s="252" t="s">
        <v>1</v>
      </c>
      <c r="F5546" s="253" t="s">
        <v>1202</v>
      </c>
      <c r="G5546" s="250"/>
      <c r="H5546" s="254">
        <v>43.799999999999997</v>
      </c>
      <c r="I5546" s="255"/>
      <c r="J5546" s="250"/>
      <c r="K5546" s="250"/>
      <c r="L5546" s="256"/>
      <c r="M5546" s="257"/>
      <c r="N5546" s="258"/>
      <c r="O5546" s="258"/>
      <c r="P5546" s="258"/>
      <c r="Q5546" s="258"/>
      <c r="R5546" s="258"/>
      <c r="S5546" s="258"/>
      <c r="T5546" s="259"/>
      <c r="U5546" s="13"/>
      <c r="V5546" s="13"/>
      <c r="W5546" s="13"/>
      <c r="X5546" s="13"/>
      <c r="Y5546" s="13"/>
      <c r="Z5546" s="13"/>
      <c r="AA5546" s="13"/>
      <c r="AB5546" s="13"/>
      <c r="AC5546" s="13"/>
      <c r="AD5546" s="13"/>
      <c r="AE5546" s="13"/>
      <c r="AT5546" s="260" t="s">
        <v>260</v>
      </c>
      <c r="AU5546" s="260" t="s">
        <v>93</v>
      </c>
      <c r="AV5546" s="13" t="s">
        <v>93</v>
      </c>
      <c r="AW5546" s="13" t="s">
        <v>40</v>
      </c>
      <c r="AX5546" s="13" t="s">
        <v>84</v>
      </c>
      <c r="AY5546" s="260" t="s">
        <v>251</v>
      </c>
    </row>
    <row r="5547" s="14" customFormat="1">
      <c r="A5547" s="14"/>
      <c r="B5547" s="261"/>
      <c r="C5547" s="262"/>
      <c r="D5547" s="251" t="s">
        <v>260</v>
      </c>
      <c r="E5547" s="263" t="s">
        <v>1</v>
      </c>
      <c r="F5547" s="264" t="s">
        <v>262</v>
      </c>
      <c r="G5547" s="262"/>
      <c r="H5547" s="265">
        <v>489.87</v>
      </c>
      <c r="I5547" s="266"/>
      <c r="J5547" s="262"/>
      <c r="K5547" s="262"/>
      <c r="L5547" s="267"/>
      <c r="M5547" s="268"/>
      <c r="N5547" s="269"/>
      <c r="O5547" s="269"/>
      <c r="P5547" s="269"/>
      <c r="Q5547" s="269"/>
      <c r="R5547" s="269"/>
      <c r="S5547" s="269"/>
      <c r="T5547" s="270"/>
      <c r="U5547" s="14"/>
      <c r="V5547" s="14"/>
      <c r="W5547" s="14"/>
      <c r="X5547" s="14"/>
      <c r="Y5547" s="14"/>
      <c r="Z5547" s="14"/>
      <c r="AA5547" s="14"/>
      <c r="AB5547" s="14"/>
      <c r="AC5547" s="14"/>
      <c r="AD5547" s="14"/>
      <c r="AE5547" s="14"/>
      <c r="AT5547" s="271" t="s">
        <v>260</v>
      </c>
      <c r="AU5547" s="271" t="s">
        <v>93</v>
      </c>
      <c r="AV5547" s="14" t="s">
        <v>257</v>
      </c>
      <c r="AW5547" s="14" t="s">
        <v>40</v>
      </c>
      <c r="AX5547" s="14" t="s">
        <v>91</v>
      </c>
      <c r="AY5547" s="271" t="s">
        <v>251</v>
      </c>
    </row>
    <row r="5548" s="2" customFormat="1" ht="33" customHeight="1">
      <c r="A5548" s="41"/>
      <c r="B5548" s="42"/>
      <c r="C5548" s="230" t="s">
        <v>4184</v>
      </c>
      <c r="D5548" s="230" t="s">
        <v>253</v>
      </c>
      <c r="E5548" s="231" t="s">
        <v>4185</v>
      </c>
      <c r="F5548" s="232" t="s">
        <v>4186</v>
      </c>
      <c r="G5548" s="233" t="s">
        <v>389</v>
      </c>
      <c r="H5548" s="234">
        <v>11.199999999999999</v>
      </c>
      <c r="I5548" s="235"/>
      <c r="J5548" s="236">
        <f>ROUND(I5548*H5548,2)</f>
        <v>0</v>
      </c>
      <c r="K5548" s="237"/>
      <c r="L5548" s="47"/>
      <c r="M5548" s="238" t="s">
        <v>1</v>
      </c>
      <c r="N5548" s="239" t="s">
        <v>49</v>
      </c>
      <c r="O5548" s="94"/>
      <c r="P5548" s="240">
        <f>O5548*H5548</f>
        <v>0</v>
      </c>
      <c r="Q5548" s="240">
        <v>0.0054000000000000003</v>
      </c>
      <c r="R5548" s="240">
        <f>Q5548*H5548</f>
        <v>0.060479999999999999</v>
      </c>
      <c r="S5548" s="240">
        <v>0</v>
      </c>
      <c r="T5548" s="241">
        <f>S5548*H5548</f>
        <v>0</v>
      </c>
      <c r="U5548" s="41"/>
      <c r="V5548" s="41"/>
      <c r="W5548" s="41"/>
      <c r="X5548" s="41"/>
      <c r="Y5548" s="41"/>
      <c r="Z5548" s="41"/>
      <c r="AA5548" s="41"/>
      <c r="AB5548" s="41"/>
      <c r="AC5548" s="41"/>
      <c r="AD5548" s="41"/>
      <c r="AE5548" s="41"/>
      <c r="AR5548" s="242" t="s">
        <v>304</v>
      </c>
      <c r="AT5548" s="242" t="s">
        <v>253</v>
      </c>
      <c r="AU5548" s="242" t="s">
        <v>93</v>
      </c>
      <c r="AY5548" s="19" t="s">
        <v>251</v>
      </c>
      <c r="BE5548" s="243">
        <f>IF(N5548="základní",J5548,0)</f>
        <v>0</v>
      </c>
      <c r="BF5548" s="243">
        <f>IF(N5548="snížená",J5548,0)</f>
        <v>0</v>
      </c>
      <c r="BG5548" s="243">
        <f>IF(N5548="zákl. přenesená",J5548,0)</f>
        <v>0</v>
      </c>
      <c r="BH5548" s="243">
        <f>IF(N5548="sníž. přenesená",J5548,0)</f>
        <v>0</v>
      </c>
      <c r="BI5548" s="243">
        <f>IF(N5548="nulová",J5548,0)</f>
        <v>0</v>
      </c>
      <c r="BJ5548" s="19" t="s">
        <v>91</v>
      </c>
      <c r="BK5548" s="243">
        <f>ROUND(I5548*H5548,2)</f>
        <v>0</v>
      </c>
      <c r="BL5548" s="19" t="s">
        <v>304</v>
      </c>
      <c r="BM5548" s="242" t="s">
        <v>4187</v>
      </c>
    </row>
    <row r="5549" s="2" customFormat="1">
      <c r="A5549" s="41"/>
      <c r="B5549" s="42"/>
      <c r="C5549" s="43"/>
      <c r="D5549" s="251" t="s">
        <v>289</v>
      </c>
      <c r="E5549" s="43"/>
      <c r="F5549" s="282" t="s">
        <v>4188</v>
      </c>
      <c r="G5549" s="43"/>
      <c r="H5549" s="43"/>
      <c r="I5549" s="246"/>
      <c r="J5549" s="43"/>
      <c r="K5549" s="43"/>
      <c r="L5549" s="47"/>
      <c r="M5549" s="247"/>
      <c r="N5549" s="248"/>
      <c r="O5549" s="94"/>
      <c r="P5549" s="94"/>
      <c r="Q5549" s="94"/>
      <c r="R5549" s="94"/>
      <c r="S5549" s="94"/>
      <c r="T5549" s="95"/>
      <c r="U5549" s="41"/>
      <c r="V5549" s="41"/>
      <c r="W5549" s="41"/>
      <c r="X5549" s="41"/>
      <c r="Y5549" s="41"/>
      <c r="Z5549" s="41"/>
      <c r="AA5549" s="41"/>
      <c r="AB5549" s="41"/>
      <c r="AC5549" s="41"/>
      <c r="AD5549" s="41"/>
      <c r="AE5549" s="41"/>
      <c r="AT5549" s="19" t="s">
        <v>289</v>
      </c>
      <c r="AU5549" s="19" t="s">
        <v>93</v>
      </c>
    </row>
    <row r="5550" s="13" customFormat="1">
      <c r="A5550" s="13"/>
      <c r="B5550" s="249"/>
      <c r="C5550" s="250"/>
      <c r="D5550" s="251" t="s">
        <v>260</v>
      </c>
      <c r="E5550" s="252" t="s">
        <v>1</v>
      </c>
      <c r="F5550" s="253" t="s">
        <v>4172</v>
      </c>
      <c r="G5550" s="250"/>
      <c r="H5550" s="254">
        <v>11.199999999999999</v>
      </c>
      <c r="I5550" s="255"/>
      <c r="J5550" s="250"/>
      <c r="K5550" s="250"/>
      <c r="L5550" s="256"/>
      <c r="M5550" s="257"/>
      <c r="N5550" s="258"/>
      <c r="O5550" s="258"/>
      <c r="P5550" s="258"/>
      <c r="Q5550" s="258"/>
      <c r="R5550" s="258"/>
      <c r="S5550" s="258"/>
      <c r="T5550" s="259"/>
      <c r="U5550" s="13"/>
      <c r="V5550" s="13"/>
      <c r="W5550" s="13"/>
      <c r="X5550" s="13"/>
      <c r="Y5550" s="13"/>
      <c r="Z5550" s="13"/>
      <c r="AA5550" s="13"/>
      <c r="AB5550" s="13"/>
      <c r="AC5550" s="13"/>
      <c r="AD5550" s="13"/>
      <c r="AE5550" s="13"/>
      <c r="AT5550" s="260" t="s">
        <v>260</v>
      </c>
      <c r="AU5550" s="260" t="s">
        <v>93</v>
      </c>
      <c r="AV5550" s="13" t="s">
        <v>93</v>
      </c>
      <c r="AW5550" s="13" t="s">
        <v>40</v>
      </c>
      <c r="AX5550" s="13" t="s">
        <v>91</v>
      </c>
      <c r="AY5550" s="260" t="s">
        <v>251</v>
      </c>
    </row>
    <row r="5551" s="2" customFormat="1" ht="24.15" customHeight="1">
      <c r="A5551" s="41"/>
      <c r="B5551" s="42"/>
      <c r="C5551" s="230" t="s">
        <v>4189</v>
      </c>
      <c r="D5551" s="230" t="s">
        <v>253</v>
      </c>
      <c r="E5551" s="231" t="s">
        <v>4190</v>
      </c>
      <c r="F5551" s="232" t="s">
        <v>4191</v>
      </c>
      <c r="G5551" s="233" t="s">
        <v>389</v>
      </c>
      <c r="H5551" s="234">
        <v>4.4000000000000004</v>
      </c>
      <c r="I5551" s="235"/>
      <c r="J5551" s="236">
        <f>ROUND(I5551*H5551,2)</f>
        <v>0</v>
      </c>
      <c r="K5551" s="237"/>
      <c r="L5551" s="47"/>
      <c r="M5551" s="238" t="s">
        <v>1</v>
      </c>
      <c r="N5551" s="239" t="s">
        <v>49</v>
      </c>
      <c r="O5551" s="94"/>
      <c r="P5551" s="240">
        <f>O5551*H5551</f>
        <v>0</v>
      </c>
      <c r="Q5551" s="240">
        <v>0.0032000000000000002</v>
      </c>
      <c r="R5551" s="240">
        <f>Q5551*H5551</f>
        <v>0.014080000000000002</v>
      </c>
      <c r="S5551" s="240">
        <v>0</v>
      </c>
      <c r="T5551" s="241">
        <f>S5551*H5551</f>
        <v>0</v>
      </c>
      <c r="U5551" s="41"/>
      <c r="V5551" s="41"/>
      <c r="W5551" s="41"/>
      <c r="X5551" s="41"/>
      <c r="Y5551" s="41"/>
      <c r="Z5551" s="41"/>
      <c r="AA5551" s="41"/>
      <c r="AB5551" s="41"/>
      <c r="AC5551" s="41"/>
      <c r="AD5551" s="41"/>
      <c r="AE5551" s="41"/>
      <c r="AR5551" s="242" t="s">
        <v>304</v>
      </c>
      <c r="AT5551" s="242" t="s">
        <v>253</v>
      </c>
      <c r="AU5551" s="242" t="s">
        <v>93</v>
      </c>
      <c r="AY5551" s="19" t="s">
        <v>251</v>
      </c>
      <c r="BE5551" s="243">
        <f>IF(N5551="základní",J5551,0)</f>
        <v>0</v>
      </c>
      <c r="BF5551" s="243">
        <f>IF(N5551="snížená",J5551,0)</f>
        <v>0</v>
      </c>
      <c r="BG5551" s="243">
        <f>IF(N5551="zákl. přenesená",J5551,0)</f>
        <v>0</v>
      </c>
      <c r="BH5551" s="243">
        <f>IF(N5551="sníž. přenesená",J5551,0)</f>
        <v>0</v>
      </c>
      <c r="BI5551" s="243">
        <f>IF(N5551="nulová",J5551,0)</f>
        <v>0</v>
      </c>
      <c r="BJ5551" s="19" t="s">
        <v>91</v>
      </c>
      <c r="BK5551" s="243">
        <f>ROUND(I5551*H5551,2)</f>
        <v>0</v>
      </c>
      <c r="BL5551" s="19" t="s">
        <v>304</v>
      </c>
      <c r="BM5551" s="242" t="s">
        <v>4192</v>
      </c>
    </row>
    <row r="5552" s="2" customFormat="1">
      <c r="A5552" s="41"/>
      <c r="B5552" s="42"/>
      <c r="C5552" s="43"/>
      <c r="D5552" s="244" t="s">
        <v>258</v>
      </c>
      <c r="E5552" s="43"/>
      <c r="F5552" s="245" t="s">
        <v>4193</v>
      </c>
      <c r="G5552" s="43"/>
      <c r="H5552" s="43"/>
      <c r="I5552" s="246"/>
      <c r="J5552" s="43"/>
      <c r="K5552" s="43"/>
      <c r="L5552" s="47"/>
      <c r="M5552" s="247"/>
      <c r="N5552" s="248"/>
      <c r="O5552" s="94"/>
      <c r="P5552" s="94"/>
      <c r="Q5552" s="94"/>
      <c r="R5552" s="94"/>
      <c r="S5552" s="94"/>
      <c r="T5552" s="95"/>
      <c r="U5552" s="41"/>
      <c r="V5552" s="41"/>
      <c r="W5552" s="41"/>
      <c r="X5552" s="41"/>
      <c r="Y5552" s="41"/>
      <c r="Z5552" s="41"/>
      <c r="AA5552" s="41"/>
      <c r="AB5552" s="41"/>
      <c r="AC5552" s="41"/>
      <c r="AD5552" s="41"/>
      <c r="AE5552" s="41"/>
      <c r="AT5552" s="19" t="s">
        <v>258</v>
      </c>
      <c r="AU5552" s="19" t="s">
        <v>93</v>
      </c>
    </row>
    <row r="5553" s="2" customFormat="1">
      <c r="A5553" s="41"/>
      <c r="B5553" s="42"/>
      <c r="C5553" s="43"/>
      <c r="D5553" s="251" t="s">
        <v>289</v>
      </c>
      <c r="E5553" s="43"/>
      <c r="F5553" s="282" t="s">
        <v>4171</v>
      </c>
      <c r="G5553" s="43"/>
      <c r="H5553" s="43"/>
      <c r="I5553" s="246"/>
      <c r="J5553" s="43"/>
      <c r="K5553" s="43"/>
      <c r="L5553" s="47"/>
      <c r="M5553" s="247"/>
      <c r="N5553" s="248"/>
      <c r="O5553" s="94"/>
      <c r="P5553" s="94"/>
      <c r="Q5553" s="94"/>
      <c r="R5553" s="94"/>
      <c r="S5553" s="94"/>
      <c r="T5553" s="95"/>
      <c r="U5553" s="41"/>
      <c r="V5553" s="41"/>
      <c r="W5553" s="41"/>
      <c r="X5553" s="41"/>
      <c r="Y5553" s="41"/>
      <c r="Z5553" s="41"/>
      <c r="AA5553" s="41"/>
      <c r="AB5553" s="41"/>
      <c r="AC5553" s="41"/>
      <c r="AD5553" s="41"/>
      <c r="AE5553" s="41"/>
      <c r="AT5553" s="19" t="s">
        <v>289</v>
      </c>
      <c r="AU5553" s="19" t="s">
        <v>93</v>
      </c>
    </row>
    <row r="5554" s="13" customFormat="1">
      <c r="A5554" s="13"/>
      <c r="B5554" s="249"/>
      <c r="C5554" s="250"/>
      <c r="D5554" s="251" t="s">
        <v>260</v>
      </c>
      <c r="E5554" s="252" t="s">
        <v>1</v>
      </c>
      <c r="F5554" s="253" t="s">
        <v>1877</v>
      </c>
      <c r="G5554" s="250"/>
      <c r="H5554" s="254">
        <v>4</v>
      </c>
      <c r="I5554" s="255"/>
      <c r="J5554" s="250"/>
      <c r="K5554" s="250"/>
      <c r="L5554" s="256"/>
      <c r="M5554" s="257"/>
      <c r="N5554" s="258"/>
      <c r="O5554" s="258"/>
      <c r="P5554" s="258"/>
      <c r="Q5554" s="258"/>
      <c r="R5554" s="258"/>
      <c r="S5554" s="258"/>
      <c r="T5554" s="259"/>
      <c r="U5554" s="13"/>
      <c r="V5554" s="13"/>
      <c r="W5554" s="13"/>
      <c r="X5554" s="13"/>
      <c r="Y5554" s="13"/>
      <c r="Z5554" s="13"/>
      <c r="AA5554" s="13"/>
      <c r="AB5554" s="13"/>
      <c r="AC5554" s="13"/>
      <c r="AD5554" s="13"/>
      <c r="AE5554" s="13"/>
      <c r="AT5554" s="260" t="s">
        <v>260</v>
      </c>
      <c r="AU5554" s="260" t="s">
        <v>93</v>
      </c>
      <c r="AV5554" s="13" t="s">
        <v>93</v>
      </c>
      <c r="AW5554" s="13" t="s">
        <v>40</v>
      </c>
      <c r="AX5554" s="13" t="s">
        <v>84</v>
      </c>
      <c r="AY5554" s="260" t="s">
        <v>251</v>
      </c>
    </row>
    <row r="5555" s="14" customFormat="1">
      <c r="A5555" s="14"/>
      <c r="B5555" s="261"/>
      <c r="C5555" s="262"/>
      <c r="D5555" s="251" t="s">
        <v>260</v>
      </c>
      <c r="E5555" s="263" t="s">
        <v>1</v>
      </c>
      <c r="F5555" s="264" t="s">
        <v>262</v>
      </c>
      <c r="G5555" s="262"/>
      <c r="H5555" s="265">
        <v>4</v>
      </c>
      <c r="I5555" s="266"/>
      <c r="J5555" s="262"/>
      <c r="K5555" s="262"/>
      <c r="L5555" s="267"/>
      <c r="M5555" s="268"/>
      <c r="N5555" s="269"/>
      <c r="O5555" s="269"/>
      <c r="P5555" s="269"/>
      <c r="Q5555" s="269"/>
      <c r="R5555" s="269"/>
      <c r="S5555" s="269"/>
      <c r="T5555" s="270"/>
      <c r="U5555" s="14"/>
      <c r="V5555" s="14"/>
      <c r="W5555" s="14"/>
      <c r="X5555" s="14"/>
      <c r="Y5555" s="14"/>
      <c r="Z5555" s="14"/>
      <c r="AA5555" s="14"/>
      <c r="AB5555" s="14"/>
      <c r="AC5555" s="14"/>
      <c r="AD5555" s="14"/>
      <c r="AE5555" s="14"/>
      <c r="AT5555" s="271" t="s">
        <v>260</v>
      </c>
      <c r="AU5555" s="271" t="s">
        <v>93</v>
      </c>
      <c r="AV5555" s="14" t="s">
        <v>257</v>
      </c>
      <c r="AW5555" s="14" t="s">
        <v>40</v>
      </c>
      <c r="AX5555" s="14" t="s">
        <v>91</v>
      </c>
      <c r="AY5555" s="271" t="s">
        <v>251</v>
      </c>
    </row>
    <row r="5556" s="13" customFormat="1">
      <c r="A5556" s="13"/>
      <c r="B5556" s="249"/>
      <c r="C5556" s="250"/>
      <c r="D5556" s="251" t="s">
        <v>260</v>
      </c>
      <c r="E5556" s="250"/>
      <c r="F5556" s="253" t="s">
        <v>4194</v>
      </c>
      <c r="G5556" s="250"/>
      <c r="H5556" s="254">
        <v>4.4000000000000004</v>
      </c>
      <c r="I5556" s="255"/>
      <c r="J5556" s="250"/>
      <c r="K5556" s="250"/>
      <c r="L5556" s="256"/>
      <c r="M5556" s="257"/>
      <c r="N5556" s="258"/>
      <c r="O5556" s="258"/>
      <c r="P5556" s="258"/>
      <c r="Q5556" s="258"/>
      <c r="R5556" s="258"/>
      <c r="S5556" s="258"/>
      <c r="T5556" s="259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T5556" s="260" t="s">
        <v>260</v>
      </c>
      <c r="AU5556" s="260" t="s">
        <v>93</v>
      </c>
      <c r="AV5556" s="13" t="s">
        <v>93</v>
      </c>
      <c r="AW5556" s="13" t="s">
        <v>4</v>
      </c>
      <c r="AX5556" s="13" t="s">
        <v>91</v>
      </c>
      <c r="AY5556" s="260" t="s">
        <v>251</v>
      </c>
    </row>
    <row r="5557" s="2" customFormat="1" ht="16.5" customHeight="1">
      <c r="A5557" s="41"/>
      <c r="B5557" s="42"/>
      <c r="C5557" s="230" t="s">
        <v>4195</v>
      </c>
      <c r="D5557" s="230" t="s">
        <v>253</v>
      </c>
      <c r="E5557" s="231" t="s">
        <v>4196</v>
      </c>
      <c r="F5557" s="232" t="s">
        <v>4197</v>
      </c>
      <c r="G5557" s="233" t="s">
        <v>389</v>
      </c>
      <c r="H5557" s="234">
        <v>11.199999999999999</v>
      </c>
      <c r="I5557" s="235"/>
      <c r="J5557" s="236">
        <f>ROUND(I5557*H5557,2)</f>
        <v>0</v>
      </c>
      <c r="K5557" s="237"/>
      <c r="L5557" s="47"/>
      <c r="M5557" s="238" t="s">
        <v>1</v>
      </c>
      <c r="N5557" s="239" t="s">
        <v>49</v>
      </c>
      <c r="O5557" s="94"/>
      <c r="P5557" s="240">
        <f>O5557*H5557</f>
        <v>0</v>
      </c>
      <c r="Q5557" s="240">
        <v>0.00024000000000000001</v>
      </c>
      <c r="R5557" s="240">
        <f>Q5557*H5557</f>
        <v>0.0026879999999999999</v>
      </c>
      <c r="S5557" s="240">
        <v>0</v>
      </c>
      <c r="T5557" s="241">
        <f>S5557*H5557</f>
        <v>0</v>
      </c>
      <c r="U5557" s="41"/>
      <c r="V5557" s="41"/>
      <c r="W5557" s="41"/>
      <c r="X5557" s="41"/>
      <c r="Y5557" s="41"/>
      <c r="Z5557" s="41"/>
      <c r="AA5557" s="41"/>
      <c r="AB5557" s="41"/>
      <c r="AC5557" s="41"/>
      <c r="AD5557" s="41"/>
      <c r="AE5557" s="41"/>
      <c r="AR5557" s="242" t="s">
        <v>304</v>
      </c>
      <c r="AT5557" s="242" t="s">
        <v>253</v>
      </c>
      <c r="AU5557" s="242" t="s">
        <v>93</v>
      </c>
      <c r="AY5557" s="19" t="s">
        <v>251</v>
      </c>
      <c r="BE5557" s="243">
        <f>IF(N5557="základní",J5557,0)</f>
        <v>0</v>
      </c>
      <c r="BF5557" s="243">
        <f>IF(N5557="snížená",J5557,0)</f>
        <v>0</v>
      </c>
      <c r="BG5557" s="243">
        <f>IF(N5557="zákl. přenesená",J5557,0)</f>
        <v>0</v>
      </c>
      <c r="BH5557" s="243">
        <f>IF(N5557="sníž. přenesená",J5557,0)</f>
        <v>0</v>
      </c>
      <c r="BI5557" s="243">
        <f>IF(N5557="nulová",J5557,0)</f>
        <v>0</v>
      </c>
      <c r="BJ5557" s="19" t="s">
        <v>91</v>
      </c>
      <c r="BK5557" s="243">
        <f>ROUND(I5557*H5557,2)</f>
        <v>0</v>
      </c>
      <c r="BL5557" s="19" t="s">
        <v>304</v>
      </c>
      <c r="BM5557" s="242" t="s">
        <v>4198</v>
      </c>
    </row>
    <row r="5558" s="2" customFormat="1">
      <c r="A5558" s="41"/>
      <c r="B5558" s="42"/>
      <c r="C5558" s="43"/>
      <c r="D5558" s="244" t="s">
        <v>258</v>
      </c>
      <c r="E5558" s="43"/>
      <c r="F5558" s="245" t="s">
        <v>4199</v>
      </c>
      <c r="G5558" s="43"/>
      <c r="H5558" s="43"/>
      <c r="I5558" s="246"/>
      <c r="J5558" s="43"/>
      <c r="K5558" s="43"/>
      <c r="L5558" s="47"/>
      <c r="M5558" s="247"/>
      <c r="N5558" s="248"/>
      <c r="O5558" s="94"/>
      <c r="P5558" s="94"/>
      <c r="Q5558" s="94"/>
      <c r="R5558" s="94"/>
      <c r="S5558" s="94"/>
      <c r="T5558" s="95"/>
      <c r="U5558" s="41"/>
      <c r="V5558" s="41"/>
      <c r="W5558" s="41"/>
      <c r="X5558" s="41"/>
      <c r="Y5558" s="41"/>
      <c r="Z5558" s="41"/>
      <c r="AA5558" s="41"/>
      <c r="AB5558" s="41"/>
      <c r="AC5558" s="41"/>
      <c r="AD5558" s="41"/>
      <c r="AE5558" s="41"/>
      <c r="AT5558" s="19" t="s">
        <v>258</v>
      </c>
      <c r="AU5558" s="19" t="s">
        <v>93</v>
      </c>
    </row>
    <row r="5559" s="2" customFormat="1">
      <c r="A5559" s="41"/>
      <c r="B5559" s="42"/>
      <c r="C5559" s="43"/>
      <c r="D5559" s="251" t="s">
        <v>289</v>
      </c>
      <c r="E5559" s="43"/>
      <c r="F5559" s="282" t="s">
        <v>4200</v>
      </c>
      <c r="G5559" s="43"/>
      <c r="H5559" s="43"/>
      <c r="I5559" s="246"/>
      <c r="J5559" s="43"/>
      <c r="K5559" s="43"/>
      <c r="L5559" s="47"/>
      <c r="M5559" s="247"/>
      <c r="N5559" s="248"/>
      <c r="O5559" s="94"/>
      <c r="P5559" s="94"/>
      <c r="Q5559" s="94"/>
      <c r="R5559" s="94"/>
      <c r="S5559" s="94"/>
      <c r="T5559" s="95"/>
      <c r="U5559" s="41"/>
      <c r="V5559" s="41"/>
      <c r="W5559" s="41"/>
      <c r="X5559" s="41"/>
      <c r="Y5559" s="41"/>
      <c r="Z5559" s="41"/>
      <c r="AA5559" s="41"/>
      <c r="AB5559" s="41"/>
      <c r="AC5559" s="41"/>
      <c r="AD5559" s="41"/>
      <c r="AE5559" s="41"/>
      <c r="AT5559" s="19" t="s">
        <v>289</v>
      </c>
      <c r="AU5559" s="19" t="s">
        <v>93</v>
      </c>
    </row>
    <row r="5560" s="13" customFormat="1">
      <c r="A5560" s="13"/>
      <c r="B5560" s="249"/>
      <c r="C5560" s="250"/>
      <c r="D5560" s="251" t="s">
        <v>260</v>
      </c>
      <c r="E5560" s="252" t="s">
        <v>1</v>
      </c>
      <c r="F5560" s="253" t="s">
        <v>4172</v>
      </c>
      <c r="G5560" s="250"/>
      <c r="H5560" s="254">
        <v>11.199999999999999</v>
      </c>
      <c r="I5560" s="255"/>
      <c r="J5560" s="250"/>
      <c r="K5560" s="250"/>
      <c r="L5560" s="256"/>
      <c r="M5560" s="257"/>
      <c r="N5560" s="258"/>
      <c r="O5560" s="258"/>
      <c r="P5560" s="258"/>
      <c r="Q5560" s="258"/>
      <c r="R5560" s="258"/>
      <c r="S5560" s="258"/>
      <c r="T5560" s="259"/>
      <c r="U5560" s="13"/>
      <c r="V5560" s="13"/>
      <c r="W5560" s="13"/>
      <c r="X5560" s="13"/>
      <c r="Y5560" s="13"/>
      <c r="Z5560" s="13"/>
      <c r="AA5560" s="13"/>
      <c r="AB5560" s="13"/>
      <c r="AC5560" s="13"/>
      <c r="AD5560" s="13"/>
      <c r="AE5560" s="13"/>
      <c r="AT5560" s="260" t="s">
        <v>260</v>
      </c>
      <c r="AU5560" s="260" t="s">
        <v>93</v>
      </c>
      <c r="AV5560" s="13" t="s">
        <v>93</v>
      </c>
      <c r="AW5560" s="13" t="s">
        <v>40</v>
      </c>
      <c r="AX5560" s="13" t="s">
        <v>84</v>
      </c>
      <c r="AY5560" s="260" t="s">
        <v>251</v>
      </c>
    </row>
    <row r="5561" s="14" customFormat="1">
      <c r="A5561" s="14"/>
      <c r="B5561" s="261"/>
      <c r="C5561" s="262"/>
      <c r="D5561" s="251" t="s">
        <v>260</v>
      </c>
      <c r="E5561" s="263" t="s">
        <v>1</v>
      </c>
      <c r="F5561" s="264" t="s">
        <v>262</v>
      </c>
      <c r="G5561" s="262"/>
      <c r="H5561" s="265">
        <v>11.199999999999999</v>
      </c>
      <c r="I5561" s="266"/>
      <c r="J5561" s="262"/>
      <c r="K5561" s="262"/>
      <c r="L5561" s="267"/>
      <c r="M5561" s="268"/>
      <c r="N5561" s="269"/>
      <c r="O5561" s="269"/>
      <c r="P5561" s="269"/>
      <c r="Q5561" s="269"/>
      <c r="R5561" s="269"/>
      <c r="S5561" s="269"/>
      <c r="T5561" s="270"/>
      <c r="U5561" s="14"/>
      <c r="V5561" s="14"/>
      <c r="W5561" s="14"/>
      <c r="X5561" s="14"/>
      <c r="Y5561" s="14"/>
      <c r="Z5561" s="14"/>
      <c r="AA5561" s="14"/>
      <c r="AB5561" s="14"/>
      <c r="AC5561" s="14"/>
      <c r="AD5561" s="14"/>
      <c r="AE5561" s="14"/>
      <c r="AT5561" s="271" t="s">
        <v>260</v>
      </c>
      <c r="AU5561" s="271" t="s">
        <v>93</v>
      </c>
      <c r="AV5561" s="14" t="s">
        <v>257</v>
      </c>
      <c r="AW5561" s="14" t="s">
        <v>40</v>
      </c>
      <c r="AX5561" s="14" t="s">
        <v>91</v>
      </c>
      <c r="AY5561" s="271" t="s">
        <v>251</v>
      </c>
    </row>
    <row r="5562" s="2" customFormat="1" ht="16.5" customHeight="1">
      <c r="A5562" s="41"/>
      <c r="B5562" s="42"/>
      <c r="C5562" s="230" t="s">
        <v>4201</v>
      </c>
      <c r="D5562" s="230" t="s">
        <v>253</v>
      </c>
      <c r="E5562" s="231" t="s">
        <v>4202</v>
      </c>
      <c r="F5562" s="232" t="s">
        <v>4203</v>
      </c>
      <c r="G5562" s="233" t="s">
        <v>389</v>
      </c>
      <c r="H5562" s="234">
        <v>4.2400000000000002</v>
      </c>
      <c r="I5562" s="235"/>
      <c r="J5562" s="236">
        <f>ROUND(I5562*H5562,2)</f>
        <v>0</v>
      </c>
      <c r="K5562" s="237"/>
      <c r="L5562" s="47"/>
      <c r="M5562" s="238" t="s">
        <v>1</v>
      </c>
      <c r="N5562" s="239" t="s">
        <v>49</v>
      </c>
      <c r="O5562" s="94"/>
      <c r="P5562" s="240">
        <f>O5562*H5562</f>
        <v>0</v>
      </c>
      <c r="Q5562" s="240">
        <v>0.00020000000000000001</v>
      </c>
      <c r="R5562" s="240">
        <f>Q5562*H5562</f>
        <v>0.00084800000000000012</v>
      </c>
      <c r="S5562" s="240">
        <v>0</v>
      </c>
      <c r="T5562" s="241">
        <f>S5562*H5562</f>
        <v>0</v>
      </c>
      <c r="U5562" s="41"/>
      <c r="V5562" s="41"/>
      <c r="W5562" s="41"/>
      <c r="X5562" s="41"/>
      <c r="Y5562" s="41"/>
      <c r="Z5562" s="41"/>
      <c r="AA5562" s="41"/>
      <c r="AB5562" s="41"/>
      <c r="AC5562" s="41"/>
      <c r="AD5562" s="41"/>
      <c r="AE5562" s="41"/>
      <c r="AR5562" s="242" t="s">
        <v>304</v>
      </c>
      <c r="AT5562" s="242" t="s">
        <v>253</v>
      </c>
      <c r="AU5562" s="242" t="s">
        <v>93</v>
      </c>
      <c r="AY5562" s="19" t="s">
        <v>251</v>
      </c>
      <c r="BE5562" s="243">
        <f>IF(N5562="základní",J5562,0)</f>
        <v>0</v>
      </c>
      <c r="BF5562" s="243">
        <f>IF(N5562="snížená",J5562,0)</f>
        <v>0</v>
      </c>
      <c r="BG5562" s="243">
        <f>IF(N5562="zákl. přenesená",J5562,0)</f>
        <v>0</v>
      </c>
      <c r="BH5562" s="243">
        <f>IF(N5562="sníž. přenesená",J5562,0)</f>
        <v>0</v>
      </c>
      <c r="BI5562" s="243">
        <f>IF(N5562="nulová",J5562,0)</f>
        <v>0</v>
      </c>
      <c r="BJ5562" s="19" t="s">
        <v>91</v>
      </c>
      <c r="BK5562" s="243">
        <f>ROUND(I5562*H5562,2)</f>
        <v>0</v>
      </c>
      <c r="BL5562" s="19" t="s">
        <v>304</v>
      </c>
      <c r="BM5562" s="242" t="s">
        <v>4204</v>
      </c>
    </row>
    <row r="5563" s="2" customFormat="1">
      <c r="A5563" s="41"/>
      <c r="B5563" s="42"/>
      <c r="C5563" s="43"/>
      <c r="D5563" s="244" t="s">
        <v>258</v>
      </c>
      <c r="E5563" s="43"/>
      <c r="F5563" s="245" t="s">
        <v>4205</v>
      </c>
      <c r="G5563" s="43"/>
      <c r="H5563" s="43"/>
      <c r="I5563" s="246"/>
      <c r="J5563" s="43"/>
      <c r="K5563" s="43"/>
      <c r="L5563" s="47"/>
      <c r="M5563" s="247"/>
      <c r="N5563" s="248"/>
      <c r="O5563" s="94"/>
      <c r="P5563" s="94"/>
      <c r="Q5563" s="94"/>
      <c r="R5563" s="94"/>
      <c r="S5563" s="94"/>
      <c r="T5563" s="95"/>
      <c r="U5563" s="41"/>
      <c r="V5563" s="41"/>
      <c r="W5563" s="41"/>
      <c r="X5563" s="41"/>
      <c r="Y5563" s="41"/>
      <c r="Z5563" s="41"/>
      <c r="AA5563" s="41"/>
      <c r="AB5563" s="41"/>
      <c r="AC5563" s="41"/>
      <c r="AD5563" s="41"/>
      <c r="AE5563" s="41"/>
      <c r="AT5563" s="19" t="s">
        <v>258</v>
      </c>
      <c r="AU5563" s="19" t="s">
        <v>93</v>
      </c>
    </row>
    <row r="5564" s="13" customFormat="1">
      <c r="A5564" s="13"/>
      <c r="B5564" s="249"/>
      <c r="C5564" s="250"/>
      <c r="D5564" s="251" t="s">
        <v>260</v>
      </c>
      <c r="E5564" s="252" t="s">
        <v>1</v>
      </c>
      <c r="F5564" s="253" t="s">
        <v>4206</v>
      </c>
      <c r="G5564" s="250"/>
      <c r="H5564" s="254">
        <v>4.2400000000000002</v>
      </c>
      <c r="I5564" s="255"/>
      <c r="J5564" s="250"/>
      <c r="K5564" s="250"/>
      <c r="L5564" s="256"/>
      <c r="M5564" s="257"/>
      <c r="N5564" s="258"/>
      <c r="O5564" s="258"/>
      <c r="P5564" s="258"/>
      <c r="Q5564" s="258"/>
      <c r="R5564" s="258"/>
      <c r="S5564" s="258"/>
      <c r="T5564" s="259"/>
      <c r="U5564" s="13"/>
      <c r="V5564" s="13"/>
      <c r="W5564" s="13"/>
      <c r="X5564" s="13"/>
      <c r="Y5564" s="13"/>
      <c r="Z5564" s="13"/>
      <c r="AA5564" s="13"/>
      <c r="AB5564" s="13"/>
      <c r="AC5564" s="13"/>
      <c r="AD5564" s="13"/>
      <c r="AE5564" s="13"/>
      <c r="AT5564" s="260" t="s">
        <v>260</v>
      </c>
      <c r="AU5564" s="260" t="s">
        <v>93</v>
      </c>
      <c r="AV5564" s="13" t="s">
        <v>93</v>
      </c>
      <c r="AW5564" s="13" t="s">
        <v>40</v>
      </c>
      <c r="AX5564" s="13" t="s">
        <v>84</v>
      </c>
      <c r="AY5564" s="260" t="s">
        <v>251</v>
      </c>
    </row>
    <row r="5565" s="14" customFormat="1">
      <c r="A5565" s="14"/>
      <c r="B5565" s="261"/>
      <c r="C5565" s="262"/>
      <c r="D5565" s="251" t="s">
        <v>260</v>
      </c>
      <c r="E5565" s="263" t="s">
        <v>1</v>
      </c>
      <c r="F5565" s="264" t="s">
        <v>262</v>
      </c>
      <c r="G5565" s="262"/>
      <c r="H5565" s="265">
        <v>4.2400000000000002</v>
      </c>
      <c r="I5565" s="266"/>
      <c r="J5565" s="262"/>
      <c r="K5565" s="262"/>
      <c r="L5565" s="267"/>
      <c r="M5565" s="268"/>
      <c r="N5565" s="269"/>
      <c r="O5565" s="269"/>
      <c r="P5565" s="269"/>
      <c r="Q5565" s="269"/>
      <c r="R5565" s="269"/>
      <c r="S5565" s="269"/>
      <c r="T5565" s="270"/>
      <c r="U5565" s="14"/>
      <c r="V5565" s="14"/>
      <c r="W5565" s="14"/>
      <c r="X5565" s="14"/>
      <c r="Y5565" s="14"/>
      <c r="Z5565" s="14"/>
      <c r="AA5565" s="14"/>
      <c r="AB5565" s="14"/>
      <c r="AC5565" s="14"/>
      <c r="AD5565" s="14"/>
      <c r="AE5565" s="14"/>
      <c r="AT5565" s="271" t="s">
        <v>260</v>
      </c>
      <c r="AU5565" s="271" t="s">
        <v>93</v>
      </c>
      <c r="AV5565" s="14" t="s">
        <v>257</v>
      </c>
      <c r="AW5565" s="14" t="s">
        <v>40</v>
      </c>
      <c r="AX5565" s="14" t="s">
        <v>91</v>
      </c>
      <c r="AY5565" s="271" t="s">
        <v>251</v>
      </c>
    </row>
    <row r="5566" s="2" customFormat="1" ht="24.15" customHeight="1">
      <c r="A5566" s="41"/>
      <c r="B5566" s="42"/>
      <c r="C5566" s="230" t="s">
        <v>4207</v>
      </c>
      <c r="D5566" s="230" t="s">
        <v>253</v>
      </c>
      <c r="E5566" s="231" t="s">
        <v>4208</v>
      </c>
      <c r="F5566" s="232" t="s">
        <v>4209</v>
      </c>
      <c r="G5566" s="233" t="s">
        <v>1665</v>
      </c>
      <c r="H5566" s="305"/>
      <c r="I5566" s="235"/>
      <c r="J5566" s="236">
        <f>ROUND(I5566*H5566,2)</f>
        <v>0</v>
      </c>
      <c r="K5566" s="237"/>
      <c r="L5566" s="47"/>
      <c r="M5566" s="238" t="s">
        <v>1</v>
      </c>
      <c r="N5566" s="239" t="s">
        <v>49</v>
      </c>
      <c r="O5566" s="94"/>
      <c r="P5566" s="240">
        <f>O5566*H5566</f>
        <v>0</v>
      </c>
      <c r="Q5566" s="240">
        <v>0</v>
      </c>
      <c r="R5566" s="240">
        <f>Q5566*H5566</f>
        <v>0</v>
      </c>
      <c r="S5566" s="240">
        <v>0</v>
      </c>
      <c r="T5566" s="241">
        <f>S5566*H5566</f>
        <v>0</v>
      </c>
      <c r="U5566" s="41"/>
      <c r="V5566" s="41"/>
      <c r="W5566" s="41"/>
      <c r="X5566" s="41"/>
      <c r="Y5566" s="41"/>
      <c r="Z5566" s="41"/>
      <c r="AA5566" s="41"/>
      <c r="AB5566" s="41"/>
      <c r="AC5566" s="41"/>
      <c r="AD5566" s="41"/>
      <c r="AE5566" s="41"/>
      <c r="AR5566" s="242" t="s">
        <v>304</v>
      </c>
      <c r="AT5566" s="242" t="s">
        <v>253</v>
      </c>
      <c r="AU5566" s="242" t="s">
        <v>93</v>
      </c>
      <c r="AY5566" s="19" t="s">
        <v>251</v>
      </c>
      <c r="BE5566" s="243">
        <f>IF(N5566="základní",J5566,0)</f>
        <v>0</v>
      </c>
      <c r="BF5566" s="243">
        <f>IF(N5566="snížená",J5566,0)</f>
        <v>0</v>
      </c>
      <c r="BG5566" s="243">
        <f>IF(N5566="zákl. přenesená",J5566,0)</f>
        <v>0</v>
      </c>
      <c r="BH5566" s="243">
        <f>IF(N5566="sníž. přenesená",J5566,0)</f>
        <v>0</v>
      </c>
      <c r="BI5566" s="243">
        <f>IF(N5566="nulová",J5566,0)</f>
        <v>0</v>
      </c>
      <c r="BJ5566" s="19" t="s">
        <v>91</v>
      </c>
      <c r="BK5566" s="243">
        <f>ROUND(I5566*H5566,2)</f>
        <v>0</v>
      </c>
      <c r="BL5566" s="19" t="s">
        <v>304</v>
      </c>
      <c r="BM5566" s="242" t="s">
        <v>4210</v>
      </c>
    </row>
    <row r="5567" s="2" customFormat="1">
      <c r="A5567" s="41"/>
      <c r="B5567" s="42"/>
      <c r="C5567" s="43"/>
      <c r="D5567" s="244" t="s">
        <v>258</v>
      </c>
      <c r="E5567" s="43"/>
      <c r="F5567" s="245" t="s">
        <v>4211</v>
      </c>
      <c r="G5567" s="43"/>
      <c r="H5567" s="43"/>
      <c r="I5567" s="246"/>
      <c r="J5567" s="43"/>
      <c r="K5567" s="43"/>
      <c r="L5567" s="47"/>
      <c r="M5567" s="247"/>
      <c r="N5567" s="248"/>
      <c r="O5567" s="94"/>
      <c r="P5567" s="94"/>
      <c r="Q5567" s="94"/>
      <c r="R5567" s="94"/>
      <c r="S5567" s="94"/>
      <c r="T5567" s="95"/>
      <c r="U5567" s="41"/>
      <c r="V5567" s="41"/>
      <c r="W5567" s="41"/>
      <c r="X5567" s="41"/>
      <c r="Y5567" s="41"/>
      <c r="Z5567" s="41"/>
      <c r="AA5567" s="41"/>
      <c r="AB5567" s="41"/>
      <c r="AC5567" s="41"/>
      <c r="AD5567" s="41"/>
      <c r="AE5567" s="41"/>
      <c r="AT5567" s="19" t="s">
        <v>258</v>
      </c>
      <c r="AU5567" s="19" t="s">
        <v>93</v>
      </c>
    </row>
    <row r="5568" s="12" customFormat="1" ht="22.8" customHeight="1">
      <c r="A5568" s="12"/>
      <c r="B5568" s="214"/>
      <c r="C5568" s="215"/>
      <c r="D5568" s="216" t="s">
        <v>83</v>
      </c>
      <c r="E5568" s="228" t="s">
        <v>4212</v>
      </c>
      <c r="F5568" s="228" t="s">
        <v>4213</v>
      </c>
      <c r="G5568" s="215"/>
      <c r="H5568" s="215"/>
      <c r="I5568" s="218"/>
      <c r="J5568" s="229">
        <f>BK5568</f>
        <v>0</v>
      </c>
      <c r="K5568" s="215"/>
      <c r="L5568" s="220"/>
      <c r="M5568" s="221"/>
      <c r="N5568" s="222"/>
      <c r="O5568" s="222"/>
      <c r="P5568" s="223">
        <f>SUM(P5569:P5962)</f>
        <v>0</v>
      </c>
      <c r="Q5568" s="222"/>
      <c r="R5568" s="223">
        <f>SUM(R5569:R5962)</f>
        <v>57.196122828348805</v>
      </c>
      <c r="S5568" s="222"/>
      <c r="T5568" s="224">
        <f>SUM(T5569:T5962)</f>
        <v>0</v>
      </c>
      <c r="U5568" s="12"/>
      <c r="V5568" s="12"/>
      <c r="W5568" s="12"/>
      <c r="X5568" s="12"/>
      <c r="Y5568" s="12"/>
      <c r="Z5568" s="12"/>
      <c r="AA5568" s="12"/>
      <c r="AB5568" s="12"/>
      <c r="AC5568" s="12"/>
      <c r="AD5568" s="12"/>
      <c r="AE5568" s="12"/>
      <c r="AR5568" s="225" t="s">
        <v>93</v>
      </c>
      <c r="AT5568" s="226" t="s">
        <v>83</v>
      </c>
      <c r="AU5568" s="226" t="s">
        <v>91</v>
      </c>
      <c r="AY5568" s="225" t="s">
        <v>251</v>
      </c>
      <c r="BK5568" s="227">
        <f>SUM(BK5569:BK5962)</f>
        <v>0</v>
      </c>
    </row>
    <row r="5569" s="2" customFormat="1" ht="16.5" customHeight="1">
      <c r="A5569" s="41"/>
      <c r="B5569" s="42"/>
      <c r="C5569" s="230" t="s">
        <v>4214</v>
      </c>
      <c r="D5569" s="230" t="s">
        <v>253</v>
      </c>
      <c r="E5569" s="231" t="s">
        <v>4215</v>
      </c>
      <c r="F5569" s="232" t="s">
        <v>4216</v>
      </c>
      <c r="G5569" s="233" t="s">
        <v>389</v>
      </c>
      <c r="H5569" s="234">
        <v>2078.1750000000002</v>
      </c>
      <c r="I5569" s="235"/>
      <c r="J5569" s="236">
        <f>ROUND(I5569*H5569,2)</f>
        <v>0</v>
      </c>
      <c r="K5569" s="237"/>
      <c r="L5569" s="47"/>
      <c r="M5569" s="238" t="s">
        <v>1</v>
      </c>
      <c r="N5569" s="239" t="s">
        <v>49</v>
      </c>
      <c r="O5569" s="94"/>
      <c r="P5569" s="240">
        <f>O5569*H5569</f>
        <v>0</v>
      </c>
      <c r="Q5569" s="240">
        <v>0</v>
      </c>
      <c r="R5569" s="240">
        <f>Q5569*H5569</f>
        <v>0</v>
      </c>
      <c r="S5569" s="240">
        <v>0</v>
      </c>
      <c r="T5569" s="241">
        <f>S5569*H5569</f>
        <v>0</v>
      </c>
      <c r="U5569" s="41"/>
      <c r="V5569" s="41"/>
      <c r="W5569" s="41"/>
      <c r="X5569" s="41"/>
      <c r="Y5569" s="41"/>
      <c r="Z5569" s="41"/>
      <c r="AA5569" s="41"/>
      <c r="AB5569" s="41"/>
      <c r="AC5569" s="41"/>
      <c r="AD5569" s="41"/>
      <c r="AE5569" s="41"/>
      <c r="AR5569" s="242" t="s">
        <v>304</v>
      </c>
      <c r="AT5569" s="242" t="s">
        <v>253</v>
      </c>
      <c r="AU5569" s="242" t="s">
        <v>93</v>
      </c>
      <c r="AY5569" s="19" t="s">
        <v>251</v>
      </c>
      <c r="BE5569" s="243">
        <f>IF(N5569="základní",J5569,0)</f>
        <v>0</v>
      </c>
      <c r="BF5569" s="243">
        <f>IF(N5569="snížená",J5569,0)</f>
        <v>0</v>
      </c>
      <c r="BG5569" s="243">
        <f>IF(N5569="zákl. přenesená",J5569,0)</f>
        <v>0</v>
      </c>
      <c r="BH5569" s="243">
        <f>IF(N5569="sníž. přenesená",J5569,0)</f>
        <v>0</v>
      </c>
      <c r="BI5569" s="243">
        <f>IF(N5569="nulová",J5569,0)</f>
        <v>0</v>
      </c>
      <c r="BJ5569" s="19" t="s">
        <v>91</v>
      </c>
      <c r="BK5569" s="243">
        <f>ROUND(I5569*H5569,2)</f>
        <v>0</v>
      </c>
      <c r="BL5569" s="19" t="s">
        <v>304</v>
      </c>
      <c r="BM5569" s="242" t="s">
        <v>4217</v>
      </c>
    </row>
    <row r="5570" s="2" customFormat="1">
      <c r="A5570" s="41"/>
      <c r="B5570" s="42"/>
      <c r="C5570" s="43"/>
      <c r="D5570" s="244" t="s">
        <v>258</v>
      </c>
      <c r="E5570" s="43"/>
      <c r="F5570" s="245" t="s">
        <v>4218</v>
      </c>
      <c r="G5570" s="43"/>
      <c r="H5570" s="43"/>
      <c r="I5570" s="246"/>
      <c r="J5570" s="43"/>
      <c r="K5570" s="43"/>
      <c r="L5570" s="47"/>
      <c r="M5570" s="247"/>
      <c r="N5570" s="248"/>
      <c r="O5570" s="94"/>
      <c r="P5570" s="94"/>
      <c r="Q5570" s="94"/>
      <c r="R5570" s="94"/>
      <c r="S5570" s="94"/>
      <c r="T5570" s="95"/>
      <c r="U5570" s="41"/>
      <c r="V5570" s="41"/>
      <c r="W5570" s="41"/>
      <c r="X5570" s="41"/>
      <c r="Y5570" s="41"/>
      <c r="Z5570" s="41"/>
      <c r="AA5570" s="41"/>
      <c r="AB5570" s="41"/>
      <c r="AC5570" s="41"/>
      <c r="AD5570" s="41"/>
      <c r="AE5570" s="41"/>
      <c r="AT5570" s="19" t="s">
        <v>258</v>
      </c>
      <c r="AU5570" s="19" t="s">
        <v>93</v>
      </c>
    </row>
    <row r="5571" s="15" customFormat="1">
      <c r="A5571" s="15"/>
      <c r="B5571" s="272"/>
      <c r="C5571" s="273"/>
      <c r="D5571" s="251" t="s">
        <v>260</v>
      </c>
      <c r="E5571" s="274" t="s">
        <v>1</v>
      </c>
      <c r="F5571" s="275" t="s">
        <v>499</v>
      </c>
      <c r="G5571" s="273"/>
      <c r="H5571" s="274" t="s">
        <v>1</v>
      </c>
      <c r="I5571" s="276"/>
      <c r="J5571" s="273"/>
      <c r="K5571" s="273"/>
      <c r="L5571" s="277"/>
      <c r="M5571" s="278"/>
      <c r="N5571" s="279"/>
      <c r="O5571" s="279"/>
      <c r="P5571" s="279"/>
      <c r="Q5571" s="279"/>
      <c r="R5571" s="279"/>
      <c r="S5571" s="279"/>
      <c r="T5571" s="280"/>
      <c r="U5571" s="15"/>
      <c r="V5571" s="15"/>
      <c r="W5571" s="15"/>
      <c r="X5571" s="15"/>
      <c r="Y5571" s="15"/>
      <c r="Z5571" s="15"/>
      <c r="AA5571" s="15"/>
      <c r="AB5571" s="15"/>
      <c r="AC5571" s="15"/>
      <c r="AD5571" s="15"/>
      <c r="AE5571" s="15"/>
      <c r="AT5571" s="281" t="s">
        <v>260</v>
      </c>
      <c r="AU5571" s="281" t="s">
        <v>93</v>
      </c>
      <c r="AV5571" s="15" t="s">
        <v>91</v>
      </c>
      <c r="AW5571" s="15" t="s">
        <v>40</v>
      </c>
      <c r="AX5571" s="15" t="s">
        <v>84</v>
      </c>
      <c r="AY5571" s="281" t="s">
        <v>251</v>
      </c>
    </row>
    <row r="5572" s="13" customFormat="1">
      <c r="A5572" s="13"/>
      <c r="B5572" s="249"/>
      <c r="C5572" s="250"/>
      <c r="D5572" s="251" t="s">
        <v>260</v>
      </c>
      <c r="E5572" s="252" t="s">
        <v>1</v>
      </c>
      <c r="F5572" s="253" t="s">
        <v>4219</v>
      </c>
      <c r="G5572" s="250"/>
      <c r="H5572" s="254">
        <v>17.408999999999999</v>
      </c>
      <c r="I5572" s="255"/>
      <c r="J5572" s="250"/>
      <c r="K5572" s="250"/>
      <c r="L5572" s="256"/>
      <c r="M5572" s="257"/>
      <c r="N5572" s="258"/>
      <c r="O5572" s="258"/>
      <c r="P5572" s="258"/>
      <c r="Q5572" s="258"/>
      <c r="R5572" s="258"/>
      <c r="S5572" s="258"/>
      <c r="T5572" s="259"/>
      <c r="U5572" s="13"/>
      <c r="V5572" s="13"/>
      <c r="W5572" s="13"/>
      <c r="X5572" s="13"/>
      <c r="Y5572" s="13"/>
      <c r="Z5572" s="13"/>
      <c r="AA5572" s="13"/>
      <c r="AB5572" s="13"/>
      <c r="AC5572" s="13"/>
      <c r="AD5572" s="13"/>
      <c r="AE5572" s="13"/>
      <c r="AT5572" s="260" t="s">
        <v>260</v>
      </c>
      <c r="AU5572" s="260" t="s">
        <v>93</v>
      </c>
      <c r="AV5572" s="13" t="s">
        <v>93</v>
      </c>
      <c r="AW5572" s="13" t="s">
        <v>40</v>
      </c>
      <c r="AX5572" s="13" t="s">
        <v>84</v>
      </c>
      <c r="AY5572" s="260" t="s">
        <v>251</v>
      </c>
    </row>
    <row r="5573" s="13" customFormat="1">
      <c r="A5573" s="13"/>
      <c r="B5573" s="249"/>
      <c r="C5573" s="250"/>
      <c r="D5573" s="251" t="s">
        <v>260</v>
      </c>
      <c r="E5573" s="252" t="s">
        <v>1</v>
      </c>
      <c r="F5573" s="253" t="s">
        <v>4220</v>
      </c>
      <c r="G5573" s="250"/>
      <c r="H5573" s="254">
        <v>10.569000000000001</v>
      </c>
      <c r="I5573" s="255"/>
      <c r="J5573" s="250"/>
      <c r="K5573" s="250"/>
      <c r="L5573" s="256"/>
      <c r="M5573" s="257"/>
      <c r="N5573" s="258"/>
      <c r="O5573" s="258"/>
      <c r="P5573" s="258"/>
      <c r="Q5573" s="258"/>
      <c r="R5573" s="258"/>
      <c r="S5573" s="258"/>
      <c r="T5573" s="259"/>
      <c r="U5573" s="13"/>
      <c r="V5573" s="13"/>
      <c r="W5573" s="13"/>
      <c r="X5573" s="13"/>
      <c r="Y5573" s="13"/>
      <c r="Z5573" s="13"/>
      <c r="AA5573" s="13"/>
      <c r="AB5573" s="13"/>
      <c r="AC5573" s="13"/>
      <c r="AD5573" s="13"/>
      <c r="AE5573" s="13"/>
      <c r="AT5573" s="260" t="s">
        <v>260</v>
      </c>
      <c r="AU5573" s="260" t="s">
        <v>93</v>
      </c>
      <c r="AV5573" s="13" t="s">
        <v>93</v>
      </c>
      <c r="AW5573" s="13" t="s">
        <v>40</v>
      </c>
      <c r="AX5573" s="13" t="s">
        <v>84</v>
      </c>
      <c r="AY5573" s="260" t="s">
        <v>251</v>
      </c>
    </row>
    <row r="5574" s="13" customFormat="1">
      <c r="A5574" s="13"/>
      <c r="B5574" s="249"/>
      <c r="C5574" s="250"/>
      <c r="D5574" s="251" t="s">
        <v>260</v>
      </c>
      <c r="E5574" s="252" t="s">
        <v>1</v>
      </c>
      <c r="F5574" s="253" t="s">
        <v>4221</v>
      </c>
      <c r="G5574" s="250"/>
      <c r="H5574" s="254">
        <v>16.530000000000001</v>
      </c>
      <c r="I5574" s="255"/>
      <c r="J5574" s="250"/>
      <c r="K5574" s="250"/>
      <c r="L5574" s="256"/>
      <c r="M5574" s="257"/>
      <c r="N5574" s="258"/>
      <c r="O5574" s="258"/>
      <c r="P5574" s="258"/>
      <c r="Q5574" s="258"/>
      <c r="R5574" s="258"/>
      <c r="S5574" s="258"/>
      <c r="T5574" s="259"/>
      <c r="U5574" s="13"/>
      <c r="V5574" s="13"/>
      <c r="W5574" s="13"/>
      <c r="X5574" s="13"/>
      <c r="Y5574" s="13"/>
      <c r="Z5574" s="13"/>
      <c r="AA5574" s="13"/>
      <c r="AB5574" s="13"/>
      <c r="AC5574" s="13"/>
      <c r="AD5574" s="13"/>
      <c r="AE5574" s="13"/>
      <c r="AT5574" s="260" t="s">
        <v>260</v>
      </c>
      <c r="AU5574" s="260" t="s">
        <v>93</v>
      </c>
      <c r="AV5574" s="13" t="s">
        <v>93</v>
      </c>
      <c r="AW5574" s="13" t="s">
        <v>40</v>
      </c>
      <c r="AX5574" s="13" t="s">
        <v>84</v>
      </c>
      <c r="AY5574" s="260" t="s">
        <v>251</v>
      </c>
    </row>
    <row r="5575" s="13" customFormat="1">
      <c r="A5575" s="13"/>
      <c r="B5575" s="249"/>
      <c r="C5575" s="250"/>
      <c r="D5575" s="251" t="s">
        <v>260</v>
      </c>
      <c r="E5575" s="252" t="s">
        <v>1</v>
      </c>
      <c r="F5575" s="253" t="s">
        <v>4222</v>
      </c>
      <c r="G5575" s="250"/>
      <c r="H5575" s="254">
        <v>11.677</v>
      </c>
      <c r="I5575" s="255"/>
      <c r="J5575" s="250"/>
      <c r="K5575" s="250"/>
      <c r="L5575" s="256"/>
      <c r="M5575" s="257"/>
      <c r="N5575" s="258"/>
      <c r="O5575" s="258"/>
      <c r="P5575" s="258"/>
      <c r="Q5575" s="258"/>
      <c r="R5575" s="258"/>
      <c r="S5575" s="258"/>
      <c r="T5575" s="259"/>
      <c r="U5575" s="13"/>
      <c r="V5575" s="13"/>
      <c r="W5575" s="13"/>
      <c r="X5575" s="13"/>
      <c r="Y5575" s="13"/>
      <c r="Z5575" s="13"/>
      <c r="AA5575" s="13"/>
      <c r="AB5575" s="13"/>
      <c r="AC5575" s="13"/>
      <c r="AD5575" s="13"/>
      <c r="AE5575" s="13"/>
      <c r="AT5575" s="260" t="s">
        <v>260</v>
      </c>
      <c r="AU5575" s="260" t="s">
        <v>93</v>
      </c>
      <c r="AV5575" s="13" t="s">
        <v>93</v>
      </c>
      <c r="AW5575" s="13" t="s">
        <v>40</v>
      </c>
      <c r="AX5575" s="13" t="s">
        <v>84</v>
      </c>
      <c r="AY5575" s="260" t="s">
        <v>251</v>
      </c>
    </row>
    <row r="5576" s="13" customFormat="1">
      <c r="A5576" s="13"/>
      <c r="B5576" s="249"/>
      <c r="C5576" s="250"/>
      <c r="D5576" s="251" t="s">
        <v>260</v>
      </c>
      <c r="E5576" s="252" t="s">
        <v>1</v>
      </c>
      <c r="F5576" s="253" t="s">
        <v>4223</v>
      </c>
      <c r="G5576" s="250"/>
      <c r="H5576" s="254">
        <v>2.915</v>
      </c>
      <c r="I5576" s="255"/>
      <c r="J5576" s="250"/>
      <c r="K5576" s="250"/>
      <c r="L5576" s="256"/>
      <c r="M5576" s="257"/>
      <c r="N5576" s="258"/>
      <c r="O5576" s="258"/>
      <c r="P5576" s="258"/>
      <c r="Q5576" s="258"/>
      <c r="R5576" s="258"/>
      <c r="S5576" s="258"/>
      <c r="T5576" s="259"/>
      <c r="U5576" s="13"/>
      <c r="V5576" s="13"/>
      <c r="W5576" s="13"/>
      <c r="X5576" s="13"/>
      <c r="Y5576" s="13"/>
      <c r="Z5576" s="13"/>
      <c r="AA5576" s="13"/>
      <c r="AB5576" s="13"/>
      <c r="AC5576" s="13"/>
      <c r="AD5576" s="13"/>
      <c r="AE5576" s="13"/>
      <c r="AT5576" s="260" t="s">
        <v>260</v>
      </c>
      <c r="AU5576" s="260" t="s">
        <v>93</v>
      </c>
      <c r="AV5576" s="13" t="s">
        <v>93</v>
      </c>
      <c r="AW5576" s="13" t="s">
        <v>40</v>
      </c>
      <c r="AX5576" s="13" t="s">
        <v>84</v>
      </c>
      <c r="AY5576" s="260" t="s">
        <v>251</v>
      </c>
    </row>
    <row r="5577" s="16" customFormat="1">
      <c r="A5577" s="16"/>
      <c r="B5577" s="283"/>
      <c r="C5577" s="284"/>
      <c r="D5577" s="251" t="s">
        <v>260</v>
      </c>
      <c r="E5577" s="285" t="s">
        <v>1</v>
      </c>
      <c r="F5577" s="286" t="s">
        <v>329</v>
      </c>
      <c r="G5577" s="284"/>
      <c r="H5577" s="287">
        <v>59.100000000000001</v>
      </c>
      <c r="I5577" s="288"/>
      <c r="J5577" s="284"/>
      <c r="K5577" s="284"/>
      <c r="L5577" s="289"/>
      <c r="M5577" s="290"/>
      <c r="N5577" s="291"/>
      <c r="O5577" s="291"/>
      <c r="P5577" s="291"/>
      <c r="Q5577" s="291"/>
      <c r="R5577" s="291"/>
      <c r="S5577" s="291"/>
      <c r="T5577" s="292"/>
      <c r="U5577" s="16"/>
      <c r="V5577" s="16"/>
      <c r="W5577" s="16"/>
      <c r="X5577" s="16"/>
      <c r="Y5577" s="16"/>
      <c r="Z5577" s="16"/>
      <c r="AA5577" s="16"/>
      <c r="AB5577" s="16"/>
      <c r="AC5577" s="16"/>
      <c r="AD5577" s="16"/>
      <c r="AE5577" s="16"/>
      <c r="AT5577" s="293" t="s">
        <v>260</v>
      </c>
      <c r="AU5577" s="293" t="s">
        <v>93</v>
      </c>
      <c r="AV5577" s="16" t="s">
        <v>273</v>
      </c>
      <c r="AW5577" s="16" t="s">
        <v>40</v>
      </c>
      <c r="AX5577" s="16" t="s">
        <v>84</v>
      </c>
      <c r="AY5577" s="293" t="s">
        <v>251</v>
      </c>
    </row>
    <row r="5578" s="15" customFormat="1">
      <c r="A5578" s="15"/>
      <c r="B5578" s="272"/>
      <c r="C5578" s="273"/>
      <c r="D5578" s="251" t="s">
        <v>260</v>
      </c>
      <c r="E5578" s="274" t="s">
        <v>1</v>
      </c>
      <c r="F5578" s="275" t="s">
        <v>505</v>
      </c>
      <c r="G5578" s="273"/>
      <c r="H5578" s="274" t="s">
        <v>1</v>
      </c>
      <c r="I5578" s="276"/>
      <c r="J5578" s="273"/>
      <c r="K5578" s="273"/>
      <c r="L5578" s="277"/>
      <c r="M5578" s="278"/>
      <c r="N5578" s="279"/>
      <c r="O5578" s="279"/>
      <c r="P5578" s="279"/>
      <c r="Q5578" s="279"/>
      <c r="R5578" s="279"/>
      <c r="S5578" s="279"/>
      <c r="T5578" s="280"/>
      <c r="U5578" s="15"/>
      <c r="V5578" s="15"/>
      <c r="W5578" s="15"/>
      <c r="X5578" s="15"/>
      <c r="Y5578" s="15"/>
      <c r="Z5578" s="15"/>
      <c r="AA5578" s="15"/>
      <c r="AB5578" s="15"/>
      <c r="AC5578" s="15"/>
      <c r="AD5578" s="15"/>
      <c r="AE5578" s="15"/>
      <c r="AT5578" s="281" t="s">
        <v>260</v>
      </c>
      <c r="AU5578" s="281" t="s">
        <v>93</v>
      </c>
      <c r="AV5578" s="15" t="s">
        <v>91</v>
      </c>
      <c r="AW5578" s="15" t="s">
        <v>40</v>
      </c>
      <c r="AX5578" s="15" t="s">
        <v>84</v>
      </c>
      <c r="AY5578" s="281" t="s">
        <v>251</v>
      </c>
    </row>
    <row r="5579" s="13" customFormat="1">
      <c r="A5579" s="13"/>
      <c r="B5579" s="249"/>
      <c r="C5579" s="250"/>
      <c r="D5579" s="251" t="s">
        <v>260</v>
      </c>
      <c r="E5579" s="252" t="s">
        <v>1</v>
      </c>
      <c r="F5579" s="253" t="s">
        <v>4224</v>
      </c>
      <c r="G5579" s="250"/>
      <c r="H5579" s="254">
        <v>23.143000000000001</v>
      </c>
      <c r="I5579" s="255"/>
      <c r="J5579" s="250"/>
      <c r="K5579" s="250"/>
      <c r="L5579" s="256"/>
      <c r="M5579" s="257"/>
      <c r="N5579" s="258"/>
      <c r="O5579" s="258"/>
      <c r="P5579" s="258"/>
      <c r="Q5579" s="258"/>
      <c r="R5579" s="258"/>
      <c r="S5579" s="258"/>
      <c r="T5579" s="259"/>
      <c r="U5579" s="13"/>
      <c r="V5579" s="13"/>
      <c r="W5579" s="13"/>
      <c r="X5579" s="13"/>
      <c r="Y5579" s="13"/>
      <c r="Z5579" s="13"/>
      <c r="AA5579" s="13"/>
      <c r="AB5579" s="13"/>
      <c r="AC5579" s="13"/>
      <c r="AD5579" s="13"/>
      <c r="AE5579" s="13"/>
      <c r="AT5579" s="260" t="s">
        <v>260</v>
      </c>
      <c r="AU5579" s="260" t="s">
        <v>93</v>
      </c>
      <c r="AV5579" s="13" t="s">
        <v>93</v>
      </c>
      <c r="AW5579" s="13" t="s">
        <v>40</v>
      </c>
      <c r="AX5579" s="13" t="s">
        <v>84</v>
      </c>
      <c r="AY5579" s="260" t="s">
        <v>251</v>
      </c>
    </row>
    <row r="5580" s="13" customFormat="1">
      <c r="A5580" s="13"/>
      <c r="B5580" s="249"/>
      <c r="C5580" s="250"/>
      <c r="D5580" s="251" t="s">
        <v>260</v>
      </c>
      <c r="E5580" s="252" t="s">
        <v>1</v>
      </c>
      <c r="F5580" s="253" t="s">
        <v>4225</v>
      </c>
      <c r="G5580" s="250"/>
      <c r="H5580" s="254">
        <v>324.41000000000003</v>
      </c>
      <c r="I5580" s="255"/>
      <c r="J5580" s="250"/>
      <c r="K5580" s="250"/>
      <c r="L5580" s="256"/>
      <c r="M5580" s="257"/>
      <c r="N5580" s="258"/>
      <c r="O5580" s="258"/>
      <c r="P5580" s="258"/>
      <c r="Q5580" s="258"/>
      <c r="R5580" s="258"/>
      <c r="S5580" s="258"/>
      <c r="T5580" s="259"/>
      <c r="U5580" s="13"/>
      <c r="V5580" s="13"/>
      <c r="W5580" s="13"/>
      <c r="X5580" s="13"/>
      <c r="Y5580" s="13"/>
      <c r="Z5580" s="13"/>
      <c r="AA5580" s="13"/>
      <c r="AB5580" s="13"/>
      <c r="AC5580" s="13"/>
      <c r="AD5580" s="13"/>
      <c r="AE5580" s="13"/>
      <c r="AT5580" s="260" t="s">
        <v>260</v>
      </c>
      <c r="AU5580" s="260" t="s">
        <v>93</v>
      </c>
      <c r="AV5580" s="13" t="s">
        <v>93</v>
      </c>
      <c r="AW5580" s="13" t="s">
        <v>40</v>
      </c>
      <c r="AX5580" s="13" t="s">
        <v>84</v>
      </c>
      <c r="AY5580" s="260" t="s">
        <v>251</v>
      </c>
    </row>
    <row r="5581" s="13" customFormat="1">
      <c r="A5581" s="13"/>
      <c r="B5581" s="249"/>
      <c r="C5581" s="250"/>
      <c r="D5581" s="251" t="s">
        <v>260</v>
      </c>
      <c r="E5581" s="252" t="s">
        <v>1</v>
      </c>
      <c r="F5581" s="253" t="s">
        <v>4226</v>
      </c>
      <c r="G5581" s="250"/>
      <c r="H5581" s="254">
        <v>18.071000000000002</v>
      </c>
      <c r="I5581" s="255"/>
      <c r="J5581" s="250"/>
      <c r="K5581" s="250"/>
      <c r="L5581" s="256"/>
      <c r="M5581" s="257"/>
      <c r="N5581" s="258"/>
      <c r="O5581" s="258"/>
      <c r="P5581" s="258"/>
      <c r="Q5581" s="258"/>
      <c r="R5581" s="258"/>
      <c r="S5581" s="258"/>
      <c r="T5581" s="259"/>
      <c r="U5581" s="13"/>
      <c r="V5581" s="13"/>
      <c r="W5581" s="13"/>
      <c r="X5581" s="13"/>
      <c r="Y5581" s="13"/>
      <c r="Z5581" s="13"/>
      <c r="AA5581" s="13"/>
      <c r="AB5581" s="13"/>
      <c r="AC5581" s="13"/>
      <c r="AD5581" s="13"/>
      <c r="AE5581" s="13"/>
      <c r="AT5581" s="260" t="s">
        <v>260</v>
      </c>
      <c r="AU5581" s="260" t="s">
        <v>93</v>
      </c>
      <c r="AV5581" s="13" t="s">
        <v>93</v>
      </c>
      <c r="AW5581" s="13" t="s">
        <v>40</v>
      </c>
      <c r="AX5581" s="13" t="s">
        <v>84</v>
      </c>
      <c r="AY5581" s="260" t="s">
        <v>251</v>
      </c>
    </row>
    <row r="5582" s="13" customFormat="1">
      <c r="A5582" s="13"/>
      <c r="B5582" s="249"/>
      <c r="C5582" s="250"/>
      <c r="D5582" s="251" t="s">
        <v>260</v>
      </c>
      <c r="E5582" s="252" t="s">
        <v>1</v>
      </c>
      <c r="F5582" s="253" t="s">
        <v>4227</v>
      </c>
      <c r="G5582" s="250"/>
      <c r="H5582" s="254">
        <v>22.870999999999999</v>
      </c>
      <c r="I5582" s="255"/>
      <c r="J5582" s="250"/>
      <c r="K5582" s="250"/>
      <c r="L5582" s="256"/>
      <c r="M5582" s="257"/>
      <c r="N5582" s="258"/>
      <c r="O5582" s="258"/>
      <c r="P5582" s="258"/>
      <c r="Q5582" s="258"/>
      <c r="R5582" s="258"/>
      <c r="S5582" s="258"/>
      <c r="T5582" s="259"/>
      <c r="U5582" s="13"/>
      <c r="V5582" s="13"/>
      <c r="W5582" s="13"/>
      <c r="X5582" s="13"/>
      <c r="Y5582" s="13"/>
      <c r="Z5582" s="13"/>
      <c r="AA5582" s="13"/>
      <c r="AB5582" s="13"/>
      <c r="AC5582" s="13"/>
      <c r="AD5582" s="13"/>
      <c r="AE5582" s="13"/>
      <c r="AT5582" s="260" t="s">
        <v>260</v>
      </c>
      <c r="AU5582" s="260" t="s">
        <v>93</v>
      </c>
      <c r="AV5582" s="13" t="s">
        <v>93</v>
      </c>
      <c r="AW5582" s="13" t="s">
        <v>40</v>
      </c>
      <c r="AX5582" s="13" t="s">
        <v>84</v>
      </c>
      <c r="AY5582" s="260" t="s">
        <v>251</v>
      </c>
    </row>
    <row r="5583" s="13" customFormat="1">
      <c r="A5583" s="13"/>
      <c r="B5583" s="249"/>
      <c r="C5583" s="250"/>
      <c r="D5583" s="251" t="s">
        <v>260</v>
      </c>
      <c r="E5583" s="252" t="s">
        <v>1</v>
      </c>
      <c r="F5583" s="253" t="s">
        <v>4228</v>
      </c>
      <c r="G5583" s="250"/>
      <c r="H5583" s="254">
        <v>25.379999999999999</v>
      </c>
      <c r="I5583" s="255"/>
      <c r="J5583" s="250"/>
      <c r="K5583" s="250"/>
      <c r="L5583" s="256"/>
      <c r="M5583" s="257"/>
      <c r="N5583" s="258"/>
      <c r="O5583" s="258"/>
      <c r="P5583" s="258"/>
      <c r="Q5583" s="258"/>
      <c r="R5583" s="258"/>
      <c r="S5583" s="258"/>
      <c r="T5583" s="259"/>
      <c r="U5583" s="13"/>
      <c r="V5583" s="13"/>
      <c r="W5583" s="13"/>
      <c r="X5583" s="13"/>
      <c r="Y5583" s="13"/>
      <c r="Z5583" s="13"/>
      <c r="AA5583" s="13"/>
      <c r="AB5583" s="13"/>
      <c r="AC5583" s="13"/>
      <c r="AD5583" s="13"/>
      <c r="AE5583" s="13"/>
      <c r="AT5583" s="260" t="s">
        <v>260</v>
      </c>
      <c r="AU5583" s="260" t="s">
        <v>93</v>
      </c>
      <c r="AV5583" s="13" t="s">
        <v>93</v>
      </c>
      <c r="AW5583" s="13" t="s">
        <v>40</v>
      </c>
      <c r="AX5583" s="13" t="s">
        <v>84</v>
      </c>
      <c r="AY5583" s="260" t="s">
        <v>251</v>
      </c>
    </row>
    <row r="5584" s="13" customFormat="1">
      <c r="A5584" s="13"/>
      <c r="B5584" s="249"/>
      <c r="C5584" s="250"/>
      <c r="D5584" s="251" t="s">
        <v>260</v>
      </c>
      <c r="E5584" s="252" t="s">
        <v>1</v>
      </c>
      <c r="F5584" s="253" t="s">
        <v>4229</v>
      </c>
      <c r="G5584" s="250"/>
      <c r="H5584" s="254">
        <v>3.4199999999999999</v>
      </c>
      <c r="I5584" s="255"/>
      <c r="J5584" s="250"/>
      <c r="K5584" s="250"/>
      <c r="L5584" s="256"/>
      <c r="M5584" s="257"/>
      <c r="N5584" s="258"/>
      <c r="O5584" s="258"/>
      <c r="P5584" s="258"/>
      <c r="Q5584" s="258"/>
      <c r="R5584" s="258"/>
      <c r="S5584" s="258"/>
      <c r="T5584" s="259"/>
      <c r="U5584" s="13"/>
      <c r="V5584" s="13"/>
      <c r="W5584" s="13"/>
      <c r="X5584" s="13"/>
      <c r="Y5584" s="13"/>
      <c r="Z5584" s="13"/>
      <c r="AA5584" s="13"/>
      <c r="AB5584" s="13"/>
      <c r="AC5584" s="13"/>
      <c r="AD5584" s="13"/>
      <c r="AE5584" s="13"/>
      <c r="AT5584" s="260" t="s">
        <v>260</v>
      </c>
      <c r="AU5584" s="260" t="s">
        <v>93</v>
      </c>
      <c r="AV5584" s="13" t="s">
        <v>93</v>
      </c>
      <c r="AW5584" s="13" t="s">
        <v>40</v>
      </c>
      <c r="AX5584" s="13" t="s">
        <v>84</v>
      </c>
      <c r="AY5584" s="260" t="s">
        <v>251</v>
      </c>
    </row>
    <row r="5585" s="16" customFormat="1">
      <c r="A5585" s="16"/>
      <c r="B5585" s="283"/>
      <c r="C5585" s="284"/>
      <c r="D5585" s="251" t="s">
        <v>260</v>
      </c>
      <c r="E5585" s="285" t="s">
        <v>1</v>
      </c>
      <c r="F5585" s="286" t="s">
        <v>329</v>
      </c>
      <c r="G5585" s="284"/>
      <c r="H5585" s="287">
        <v>417.29500000000002</v>
      </c>
      <c r="I5585" s="288"/>
      <c r="J5585" s="284"/>
      <c r="K5585" s="284"/>
      <c r="L5585" s="289"/>
      <c r="M5585" s="290"/>
      <c r="N5585" s="291"/>
      <c r="O5585" s="291"/>
      <c r="P5585" s="291"/>
      <c r="Q5585" s="291"/>
      <c r="R5585" s="291"/>
      <c r="S5585" s="291"/>
      <c r="T5585" s="292"/>
      <c r="U5585" s="16"/>
      <c r="V5585" s="16"/>
      <c r="W5585" s="16"/>
      <c r="X5585" s="16"/>
      <c r="Y5585" s="16"/>
      <c r="Z5585" s="16"/>
      <c r="AA5585" s="16"/>
      <c r="AB5585" s="16"/>
      <c r="AC5585" s="16"/>
      <c r="AD5585" s="16"/>
      <c r="AE5585" s="16"/>
      <c r="AT5585" s="293" t="s">
        <v>260</v>
      </c>
      <c r="AU5585" s="293" t="s">
        <v>93</v>
      </c>
      <c r="AV5585" s="16" t="s">
        <v>273</v>
      </c>
      <c r="AW5585" s="16" t="s">
        <v>40</v>
      </c>
      <c r="AX5585" s="16" t="s">
        <v>84</v>
      </c>
      <c r="AY5585" s="293" t="s">
        <v>251</v>
      </c>
    </row>
    <row r="5586" s="15" customFormat="1">
      <c r="A5586" s="15"/>
      <c r="B5586" s="272"/>
      <c r="C5586" s="273"/>
      <c r="D5586" s="251" t="s">
        <v>260</v>
      </c>
      <c r="E5586" s="274" t="s">
        <v>1</v>
      </c>
      <c r="F5586" s="275" t="s">
        <v>511</v>
      </c>
      <c r="G5586" s="273"/>
      <c r="H5586" s="274" t="s">
        <v>1</v>
      </c>
      <c r="I5586" s="276"/>
      <c r="J5586" s="273"/>
      <c r="K5586" s="273"/>
      <c r="L5586" s="277"/>
      <c r="M5586" s="278"/>
      <c r="N5586" s="279"/>
      <c r="O5586" s="279"/>
      <c r="P5586" s="279"/>
      <c r="Q5586" s="279"/>
      <c r="R5586" s="279"/>
      <c r="S5586" s="279"/>
      <c r="T5586" s="280"/>
      <c r="U5586" s="15"/>
      <c r="V5586" s="15"/>
      <c r="W5586" s="15"/>
      <c r="X5586" s="15"/>
      <c r="Y5586" s="15"/>
      <c r="Z5586" s="15"/>
      <c r="AA5586" s="15"/>
      <c r="AB5586" s="15"/>
      <c r="AC5586" s="15"/>
      <c r="AD5586" s="15"/>
      <c r="AE5586" s="15"/>
      <c r="AT5586" s="281" t="s">
        <v>260</v>
      </c>
      <c r="AU5586" s="281" t="s">
        <v>93</v>
      </c>
      <c r="AV5586" s="15" t="s">
        <v>91</v>
      </c>
      <c r="AW5586" s="15" t="s">
        <v>40</v>
      </c>
      <c r="AX5586" s="15" t="s">
        <v>84</v>
      </c>
      <c r="AY5586" s="281" t="s">
        <v>251</v>
      </c>
    </row>
    <row r="5587" s="13" customFormat="1">
      <c r="A5587" s="13"/>
      <c r="B5587" s="249"/>
      <c r="C5587" s="250"/>
      <c r="D5587" s="251" t="s">
        <v>260</v>
      </c>
      <c r="E5587" s="252" t="s">
        <v>1</v>
      </c>
      <c r="F5587" s="253" t="s">
        <v>4230</v>
      </c>
      <c r="G5587" s="250"/>
      <c r="H5587" s="254">
        <v>6.2930000000000001</v>
      </c>
      <c r="I5587" s="255"/>
      <c r="J5587" s="250"/>
      <c r="K5587" s="250"/>
      <c r="L5587" s="256"/>
      <c r="M5587" s="257"/>
      <c r="N5587" s="258"/>
      <c r="O5587" s="258"/>
      <c r="P5587" s="258"/>
      <c r="Q5587" s="258"/>
      <c r="R5587" s="258"/>
      <c r="S5587" s="258"/>
      <c r="T5587" s="259"/>
      <c r="U5587" s="13"/>
      <c r="V5587" s="13"/>
      <c r="W5587" s="13"/>
      <c r="X5587" s="13"/>
      <c r="Y5587" s="13"/>
      <c r="Z5587" s="13"/>
      <c r="AA5587" s="13"/>
      <c r="AB5587" s="13"/>
      <c r="AC5587" s="13"/>
      <c r="AD5587" s="13"/>
      <c r="AE5587" s="13"/>
      <c r="AT5587" s="260" t="s">
        <v>260</v>
      </c>
      <c r="AU5587" s="260" t="s">
        <v>93</v>
      </c>
      <c r="AV5587" s="13" t="s">
        <v>93</v>
      </c>
      <c r="AW5587" s="13" t="s">
        <v>40</v>
      </c>
      <c r="AX5587" s="13" t="s">
        <v>84</v>
      </c>
      <c r="AY5587" s="260" t="s">
        <v>251</v>
      </c>
    </row>
    <row r="5588" s="13" customFormat="1">
      <c r="A5588" s="13"/>
      <c r="B5588" s="249"/>
      <c r="C5588" s="250"/>
      <c r="D5588" s="251" t="s">
        <v>260</v>
      </c>
      <c r="E5588" s="252" t="s">
        <v>1</v>
      </c>
      <c r="F5588" s="253" t="s">
        <v>4225</v>
      </c>
      <c r="G5588" s="250"/>
      <c r="H5588" s="254">
        <v>324.41000000000003</v>
      </c>
      <c r="I5588" s="255"/>
      <c r="J5588" s="250"/>
      <c r="K5588" s="250"/>
      <c r="L5588" s="256"/>
      <c r="M5588" s="257"/>
      <c r="N5588" s="258"/>
      <c r="O5588" s="258"/>
      <c r="P5588" s="258"/>
      <c r="Q5588" s="258"/>
      <c r="R5588" s="258"/>
      <c r="S5588" s="258"/>
      <c r="T5588" s="259"/>
      <c r="U5588" s="13"/>
      <c r="V5588" s="13"/>
      <c r="W5588" s="13"/>
      <c r="X5588" s="13"/>
      <c r="Y5588" s="13"/>
      <c r="Z5588" s="13"/>
      <c r="AA5588" s="13"/>
      <c r="AB5588" s="13"/>
      <c r="AC5588" s="13"/>
      <c r="AD5588" s="13"/>
      <c r="AE5588" s="13"/>
      <c r="AT5588" s="260" t="s">
        <v>260</v>
      </c>
      <c r="AU5588" s="260" t="s">
        <v>93</v>
      </c>
      <c r="AV5588" s="13" t="s">
        <v>93</v>
      </c>
      <c r="AW5588" s="13" t="s">
        <v>40</v>
      </c>
      <c r="AX5588" s="13" t="s">
        <v>84</v>
      </c>
      <c r="AY5588" s="260" t="s">
        <v>251</v>
      </c>
    </row>
    <row r="5589" s="13" customFormat="1">
      <c r="A5589" s="13"/>
      <c r="B5589" s="249"/>
      <c r="C5589" s="250"/>
      <c r="D5589" s="251" t="s">
        <v>260</v>
      </c>
      <c r="E5589" s="252" t="s">
        <v>1</v>
      </c>
      <c r="F5589" s="253" t="s">
        <v>4231</v>
      </c>
      <c r="G5589" s="250"/>
      <c r="H5589" s="254">
        <v>18.071000000000002</v>
      </c>
      <c r="I5589" s="255"/>
      <c r="J5589" s="250"/>
      <c r="K5589" s="250"/>
      <c r="L5589" s="256"/>
      <c r="M5589" s="257"/>
      <c r="N5589" s="258"/>
      <c r="O5589" s="258"/>
      <c r="P5589" s="258"/>
      <c r="Q5589" s="258"/>
      <c r="R5589" s="258"/>
      <c r="S5589" s="258"/>
      <c r="T5589" s="259"/>
      <c r="U5589" s="13"/>
      <c r="V5589" s="13"/>
      <c r="W5589" s="13"/>
      <c r="X5589" s="13"/>
      <c r="Y5589" s="13"/>
      <c r="Z5589" s="13"/>
      <c r="AA5589" s="13"/>
      <c r="AB5589" s="13"/>
      <c r="AC5589" s="13"/>
      <c r="AD5589" s="13"/>
      <c r="AE5589" s="13"/>
      <c r="AT5589" s="260" t="s">
        <v>260</v>
      </c>
      <c r="AU5589" s="260" t="s">
        <v>93</v>
      </c>
      <c r="AV5589" s="13" t="s">
        <v>93</v>
      </c>
      <c r="AW5589" s="13" t="s">
        <v>40</v>
      </c>
      <c r="AX5589" s="13" t="s">
        <v>84</v>
      </c>
      <c r="AY5589" s="260" t="s">
        <v>251</v>
      </c>
    </row>
    <row r="5590" s="13" customFormat="1">
      <c r="A5590" s="13"/>
      <c r="B5590" s="249"/>
      <c r="C5590" s="250"/>
      <c r="D5590" s="251" t="s">
        <v>260</v>
      </c>
      <c r="E5590" s="252" t="s">
        <v>1</v>
      </c>
      <c r="F5590" s="253" t="s">
        <v>4232</v>
      </c>
      <c r="G5590" s="250"/>
      <c r="H5590" s="254">
        <v>22.870999999999999</v>
      </c>
      <c r="I5590" s="255"/>
      <c r="J5590" s="250"/>
      <c r="K5590" s="250"/>
      <c r="L5590" s="256"/>
      <c r="M5590" s="257"/>
      <c r="N5590" s="258"/>
      <c r="O5590" s="258"/>
      <c r="P5590" s="258"/>
      <c r="Q5590" s="258"/>
      <c r="R5590" s="258"/>
      <c r="S5590" s="258"/>
      <c r="T5590" s="259"/>
      <c r="U5590" s="13"/>
      <c r="V5590" s="13"/>
      <c r="W5590" s="13"/>
      <c r="X5590" s="13"/>
      <c r="Y5590" s="13"/>
      <c r="Z5590" s="13"/>
      <c r="AA5590" s="13"/>
      <c r="AB5590" s="13"/>
      <c r="AC5590" s="13"/>
      <c r="AD5590" s="13"/>
      <c r="AE5590" s="13"/>
      <c r="AT5590" s="260" t="s">
        <v>260</v>
      </c>
      <c r="AU5590" s="260" t="s">
        <v>93</v>
      </c>
      <c r="AV5590" s="13" t="s">
        <v>93</v>
      </c>
      <c r="AW5590" s="13" t="s">
        <v>40</v>
      </c>
      <c r="AX5590" s="13" t="s">
        <v>84</v>
      </c>
      <c r="AY5590" s="260" t="s">
        <v>251</v>
      </c>
    </row>
    <row r="5591" s="13" customFormat="1">
      <c r="A5591" s="13"/>
      <c r="B5591" s="249"/>
      <c r="C5591" s="250"/>
      <c r="D5591" s="251" t="s">
        <v>260</v>
      </c>
      <c r="E5591" s="252" t="s">
        <v>1</v>
      </c>
      <c r="F5591" s="253" t="s">
        <v>4228</v>
      </c>
      <c r="G5591" s="250"/>
      <c r="H5591" s="254">
        <v>25.379999999999999</v>
      </c>
      <c r="I5591" s="255"/>
      <c r="J5591" s="250"/>
      <c r="K5591" s="250"/>
      <c r="L5591" s="256"/>
      <c r="M5591" s="257"/>
      <c r="N5591" s="258"/>
      <c r="O5591" s="258"/>
      <c r="P5591" s="258"/>
      <c r="Q5591" s="258"/>
      <c r="R5591" s="258"/>
      <c r="S5591" s="258"/>
      <c r="T5591" s="259"/>
      <c r="U5591" s="13"/>
      <c r="V5591" s="13"/>
      <c r="W5591" s="13"/>
      <c r="X5591" s="13"/>
      <c r="Y5591" s="13"/>
      <c r="Z5591" s="13"/>
      <c r="AA5591" s="13"/>
      <c r="AB5591" s="13"/>
      <c r="AC5591" s="13"/>
      <c r="AD5591" s="13"/>
      <c r="AE5591" s="13"/>
      <c r="AT5591" s="260" t="s">
        <v>260</v>
      </c>
      <c r="AU5591" s="260" t="s">
        <v>93</v>
      </c>
      <c r="AV5591" s="13" t="s">
        <v>93</v>
      </c>
      <c r="AW5591" s="13" t="s">
        <v>40</v>
      </c>
      <c r="AX5591" s="13" t="s">
        <v>84</v>
      </c>
      <c r="AY5591" s="260" t="s">
        <v>251</v>
      </c>
    </row>
    <row r="5592" s="13" customFormat="1">
      <c r="A5592" s="13"/>
      <c r="B5592" s="249"/>
      <c r="C5592" s="250"/>
      <c r="D5592" s="251" t="s">
        <v>260</v>
      </c>
      <c r="E5592" s="252" t="s">
        <v>1</v>
      </c>
      <c r="F5592" s="253" t="s">
        <v>4229</v>
      </c>
      <c r="G5592" s="250"/>
      <c r="H5592" s="254">
        <v>3.4199999999999999</v>
      </c>
      <c r="I5592" s="255"/>
      <c r="J5592" s="250"/>
      <c r="K5592" s="250"/>
      <c r="L5592" s="256"/>
      <c r="M5592" s="257"/>
      <c r="N5592" s="258"/>
      <c r="O5592" s="258"/>
      <c r="P5592" s="258"/>
      <c r="Q5592" s="258"/>
      <c r="R5592" s="258"/>
      <c r="S5592" s="258"/>
      <c r="T5592" s="259"/>
      <c r="U5592" s="13"/>
      <c r="V5592" s="13"/>
      <c r="W5592" s="13"/>
      <c r="X5592" s="13"/>
      <c r="Y5592" s="13"/>
      <c r="Z5592" s="13"/>
      <c r="AA5592" s="13"/>
      <c r="AB5592" s="13"/>
      <c r="AC5592" s="13"/>
      <c r="AD5592" s="13"/>
      <c r="AE5592" s="13"/>
      <c r="AT5592" s="260" t="s">
        <v>260</v>
      </c>
      <c r="AU5592" s="260" t="s">
        <v>93</v>
      </c>
      <c r="AV5592" s="13" t="s">
        <v>93</v>
      </c>
      <c r="AW5592" s="13" t="s">
        <v>40</v>
      </c>
      <c r="AX5592" s="13" t="s">
        <v>84</v>
      </c>
      <c r="AY5592" s="260" t="s">
        <v>251</v>
      </c>
    </row>
    <row r="5593" s="16" customFormat="1">
      <c r="A5593" s="16"/>
      <c r="B5593" s="283"/>
      <c r="C5593" s="284"/>
      <c r="D5593" s="251" t="s">
        <v>260</v>
      </c>
      <c r="E5593" s="285" t="s">
        <v>1</v>
      </c>
      <c r="F5593" s="286" t="s">
        <v>329</v>
      </c>
      <c r="G5593" s="284"/>
      <c r="H5593" s="287">
        <v>400.44500000000005</v>
      </c>
      <c r="I5593" s="288"/>
      <c r="J5593" s="284"/>
      <c r="K5593" s="284"/>
      <c r="L5593" s="289"/>
      <c r="M5593" s="290"/>
      <c r="N5593" s="291"/>
      <c r="O5593" s="291"/>
      <c r="P5593" s="291"/>
      <c r="Q5593" s="291"/>
      <c r="R5593" s="291"/>
      <c r="S5593" s="291"/>
      <c r="T5593" s="292"/>
      <c r="U5593" s="16"/>
      <c r="V5593" s="16"/>
      <c r="W5593" s="16"/>
      <c r="X5593" s="16"/>
      <c r="Y5593" s="16"/>
      <c r="Z5593" s="16"/>
      <c r="AA5593" s="16"/>
      <c r="AB5593" s="16"/>
      <c r="AC5593" s="16"/>
      <c r="AD5593" s="16"/>
      <c r="AE5593" s="16"/>
      <c r="AT5593" s="293" t="s">
        <v>260</v>
      </c>
      <c r="AU5593" s="293" t="s">
        <v>93</v>
      </c>
      <c r="AV5593" s="16" t="s">
        <v>273</v>
      </c>
      <c r="AW5593" s="16" t="s">
        <v>40</v>
      </c>
      <c r="AX5593" s="16" t="s">
        <v>84</v>
      </c>
      <c r="AY5593" s="293" t="s">
        <v>251</v>
      </c>
    </row>
    <row r="5594" s="15" customFormat="1">
      <c r="A5594" s="15"/>
      <c r="B5594" s="272"/>
      <c r="C5594" s="273"/>
      <c r="D5594" s="251" t="s">
        <v>260</v>
      </c>
      <c r="E5594" s="274" t="s">
        <v>1</v>
      </c>
      <c r="F5594" s="275" t="s">
        <v>517</v>
      </c>
      <c r="G5594" s="273"/>
      <c r="H5594" s="274" t="s">
        <v>1</v>
      </c>
      <c r="I5594" s="276"/>
      <c r="J5594" s="273"/>
      <c r="K5594" s="273"/>
      <c r="L5594" s="277"/>
      <c r="M5594" s="278"/>
      <c r="N5594" s="279"/>
      <c r="O5594" s="279"/>
      <c r="P5594" s="279"/>
      <c r="Q5594" s="279"/>
      <c r="R5594" s="279"/>
      <c r="S5594" s="279"/>
      <c r="T5594" s="280"/>
      <c r="U5594" s="15"/>
      <c r="V5594" s="15"/>
      <c r="W5594" s="15"/>
      <c r="X5594" s="15"/>
      <c r="Y5594" s="15"/>
      <c r="Z5594" s="15"/>
      <c r="AA5594" s="15"/>
      <c r="AB5594" s="15"/>
      <c r="AC5594" s="15"/>
      <c r="AD5594" s="15"/>
      <c r="AE5594" s="15"/>
      <c r="AT5594" s="281" t="s">
        <v>260</v>
      </c>
      <c r="AU5594" s="281" t="s">
        <v>93</v>
      </c>
      <c r="AV5594" s="15" t="s">
        <v>91</v>
      </c>
      <c r="AW5594" s="15" t="s">
        <v>40</v>
      </c>
      <c r="AX5594" s="15" t="s">
        <v>84</v>
      </c>
      <c r="AY5594" s="281" t="s">
        <v>251</v>
      </c>
    </row>
    <row r="5595" s="13" customFormat="1">
      <c r="A5595" s="13"/>
      <c r="B5595" s="249"/>
      <c r="C5595" s="250"/>
      <c r="D5595" s="251" t="s">
        <v>260</v>
      </c>
      <c r="E5595" s="252" t="s">
        <v>1</v>
      </c>
      <c r="F5595" s="253" t="s">
        <v>4233</v>
      </c>
      <c r="G5595" s="250"/>
      <c r="H5595" s="254">
        <v>6.2930000000000001</v>
      </c>
      <c r="I5595" s="255"/>
      <c r="J5595" s="250"/>
      <c r="K5595" s="250"/>
      <c r="L5595" s="256"/>
      <c r="M5595" s="257"/>
      <c r="N5595" s="258"/>
      <c r="O5595" s="258"/>
      <c r="P5595" s="258"/>
      <c r="Q5595" s="258"/>
      <c r="R5595" s="258"/>
      <c r="S5595" s="258"/>
      <c r="T5595" s="259"/>
      <c r="U5595" s="13"/>
      <c r="V5595" s="13"/>
      <c r="W5595" s="13"/>
      <c r="X5595" s="13"/>
      <c r="Y5595" s="13"/>
      <c r="Z5595" s="13"/>
      <c r="AA5595" s="13"/>
      <c r="AB5595" s="13"/>
      <c r="AC5595" s="13"/>
      <c r="AD5595" s="13"/>
      <c r="AE5595" s="13"/>
      <c r="AT5595" s="260" t="s">
        <v>260</v>
      </c>
      <c r="AU5595" s="260" t="s">
        <v>93</v>
      </c>
      <c r="AV5595" s="13" t="s">
        <v>93</v>
      </c>
      <c r="AW5595" s="13" t="s">
        <v>40</v>
      </c>
      <c r="AX5595" s="13" t="s">
        <v>84</v>
      </c>
      <c r="AY5595" s="260" t="s">
        <v>251</v>
      </c>
    </row>
    <row r="5596" s="13" customFormat="1">
      <c r="A5596" s="13"/>
      <c r="B5596" s="249"/>
      <c r="C5596" s="250"/>
      <c r="D5596" s="251" t="s">
        <v>260</v>
      </c>
      <c r="E5596" s="252" t="s">
        <v>1</v>
      </c>
      <c r="F5596" s="253" t="s">
        <v>4225</v>
      </c>
      <c r="G5596" s="250"/>
      <c r="H5596" s="254">
        <v>324.41000000000003</v>
      </c>
      <c r="I5596" s="255"/>
      <c r="J5596" s="250"/>
      <c r="K5596" s="250"/>
      <c r="L5596" s="256"/>
      <c r="M5596" s="257"/>
      <c r="N5596" s="258"/>
      <c r="O5596" s="258"/>
      <c r="P5596" s="258"/>
      <c r="Q5596" s="258"/>
      <c r="R5596" s="258"/>
      <c r="S5596" s="258"/>
      <c r="T5596" s="259"/>
      <c r="U5596" s="13"/>
      <c r="V5596" s="13"/>
      <c r="W5596" s="13"/>
      <c r="X5596" s="13"/>
      <c r="Y5596" s="13"/>
      <c r="Z5596" s="13"/>
      <c r="AA5596" s="13"/>
      <c r="AB5596" s="13"/>
      <c r="AC5596" s="13"/>
      <c r="AD5596" s="13"/>
      <c r="AE5596" s="13"/>
      <c r="AT5596" s="260" t="s">
        <v>260</v>
      </c>
      <c r="AU5596" s="260" t="s">
        <v>93</v>
      </c>
      <c r="AV5596" s="13" t="s">
        <v>93</v>
      </c>
      <c r="AW5596" s="13" t="s">
        <v>40</v>
      </c>
      <c r="AX5596" s="13" t="s">
        <v>84</v>
      </c>
      <c r="AY5596" s="260" t="s">
        <v>251</v>
      </c>
    </row>
    <row r="5597" s="13" customFormat="1">
      <c r="A5597" s="13"/>
      <c r="B5597" s="249"/>
      <c r="C5597" s="250"/>
      <c r="D5597" s="251" t="s">
        <v>260</v>
      </c>
      <c r="E5597" s="252" t="s">
        <v>1</v>
      </c>
      <c r="F5597" s="253" t="s">
        <v>4234</v>
      </c>
      <c r="G5597" s="250"/>
      <c r="H5597" s="254">
        <v>18.071000000000002</v>
      </c>
      <c r="I5597" s="255"/>
      <c r="J5597" s="250"/>
      <c r="K5597" s="250"/>
      <c r="L5597" s="256"/>
      <c r="M5597" s="257"/>
      <c r="N5597" s="258"/>
      <c r="O5597" s="258"/>
      <c r="P5597" s="258"/>
      <c r="Q5597" s="258"/>
      <c r="R5597" s="258"/>
      <c r="S5597" s="258"/>
      <c r="T5597" s="259"/>
      <c r="U5597" s="13"/>
      <c r="V5597" s="13"/>
      <c r="W5597" s="13"/>
      <c r="X5597" s="13"/>
      <c r="Y5597" s="13"/>
      <c r="Z5597" s="13"/>
      <c r="AA5597" s="13"/>
      <c r="AB5597" s="13"/>
      <c r="AC5597" s="13"/>
      <c r="AD5597" s="13"/>
      <c r="AE5597" s="13"/>
      <c r="AT5597" s="260" t="s">
        <v>260</v>
      </c>
      <c r="AU5597" s="260" t="s">
        <v>93</v>
      </c>
      <c r="AV5597" s="13" t="s">
        <v>93</v>
      </c>
      <c r="AW5597" s="13" t="s">
        <v>40</v>
      </c>
      <c r="AX5597" s="13" t="s">
        <v>84</v>
      </c>
      <c r="AY5597" s="260" t="s">
        <v>251</v>
      </c>
    </row>
    <row r="5598" s="13" customFormat="1">
      <c r="A5598" s="13"/>
      <c r="B5598" s="249"/>
      <c r="C5598" s="250"/>
      <c r="D5598" s="251" t="s">
        <v>260</v>
      </c>
      <c r="E5598" s="252" t="s">
        <v>1</v>
      </c>
      <c r="F5598" s="253" t="s">
        <v>4235</v>
      </c>
      <c r="G5598" s="250"/>
      <c r="H5598" s="254">
        <v>22.870999999999999</v>
      </c>
      <c r="I5598" s="255"/>
      <c r="J5598" s="250"/>
      <c r="K5598" s="250"/>
      <c r="L5598" s="256"/>
      <c r="M5598" s="257"/>
      <c r="N5598" s="258"/>
      <c r="O5598" s="258"/>
      <c r="P5598" s="258"/>
      <c r="Q5598" s="258"/>
      <c r="R5598" s="258"/>
      <c r="S5598" s="258"/>
      <c r="T5598" s="259"/>
      <c r="U5598" s="13"/>
      <c r="V5598" s="13"/>
      <c r="W5598" s="13"/>
      <c r="X5598" s="13"/>
      <c r="Y5598" s="13"/>
      <c r="Z5598" s="13"/>
      <c r="AA5598" s="13"/>
      <c r="AB5598" s="13"/>
      <c r="AC5598" s="13"/>
      <c r="AD5598" s="13"/>
      <c r="AE5598" s="13"/>
      <c r="AT5598" s="260" t="s">
        <v>260</v>
      </c>
      <c r="AU5598" s="260" t="s">
        <v>93</v>
      </c>
      <c r="AV5598" s="13" t="s">
        <v>93</v>
      </c>
      <c r="AW5598" s="13" t="s">
        <v>40</v>
      </c>
      <c r="AX5598" s="13" t="s">
        <v>84</v>
      </c>
      <c r="AY5598" s="260" t="s">
        <v>251</v>
      </c>
    </row>
    <row r="5599" s="13" customFormat="1">
      <c r="A5599" s="13"/>
      <c r="B5599" s="249"/>
      <c r="C5599" s="250"/>
      <c r="D5599" s="251" t="s">
        <v>260</v>
      </c>
      <c r="E5599" s="252" t="s">
        <v>1</v>
      </c>
      <c r="F5599" s="253" t="s">
        <v>4228</v>
      </c>
      <c r="G5599" s="250"/>
      <c r="H5599" s="254">
        <v>25.379999999999999</v>
      </c>
      <c r="I5599" s="255"/>
      <c r="J5599" s="250"/>
      <c r="K5599" s="250"/>
      <c r="L5599" s="256"/>
      <c r="M5599" s="257"/>
      <c r="N5599" s="258"/>
      <c r="O5599" s="258"/>
      <c r="P5599" s="258"/>
      <c r="Q5599" s="258"/>
      <c r="R5599" s="258"/>
      <c r="S5599" s="258"/>
      <c r="T5599" s="259"/>
      <c r="U5599" s="13"/>
      <c r="V5599" s="13"/>
      <c r="W5599" s="13"/>
      <c r="X5599" s="13"/>
      <c r="Y5599" s="13"/>
      <c r="Z5599" s="13"/>
      <c r="AA5599" s="13"/>
      <c r="AB5599" s="13"/>
      <c r="AC5599" s="13"/>
      <c r="AD5599" s="13"/>
      <c r="AE5599" s="13"/>
      <c r="AT5599" s="260" t="s">
        <v>260</v>
      </c>
      <c r="AU5599" s="260" t="s">
        <v>93</v>
      </c>
      <c r="AV5599" s="13" t="s">
        <v>93</v>
      </c>
      <c r="AW5599" s="13" t="s">
        <v>40</v>
      </c>
      <c r="AX5599" s="13" t="s">
        <v>84</v>
      </c>
      <c r="AY5599" s="260" t="s">
        <v>251</v>
      </c>
    </row>
    <row r="5600" s="13" customFormat="1">
      <c r="A5600" s="13"/>
      <c r="B5600" s="249"/>
      <c r="C5600" s="250"/>
      <c r="D5600" s="251" t="s">
        <v>260</v>
      </c>
      <c r="E5600" s="252" t="s">
        <v>1</v>
      </c>
      <c r="F5600" s="253" t="s">
        <v>4229</v>
      </c>
      <c r="G5600" s="250"/>
      <c r="H5600" s="254">
        <v>3.4199999999999999</v>
      </c>
      <c r="I5600" s="255"/>
      <c r="J5600" s="250"/>
      <c r="K5600" s="250"/>
      <c r="L5600" s="256"/>
      <c r="M5600" s="257"/>
      <c r="N5600" s="258"/>
      <c r="O5600" s="258"/>
      <c r="P5600" s="258"/>
      <c r="Q5600" s="258"/>
      <c r="R5600" s="258"/>
      <c r="S5600" s="258"/>
      <c r="T5600" s="259"/>
      <c r="U5600" s="13"/>
      <c r="V5600" s="13"/>
      <c r="W5600" s="13"/>
      <c r="X5600" s="13"/>
      <c r="Y5600" s="13"/>
      <c r="Z5600" s="13"/>
      <c r="AA5600" s="13"/>
      <c r="AB5600" s="13"/>
      <c r="AC5600" s="13"/>
      <c r="AD5600" s="13"/>
      <c r="AE5600" s="13"/>
      <c r="AT5600" s="260" t="s">
        <v>260</v>
      </c>
      <c r="AU5600" s="260" t="s">
        <v>93</v>
      </c>
      <c r="AV5600" s="13" t="s">
        <v>93</v>
      </c>
      <c r="AW5600" s="13" t="s">
        <v>40</v>
      </c>
      <c r="AX5600" s="13" t="s">
        <v>84</v>
      </c>
      <c r="AY5600" s="260" t="s">
        <v>251</v>
      </c>
    </row>
    <row r="5601" s="16" customFormat="1">
      <c r="A5601" s="16"/>
      <c r="B5601" s="283"/>
      <c r="C5601" s="284"/>
      <c r="D5601" s="251" t="s">
        <v>260</v>
      </c>
      <c r="E5601" s="285" t="s">
        <v>1</v>
      </c>
      <c r="F5601" s="286" t="s">
        <v>329</v>
      </c>
      <c r="G5601" s="284"/>
      <c r="H5601" s="287">
        <v>400.44500000000005</v>
      </c>
      <c r="I5601" s="288"/>
      <c r="J5601" s="284"/>
      <c r="K5601" s="284"/>
      <c r="L5601" s="289"/>
      <c r="M5601" s="290"/>
      <c r="N5601" s="291"/>
      <c r="O5601" s="291"/>
      <c r="P5601" s="291"/>
      <c r="Q5601" s="291"/>
      <c r="R5601" s="291"/>
      <c r="S5601" s="291"/>
      <c r="T5601" s="292"/>
      <c r="U5601" s="16"/>
      <c r="V5601" s="16"/>
      <c r="W5601" s="16"/>
      <c r="X5601" s="16"/>
      <c r="Y5601" s="16"/>
      <c r="Z5601" s="16"/>
      <c r="AA5601" s="16"/>
      <c r="AB5601" s="16"/>
      <c r="AC5601" s="16"/>
      <c r="AD5601" s="16"/>
      <c r="AE5601" s="16"/>
      <c r="AT5601" s="293" t="s">
        <v>260</v>
      </c>
      <c r="AU5601" s="293" t="s">
        <v>93</v>
      </c>
      <c r="AV5601" s="16" t="s">
        <v>273</v>
      </c>
      <c r="AW5601" s="16" t="s">
        <v>40</v>
      </c>
      <c r="AX5601" s="16" t="s">
        <v>84</v>
      </c>
      <c r="AY5601" s="293" t="s">
        <v>251</v>
      </c>
    </row>
    <row r="5602" s="15" customFormat="1">
      <c r="A5602" s="15"/>
      <c r="B5602" s="272"/>
      <c r="C5602" s="273"/>
      <c r="D5602" s="251" t="s">
        <v>260</v>
      </c>
      <c r="E5602" s="274" t="s">
        <v>1</v>
      </c>
      <c r="F5602" s="275" t="s">
        <v>519</v>
      </c>
      <c r="G5602" s="273"/>
      <c r="H5602" s="274" t="s">
        <v>1</v>
      </c>
      <c r="I5602" s="276"/>
      <c r="J5602" s="273"/>
      <c r="K5602" s="273"/>
      <c r="L5602" s="277"/>
      <c r="M5602" s="278"/>
      <c r="N5602" s="279"/>
      <c r="O5602" s="279"/>
      <c r="P5602" s="279"/>
      <c r="Q5602" s="279"/>
      <c r="R5602" s="279"/>
      <c r="S5602" s="279"/>
      <c r="T5602" s="280"/>
      <c r="U5602" s="15"/>
      <c r="V5602" s="15"/>
      <c r="W5602" s="15"/>
      <c r="X5602" s="15"/>
      <c r="Y5602" s="15"/>
      <c r="Z5602" s="15"/>
      <c r="AA5602" s="15"/>
      <c r="AB5602" s="15"/>
      <c r="AC5602" s="15"/>
      <c r="AD5602" s="15"/>
      <c r="AE5602" s="15"/>
      <c r="AT5602" s="281" t="s">
        <v>260</v>
      </c>
      <c r="AU5602" s="281" t="s">
        <v>93</v>
      </c>
      <c r="AV5602" s="15" t="s">
        <v>91</v>
      </c>
      <c r="AW5602" s="15" t="s">
        <v>40</v>
      </c>
      <c r="AX5602" s="15" t="s">
        <v>84</v>
      </c>
      <c r="AY5602" s="281" t="s">
        <v>251</v>
      </c>
    </row>
    <row r="5603" s="13" customFormat="1">
      <c r="A5603" s="13"/>
      <c r="B5603" s="249"/>
      <c r="C5603" s="250"/>
      <c r="D5603" s="251" t="s">
        <v>260</v>
      </c>
      <c r="E5603" s="252" t="s">
        <v>1</v>
      </c>
      <c r="F5603" s="253" t="s">
        <v>4236</v>
      </c>
      <c r="G5603" s="250"/>
      <c r="H5603" s="254">
        <v>6.2930000000000001</v>
      </c>
      <c r="I5603" s="255"/>
      <c r="J5603" s="250"/>
      <c r="K5603" s="250"/>
      <c r="L5603" s="256"/>
      <c r="M5603" s="257"/>
      <c r="N5603" s="258"/>
      <c r="O5603" s="258"/>
      <c r="P5603" s="258"/>
      <c r="Q5603" s="258"/>
      <c r="R5603" s="258"/>
      <c r="S5603" s="258"/>
      <c r="T5603" s="259"/>
      <c r="U5603" s="13"/>
      <c r="V5603" s="13"/>
      <c r="W5603" s="13"/>
      <c r="X5603" s="13"/>
      <c r="Y5603" s="13"/>
      <c r="Z5603" s="13"/>
      <c r="AA5603" s="13"/>
      <c r="AB5603" s="13"/>
      <c r="AC5603" s="13"/>
      <c r="AD5603" s="13"/>
      <c r="AE5603" s="13"/>
      <c r="AT5603" s="260" t="s">
        <v>260</v>
      </c>
      <c r="AU5603" s="260" t="s">
        <v>93</v>
      </c>
      <c r="AV5603" s="13" t="s">
        <v>93</v>
      </c>
      <c r="AW5603" s="13" t="s">
        <v>40</v>
      </c>
      <c r="AX5603" s="13" t="s">
        <v>84</v>
      </c>
      <c r="AY5603" s="260" t="s">
        <v>251</v>
      </c>
    </row>
    <row r="5604" s="13" customFormat="1">
      <c r="A5604" s="13"/>
      <c r="B5604" s="249"/>
      <c r="C5604" s="250"/>
      <c r="D5604" s="251" t="s">
        <v>260</v>
      </c>
      <c r="E5604" s="252" t="s">
        <v>1</v>
      </c>
      <c r="F5604" s="253" t="s">
        <v>4225</v>
      </c>
      <c r="G5604" s="250"/>
      <c r="H5604" s="254">
        <v>324.41000000000003</v>
      </c>
      <c r="I5604" s="255"/>
      <c r="J5604" s="250"/>
      <c r="K5604" s="250"/>
      <c r="L5604" s="256"/>
      <c r="M5604" s="257"/>
      <c r="N5604" s="258"/>
      <c r="O5604" s="258"/>
      <c r="P5604" s="258"/>
      <c r="Q5604" s="258"/>
      <c r="R5604" s="258"/>
      <c r="S5604" s="258"/>
      <c r="T5604" s="259"/>
      <c r="U5604" s="13"/>
      <c r="V5604" s="13"/>
      <c r="W5604" s="13"/>
      <c r="X5604" s="13"/>
      <c r="Y5604" s="13"/>
      <c r="Z5604" s="13"/>
      <c r="AA5604" s="13"/>
      <c r="AB5604" s="13"/>
      <c r="AC5604" s="13"/>
      <c r="AD5604" s="13"/>
      <c r="AE5604" s="13"/>
      <c r="AT5604" s="260" t="s">
        <v>260</v>
      </c>
      <c r="AU5604" s="260" t="s">
        <v>93</v>
      </c>
      <c r="AV5604" s="13" t="s">
        <v>93</v>
      </c>
      <c r="AW5604" s="13" t="s">
        <v>40</v>
      </c>
      <c r="AX5604" s="13" t="s">
        <v>84</v>
      </c>
      <c r="AY5604" s="260" t="s">
        <v>251</v>
      </c>
    </row>
    <row r="5605" s="13" customFormat="1">
      <c r="A5605" s="13"/>
      <c r="B5605" s="249"/>
      <c r="C5605" s="250"/>
      <c r="D5605" s="251" t="s">
        <v>260</v>
      </c>
      <c r="E5605" s="252" t="s">
        <v>1</v>
      </c>
      <c r="F5605" s="253" t="s">
        <v>4237</v>
      </c>
      <c r="G5605" s="250"/>
      <c r="H5605" s="254">
        <v>18.071000000000002</v>
      </c>
      <c r="I5605" s="255"/>
      <c r="J5605" s="250"/>
      <c r="K5605" s="250"/>
      <c r="L5605" s="256"/>
      <c r="M5605" s="257"/>
      <c r="N5605" s="258"/>
      <c r="O5605" s="258"/>
      <c r="P5605" s="258"/>
      <c r="Q5605" s="258"/>
      <c r="R5605" s="258"/>
      <c r="S5605" s="258"/>
      <c r="T5605" s="259"/>
      <c r="U5605" s="13"/>
      <c r="V5605" s="13"/>
      <c r="W5605" s="13"/>
      <c r="X5605" s="13"/>
      <c r="Y5605" s="13"/>
      <c r="Z5605" s="13"/>
      <c r="AA5605" s="13"/>
      <c r="AB5605" s="13"/>
      <c r="AC5605" s="13"/>
      <c r="AD5605" s="13"/>
      <c r="AE5605" s="13"/>
      <c r="AT5605" s="260" t="s">
        <v>260</v>
      </c>
      <c r="AU5605" s="260" t="s">
        <v>93</v>
      </c>
      <c r="AV5605" s="13" t="s">
        <v>93</v>
      </c>
      <c r="AW5605" s="13" t="s">
        <v>40</v>
      </c>
      <c r="AX5605" s="13" t="s">
        <v>84</v>
      </c>
      <c r="AY5605" s="260" t="s">
        <v>251</v>
      </c>
    </row>
    <row r="5606" s="13" customFormat="1">
      <c r="A5606" s="13"/>
      <c r="B5606" s="249"/>
      <c r="C5606" s="250"/>
      <c r="D5606" s="251" t="s">
        <v>260</v>
      </c>
      <c r="E5606" s="252" t="s">
        <v>1</v>
      </c>
      <c r="F5606" s="253" t="s">
        <v>4238</v>
      </c>
      <c r="G5606" s="250"/>
      <c r="H5606" s="254">
        <v>22.870999999999999</v>
      </c>
      <c r="I5606" s="255"/>
      <c r="J5606" s="250"/>
      <c r="K5606" s="250"/>
      <c r="L5606" s="256"/>
      <c r="M5606" s="257"/>
      <c r="N5606" s="258"/>
      <c r="O5606" s="258"/>
      <c r="P5606" s="258"/>
      <c r="Q5606" s="258"/>
      <c r="R5606" s="258"/>
      <c r="S5606" s="258"/>
      <c r="T5606" s="259"/>
      <c r="U5606" s="13"/>
      <c r="V5606" s="13"/>
      <c r="W5606" s="13"/>
      <c r="X5606" s="13"/>
      <c r="Y5606" s="13"/>
      <c r="Z5606" s="13"/>
      <c r="AA5606" s="13"/>
      <c r="AB5606" s="13"/>
      <c r="AC5606" s="13"/>
      <c r="AD5606" s="13"/>
      <c r="AE5606" s="13"/>
      <c r="AT5606" s="260" t="s">
        <v>260</v>
      </c>
      <c r="AU5606" s="260" t="s">
        <v>93</v>
      </c>
      <c r="AV5606" s="13" t="s">
        <v>93</v>
      </c>
      <c r="AW5606" s="13" t="s">
        <v>40</v>
      </c>
      <c r="AX5606" s="13" t="s">
        <v>84</v>
      </c>
      <c r="AY5606" s="260" t="s">
        <v>251</v>
      </c>
    </row>
    <row r="5607" s="13" customFormat="1">
      <c r="A5607" s="13"/>
      <c r="B5607" s="249"/>
      <c r="C5607" s="250"/>
      <c r="D5607" s="251" t="s">
        <v>260</v>
      </c>
      <c r="E5607" s="252" t="s">
        <v>1</v>
      </c>
      <c r="F5607" s="253" t="s">
        <v>4228</v>
      </c>
      <c r="G5607" s="250"/>
      <c r="H5607" s="254">
        <v>25.379999999999999</v>
      </c>
      <c r="I5607" s="255"/>
      <c r="J5607" s="250"/>
      <c r="K5607" s="250"/>
      <c r="L5607" s="256"/>
      <c r="M5607" s="257"/>
      <c r="N5607" s="258"/>
      <c r="O5607" s="258"/>
      <c r="P5607" s="258"/>
      <c r="Q5607" s="258"/>
      <c r="R5607" s="258"/>
      <c r="S5607" s="258"/>
      <c r="T5607" s="259"/>
      <c r="U5607" s="13"/>
      <c r="V5607" s="13"/>
      <c r="W5607" s="13"/>
      <c r="X5607" s="13"/>
      <c r="Y5607" s="13"/>
      <c r="Z5607" s="13"/>
      <c r="AA5607" s="13"/>
      <c r="AB5607" s="13"/>
      <c r="AC5607" s="13"/>
      <c r="AD5607" s="13"/>
      <c r="AE5607" s="13"/>
      <c r="AT5607" s="260" t="s">
        <v>260</v>
      </c>
      <c r="AU5607" s="260" t="s">
        <v>93</v>
      </c>
      <c r="AV5607" s="13" t="s">
        <v>93</v>
      </c>
      <c r="AW5607" s="13" t="s">
        <v>40</v>
      </c>
      <c r="AX5607" s="13" t="s">
        <v>84</v>
      </c>
      <c r="AY5607" s="260" t="s">
        <v>251</v>
      </c>
    </row>
    <row r="5608" s="13" customFormat="1">
      <c r="A5608" s="13"/>
      <c r="B5608" s="249"/>
      <c r="C5608" s="250"/>
      <c r="D5608" s="251" t="s">
        <v>260</v>
      </c>
      <c r="E5608" s="252" t="s">
        <v>1</v>
      </c>
      <c r="F5608" s="253" t="s">
        <v>4229</v>
      </c>
      <c r="G5608" s="250"/>
      <c r="H5608" s="254">
        <v>3.4199999999999999</v>
      </c>
      <c r="I5608" s="255"/>
      <c r="J5608" s="250"/>
      <c r="K5608" s="250"/>
      <c r="L5608" s="256"/>
      <c r="M5608" s="257"/>
      <c r="N5608" s="258"/>
      <c r="O5608" s="258"/>
      <c r="P5608" s="258"/>
      <c r="Q5608" s="258"/>
      <c r="R5608" s="258"/>
      <c r="S5608" s="258"/>
      <c r="T5608" s="259"/>
      <c r="U5608" s="13"/>
      <c r="V5608" s="13"/>
      <c r="W5608" s="13"/>
      <c r="X5608" s="13"/>
      <c r="Y5608" s="13"/>
      <c r="Z5608" s="13"/>
      <c r="AA5608" s="13"/>
      <c r="AB5608" s="13"/>
      <c r="AC5608" s="13"/>
      <c r="AD5608" s="13"/>
      <c r="AE5608" s="13"/>
      <c r="AT5608" s="260" t="s">
        <v>260</v>
      </c>
      <c r="AU5608" s="260" t="s">
        <v>93</v>
      </c>
      <c r="AV5608" s="13" t="s">
        <v>93</v>
      </c>
      <c r="AW5608" s="13" t="s">
        <v>40</v>
      </c>
      <c r="AX5608" s="13" t="s">
        <v>84</v>
      </c>
      <c r="AY5608" s="260" t="s">
        <v>251</v>
      </c>
    </row>
    <row r="5609" s="16" customFormat="1">
      <c r="A5609" s="16"/>
      <c r="B5609" s="283"/>
      <c r="C5609" s="284"/>
      <c r="D5609" s="251" t="s">
        <v>260</v>
      </c>
      <c r="E5609" s="285" t="s">
        <v>1</v>
      </c>
      <c r="F5609" s="286" t="s">
        <v>329</v>
      </c>
      <c r="G5609" s="284"/>
      <c r="H5609" s="287">
        <v>400.44500000000005</v>
      </c>
      <c r="I5609" s="288"/>
      <c r="J5609" s="284"/>
      <c r="K5609" s="284"/>
      <c r="L5609" s="289"/>
      <c r="M5609" s="290"/>
      <c r="N5609" s="291"/>
      <c r="O5609" s="291"/>
      <c r="P5609" s="291"/>
      <c r="Q5609" s="291"/>
      <c r="R5609" s="291"/>
      <c r="S5609" s="291"/>
      <c r="T5609" s="292"/>
      <c r="U5609" s="16"/>
      <c r="V5609" s="16"/>
      <c r="W5609" s="16"/>
      <c r="X5609" s="16"/>
      <c r="Y5609" s="16"/>
      <c r="Z5609" s="16"/>
      <c r="AA5609" s="16"/>
      <c r="AB5609" s="16"/>
      <c r="AC5609" s="16"/>
      <c r="AD5609" s="16"/>
      <c r="AE5609" s="16"/>
      <c r="AT5609" s="293" t="s">
        <v>260</v>
      </c>
      <c r="AU5609" s="293" t="s">
        <v>93</v>
      </c>
      <c r="AV5609" s="16" t="s">
        <v>273</v>
      </c>
      <c r="AW5609" s="16" t="s">
        <v>40</v>
      </c>
      <c r="AX5609" s="16" t="s">
        <v>84</v>
      </c>
      <c r="AY5609" s="293" t="s">
        <v>251</v>
      </c>
    </row>
    <row r="5610" s="15" customFormat="1">
      <c r="A5610" s="15"/>
      <c r="B5610" s="272"/>
      <c r="C5610" s="273"/>
      <c r="D5610" s="251" t="s">
        <v>260</v>
      </c>
      <c r="E5610" s="274" t="s">
        <v>1</v>
      </c>
      <c r="F5610" s="275" t="s">
        <v>520</v>
      </c>
      <c r="G5610" s="273"/>
      <c r="H5610" s="274" t="s">
        <v>1</v>
      </c>
      <c r="I5610" s="276"/>
      <c r="J5610" s="273"/>
      <c r="K5610" s="273"/>
      <c r="L5610" s="277"/>
      <c r="M5610" s="278"/>
      <c r="N5610" s="279"/>
      <c r="O5610" s="279"/>
      <c r="P5610" s="279"/>
      <c r="Q5610" s="279"/>
      <c r="R5610" s="279"/>
      <c r="S5610" s="279"/>
      <c r="T5610" s="280"/>
      <c r="U5610" s="15"/>
      <c r="V5610" s="15"/>
      <c r="W5610" s="15"/>
      <c r="X5610" s="15"/>
      <c r="Y5610" s="15"/>
      <c r="Z5610" s="15"/>
      <c r="AA5610" s="15"/>
      <c r="AB5610" s="15"/>
      <c r="AC5610" s="15"/>
      <c r="AD5610" s="15"/>
      <c r="AE5610" s="15"/>
      <c r="AT5610" s="281" t="s">
        <v>260</v>
      </c>
      <c r="AU5610" s="281" t="s">
        <v>93</v>
      </c>
      <c r="AV5610" s="15" t="s">
        <v>91</v>
      </c>
      <c r="AW5610" s="15" t="s">
        <v>40</v>
      </c>
      <c r="AX5610" s="15" t="s">
        <v>84</v>
      </c>
      <c r="AY5610" s="281" t="s">
        <v>251</v>
      </c>
    </row>
    <row r="5611" s="13" customFormat="1">
      <c r="A5611" s="13"/>
      <c r="B5611" s="249"/>
      <c r="C5611" s="250"/>
      <c r="D5611" s="251" t="s">
        <v>260</v>
      </c>
      <c r="E5611" s="252" t="s">
        <v>1</v>
      </c>
      <c r="F5611" s="253" t="s">
        <v>4239</v>
      </c>
      <c r="G5611" s="250"/>
      <c r="H5611" s="254">
        <v>6.2930000000000001</v>
      </c>
      <c r="I5611" s="255"/>
      <c r="J5611" s="250"/>
      <c r="K5611" s="250"/>
      <c r="L5611" s="256"/>
      <c r="M5611" s="257"/>
      <c r="N5611" s="258"/>
      <c r="O5611" s="258"/>
      <c r="P5611" s="258"/>
      <c r="Q5611" s="258"/>
      <c r="R5611" s="258"/>
      <c r="S5611" s="258"/>
      <c r="T5611" s="259"/>
      <c r="U5611" s="13"/>
      <c r="V5611" s="13"/>
      <c r="W5611" s="13"/>
      <c r="X5611" s="13"/>
      <c r="Y5611" s="13"/>
      <c r="Z5611" s="13"/>
      <c r="AA5611" s="13"/>
      <c r="AB5611" s="13"/>
      <c r="AC5611" s="13"/>
      <c r="AD5611" s="13"/>
      <c r="AE5611" s="13"/>
      <c r="AT5611" s="260" t="s">
        <v>260</v>
      </c>
      <c r="AU5611" s="260" t="s">
        <v>93</v>
      </c>
      <c r="AV5611" s="13" t="s">
        <v>93</v>
      </c>
      <c r="AW5611" s="13" t="s">
        <v>40</v>
      </c>
      <c r="AX5611" s="13" t="s">
        <v>84</v>
      </c>
      <c r="AY5611" s="260" t="s">
        <v>251</v>
      </c>
    </row>
    <row r="5612" s="13" customFormat="1">
      <c r="A5612" s="13"/>
      <c r="B5612" s="249"/>
      <c r="C5612" s="250"/>
      <c r="D5612" s="251" t="s">
        <v>260</v>
      </c>
      <c r="E5612" s="252" t="s">
        <v>1</v>
      </c>
      <c r="F5612" s="253" t="s">
        <v>4225</v>
      </c>
      <c r="G5612" s="250"/>
      <c r="H5612" s="254">
        <v>324.41000000000003</v>
      </c>
      <c r="I5612" s="255"/>
      <c r="J5612" s="250"/>
      <c r="K5612" s="250"/>
      <c r="L5612" s="256"/>
      <c r="M5612" s="257"/>
      <c r="N5612" s="258"/>
      <c r="O5612" s="258"/>
      <c r="P5612" s="258"/>
      <c r="Q5612" s="258"/>
      <c r="R5612" s="258"/>
      <c r="S5612" s="258"/>
      <c r="T5612" s="259"/>
      <c r="U5612" s="13"/>
      <c r="V5612" s="13"/>
      <c r="W5612" s="13"/>
      <c r="X5612" s="13"/>
      <c r="Y5612" s="13"/>
      <c r="Z5612" s="13"/>
      <c r="AA5612" s="13"/>
      <c r="AB5612" s="13"/>
      <c r="AC5612" s="13"/>
      <c r="AD5612" s="13"/>
      <c r="AE5612" s="13"/>
      <c r="AT5612" s="260" t="s">
        <v>260</v>
      </c>
      <c r="AU5612" s="260" t="s">
        <v>93</v>
      </c>
      <c r="AV5612" s="13" t="s">
        <v>93</v>
      </c>
      <c r="AW5612" s="13" t="s">
        <v>40</v>
      </c>
      <c r="AX5612" s="13" t="s">
        <v>84</v>
      </c>
      <c r="AY5612" s="260" t="s">
        <v>251</v>
      </c>
    </row>
    <row r="5613" s="13" customFormat="1">
      <c r="A5613" s="13"/>
      <c r="B5613" s="249"/>
      <c r="C5613" s="250"/>
      <c r="D5613" s="251" t="s">
        <v>260</v>
      </c>
      <c r="E5613" s="252" t="s">
        <v>1</v>
      </c>
      <c r="F5613" s="253" t="s">
        <v>4240</v>
      </c>
      <c r="G5613" s="250"/>
      <c r="H5613" s="254">
        <v>18.071000000000002</v>
      </c>
      <c r="I5613" s="255"/>
      <c r="J5613" s="250"/>
      <c r="K5613" s="250"/>
      <c r="L5613" s="256"/>
      <c r="M5613" s="257"/>
      <c r="N5613" s="258"/>
      <c r="O5613" s="258"/>
      <c r="P5613" s="258"/>
      <c r="Q5613" s="258"/>
      <c r="R5613" s="258"/>
      <c r="S5613" s="258"/>
      <c r="T5613" s="259"/>
      <c r="U5613" s="13"/>
      <c r="V5613" s="13"/>
      <c r="W5613" s="13"/>
      <c r="X5613" s="13"/>
      <c r="Y5613" s="13"/>
      <c r="Z5613" s="13"/>
      <c r="AA5613" s="13"/>
      <c r="AB5613" s="13"/>
      <c r="AC5613" s="13"/>
      <c r="AD5613" s="13"/>
      <c r="AE5613" s="13"/>
      <c r="AT5613" s="260" t="s">
        <v>260</v>
      </c>
      <c r="AU5613" s="260" t="s">
        <v>93</v>
      </c>
      <c r="AV5613" s="13" t="s">
        <v>93</v>
      </c>
      <c r="AW5613" s="13" t="s">
        <v>40</v>
      </c>
      <c r="AX5613" s="13" t="s">
        <v>84</v>
      </c>
      <c r="AY5613" s="260" t="s">
        <v>251</v>
      </c>
    </row>
    <row r="5614" s="13" customFormat="1">
      <c r="A5614" s="13"/>
      <c r="B5614" s="249"/>
      <c r="C5614" s="250"/>
      <c r="D5614" s="251" t="s">
        <v>260</v>
      </c>
      <c r="E5614" s="252" t="s">
        <v>1</v>
      </c>
      <c r="F5614" s="253" t="s">
        <v>4241</v>
      </c>
      <c r="G5614" s="250"/>
      <c r="H5614" s="254">
        <v>22.870999999999999</v>
      </c>
      <c r="I5614" s="255"/>
      <c r="J5614" s="250"/>
      <c r="K5614" s="250"/>
      <c r="L5614" s="256"/>
      <c r="M5614" s="257"/>
      <c r="N5614" s="258"/>
      <c r="O5614" s="258"/>
      <c r="P5614" s="258"/>
      <c r="Q5614" s="258"/>
      <c r="R5614" s="258"/>
      <c r="S5614" s="258"/>
      <c r="T5614" s="259"/>
      <c r="U5614" s="13"/>
      <c r="V5614" s="13"/>
      <c r="W5614" s="13"/>
      <c r="X5614" s="13"/>
      <c r="Y5614" s="13"/>
      <c r="Z5614" s="13"/>
      <c r="AA5614" s="13"/>
      <c r="AB5614" s="13"/>
      <c r="AC5614" s="13"/>
      <c r="AD5614" s="13"/>
      <c r="AE5614" s="13"/>
      <c r="AT5614" s="260" t="s">
        <v>260</v>
      </c>
      <c r="AU5614" s="260" t="s">
        <v>93</v>
      </c>
      <c r="AV5614" s="13" t="s">
        <v>93</v>
      </c>
      <c r="AW5614" s="13" t="s">
        <v>40</v>
      </c>
      <c r="AX5614" s="13" t="s">
        <v>84</v>
      </c>
      <c r="AY5614" s="260" t="s">
        <v>251</v>
      </c>
    </row>
    <row r="5615" s="13" customFormat="1">
      <c r="A5615" s="13"/>
      <c r="B5615" s="249"/>
      <c r="C5615" s="250"/>
      <c r="D5615" s="251" t="s">
        <v>260</v>
      </c>
      <c r="E5615" s="252" t="s">
        <v>1</v>
      </c>
      <c r="F5615" s="253" t="s">
        <v>4228</v>
      </c>
      <c r="G5615" s="250"/>
      <c r="H5615" s="254">
        <v>25.379999999999999</v>
      </c>
      <c r="I5615" s="255"/>
      <c r="J5615" s="250"/>
      <c r="K5615" s="250"/>
      <c r="L5615" s="256"/>
      <c r="M5615" s="257"/>
      <c r="N5615" s="258"/>
      <c r="O5615" s="258"/>
      <c r="P5615" s="258"/>
      <c r="Q5615" s="258"/>
      <c r="R5615" s="258"/>
      <c r="S5615" s="258"/>
      <c r="T5615" s="259"/>
      <c r="U5615" s="13"/>
      <c r="V5615" s="13"/>
      <c r="W5615" s="13"/>
      <c r="X5615" s="13"/>
      <c r="Y5615" s="13"/>
      <c r="Z5615" s="13"/>
      <c r="AA5615" s="13"/>
      <c r="AB5615" s="13"/>
      <c r="AC5615" s="13"/>
      <c r="AD5615" s="13"/>
      <c r="AE5615" s="13"/>
      <c r="AT5615" s="260" t="s">
        <v>260</v>
      </c>
      <c r="AU5615" s="260" t="s">
        <v>93</v>
      </c>
      <c r="AV5615" s="13" t="s">
        <v>93</v>
      </c>
      <c r="AW5615" s="13" t="s">
        <v>40</v>
      </c>
      <c r="AX5615" s="13" t="s">
        <v>84</v>
      </c>
      <c r="AY5615" s="260" t="s">
        <v>251</v>
      </c>
    </row>
    <row r="5616" s="13" customFormat="1">
      <c r="A5616" s="13"/>
      <c r="B5616" s="249"/>
      <c r="C5616" s="250"/>
      <c r="D5616" s="251" t="s">
        <v>260</v>
      </c>
      <c r="E5616" s="252" t="s">
        <v>1</v>
      </c>
      <c r="F5616" s="253" t="s">
        <v>4229</v>
      </c>
      <c r="G5616" s="250"/>
      <c r="H5616" s="254">
        <v>3.4199999999999999</v>
      </c>
      <c r="I5616" s="255"/>
      <c r="J5616" s="250"/>
      <c r="K5616" s="250"/>
      <c r="L5616" s="256"/>
      <c r="M5616" s="257"/>
      <c r="N5616" s="258"/>
      <c r="O5616" s="258"/>
      <c r="P5616" s="258"/>
      <c r="Q5616" s="258"/>
      <c r="R5616" s="258"/>
      <c r="S5616" s="258"/>
      <c r="T5616" s="259"/>
      <c r="U5616" s="13"/>
      <c r="V5616" s="13"/>
      <c r="W5616" s="13"/>
      <c r="X5616" s="13"/>
      <c r="Y5616" s="13"/>
      <c r="Z5616" s="13"/>
      <c r="AA5616" s="13"/>
      <c r="AB5616" s="13"/>
      <c r="AC5616" s="13"/>
      <c r="AD5616" s="13"/>
      <c r="AE5616" s="13"/>
      <c r="AT5616" s="260" t="s">
        <v>260</v>
      </c>
      <c r="AU5616" s="260" t="s">
        <v>93</v>
      </c>
      <c r="AV5616" s="13" t="s">
        <v>93</v>
      </c>
      <c r="AW5616" s="13" t="s">
        <v>40</v>
      </c>
      <c r="AX5616" s="13" t="s">
        <v>84</v>
      </c>
      <c r="AY5616" s="260" t="s">
        <v>251</v>
      </c>
    </row>
    <row r="5617" s="16" customFormat="1">
      <c r="A5617" s="16"/>
      <c r="B5617" s="283"/>
      <c r="C5617" s="284"/>
      <c r="D5617" s="251" t="s">
        <v>260</v>
      </c>
      <c r="E5617" s="285" t="s">
        <v>1</v>
      </c>
      <c r="F5617" s="286" t="s">
        <v>329</v>
      </c>
      <c r="G5617" s="284"/>
      <c r="H5617" s="287">
        <v>400.44500000000005</v>
      </c>
      <c r="I5617" s="288"/>
      <c r="J5617" s="284"/>
      <c r="K5617" s="284"/>
      <c r="L5617" s="289"/>
      <c r="M5617" s="290"/>
      <c r="N5617" s="291"/>
      <c r="O5617" s="291"/>
      <c r="P5617" s="291"/>
      <c r="Q5617" s="291"/>
      <c r="R5617" s="291"/>
      <c r="S5617" s="291"/>
      <c r="T5617" s="292"/>
      <c r="U5617" s="16"/>
      <c r="V5617" s="16"/>
      <c r="W5617" s="16"/>
      <c r="X5617" s="16"/>
      <c r="Y5617" s="16"/>
      <c r="Z5617" s="16"/>
      <c r="AA5617" s="16"/>
      <c r="AB5617" s="16"/>
      <c r="AC5617" s="16"/>
      <c r="AD5617" s="16"/>
      <c r="AE5617" s="16"/>
      <c r="AT5617" s="293" t="s">
        <v>260</v>
      </c>
      <c r="AU5617" s="293" t="s">
        <v>93</v>
      </c>
      <c r="AV5617" s="16" t="s">
        <v>273</v>
      </c>
      <c r="AW5617" s="16" t="s">
        <v>40</v>
      </c>
      <c r="AX5617" s="16" t="s">
        <v>84</v>
      </c>
      <c r="AY5617" s="293" t="s">
        <v>251</v>
      </c>
    </row>
    <row r="5618" s="14" customFormat="1">
      <c r="A5618" s="14"/>
      <c r="B5618" s="261"/>
      <c r="C5618" s="262"/>
      <c r="D5618" s="251" t="s">
        <v>260</v>
      </c>
      <c r="E5618" s="263" t="s">
        <v>1</v>
      </c>
      <c r="F5618" s="264" t="s">
        <v>262</v>
      </c>
      <c r="G5618" s="262"/>
      <c r="H5618" s="265">
        <v>2078.1750000000006</v>
      </c>
      <c r="I5618" s="266"/>
      <c r="J5618" s="262"/>
      <c r="K5618" s="262"/>
      <c r="L5618" s="267"/>
      <c r="M5618" s="268"/>
      <c r="N5618" s="269"/>
      <c r="O5618" s="269"/>
      <c r="P5618" s="269"/>
      <c r="Q5618" s="269"/>
      <c r="R5618" s="269"/>
      <c r="S5618" s="269"/>
      <c r="T5618" s="270"/>
      <c r="U5618" s="14"/>
      <c r="V5618" s="14"/>
      <c r="W5618" s="14"/>
      <c r="X5618" s="14"/>
      <c r="Y5618" s="14"/>
      <c r="Z5618" s="14"/>
      <c r="AA5618" s="14"/>
      <c r="AB5618" s="14"/>
      <c r="AC5618" s="14"/>
      <c r="AD5618" s="14"/>
      <c r="AE5618" s="14"/>
      <c r="AT5618" s="271" t="s">
        <v>260</v>
      </c>
      <c r="AU5618" s="271" t="s">
        <v>93</v>
      </c>
      <c r="AV5618" s="14" t="s">
        <v>257</v>
      </c>
      <c r="AW5618" s="14" t="s">
        <v>40</v>
      </c>
      <c r="AX5618" s="14" t="s">
        <v>91</v>
      </c>
      <c r="AY5618" s="271" t="s">
        <v>251</v>
      </c>
    </row>
    <row r="5619" s="2" customFormat="1" ht="16.5" customHeight="1">
      <c r="A5619" s="41"/>
      <c r="B5619" s="42"/>
      <c r="C5619" s="230" t="s">
        <v>4242</v>
      </c>
      <c r="D5619" s="230" t="s">
        <v>253</v>
      </c>
      <c r="E5619" s="231" t="s">
        <v>4243</v>
      </c>
      <c r="F5619" s="232" t="s">
        <v>4244</v>
      </c>
      <c r="G5619" s="233" t="s">
        <v>389</v>
      </c>
      <c r="H5619" s="234">
        <v>2078.1750000000002</v>
      </c>
      <c r="I5619" s="235"/>
      <c r="J5619" s="236">
        <f>ROUND(I5619*H5619,2)</f>
        <v>0</v>
      </c>
      <c r="K5619" s="237"/>
      <c r="L5619" s="47"/>
      <c r="M5619" s="238" t="s">
        <v>1</v>
      </c>
      <c r="N5619" s="239" t="s">
        <v>49</v>
      </c>
      <c r="O5619" s="94"/>
      <c r="P5619" s="240">
        <f>O5619*H5619</f>
        <v>0</v>
      </c>
      <c r="Q5619" s="240">
        <v>0.00029999999999999997</v>
      </c>
      <c r="R5619" s="240">
        <f>Q5619*H5619</f>
        <v>0.62345249999999997</v>
      </c>
      <c r="S5619" s="240">
        <v>0</v>
      </c>
      <c r="T5619" s="241">
        <f>S5619*H5619</f>
        <v>0</v>
      </c>
      <c r="U5619" s="41"/>
      <c r="V5619" s="41"/>
      <c r="W5619" s="41"/>
      <c r="X5619" s="41"/>
      <c r="Y5619" s="41"/>
      <c r="Z5619" s="41"/>
      <c r="AA5619" s="41"/>
      <c r="AB5619" s="41"/>
      <c r="AC5619" s="41"/>
      <c r="AD5619" s="41"/>
      <c r="AE5619" s="41"/>
      <c r="AR5619" s="242" t="s">
        <v>304</v>
      </c>
      <c r="AT5619" s="242" t="s">
        <v>253</v>
      </c>
      <c r="AU5619" s="242" t="s">
        <v>93</v>
      </c>
      <c r="AY5619" s="19" t="s">
        <v>251</v>
      </c>
      <c r="BE5619" s="243">
        <f>IF(N5619="základní",J5619,0)</f>
        <v>0</v>
      </c>
      <c r="BF5619" s="243">
        <f>IF(N5619="snížená",J5619,0)</f>
        <v>0</v>
      </c>
      <c r="BG5619" s="243">
        <f>IF(N5619="zákl. přenesená",J5619,0)</f>
        <v>0</v>
      </c>
      <c r="BH5619" s="243">
        <f>IF(N5619="sníž. přenesená",J5619,0)</f>
        <v>0</v>
      </c>
      <c r="BI5619" s="243">
        <f>IF(N5619="nulová",J5619,0)</f>
        <v>0</v>
      </c>
      <c r="BJ5619" s="19" t="s">
        <v>91</v>
      </c>
      <c r="BK5619" s="243">
        <f>ROUND(I5619*H5619,2)</f>
        <v>0</v>
      </c>
      <c r="BL5619" s="19" t="s">
        <v>304</v>
      </c>
      <c r="BM5619" s="242" t="s">
        <v>4245</v>
      </c>
    </row>
    <row r="5620" s="2" customFormat="1">
      <c r="A5620" s="41"/>
      <c r="B5620" s="42"/>
      <c r="C5620" s="43"/>
      <c r="D5620" s="244" t="s">
        <v>258</v>
      </c>
      <c r="E5620" s="43"/>
      <c r="F5620" s="245" t="s">
        <v>4246</v>
      </c>
      <c r="G5620" s="43"/>
      <c r="H5620" s="43"/>
      <c r="I5620" s="246"/>
      <c r="J5620" s="43"/>
      <c r="K5620" s="43"/>
      <c r="L5620" s="47"/>
      <c r="M5620" s="247"/>
      <c r="N5620" s="248"/>
      <c r="O5620" s="94"/>
      <c r="P5620" s="94"/>
      <c r="Q5620" s="94"/>
      <c r="R5620" s="94"/>
      <c r="S5620" s="94"/>
      <c r="T5620" s="95"/>
      <c r="U5620" s="41"/>
      <c r="V5620" s="41"/>
      <c r="W5620" s="41"/>
      <c r="X5620" s="41"/>
      <c r="Y5620" s="41"/>
      <c r="Z5620" s="41"/>
      <c r="AA5620" s="41"/>
      <c r="AB5620" s="41"/>
      <c r="AC5620" s="41"/>
      <c r="AD5620" s="41"/>
      <c r="AE5620" s="41"/>
      <c r="AT5620" s="19" t="s">
        <v>258</v>
      </c>
      <c r="AU5620" s="19" t="s">
        <v>93</v>
      </c>
    </row>
    <row r="5621" s="15" customFormat="1">
      <c r="A5621" s="15"/>
      <c r="B5621" s="272"/>
      <c r="C5621" s="273"/>
      <c r="D5621" s="251" t="s">
        <v>260</v>
      </c>
      <c r="E5621" s="274" t="s">
        <v>1</v>
      </c>
      <c r="F5621" s="275" t="s">
        <v>499</v>
      </c>
      <c r="G5621" s="273"/>
      <c r="H5621" s="274" t="s">
        <v>1</v>
      </c>
      <c r="I5621" s="276"/>
      <c r="J5621" s="273"/>
      <c r="K5621" s="273"/>
      <c r="L5621" s="277"/>
      <c r="M5621" s="278"/>
      <c r="N5621" s="279"/>
      <c r="O5621" s="279"/>
      <c r="P5621" s="279"/>
      <c r="Q5621" s="279"/>
      <c r="R5621" s="279"/>
      <c r="S5621" s="279"/>
      <c r="T5621" s="280"/>
      <c r="U5621" s="15"/>
      <c r="V5621" s="15"/>
      <c r="W5621" s="15"/>
      <c r="X5621" s="15"/>
      <c r="Y5621" s="15"/>
      <c r="Z5621" s="15"/>
      <c r="AA5621" s="15"/>
      <c r="AB5621" s="15"/>
      <c r="AC5621" s="15"/>
      <c r="AD5621" s="15"/>
      <c r="AE5621" s="15"/>
      <c r="AT5621" s="281" t="s">
        <v>260</v>
      </c>
      <c r="AU5621" s="281" t="s">
        <v>93</v>
      </c>
      <c r="AV5621" s="15" t="s">
        <v>91</v>
      </c>
      <c r="AW5621" s="15" t="s">
        <v>40</v>
      </c>
      <c r="AX5621" s="15" t="s">
        <v>84</v>
      </c>
      <c r="AY5621" s="281" t="s">
        <v>251</v>
      </c>
    </row>
    <row r="5622" s="13" customFormat="1">
      <c r="A5622" s="13"/>
      <c r="B5622" s="249"/>
      <c r="C5622" s="250"/>
      <c r="D5622" s="251" t="s">
        <v>260</v>
      </c>
      <c r="E5622" s="252" t="s">
        <v>1</v>
      </c>
      <c r="F5622" s="253" t="s">
        <v>4219</v>
      </c>
      <c r="G5622" s="250"/>
      <c r="H5622" s="254">
        <v>17.408999999999999</v>
      </c>
      <c r="I5622" s="255"/>
      <c r="J5622" s="250"/>
      <c r="K5622" s="250"/>
      <c r="L5622" s="256"/>
      <c r="M5622" s="257"/>
      <c r="N5622" s="258"/>
      <c r="O5622" s="258"/>
      <c r="P5622" s="258"/>
      <c r="Q5622" s="258"/>
      <c r="R5622" s="258"/>
      <c r="S5622" s="258"/>
      <c r="T5622" s="259"/>
      <c r="U5622" s="13"/>
      <c r="V5622" s="13"/>
      <c r="W5622" s="13"/>
      <c r="X5622" s="13"/>
      <c r="Y5622" s="13"/>
      <c r="Z5622" s="13"/>
      <c r="AA5622" s="13"/>
      <c r="AB5622" s="13"/>
      <c r="AC5622" s="13"/>
      <c r="AD5622" s="13"/>
      <c r="AE5622" s="13"/>
      <c r="AT5622" s="260" t="s">
        <v>260</v>
      </c>
      <c r="AU5622" s="260" t="s">
        <v>93</v>
      </c>
      <c r="AV5622" s="13" t="s">
        <v>93</v>
      </c>
      <c r="AW5622" s="13" t="s">
        <v>40</v>
      </c>
      <c r="AX5622" s="13" t="s">
        <v>84</v>
      </c>
      <c r="AY5622" s="260" t="s">
        <v>251</v>
      </c>
    </row>
    <row r="5623" s="13" customFormat="1">
      <c r="A5623" s="13"/>
      <c r="B5623" s="249"/>
      <c r="C5623" s="250"/>
      <c r="D5623" s="251" t="s">
        <v>260</v>
      </c>
      <c r="E5623" s="252" t="s">
        <v>1</v>
      </c>
      <c r="F5623" s="253" t="s">
        <v>4220</v>
      </c>
      <c r="G5623" s="250"/>
      <c r="H5623" s="254">
        <v>10.569000000000001</v>
      </c>
      <c r="I5623" s="255"/>
      <c r="J5623" s="250"/>
      <c r="K5623" s="250"/>
      <c r="L5623" s="256"/>
      <c r="M5623" s="257"/>
      <c r="N5623" s="258"/>
      <c r="O5623" s="258"/>
      <c r="P5623" s="258"/>
      <c r="Q5623" s="258"/>
      <c r="R5623" s="258"/>
      <c r="S5623" s="258"/>
      <c r="T5623" s="259"/>
      <c r="U5623" s="13"/>
      <c r="V5623" s="13"/>
      <c r="W5623" s="13"/>
      <c r="X5623" s="13"/>
      <c r="Y5623" s="13"/>
      <c r="Z5623" s="13"/>
      <c r="AA5623" s="13"/>
      <c r="AB5623" s="13"/>
      <c r="AC5623" s="13"/>
      <c r="AD5623" s="13"/>
      <c r="AE5623" s="13"/>
      <c r="AT5623" s="260" t="s">
        <v>260</v>
      </c>
      <c r="AU5623" s="260" t="s">
        <v>93</v>
      </c>
      <c r="AV5623" s="13" t="s">
        <v>93</v>
      </c>
      <c r="AW5623" s="13" t="s">
        <v>40</v>
      </c>
      <c r="AX5623" s="13" t="s">
        <v>84</v>
      </c>
      <c r="AY5623" s="260" t="s">
        <v>251</v>
      </c>
    </row>
    <row r="5624" s="13" customFormat="1">
      <c r="A5624" s="13"/>
      <c r="B5624" s="249"/>
      <c r="C5624" s="250"/>
      <c r="D5624" s="251" t="s">
        <v>260</v>
      </c>
      <c r="E5624" s="252" t="s">
        <v>1</v>
      </c>
      <c r="F5624" s="253" t="s">
        <v>4221</v>
      </c>
      <c r="G5624" s="250"/>
      <c r="H5624" s="254">
        <v>16.530000000000001</v>
      </c>
      <c r="I5624" s="255"/>
      <c r="J5624" s="250"/>
      <c r="K5624" s="250"/>
      <c r="L5624" s="256"/>
      <c r="M5624" s="257"/>
      <c r="N5624" s="258"/>
      <c r="O5624" s="258"/>
      <c r="P5624" s="258"/>
      <c r="Q5624" s="258"/>
      <c r="R5624" s="258"/>
      <c r="S5624" s="258"/>
      <c r="T5624" s="259"/>
      <c r="U5624" s="13"/>
      <c r="V5624" s="13"/>
      <c r="W5624" s="13"/>
      <c r="X5624" s="13"/>
      <c r="Y5624" s="13"/>
      <c r="Z5624" s="13"/>
      <c r="AA5624" s="13"/>
      <c r="AB5624" s="13"/>
      <c r="AC5624" s="13"/>
      <c r="AD5624" s="13"/>
      <c r="AE5624" s="13"/>
      <c r="AT5624" s="260" t="s">
        <v>260</v>
      </c>
      <c r="AU5624" s="260" t="s">
        <v>93</v>
      </c>
      <c r="AV5624" s="13" t="s">
        <v>93</v>
      </c>
      <c r="AW5624" s="13" t="s">
        <v>40</v>
      </c>
      <c r="AX5624" s="13" t="s">
        <v>84</v>
      </c>
      <c r="AY5624" s="260" t="s">
        <v>251</v>
      </c>
    </row>
    <row r="5625" s="13" customFormat="1">
      <c r="A5625" s="13"/>
      <c r="B5625" s="249"/>
      <c r="C5625" s="250"/>
      <c r="D5625" s="251" t="s">
        <v>260</v>
      </c>
      <c r="E5625" s="252" t="s">
        <v>1</v>
      </c>
      <c r="F5625" s="253" t="s">
        <v>4222</v>
      </c>
      <c r="G5625" s="250"/>
      <c r="H5625" s="254">
        <v>11.677</v>
      </c>
      <c r="I5625" s="255"/>
      <c r="J5625" s="250"/>
      <c r="K5625" s="250"/>
      <c r="L5625" s="256"/>
      <c r="M5625" s="257"/>
      <c r="N5625" s="258"/>
      <c r="O5625" s="258"/>
      <c r="P5625" s="258"/>
      <c r="Q5625" s="258"/>
      <c r="R5625" s="258"/>
      <c r="S5625" s="258"/>
      <c r="T5625" s="259"/>
      <c r="U5625" s="13"/>
      <c r="V5625" s="13"/>
      <c r="W5625" s="13"/>
      <c r="X5625" s="13"/>
      <c r="Y5625" s="13"/>
      <c r="Z5625" s="13"/>
      <c r="AA5625" s="13"/>
      <c r="AB5625" s="13"/>
      <c r="AC5625" s="13"/>
      <c r="AD5625" s="13"/>
      <c r="AE5625" s="13"/>
      <c r="AT5625" s="260" t="s">
        <v>260</v>
      </c>
      <c r="AU5625" s="260" t="s">
        <v>93</v>
      </c>
      <c r="AV5625" s="13" t="s">
        <v>93</v>
      </c>
      <c r="AW5625" s="13" t="s">
        <v>40</v>
      </c>
      <c r="AX5625" s="13" t="s">
        <v>84</v>
      </c>
      <c r="AY5625" s="260" t="s">
        <v>251</v>
      </c>
    </row>
    <row r="5626" s="13" customFormat="1">
      <c r="A5626" s="13"/>
      <c r="B5626" s="249"/>
      <c r="C5626" s="250"/>
      <c r="D5626" s="251" t="s">
        <v>260</v>
      </c>
      <c r="E5626" s="252" t="s">
        <v>1</v>
      </c>
      <c r="F5626" s="253" t="s">
        <v>4223</v>
      </c>
      <c r="G5626" s="250"/>
      <c r="H5626" s="254">
        <v>2.915</v>
      </c>
      <c r="I5626" s="255"/>
      <c r="J5626" s="250"/>
      <c r="K5626" s="250"/>
      <c r="L5626" s="256"/>
      <c r="M5626" s="257"/>
      <c r="N5626" s="258"/>
      <c r="O5626" s="258"/>
      <c r="P5626" s="258"/>
      <c r="Q5626" s="258"/>
      <c r="R5626" s="258"/>
      <c r="S5626" s="258"/>
      <c r="T5626" s="259"/>
      <c r="U5626" s="13"/>
      <c r="V5626" s="13"/>
      <c r="W5626" s="13"/>
      <c r="X5626" s="13"/>
      <c r="Y5626" s="13"/>
      <c r="Z5626" s="13"/>
      <c r="AA5626" s="13"/>
      <c r="AB5626" s="13"/>
      <c r="AC5626" s="13"/>
      <c r="AD5626" s="13"/>
      <c r="AE5626" s="13"/>
      <c r="AT5626" s="260" t="s">
        <v>260</v>
      </c>
      <c r="AU5626" s="260" t="s">
        <v>93</v>
      </c>
      <c r="AV5626" s="13" t="s">
        <v>93</v>
      </c>
      <c r="AW5626" s="13" t="s">
        <v>40</v>
      </c>
      <c r="AX5626" s="13" t="s">
        <v>84</v>
      </c>
      <c r="AY5626" s="260" t="s">
        <v>251</v>
      </c>
    </row>
    <row r="5627" s="16" customFormat="1">
      <c r="A5627" s="16"/>
      <c r="B5627" s="283"/>
      <c r="C5627" s="284"/>
      <c r="D5627" s="251" t="s">
        <v>260</v>
      </c>
      <c r="E5627" s="285" t="s">
        <v>1</v>
      </c>
      <c r="F5627" s="286" t="s">
        <v>329</v>
      </c>
      <c r="G5627" s="284"/>
      <c r="H5627" s="287">
        <v>59.100000000000001</v>
      </c>
      <c r="I5627" s="288"/>
      <c r="J5627" s="284"/>
      <c r="K5627" s="284"/>
      <c r="L5627" s="289"/>
      <c r="M5627" s="290"/>
      <c r="N5627" s="291"/>
      <c r="O5627" s="291"/>
      <c r="P5627" s="291"/>
      <c r="Q5627" s="291"/>
      <c r="R5627" s="291"/>
      <c r="S5627" s="291"/>
      <c r="T5627" s="292"/>
      <c r="U5627" s="16"/>
      <c r="V5627" s="16"/>
      <c r="W5627" s="16"/>
      <c r="X5627" s="16"/>
      <c r="Y5627" s="16"/>
      <c r="Z5627" s="16"/>
      <c r="AA5627" s="16"/>
      <c r="AB5627" s="16"/>
      <c r="AC5627" s="16"/>
      <c r="AD5627" s="16"/>
      <c r="AE5627" s="16"/>
      <c r="AT5627" s="293" t="s">
        <v>260</v>
      </c>
      <c r="AU5627" s="293" t="s">
        <v>93</v>
      </c>
      <c r="AV5627" s="16" t="s">
        <v>273</v>
      </c>
      <c r="AW5627" s="16" t="s">
        <v>40</v>
      </c>
      <c r="AX5627" s="16" t="s">
        <v>84</v>
      </c>
      <c r="AY5627" s="293" t="s">
        <v>251</v>
      </c>
    </row>
    <row r="5628" s="15" customFormat="1">
      <c r="A5628" s="15"/>
      <c r="B5628" s="272"/>
      <c r="C5628" s="273"/>
      <c r="D5628" s="251" t="s">
        <v>260</v>
      </c>
      <c r="E5628" s="274" t="s">
        <v>1</v>
      </c>
      <c r="F5628" s="275" t="s">
        <v>505</v>
      </c>
      <c r="G5628" s="273"/>
      <c r="H5628" s="274" t="s">
        <v>1</v>
      </c>
      <c r="I5628" s="276"/>
      <c r="J5628" s="273"/>
      <c r="K5628" s="273"/>
      <c r="L5628" s="277"/>
      <c r="M5628" s="278"/>
      <c r="N5628" s="279"/>
      <c r="O5628" s="279"/>
      <c r="P5628" s="279"/>
      <c r="Q5628" s="279"/>
      <c r="R5628" s="279"/>
      <c r="S5628" s="279"/>
      <c r="T5628" s="280"/>
      <c r="U5628" s="15"/>
      <c r="V5628" s="15"/>
      <c r="W5628" s="15"/>
      <c r="X5628" s="15"/>
      <c r="Y5628" s="15"/>
      <c r="Z5628" s="15"/>
      <c r="AA5628" s="15"/>
      <c r="AB5628" s="15"/>
      <c r="AC5628" s="15"/>
      <c r="AD5628" s="15"/>
      <c r="AE5628" s="15"/>
      <c r="AT5628" s="281" t="s">
        <v>260</v>
      </c>
      <c r="AU5628" s="281" t="s">
        <v>93</v>
      </c>
      <c r="AV5628" s="15" t="s">
        <v>91</v>
      </c>
      <c r="AW5628" s="15" t="s">
        <v>40</v>
      </c>
      <c r="AX5628" s="15" t="s">
        <v>84</v>
      </c>
      <c r="AY5628" s="281" t="s">
        <v>251</v>
      </c>
    </row>
    <row r="5629" s="13" customFormat="1">
      <c r="A5629" s="13"/>
      <c r="B5629" s="249"/>
      <c r="C5629" s="250"/>
      <c r="D5629" s="251" t="s">
        <v>260</v>
      </c>
      <c r="E5629" s="252" t="s">
        <v>1</v>
      </c>
      <c r="F5629" s="253" t="s">
        <v>4224</v>
      </c>
      <c r="G5629" s="250"/>
      <c r="H5629" s="254">
        <v>23.143000000000001</v>
      </c>
      <c r="I5629" s="255"/>
      <c r="J5629" s="250"/>
      <c r="K5629" s="250"/>
      <c r="L5629" s="256"/>
      <c r="M5629" s="257"/>
      <c r="N5629" s="258"/>
      <c r="O5629" s="258"/>
      <c r="P5629" s="258"/>
      <c r="Q5629" s="258"/>
      <c r="R5629" s="258"/>
      <c r="S5629" s="258"/>
      <c r="T5629" s="259"/>
      <c r="U5629" s="13"/>
      <c r="V5629" s="13"/>
      <c r="W5629" s="13"/>
      <c r="X5629" s="13"/>
      <c r="Y5629" s="13"/>
      <c r="Z5629" s="13"/>
      <c r="AA5629" s="13"/>
      <c r="AB5629" s="13"/>
      <c r="AC5629" s="13"/>
      <c r="AD5629" s="13"/>
      <c r="AE5629" s="13"/>
      <c r="AT5629" s="260" t="s">
        <v>260</v>
      </c>
      <c r="AU5629" s="260" t="s">
        <v>93</v>
      </c>
      <c r="AV5629" s="13" t="s">
        <v>93</v>
      </c>
      <c r="AW5629" s="13" t="s">
        <v>40</v>
      </c>
      <c r="AX5629" s="13" t="s">
        <v>84</v>
      </c>
      <c r="AY5629" s="260" t="s">
        <v>251</v>
      </c>
    </row>
    <row r="5630" s="13" customFormat="1">
      <c r="A5630" s="13"/>
      <c r="B5630" s="249"/>
      <c r="C5630" s="250"/>
      <c r="D5630" s="251" t="s">
        <v>260</v>
      </c>
      <c r="E5630" s="252" t="s">
        <v>1</v>
      </c>
      <c r="F5630" s="253" t="s">
        <v>4225</v>
      </c>
      <c r="G5630" s="250"/>
      <c r="H5630" s="254">
        <v>324.41000000000003</v>
      </c>
      <c r="I5630" s="255"/>
      <c r="J5630" s="250"/>
      <c r="K5630" s="250"/>
      <c r="L5630" s="256"/>
      <c r="M5630" s="257"/>
      <c r="N5630" s="258"/>
      <c r="O5630" s="258"/>
      <c r="P5630" s="258"/>
      <c r="Q5630" s="258"/>
      <c r="R5630" s="258"/>
      <c r="S5630" s="258"/>
      <c r="T5630" s="259"/>
      <c r="U5630" s="13"/>
      <c r="V5630" s="13"/>
      <c r="W5630" s="13"/>
      <c r="X5630" s="13"/>
      <c r="Y5630" s="13"/>
      <c r="Z5630" s="13"/>
      <c r="AA5630" s="13"/>
      <c r="AB5630" s="13"/>
      <c r="AC5630" s="13"/>
      <c r="AD5630" s="13"/>
      <c r="AE5630" s="13"/>
      <c r="AT5630" s="260" t="s">
        <v>260</v>
      </c>
      <c r="AU5630" s="260" t="s">
        <v>93</v>
      </c>
      <c r="AV5630" s="13" t="s">
        <v>93</v>
      </c>
      <c r="AW5630" s="13" t="s">
        <v>40</v>
      </c>
      <c r="AX5630" s="13" t="s">
        <v>84</v>
      </c>
      <c r="AY5630" s="260" t="s">
        <v>251</v>
      </c>
    </row>
    <row r="5631" s="13" customFormat="1">
      <c r="A5631" s="13"/>
      <c r="B5631" s="249"/>
      <c r="C5631" s="250"/>
      <c r="D5631" s="251" t="s">
        <v>260</v>
      </c>
      <c r="E5631" s="252" t="s">
        <v>1</v>
      </c>
      <c r="F5631" s="253" t="s">
        <v>4226</v>
      </c>
      <c r="G5631" s="250"/>
      <c r="H5631" s="254">
        <v>18.071000000000002</v>
      </c>
      <c r="I5631" s="255"/>
      <c r="J5631" s="250"/>
      <c r="K5631" s="250"/>
      <c r="L5631" s="256"/>
      <c r="M5631" s="257"/>
      <c r="N5631" s="258"/>
      <c r="O5631" s="258"/>
      <c r="P5631" s="258"/>
      <c r="Q5631" s="258"/>
      <c r="R5631" s="258"/>
      <c r="S5631" s="258"/>
      <c r="T5631" s="259"/>
      <c r="U5631" s="13"/>
      <c r="V5631" s="13"/>
      <c r="W5631" s="13"/>
      <c r="X5631" s="13"/>
      <c r="Y5631" s="13"/>
      <c r="Z5631" s="13"/>
      <c r="AA5631" s="13"/>
      <c r="AB5631" s="13"/>
      <c r="AC5631" s="13"/>
      <c r="AD5631" s="13"/>
      <c r="AE5631" s="13"/>
      <c r="AT5631" s="260" t="s">
        <v>260</v>
      </c>
      <c r="AU5631" s="260" t="s">
        <v>93</v>
      </c>
      <c r="AV5631" s="13" t="s">
        <v>93</v>
      </c>
      <c r="AW5631" s="13" t="s">
        <v>40</v>
      </c>
      <c r="AX5631" s="13" t="s">
        <v>84</v>
      </c>
      <c r="AY5631" s="260" t="s">
        <v>251</v>
      </c>
    </row>
    <row r="5632" s="13" customFormat="1">
      <c r="A5632" s="13"/>
      <c r="B5632" s="249"/>
      <c r="C5632" s="250"/>
      <c r="D5632" s="251" t="s">
        <v>260</v>
      </c>
      <c r="E5632" s="252" t="s">
        <v>1</v>
      </c>
      <c r="F5632" s="253" t="s">
        <v>4227</v>
      </c>
      <c r="G5632" s="250"/>
      <c r="H5632" s="254">
        <v>22.870999999999999</v>
      </c>
      <c r="I5632" s="255"/>
      <c r="J5632" s="250"/>
      <c r="K5632" s="250"/>
      <c r="L5632" s="256"/>
      <c r="M5632" s="257"/>
      <c r="N5632" s="258"/>
      <c r="O5632" s="258"/>
      <c r="P5632" s="258"/>
      <c r="Q5632" s="258"/>
      <c r="R5632" s="258"/>
      <c r="S5632" s="258"/>
      <c r="T5632" s="259"/>
      <c r="U5632" s="13"/>
      <c r="V5632" s="13"/>
      <c r="W5632" s="13"/>
      <c r="X5632" s="13"/>
      <c r="Y5632" s="13"/>
      <c r="Z5632" s="13"/>
      <c r="AA5632" s="13"/>
      <c r="AB5632" s="13"/>
      <c r="AC5632" s="13"/>
      <c r="AD5632" s="13"/>
      <c r="AE5632" s="13"/>
      <c r="AT5632" s="260" t="s">
        <v>260</v>
      </c>
      <c r="AU5632" s="260" t="s">
        <v>93</v>
      </c>
      <c r="AV5632" s="13" t="s">
        <v>93</v>
      </c>
      <c r="AW5632" s="13" t="s">
        <v>40</v>
      </c>
      <c r="AX5632" s="13" t="s">
        <v>84</v>
      </c>
      <c r="AY5632" s="260" t="s">
        <v>251</v>
      </c>
    </row>
    <row r="5633" s="13" customFormat="1">
      <c r="A5633" s="13"/>
      <c r="B5633" s="249"/>
      <c r="C5633" s="250"/>
      <c r="D5633" s="251" t="s">
        <v>260</v>
      </c>
      <c r="E5633" s="252" t="s">
        <v>1</v>
      </c>
      <c r="F5633" s="253" t="s">
        <v>4228</v>
      </c>
      <c r="G5633" s="250"/>
      <c r="H5633" s="254">
        <v>25.379999999999999</v>
      </c>
      <c r="I5633" s="255"/>
      <c r="J5633" s="250"/>
      <c r="K5633" s="250"/>
      <c r="L5633" s="256"/>
      <c r="M5633" s="257"/>
      <c r="N5633" s="258"/>
      <c r="O5633" s="258"/>
      <c r="P5633" s="258"/>
      <c r="Q5633" s="258"/>
      <c r="R5633" s="258"/>
      <c r="S5633" s="258"/>
      <c r="T5633" s="259"/>
      <c r="U5633" s="13"/>
      <c r="V5633" s="13"/>
      <c r="W5633" s="13"/>
      <c r="X5633" s="13"/>
      <c r="Y5633" s="13"/>
      <c r="Z5633" s="13"/>
      <c r="AA5633" s="13"/>
      <c r="AB5633" s="13"/>
      <c r="AC5633" s="13"/>
      <c r="AD5633" s="13"/>
      <c r="AE5633" s="13"/>
      <c r="AT5633" s="260" t="s">
        <v>260</v>
      </c>
      <c r="AU5633" s="260" t="s">
        <v>93</v>
      </c>
      <c r="AV5633" s="13" t="s">
        <v>93</v>
      </c>
      <c r="AW5633" s="13" t="s">
        <v>40</v>
      </c>
      <c r="AX5633" s="13" t="s">
        <v>84</v>
      </c>
      <c r="AY5633" s="260" t="s">
        <v>251</v>
      </c>
    </row>
    <row r="5634" s="13" customFormat="1">
      <c r="A5634" s="13"/>
      <c r="B5634" s="249"/>
      <c r="C5634" s="250"/>
      <c r="D5634" s="251" t="s">
        <v>260</v>
      </c>
      <c r="E5634" s="252" t="s">
        <v>1</v>
      </c>
      <c r="F5634" s="253" t="s">
        <v>4229</v>
      </c>
      <c r="G5634" s="250"/>
      <c r="H5634" s="254">
        <v>3.4199999999999999</v>
      </c>
      <c r="I5634" s="255"/>
      <c r="J5634" s="250"/>
      <c r="K5634" s="250"/>
      <c r="L5634" s="256"/>
      <c r="M5634" s="257"/>
      <c r="N5634" s="258"/>
      <c r="O5634" s="258"/>
      <c r="P5634" s="258"/>
      <c r="Q5634" s="258"/>
      <c r="R5634" s="258"/>
      <c r="S5634" s="258"/>
      <c r="T5634" s="259"/>
      <c r="U5634" s="13"/>
      <c r="V5634" s="13"/>
      <c r="W5634" s="13"/>
      <c r="X5634" s="13"/>
      <c r="Y5634" s="13"/>
      <c r="Z5634" s="13"/>
      <c r="AA5634" s="13"/>
      <c r="AB5634" s="13"/>
      <c r="AC5634" s="13"/>
      <c r="AD5634" s="13"/>
      <c r="AE5634" s="13"/>
      <c r="AT5634" s="260" t="s">
        <v>260</v>
      </c>
      <c r="AU5634" s="260" t="s">
        <v>93</v>
      </c>
      <c r="AV5634" s="13" t="s">
        <v>93</v>
      </c>
      <c r="AW5634" s="13" t="s">
        <v>40</v>
      </c>
      <c r="AX5634" s="13" t="s">
        <v>84</v>
      </c>
      <c r="AY5634" s="260" t="s">
        <v>251</v>
      </c>
    </row>
    <row r="5635" s="16" customFormat="1">
      <c r="A5635" s="16"/>
      <c r="B5635" s="283"/>
      <c r="C5635" s="284"/>
      <c r="D5635" s="251" t="s">
        <v>260</v>
      </c>
      <c r="E5635" s="285" t="s">
        <v>1</v>
      </c>
      <c r="F5635" s="286" t="s">
        <v>329</v>
      </c>
      <c r="G5635" s="284"/>
      <c r="H5635" s="287">
        <v>417.29500000000002</v>
      </c>
      <c r="I5635" s="288"/>
      <c r="J5635" s="284"/>
      <c r="K5635" s="284"/>
      <c r="L5635" s="289"/>
      <c r="M5635" s="290"/>
      <c r="N5635" s="291"/>
      <c r="O5635" s="291"/>
      <c r="P5635" s="291"/>
      <c r="Q5635" s="291"/>
      <c r="R5635" s="291"/>
      <c r="S5635" s="291"/>
      <c r="T5635" s="292"/>
      <c r="U5635" s="16"/>
      <c r="V5635" s="16"/>
      <c r="W5635" s="16"/>
      <c r="X5635" s="16"/>
      <c r="Y5635" s="16"/>
      <c r="Z5635" s="16"/>
      <c r="AA5635" s="16"/>
      <c r="AB5635" s="16"/>
      <c r="AC5635" s="16"/>
      <c r="AD5635" s="16"/>
      <c r="AE5635" s="16"/>
      <c r="AT5635" s="293" t="s">
        <v>260</v>
      </c>
      <c r="AU5635" s="293" t="s">
        <v>93</v>
      </c>
      <c r="AV5635" s="16" t="s">
        <v>273</v>
      </c>
      <c r="AW5635" s="16" t="s">
        <v>40</v>
      </c>
      <c r="AX5635" s="16" t="s">
        <v>84</v>
      </c>
      <c r="AY5635" s="293" t="s">
        <v>251</v>
      </c>
    </row>
    <row r="5636" s="15" customFormat="1">
      <c r="A5636" s="15"/>
      <c r="B5636" s="272"/>
      <c r="C5636" s="273"/>
      <c r="D5636" s="251" t="s">
        <v>260</v>
      </c>
      <c r="E5636" s="274" t="s">
        <v>1</v>
      </c>
      <c r="F5636" s="275" t="s">
        <v>511</v>
      </c>
      <c r="G5636" s="273"/>
      <c r="H5636" s="274" t="s">
        <v>1</v>
      </c>
      <c r="I5636" s="276"/>
      <c r="J5636" s="273"/>
      <c r="K5636" s="273"/>
      <c r="L5636" s="277"/>
      <c r="M5636" s="278"/>
      <c r="N5636" s="279"/>
      <c r="O5636" s="279"/>
      <c r="P5636" s="279"/>
      <c r="Q5636" s="279"/>
      <c r="R5636" s="279"/>
      <c r="S5636" s="279"/>
      <c r="T5636" s="280"/>
      <c r="U5636" s="15"/>
      <c r="V5636" s="15"/>
      <c r="W5636" s="15"/>
      <c r="X5636" s="15"/>
      <c r="Y5636" s="15"/>
      <c r="Z5636" s="15"/>
      <c r="AA5636" s="15"/>
      <c r="AB5636" s="15"/>
      <c r="AC5636" s="15"/>
      <c r="AD5636" s="15"/>
      <c r="AE5636" s="15"/>
      <c r="AT5636" s="281" t="s">
        <v>260</v>
      </c>
      <c r="AU5636" s="281" t="s">
        <v>93</v>
      </c>
      <c r="AV5636" s="15" t="s">
        <v>91</v>
      </c>
      <c r="AW5636" s="15" t="s">
        <v>40</v>
      </c>
      <c r="AX5636" s="15" t="s">
        <v>84</v>
      </c>
      <c r="AY5636" s="281" t="s">
        <v>251</v>
      </c>
    </row>
    <row r="5637" s="13" customFormat="1">
      <c r="A5637" s="13"/>
      <c r="B5637" s="249"/>
      <c r="C5637" s="250"/>
      <c r="D5637" s="251" t="s">
        <v>260</v>
      </c>
      <c r="E5637" s="252" t="s">
        <v>1</v>
      </c>
      <c r="F5637" s="253" t="s">
        <v>4230</v>
      </c>
      <c r="G5637" s="250"/>
      <c r="H5637" s="254">
        <v>6.2930000000000001</v>
      </c>
      <c r="I5637" s="255"/>
      <c r="J5637" s="250"/>
      <c r="K5637" s="250"/>
      <c r="L5637" s="256"/>
      <c r="M5637" s="257"/>
      <c r="N5637" s="258"/>
      <c r="O5637" s="258"/>
      <c r="P5637" s="258"/>
      <c r="Q5637" s="258"/>
      <c r="R5637" s="258"/>
      <c r="S5637" s="258"/>
      <c r="T5637" s="259"/>
      <c r="U5637" s="13"/>
      <c r="V5637" s="13"/>
      <c r="W5637" s="13"/>
      <c r="X5637" s="13"/>
      <c r="Y5637" s="13"/>
      <c r="Z5637" s="13"/>
      <c r="AA5637" s="13"/>
      <c r="AB5637" s="13"/>
      <c r="AC5637" s="13"/>
      <c r="AD5637" s="13"/>
      <c r="AE5637" s="13"/>
      <c r="AT5637" s="260" t="s">
        <v>260</v>
      </c>
      <c r="AU5637" s="260" t="s">
        <v>93</v>
      </c>
      <c r="AV5637" s="13" t="s">
        <v>93</v>
      </c>
      <c r="AW5637" s="13" t="s">
        <v>40</v>
      </c>
      <c r="AX5637" s="13" t="s">
        <v>84</v>
      </c>
      <c r="AY5637" s="260" t="s">
        <v>251</v>
      </c>
    </row>
    <row r="5638" s="13" customFormat="1">
      <c r="A5638" s="13"/>
      <c r="B5638" s="249"/>
      <c r="C5638" s="250"/>
      <c r="D5638" s="251" t="s">
        <v>260</v>
      </c>
      <c r="E5638" s="252" t="s">
        <v>1</v>
      </c>
      <c r="F5638" s="253" t="s">
        <v>4225</v>
      </c>
      <c r="G5638" s="250"/>
      <c r="H5638" s="254">
        <v>324.41000000000003</v>
      </c>
      <c r="I5638" s="255"/>
      <c r="J5638" s="250"/>
      <c r="K5638" s="250"/>
      <c r="L5638" s="256"/>
      <c r="M5638" s="257"/>
      <c r="N5638" s="258"/>
      <c r="O5638" s="258"/>
      <c r="P5638" s="258"/>
      <c r="Q5638" s="258"/>
      <c r="R5638" s="258"/>
      <c r="S5638" s="258"/>
      <c r="T5638" s="259"/>
      <c r="U5638" s="13"/>
      <c r="V5638" s="13"/>
      <c r="W5638" s="13"/>
      <c r="X5638" s="13"/>
      <c r="Y5638" s="13"/>
      <c r="Z5638" s="13"/>
      <c r="AA5638" s="13"/>
      <c r="AB5638" s="13"/>
      <c r="AC5638" s="13"/>
      <c r="AD5638" s="13"/>
      <c r="AE5638" s="13"/>
      <c r="AT5638" s="260" t="s">
        <v>260</v>
      </c>
      <c r="AU5638" s="260" t="s">
        <v>93</v>
      </c>
      <c r="AV5638" s="13" t="s">
        <v>93</v>
      </c>
      <c r="AW5638" s="13" t="s">
        <v>40</v>
      </c>
      <c r="AX5638" s="13" t="s">
        <v>84</v>
      </c>
      <c r="AY5638" s="260" t="s">
        <v>251</v>
      </c>
    </row>
    <row r="5639" s="13" customFormat="1">
      <c r="A5639" s="13"/>
      <c r="B5639" s="249"/>
      <c r="C5639" s="250"/>
      <c r="D5639" s="251" t="s">
        <v>260</v>
      </c>
      <c r="E5639" s="252" t="s">
        <v>1</v>
      </c>
      <c r="F5639" s="253" t="s">
        <v>4231</v>
      </c>
      <c r="G5639" s="250"/>
      <c r="H5639" s="254">
        <v>18.071000000000002</v>
      </c>
      <c r="I5639" s="255"/>
      <c r="J5639" s="250"/>
      <c r="K5639" s="250"/>
      <c r="L5639" s="256"/>
      <c r="M5639" s="257"/>
      <c r="N5639" s="258"/>
      <c r="O5639" s="258"/>
      <c r="P5639" s="258"/>
      <c r="Q5639" s="258"/>
      <c r="R5639" s="258"/>
      <c r="S5639" s="258"/>
      <c r="T5639" s="259"/>
      <c r="U5639" s="13"/>
      <c r="V5639" s="13"/>
      <c r="W5639" s="13"/>
      <c r="X5639" s="13"/>
      <c r="Y5639" s="13"/>
      <c r="Z5639" s="13"/>
      <c r="AA5639" s="13"/>
      <c r="AB5639" s="13"/>
      <c r="AC5639" s="13"/>
      <c r="AD5639" s="13"/>
      <c r="AE5639" s="13"/>
      <c r="AT5639" s="260" t="s">
        <v>260</v>
      </c>
      <c r="AU5639" s="260" t="s">
        <v>93</v>
      </c>
      <c r="AV5639" s="13" t="s">
        <v>93</v>
      </c>
      <c r="AW5639" s="13" t="s">
        <v>40</v>
      </c>
      <c r="AX5639" s="13" t="s">
        <v>84</v>
      </c>
      <c r="AY5639" s="260" t="s">
        <v>251</v>
      </c>
    </row>
    <row r="5640" s="13" customFormat="1">
      <c r="A5640" s="13"/>
      <c r="B5640" s="249"/>
      <c r="C5640" s="250"/>
      <c r="D5640" s="251" t="s">
        <v>260</v>
      </c>
      <c r="E5640" s="252" t="s">
        <v>1</v>
      </c>
      <c r="F5640" s="253" t="s">
        <v>4232</v>
      </c>
      <c r="G5640" s="250"/>
      <c r="H5640" s="254">
        <v>22.870999999999999</v>
      </c>
      <c r="I5640" s="255"/>
      <c r="J5640" s="250"/>
      <c r="K5640" s="250"/>
      <c r="L5640" s="256"/>
      <c r="M5640" s="257"/>
      <c r="N5640" s="258"/>
      <c r="O5640" s="258"/>
      <c r="P5640" s="258"/>
      <c r="Q5640" s="258"/>
      <c r="R5640" s="258"/>
      <c r="S5640" s="258"/>
      <c r="T5640" s="259"/>
      <c r="U5640" s="13"/>
      <c r="V5640" s="13"/>
      <c r="W5640" s="13"/>
      <c r="X5640" s="13"/>
      <c r="Y5640" s="13"/>
      <c r="Z5640" s="13"/>
      <c r="AA5640" s="13"/>
      <c r="AB5640" s="13"/>
      <c r="AC5640" s="13"/>
      <c r="AD5640" s="13"/>
      <c r="AE5640" s="13"/>
      <c r="AT5640" s="260" t="s">
        <v>260</v>
      </c>
      <c r="AU5640" s="260" t="s">
        <v>93</v>
      </c>
      <c r="AV5640" s="13" t="s">
        <v>93</v>
      </c>
      <c r="AW5640" s="13" t="s">
        <v>40</v>
      </c>
      <c r="AX5640" s="13" t="s">
        <v>84</v>
      </c>
      <c r="AY5640" s="260" t="s">
        <v>251</v>
      </c>
    </row>
    <row r="5641" s="13" customFormat="1">
      <c r="A5641" s="13"/>
      <c r="B5641" s="249"/>
      <c r="C5641" s="250"/>
      <c r="D5641" s="251" t="s">
        <v>260</v>
      </c>
      <c r="E5641" s="252" t="s">
        <v>1</v>
      </c>
      <c r="F5641" s="253" t="s">
        <v>4228</v>
      </c>
      <c r="G5641" s="250"/>
      <c r="H5641" s="254">
        <v>25.379999999999999</v>
      </c>
      <c r="I5641" s="255"/>
      <c r="J5641" s="250"/>
      <c r="K5641" s="250"/>
      <c r="L5641" s="256"/>
      <c r="M5641" s="257"/>
      <c r="N5641" s="258"/>
      <c r="O5641" s="258"/>
      <c r="P5641" s="258"/>
      <c r="Q5641" s="258"/>
      <c r="R5641" s="258"/>
      <c r="S5641" s="258"/>
      <c r="T5641" s="259"/>
      <c r="U5641" s="13"/>
      <c r="V5641" s="13"/>
      <c r="W5641" s="13"/>
      <c r="X5641" s="13"/>
      <c r="Y5641" s="13"/>
      <c r="Z5641" s="13"/>
      <c r="AA5641" s="13"/>
      <c r="AB5641" s="13"/>
      <c r="AC5641" s="13"/>
      <c r="AD5641" s="13"/>
      <c r="AE5641" s="13"/>
      <c r="AT5641" s="260" t="s">
        <v>260</v>
      </c>
      <c r="AU5641" s="260" t="s">
        <v>93</v>
      </c>
      <c r="AV5641" s="13" t="s">
        <v>93</v>
      </c>
      <c r="AW5641" s="13" t="s">
        <v>40</v>
      </c>
      <c r="AX5641" s="13" t="s">
        <v>84</v>
      </c>
      <c r="AY5641" s="260" t="s">
        <v>251</v>
      </c>
    </row>
    <row r="5642" s="13" customFormat="1">
      <c r="A5642" s="13"/>
      <c r="B5642" s="249"/>
      <c r="C5642" s="250"/>
      <c r="D5642" s="251" t="s">
        <v>260</v>
      </c>
      <c r="E5642" s="252" t="s">
        <v>1</v>
      </c>
      <c r="F5642" s="253" t="s">
        <v>4229</v>
      </c>
      <c r="G5642" s="250"/>
      <c r="H5642" s="254">
        <v>3.4199999999999999</v>
      </c>
      <c r="I5642" s="255"/>
      <c r="J5642" s="250"/>
      <c r="K5642" s="250"/>
      <c r="L5642" s="256"/>
      <c r="M5642" s="257"/>
      <c r="N5642" s="258"/>
      <c r="O5642" s="258"/>
      <c r="P5642" s="258"/>
      <c r="Q5642" s="258"/>
      <c r="R5642" s="258"/>
      <c r="S5642" s="258"/>
      <c r="T5642" s="259"/>
      <c r="U5642" s="13"/>
      <c r="V5642" s="13"/>
      <c r="W5642" s="13"/>
      <c r="X5642" s="13"/>
      <c r="Y5642" s="13"/>
      <c r="Z5642" s="13"/>
      <c r="AA5642" s="13"/>
      <c r="AB5642" s="13"/>
      <c r="AC5642" s="13"/>
      <c r="AD5642" s="13"/>
      <c r="AE5642" s="13"/>
      <c r="AT5642" s="260" t="s">
        <v>260</v>
      </c>
      <c r="AU5642" s="260" t="s">
        <v>93</v>
      </c>
      <c r="AV5642" s="13" t="s">
        <v>93</v>
      </c>
      <c r="AW5642" s="13" t="s">
        <v>40</v>
      </c>
      <c r="AX5642" s="13" t="s">
        <v>84</v>
      </c>
      <c r="AY5642" s="260" t="s">
        <v>251</v>
      </c>
    </row>
    <row r="5643" s="16" customFormat="1">
      <c r="A5643" s="16"/>
      <c r="B5643" s="283"/>
      <c r="C5643" s="284"/>
      <c r="D5643" s="251" t="s">
        <v>260</v>
      </c>
      <c r="E5643" s="285" t="s">
        <v>1</v>
      </c>
      <c r="F5643" s="286" t="s">
        <v>329</v>
      </c>
      <c r="G5643" s="284"/>
      <c r="H5643" s="287">
        <v>400.44500000000005</v>
      </c>
      <c r="I5643" s="288"/>
      <c r="J5643" s="284"/>
      <c r="K5643" s="284"/>
      <c r="L5643" s="289"/>
      <c r="M5643" s="290"/>
      <c r="N5643" s="291"/>
      <c r="O5643" s="291"/>
      <c r="P5643" s="291"/>
      <c r="Q5643" s="291"/>
      <c r="R5643" s="291"/>
      <c r="S5643" s="291"/>
      <c r="T5643" s="292"/>
      <c r="U5643" s="16"/>
      <c r="V5643" s="16"/>
      <c r="W5643" s="16"/>
      <c r="X5643" s="16"/>
      <c r="Y5643" s="16"/>
      <c r="Z5643" s="16"/>
      <c r="AA5643" s="16"/>
      <c r="AB5643" s="16"/>
      <c r="AC5643" s="16"/>
      <c r="AD5643" s="16"/>
      <c r="AE5643" s="16"/>
      <c r="AT5643" s="293" t="s">
        <v>260</v>
      </c>
      <c r="AU5643" s="293" t="s">
        <v>93</v>
      </c>
      <c r="AV5643" s="16" t="s">
        <v>273</v>
      </c>
      <c r="AW5643" s="16" t="s">
        <v>40</v>
      </c>
      <c r="AX5643" s="16" t="s">
        <v>84</v>
      </c>
      <c r="AY5643" s="293" t="s">
        <v>251</v>
      </c>
    </row>
    <row r="5644" s="15" customFormat="1">
      <c r="A5644" s="15"/>
      <c r="B5644" s="272"/>
      <c r="C5644" s="273"/>
      <c r="D5644" s="251" t="s">
        <v>260</v>
      </c>
      <c r="E5644" s="274" t="s">
        <v>1</v>
      </c>
      <c r="F5644" s="275" t="s">
        <v>517</v>
      </c>
      <c r="G5644" s="273"/>
      <c r="H5644" s="274" t="s">
        <v>1</v>
      </c>
      <c r="I5644" s="276"/>
      <c r="J5644" s="273"/>
      <c r="K5644" s="273"/>
      <c r="L5644" s="277"/>
      <c r="M5644" s="278"/>
      <c r="N5644" s="279"/>
      <c r="O5644" s="279"/>
      <c r="P5644" s="279"/>
      <c r="Q5644" s="279"/>
      <c r="R5644" s="279"/>
      <c r="S5644" s="279"/>
      <c r="T5644" s="280"/>
      <c r="U5644" s="15"/>
      <c r="V5644" s="15"/>
      <c r="W5644" s="15"/>
      <c r="X5644" s="15"/>
      <c r="Y5644" s="15"/>
      <c r="Z5644" s="15"/>
      <c r="AA5644" s="15"/>
      <c r="AB5644" s="15"/>
      <c r="AC5644" s="15"/>
      <c r="AD5644" s="15"/>
      <c r="AE5644" s="15"/>
      <c r="AT5644" s="281" t="s">
        <v>260</v>
      </c>
      <c r="AU5644" s="281" t="s">
        <v>93</v>
      </c>
      <c r="AV5644" s="15" t="s">
        <v>91</v>
      </c>
      <c r="AW5644" s="15" t="s">
        <v>40</v>
      </c>
      <c r="AX5644" s="15" t="s">
        <v>84</v>
      </c>
      <c r="AY5644" s="281" t="s">
        <v>251</v>
      </c>
    </row>
    <row r="5645" s="13" customFormat="1">
      <c r="A5645" s="13"/>
      <c r="B5645" s="249"/>
      <c r="C5645" s="250"/>
      <c r="D5645" s="251" t="s">
        <v>260</v>
      </c>
      <c r="E5645" s="252" t="s">
        <v>1</v>
      </c>
      <c r="F5645" s="253" t="s">
        <v>4233</v>
      </c>
      <c r="G5645" s="250"/>
      <c r="H5645" s="254">
        <v>6.2930000000000001</v>
      </c>
      <c r="I5645" s="255"/>
      <c r="J5645" s="250"/>
      <c r="K5645" s="250"/>
      <c r="L5645" s="256"/>
      <c r="M5645" s="257"/>
      <c r="N5645" s="258"/>
      <c r="O5645" s="258"/>
      <c r="P5645" s="258"/>
      <c r="Q5645" s="258"/>
      <c r="R5645" s="258"/>
      <c r="S5645" s="258"/>
      <c r="T5645" s="259"/>
      <c r="U5645" s="13"/>
      <c r="V5645" s="13"/>
      <c r="W5645" s="13"/>
      <c r="X5645" s="13"/>
      <c r="Y5645" s="13"/>
      <c r="Z5645" s="13"/>
      <c r="AA5645" s="13"/>
      <c r="AB5645" s="13"/>
      <c r="AC5645" s="13"/>
      <c r="AD5645" s="13"/>
      <c r="AE5645" s="13"/>
      <c r="AT5645" s="260" t="s">
        <v>260</v>
      </c>
      <c r="AU5645" s="260" t="s">
        <v>93</v>
      </c>
      <c r="AV5645" s="13" t="s">
        <v>93</v>
      </c>
      <c r="AW5645" s="13" t="s">
        <v>40</v>
      </c>
      <c r="AX5645" s="13" t="s">
        <v>84</v>
      </c>
      <c r="AY5645" s="260" t="s">
        <v>251</v>
      </c>
    </row>
    <row r="5646" s="13" customFormat="1">
      <c r="A5646" s="13"/>
      <c r="B5646" s="249"/>
      <c r="C5646" s="250"/>
      <c r="D5646" s="251" t="s">
        <v>260</v>
      </c>
      <c r="E5646" s="252" t="s">
        <v>1</v>
      </c>
      <c r="F5646" s="253" t="s">
        <v>4225</v>
      </c>
      <c r="G5646" s="250"/>
      <c r="H5646" s="254">
        <v>324.41000000000003</v>
      </c>
      <c r="I5646" s="255"/>
      <c r="J5646" s="250"/>
      <c r="K5646" s="250"/>
      <c r="L5646" s="256"/>
      <c r="M5646" s="257"/>
      <c r="N5646" s="258"/>
      <c r="O5646" s="258"/>
      <c r="P5646" s="258"/>
      <c r="Q5646" s="258"/>
      <c r="R5646" s="258"/>
      <c r="S5646" s="258"/>
      <c r="T5646" s="259"/>
      <c r="U5646" s="13"/>
      <c r="V5646" s="13"/>
      <c r="W5646" s="13"/>
      <c r="X5646" s="13"/>
      <c r="Y5646" s="13"/>
      <c r="Z5646" s="13"/>
      <c r="AA5646" s="13"/>
      <c r="AB5646" s="13"/>
      <c r="AC5646" s="13"/>
      <c r="AD5646" s="13"/>
      <c r="AE5646" s="13"/>
      <c r="AT5646" s="260" t="s">
        <v>260</v>
      </c>
      <c r="AU5646" s="260" t="s">
        <v>93</v>
      </c>
      <c r="AV5646" s="13" t="s">
        <v>93</v>
      </c>
      <c r="AW5646" s="13" t="s">
        <v>40</v>
      </c>
      <c r="AX5646" s="13" t="s">
        <v>84</v>
      </c>
      <c r="AY5646" s="260" t="s">
        <v>251</v>
      </c>
    </row>
    <row r="5647" s="13" customFormat="1">
      <c r="A5647" s="13"/>
      <c r="B5647" s="249"/>
      <c r="C5647" s="250"/>
      <c r="D5647" s="251" t="s">
        <v>260</v>
      </c>
      <c r="E5647" s="252" t="s">
        <v>1</v>
      </c>
      <c r="F5647" s="253" t="s">
        <v>4234</v>
      </c>
      <c r="G5647" s="250"/>
      <c r="H5647" s="254">
        <v>18.071000000000002</v>
      </c>
      <c r="I5647" s="255"/>
      <c r="J5647" s="250"/>
      <c r="K5647" s="250"/>
      <c r="L5647" s="256"/>
      <c r="M5647" s="257"/>
      <c r="N5647" s="258"/>
      <c r="O5647" s="258"/>
      <c r="P5647" s="258"/>
      <c r="Q5647" s="258"/>
      <c r="R5647" s="258"/>
      <c r="S5647" s="258"/>
      <c r="T5647" s="259"/>
      <c r="U5647" s="13"/>
      <c r="V5647" s="13"/>
      <c r="W5647" s="13"/>
      <c r="X5647" s="13"/>
      <c r="Y5647" s="13"/>
      <c r="Z5647" s="13"/>
      <c r="AA5647" s="13"/>
      <c r="AB5647" s="13"/>
      <c r="AC5647" s="13"/>
      <c r="AD5647" s="13"/>
      <c r="AE5647" s="13"/>
      <c r="AT5647" s="260" t="s">
        <v>260</v>
      </c>
      <c r="AU5647" s="260" t="s">
        <v>93</v>
      </c>
      <c r="AV5647" s="13" t="s">
        <v>93</v>
      </c>
      <c r="AW5647" s="13" t="s">
        <v>40</v>
      </c>
      <c r="AX5647" s="13" t="s">
        <v>84</v>
      </c>
      <c r="AY5647" s="260" t="s">
        <v>251</v>
      </c>
    </row>
    <row r="5648" s="13" customFormat="1">
      <c r="A5648" s="13"/>
      <c r="B5648" s="249"/>
      <c r="C5648" s="250"/>
      <c r="D5648" s="251" t="s">
        <v>260</v>
      </c>
      <c r="E5648" s="252" t="s">
        <v>1</v>
      </c>
      <c r="F5648" s="253" t="s">
        <v>4235</v>
      </c>
      <c r="G5648" s="250"/>
      <c r="H5648" s="254">
        <v>22.870999999999999</v>
      </c>
      <c r="I5648" s="255"/>
      <c r="J5648" s="250"/>
      <c r="K5648" s="250"/>
      <c r="L5648" s="256"/>
      <c r="M5648" s="257"/>
      <c r="N5648" s="258"/>
      <c r="O5648" s="258"/>
      <c r="P5648" s="258"/>
      <c r="Q5648" s="258"/>
      <c r="R5648" s="258"/>
      <c r="S5648" s="258"/>
      <c r="T5648" s="259"/>
      <c r="U5648" s="13"/>
      <c r="V5648" s="13"/>
      <c r="W5648" s="13"/>
      <c r="X5648" s="13"/>
      <c r="Y5648" s="13"/>
      <c r="Z5648" s="13"/>
      <c r="AA5648" s="13"/>
      <c r="AB5648" s="13"/>
      <c r="AC5648" s="13"/>
      <c r="AD5648" s="13"/>
      <c r="AE5648" s="13"/>
      <c r="AT5648" s="260" t="s">
        <v>260</v>
      </c>
      <c r="AU5648" s="260" t="s">
        <v>93</v>
      </c>
      <c r="AV5648" s="13" t="s">
        <v>93</v>
      </c>
      <c r="AW5648" s="13" t="s">
        <v>40</v>
      </c>
      <c r="AX5648" s="13" t="s">
        <v>84</v>
      </c>
      <c r="AY5648" s="260" t="s">
        <v>251</v>
      </c>
    </row>
    <row r="5649" s="13" customFormat="1">
      <c r="A5649" s="13"/>
      <c r="B5649" s="249"/>
      <c r="C5649" s="250"/>
      <c r="D5649" s="251" t="s">
        <v>260</v>
      </c>
      <c r="E5649" s="252" t="s">
        <v>1</v>
      </c>
      <c r="F5649" s="253" t="s">
        <v>4228</v>
      </c>
      <c r="G5649" s="250"/>
      <c r="H5649" s="254">
        <v>25.379999999999999</v>
      </c>
      <c r="I5649" s="255"/>
      <c r="J5649" s="250"/>
      <c r="K5649" s="250"/>
      <c r="L5649" s="256"/>
      <c r="M5649" s="257"/>
      <c r="N5649" s="258"/>
      <c r="O5649" s="258"/>
      <c r="P5649" s="258"/>
      <c r="Q5649" s="258"/>
      <c r="R5649" s="258"/>
      <c r="S5649" s="258"/>
      <c r="T5649" s="259"/>
      <c r="U5649" s="13"/>
      <c r="V5649" s="13"/>
      <c r="W5649" s="13"/>
      <c r="X5649" s="13"/>
      <c r="Y5649" s="13"/>
      <c r="Z5649" s="13"/>
      <c r="AA5649" s="13"/>
      <c r="AB5649" s="13"/>
      <c r="AC5649" s="13"/>
      <c r="AD5649" s="13"/>
      <c r="AE5649" s="13"/>
      <c r="AT5649" s="260" t="s">
        <v>260</v>
      </c>
      <c r="AU5649" s="260" t="s">
        <v>93</v>
      </c>
      <c r="AV5649" s="13" t="s">
        <v>93</v>
      </c>
      <c r="AW5649" s="13" t="s">
        <v>40</v>
      </c>
      <c r="AX5649" s="13" t="s">
        <v>84</v>
      </c>
      <c r="AY5649" s="260" t="s">
        <v>251</v>
      </c>
    </row>
    <row r="5650" s="13" customFormat="1">
      <c r="A5650" s="13"/>
      <c r="B5650" s="249"/>
      <c r="C5650" s="250"/>
      <c r="D5650" s="251" t="s">
        <v>260</v>
      </c>
      <c r="E5650" s="252" t="s">
        <v>1</v>
      </c>
      <c r="F5650" s="253" t="s">
        <v>4229</v>
      </c>
      <c r="G5650" s="250"/>
      <c r="H5650" s="254">
        <v>3.4199999999999999</v>
      </c>
      <c r="I5650" s="255"/>
      <c r="J5650" s="250"/>
      <c r="K5650" s="250"/>
      <c r="L5650" s="256"/>
      <c r="M5650" s="257"/>
      <c r="N5650" s="258"/>
      <c r="O5650" s="258"/>
      <c r="P5650" s="258"/>
      <c r="Q5650" s="258"/>
      <c r="R5650" s="258"/>
      <c r="S5650" s="258"/>
      <c r="T5650" s="259"/>
      <c r="U5650" s="13"/>
      <c r="V5650" s="13"/>
      <c r="W5650" s="13"/>
      <c r="X5650" s="13"/>
      <c r="Y5650" s="13"/>
      <c r="Z5650" s="13"/>
      <c r="AA5650" s="13"/>
      <c r="AB5650" s="13"/>
      <c r="AC5650" s="13"/>
      <c r="AD5650" s="13"/>
      <c r="AE5650" s="13"/>
      <c r="AT5650" s="260" t="s">
        <v>260</v>
      </c>
      <c r="AU5650" s="260" t="s">
        <v>93</v>
      </c>
      <c r="AV5650" s="13" t="s">
        <v>93</v>
      </c>
      <c r="AW5650" s="13" t="s">
        <v>40</v>
      </c>
      <c r="AX5650" s="13" t="s">
        <v>84</v>
      </c>
      <c r="AY5650" s="260" t="s">
        <v>251</v>
      </c>
    </row>
    <row r="5651" s="16" customFormat="1">
      <c r="A5651" s="16"/>
      <c r="B5651" s="283"/>
      <c r="C5651" s="284"/>
      <c r="D5651" s="251" t="s">
        <v>260</v>
      </c>
      <c r="E5651" s="285" t="s">
        <v>1</v>
      </c>
      <c r="F5651" s="286" t="s">
        <v>329</v>
      </c>
      <c r="G5651" s="284"/>
      <c r="H5651" s="287">
        <v>400.44500000000005</v>
      </c>
      <c r="I5651" s="288"/>
      <c r="J5651" s="284"/>
      <c r="K5651" s="284"/>
      <c r="L5651" s="289"/>
      <c r="M5651" s="290"/>
      <c r="N5651" s="291"/>
      <c r="O5651" s="291"/>
      <c r="P5651" s="291"/>
      <c r="Q5651" s="291"/>
      <c r="R5651" s="291"/>
      <c r="S5651" s="291"/>
      <c r="T5651" s="292"/>
      <c r="U5651" s="16"/>
      <c r="V5651" s="16"/>
      <c r="W5651" s="16"/>
      <c r="X5651" s="16"/>
      <c r="Y5651" s="16"/>
      <c r="Z5651" s="16"/>
      <c r="AA5651" s="16"/>
      <c r="AB5651" s="16"/>
      <c r="AC5651" s="16"/>
      <c r="AD5651" s="16"/>
      <c r="AE5651" s="16"/>
      <c r="AT5651" s="293" t="s">
        <v>260</v>
      </c>
      <c r="AU5651" s="293" t="s">
        <v>93</v>
      </c>
      <c r="AV5651" s="16" t="s">
        <v>273</v>
      </c>
      <c r="AW5651" s="16" t="s">
        <v>40</v>
      </c>
      <c r="AX5651" s="16" t="s">
        <v>84</v>
      </c>
      <c r="AY5651" s="293" t="s">
        <v>251</v>
      </c>
    </row>
    <row r="5652" s="15" customFormat="1">
      <c r="A5652" s="15"/>
      <c r="B5652" s="272"/>
      <c r="C5652" s="273"/>
      <c r="D5652" s="251" t="s">
        <v>260</v>
      </c>
      <c r="E5652" s="274" t="s">
        <v>1</v>
      </c>
      <c r="F5652" s="275" t="s">
        <v>519</v>
      </c>
      <c r="G5652" s="273"/>
      <c r="H5652" s="274" t="s">
        <v>1</v>
      </c>
      <c r="I5652" s="276"/>
      <c r="J5652" s="273"/>
      <c r="K5652" s="273"/>
      <c r="L5652" s="277"/>
      <c r="M5652" s="278"/>
      <c r="N5652" s="279"/>
      <c r="O5652" s="279"/>
      <c r="P5652" s="279"/>
      <c r="Q5652" s="279"/>
      <c r="R5652" s="279"/>
      <c r="S5652" s="279"/>
      <c r="T5652" s="280"/>
      <c r="U5652" s="15"/>
      <c r="V5652" s="15"/>
      <c r="W5652" s="15"/>
      <c r="X5652" s="15"/>
      <c r="Y5652" s="15"/>
      <c r="Z5652" s="15"/>
      <c r="AA5652" s="15"/>
      <c r="AB5652" s="15"/>
      <c r="AC5652" s="15"/>
      <c r="AD5652" s="15"/>
      <c r="AE5652" s="15"/>
      <c r="AT5652" s="281" t="s">
        <v>260</v>
      </c>
      <c r="AU5652" s="281" t="s">
        <v>93</v>
      </c>
      <c r="AV5652" s="15" t="s">
        <v>91</v>
      </c>
      <c r="AW5652" s="15" t="s">
        <v>40</v>
      </c>
      <c r="AX5652" s="15" t="s">
        <v>84</v>
      </c>
      <c r="AY5652" s="281" t="s">
        <v>251</v>
      </c>
    </row>
    <row r="5653" s="13" customFormat="1">
      <c r="A5653" s="13"/>
      <c r="B5653" s="249"/>
      <c r="C5653" s="250"/>
      <c r="D5653" s="251" t="s">
        <v>260</v>
      </c>
      <c r="E5653" s="252" t="s">
        <v>1</v>
      </c>
      <c r="F5653" s="253" t="s">
        <v>4236</v>
      </c>
      <c r="G5653" s="250"/>
      <c r="H5653" s="254">
        <v>6.2930000000000001</v>
      </c>
      <c r="I5653" s="255"/>
      <c r="J5653" s="250"/>
      <c r="K5653" s="250"/>
      <c r="L5653" s="256"/>
      <c r="M5653" s="257"/>
      <c r="N5653" s="258"/>
      <c r="O5653" s="258"/>
      <c r="P5653" s="258"/>
      <c r="Q5653" s="258"/>
      <c r="R5653" s="258"/>
      <c r="S5653" s="258"/>
      <c r="T5653" s="259"/>
      <c r="U5653" s="13"/>
      <c r="V5653" s="13"/>
      <c r="W5653" s="13"/>
      <c r="X5653" s="13"/>
      <c r="Y5653" s="13"/>
      <c r="Z5653" s="13"/>
      <c r="AA5653" s="13"/>
      <c r="AB5653" s="13"/>
      <c r="AC5653" s="13"/>
      <c r="AD5653" s="13"/>
      <c r="AE5653" s="13"/>
      <c r="AT5653" s="260" t="s">
        <v>260</v>
      </c>
      <c r="AU5653" s="260" t="s">
        <v>93</v>
      </c>
      <c r="AV5653" s="13" t="s">
        <v>93</v>
      </c>
      <c r="AW5653" s="13" t="s">
        <v>40</v>
      </c>
      <c r="AX5653" s="13" t="s">
        <v>84</v>
      </c>
      <c r="AY5653" s="260" t="s">
        <v>251</v>
      </c>
    </row>
    <row r="5654" s="13" customFormat="1">
      <c r="A5654" s="13"/>
      <c r="B5654" s="249"/>
      <c r="C5654" s="250"/>
      <c r="D5654" s="251" t="s">
        <v>260</v>
      </c>
      <c r="E5654" s="252" t="s">
        <v>1</v>
      </c>
      <c r="F5654" s="253" t="s">
        <v>4225</v>
      </c>
      <c r="G5654" s="250"/>
      <c r="H5654" s="254">
        <v>324.41000000000003</v>
      </c>
      <c r="I5654" s="255"/>
      <c r="J5654" s="250"/>
      <c r="K5654" s="250"/>
      <c r="L5654" s="256"/>
      <c r="M5654" s="257"/>
      <c r="N5654" s="258"/>
      <c r="O5654" s="258"/>
      <c r="P5654" s="258"/>
      <c r="Q5654" s="258"/>
      <c r="R5654" s="258"/>
      <c r="S5654" s="258"/>
      <c r="T5654" s="259"/>
      <c r="U5654" s="13"/>
      <c r="V5654" s="13"/>
      <c r="W5654" s="13"/>
      <c r="X5654" s="13"/>
      <c r="Y5654" s="13"/>
      <c r="Z5654" s="13"/>
      <c r="AA5654" s="13"/>
      <c r="AB5654" s="13"/>
      <c r="AC5654" s="13"/>
      <c r="AD5654" s="13"/>
      <c r="AE5654" s="13"/>
      <c r="AT5654" s="260" t="s">
        <v>260</v>
      </c>
      <c r="AU5654" s="260" t="s">
        <v>93</v>
      </c>
      <c r="AV5654" s="13" t="s">
        <v>93</v>
      </c>
      <c r="AW5654" s="13" t="s">
        <v>40</v>
      </c>
      <c r="AX5654" s="13" t="s">
        <v>84</v>
      </c>
      <c r="AY5654" s="260" t="s">
        <v>251</v>
      </c>
    </row>
    <row r="5655" s="13" customFormat="1">
      <c r="A5655" s="13"/>
      <c r="B5655" s="249"/>
      <c r="C5655" s="250"/>
      <c r="D5655" s="251" t="s">
        <v>260</v>
      </c>
      <c r="E5655" s="252" t="s">
        <v>1</v>
      </c>
      <c r="F5655" s="253" t="s">
        <v>4237</v>
      </c>
      <c r="G5655" s="250"/>
      <c r="H5655" s="254">
        <v>18.071000000000002</v>
      </c>
      <c r="I5655" s="255"/>
      <c r="J5655" s="250"/>
      <c r="K5655" s="250"/>
      <c r="L5655" s="256"/>
      <c r="M5655" s="257"/>
      <c r="N5655" s="258"/>
      <c r="O5655" s="258"/>
      <c r="P5655" s="258"/>
      <c r="Q5655" s="258"/>
      <c r="R5655" s="258"/>
      <c r="S5655" s="258"/>
      <c r="T5655" s="259"/>
      <c r="U5655" s="13"/>
      <c r="V5655" s="13"/>
      <c r="W5655" s="13"/>
      <c r="X5655" s="13"/>
      <c r="Y5655" s="13"/>
      <c r="Z5655" s="13"/>
      <c r="AA5655" s="13"/>
      <c r="AB5655" s="13"/>
      <c r="AC5655" s="13"/>
      <c r="AD5655" s="13"/>
      <c r="AE5655" s="13"/>
      <c r="AT5655" s="260" t="s">
        <v>260</v>
      </c>
      <c r="AU5655" s="260" t="s">
        <v>93</v>
      </c>
      <c r="AV5655" s="13" t="s">
        <v>93</v>
      </c>
      <c r="AW5655" s="13" t="s">
        <v>40</v>
      </c>
      <c r="AX5655" s="13" t="s">
        <v>84</v>
      </c>
      <c r="AY5655" s="260" t="s">
        <v>251</v>
      </c>
    </row>
    <row r="5656" s="13" customFormat="1">
      <c r="A5656" s="13"/>
      <c r="B5656" s="249"/>
      <c r="C5656" s="250"/>
      <c r="D5656" s="251" t="s">
        <v>260</v>
      </c>
      <c r="E5656" s="252" t="s">
        <v>1</v>
      </c>
      <c r="F5656" s="253" t="s">
        <v>4238</v>
      </c>
      <c r="G5656" s="250"/>
      <c r="H5656" s="254">
        <v>22.870999999999999</v>
      </c>
      <c r="I5656" s="255"/>
      <c r="J5656" s="250"/>
      <c r="K5656" s="250"/>
      <c r="L5656" s="256"/>
      <c r="M5656" s="257"/>
      <c r="N5656" s="258"/>
      <c r="O5656" s="258"/>
      <c r="P5656" s="258"/>
      <c r="Q5656" s="258"/>
      <c r="R5656" s="258"/>
      <c r="S5656" s="258"/>
      <c r="T5656" s="259"/>
      <c r="U5656" s="13"/>
      <c r="V5656" s="13"/>
      <c r="W5656" s="13"/>
      <c r="X5656" s="13"/>
      <c r="Y5656" s="13"/>
      <c r="Z5656" s="13"/>
      <c r="AA5656" s="13"/>
      <c r="AB5656" s="13"/>
      <c r="AC5656" s="13"/>
      <c r="AD5656" s="13"/>
      <c r="AE5656" s="13"/>
      <c r="AT5656" s="260" t="s">
        <v>260</v>
      </c>
      <c r="AU5656" s="260" t="s">
        <v>93</v>
      </c>
      <c r="AV5656" s="13" t="s">
        <v>93</v>
      </c>
      <c r="AW5656" s="13" t="s">
        <v>40</v>
      </c>
      <c r="AX5656" s="13" t="s">
        <v>84</v>
      </c>
      <c r="AY5656" s="260" t="s">
        <v>251</v>
      </c>
    </row>
    <row r="5657" s="13" customFormat="1">
      <c r="A5657" s="13"/>
      <c r="B5657" s="249"/>
      <c r="C5657" s="250"/>
      <c r="D5657" s="251" t="s">
        <v>260</v>
      </c>
      <c r="E5657" s="252" t="s">
        <v>1</v>
      </c>
      <c r="F5657" s="253" t="s">
        <v>4228</v>
      </c>
      <c r="G5657" s="250"/>
      <c r="H5657" s="254">
        <v>25.379999999999999</v>
      </c>
      <c r="I5657" s="255"/>
      <c r="J5657" s="250"/>
      <c r="K5657" s="250"/>
      <c r="L5657" s="256"/>
      <c r="M5657" s="257"/>
      <c r="N5657" s="258"/>
      <c r="O5657" s="258"/>
      <c r="P5657" s="258"/>
      <c r="Q5657" s="258"/>
      <c r="R5657" s="258"/>
      <c r="S5657" s="258"/>
      <c r="T5657" s="259"/>
      <c r="U5657" s="13"/>
      <c r="V5657" s="13"/>
      <c r="W5657" s="13"/>
      <c r="X5657" s="13"/>
      <c r="Y5657" s="13"/>
      <c r="Z5657" s="13"/>
      <c r="AA5657" s="13"/>
      <c r="AB5657" s="13"/>
      <c r="AC5657" s="13"/>
      <c r="AD5657" s="13"/>
      <c r="AE5657" s="13"/>
      <c r="AT5657" s="260" t="s">
        <v>260</v>
      </c>
      <c r="AU5657" s="260" t="s">
        <v>93</v>
      </c>
      <c r="AV5657" s="13" t="s">
        <v>93</v>
      </c>
      <c r="AW5657" s="13" t="s">
        <v>40</v>
      </c>
      <c r="AX5657" s="13" t="s">
        <v>84</v>
      </c>
      <c r="AY5657" s="260" t="s">
        <v>251</v>
      </c>
    </row>
    <row r="5658" s="13" customFormat="1">
      <c r="A5658" s="13"/>
      <c r="B5658" s="249"/>
      <c r="C5658" s="250"/>
      <c r="D5658" s="251" t="s">
        <v>260</v>
      </c>
      <c r="E5658" s="252" t="s">
        <v>1</v>
      </c>
      <c r="F5658" s="253" t="s">
        <v>4229</v>
      </c>
      <c r="G5658" s="250"/>
      <c r="H5658" s="254">
        <v>3.4199999999999999</v>
      </c>
      <c r="I5658" s="255"/>
      <c r="J5658" s="250"/>
      <c r="K5658" s="250"/>
      <c r="L5658" s="256"/>
      <c r="M5658" s="257"/>
      <c r="N5658" s="258"/>
      <c r="O5658" s="258"/>
      <c r="P5658" s="258"/>
      <c r="Q5658" s="258"/>
      <c r="R5658" s="258"/>
      <c r="S5658" s="258"/>
      <c r="T5658" s="259"/>
      <c r="U5658" s="13"/>
      <c r="V5658" s="13"/>
      <c r="W5658" s="13"/>
      <c r="X5658" s="13"/>
      <c r="Y5658" s="13"/>
      <c r="Z5658" s="13"/>
      <c r="AA5658" s="13"/>
      <c r="AB5658" s="13"/>
      <c r="AC5658" s="13"/>
      <c r="AD5658" s="13"/>
      <c r="AE5658" s="13"/>
      <c r="AT5658" s="260" t="s">
        <v>260</v>
      </c>
      <c r="AU5658" s="260" t="s">
        <v>93</v>
      </c>
      <c r="AV5658" s="13" t="s">
        <v>93</v>
      </c>
      <c r="AW5658" s="13" t="s">
        <v>40</v>
      </c>
      <c r="AX5658" s="13" t="s">
        <v>84</v>
      </c>
      <c r="AY5658" s="260" t="s">
        <v>251</v>
      </c>
    </row>
    <row r="5659" s="16" customFormat="1">
      <c r="A5659" s="16"/>
      <c r="B5659" s="283"/>
      <c r="C5659" s="284"/>
      <c r="D5659" s="251" t="s">
        <v>260</v>
      </c>
      <c r="E5659" s="285" t="s">
        <v>1</v>
      </c>
      <c r="F5659" s="286" t="s">
        <v>329</v>
      </c>
      <c r="G5659" s="284"/>
      <c r="H5659" s="287">
        <v>400.44500000000005</v>
      </c>
      <c r="I5659" s="288"/>
      <c r="J5659" s="284"/>
      <c r="K5659" s="284"/>
      <c r="L5659" s="289"/>
      <c r="M5659" s="290"/>
      <c r="N5659" s="291"/>
      <c r="O5659" s="291"/>
      <c r="P5659" s="291"/>
      <c r="Q5659" s="291"/>
      <c r="R5659" s="291"/>
      <c r="S5659" s="291"/>
      <c r="T5659" s="292"/>
      <c r="U5659" s="16"/>
      <c r="V5659" s="16"/>
      <c r="W5659" s="16"/>
      <c r="X5659" s="16"/>
      <c r="Y5659" s="16"/>
      <c r="Z5659" s="16"/>
      <c r="AA5659" s="16"/>
      <c r="AB5659" s="16"/>
      <c r="AC5659" s="16"/>
      <c r="AD5659" s="16"/>
      <c r="AE5659" s="16"/>
      <c r="AT5659" s="293" t="s">
        <v>260</v>
      </c>
      <c r="AU5659" s="293" t="s">
        <v>93</v>
      </c>
      <c r="AV5659" s="16" t="s">
        <v>273</v>
      </c>
      <c r="AW5659" s="16" t="s">
        <v>40</v>
      </c>
      <c r="AX5659" s="16" t="s">
        <v>84</v>
      </c>
      <c r="AY5659" s="293" t="s">
        <v>251</v>
      </c>
    </row>
    <row r="5660" s="15" customFormat="1">
      <c r="A5660" s="15"/>
      <c r="B5660" s="272"/>
      <c r="C5660" s="273"/>
      <c r="D5660" s="251" t="s">
        <v>260</v>
      </c>
      <c r="E5660" s="274" t="s">
        <v>1</v>
      </c>
      <c r="F5660" s="275" t="s">
        <v>520</v>
      </c>
      <c r="G5660" s="273"/>
      <c r="H5660" s="274" t="s">
        <v>1</v>
      </c>
      <c r="I5660" s="276"/>
      <c r="J5660" s="273"/>
      <c r="K5660" s="273"/>
      <c r="L5660" s="277"/>
      <c r="M5660" s="278"/>
      <c r="N5660" s="279"/>
      <c r="O5660" s="279"/>
      <c r="P5660" s="279"/>
      <c r="Q5660" s="279"/>
      <c r="R5660" s="279"/>
      <c r="S5660" s="279"/>
      <c r="T5660" s="280"/>
      <c r="U5660" s="15"/>
      <c r="V5660" s="15"/>
      <c r="W5660" s="15"/>
      <c r="X5660" s="15"/>
      <c r="Y5660" s="15"/>
      <c r="Z5660" s="15"/>
      <c r="AA5660" s="15"/>
      <c r="AB5660" s="15"/>
      <c r="AC5660" s="15"/>
      <c r="AD5660" s="15"/>
      <c r="AE5660" s="15"/>
      <c r="AT5660" s="281" t="s">
        <v>260</v>
      </c>
      <c r="AU5660" s="281" t="s">
        <v>93</v>
      </c>
      <c r="AV5660" s="15" t="s">
        <v>91</v>
      </c>
      <c r="AW5660" s="15" t="s">
        <v>40</v>
      </c>
      <c r="AX5660" s="15" t="s">
        <v>84</v>
      </c>
      <c r="AY5660" s="281" t="s">
        <v>251</v>
      </c>
    </row>
    <row r="5661" s="13" customFormat="1">
      <c r="A5661" s="13"/>
      <c r="B5661" s="249"/>
      <c r="C5661" s="250"/>
      <c r="D5661" s="251" t="s">
        <v>260</v>
      </c>
      <c r="E5661" s="252" t="s">
        <v>1</v>
      </c>
      <c r="F5661" s="253" t="s">
        <v>4239</v>
      </c>
      <c r="G5661" s="250"/>
      <c r="H5661" s="254">
        <v>6.2930000000000001</v>
      </c>
      <c r="I5661" s="255"/>
      <c r="J5661" s="250"/>
      <c r="K5661" s="250"/>
      <c r="L5661" s="256"/>
      <c r="M5661" s="257"/>
      <c r="N5661" s="258"/>
      <c r="O5661" s="258"/>
      <c r="P5661" s="258"/>
      <c r="Q5661" s="258"/>
      <c r="R5661" s="258"/>
      <c r="S5661" s="258"/>
      <c r="T5661" s="259"/>
      <c r="U5661" s="13"/>
      <c r="V5661" s="13"/>
      <c r="W5661" s="13"/>
      <c r="X5661" s="13"/>
      <c r="Y5661" s="13"/>
      <c r="Z5661" s="13"/>
      <c r="AA5661" s="13"/>
      <c r="AB5661" s="13"/>
      <c r="AC5661" s="13"/>
      <c r="AD5661" s="13"/>
      <c r="AE5661" s="13"/>
      <c r="AT5661" s="260" t="s">
        <v>260</v>
      </c>
      <c r="AU5661" s="260" t="s">
        <v>93</v>
      </c>
      <c r="AV5661" s="13" t="s">
        <v>93</v>
      </c>
      <c r="AW5661" s="13" t="s">
        <v>40</v>
      </c>
      <c r="AX5661" s="13" t="s">
        <v>84</v>
      </c>
      <c r="AY5661" s="260" t="s">
        <v>251</v>
      </c>
    </row>
    <row r="5662" s="13" customFormat="1">
      <c r="A5662" s="13"/>
      <c r="B5662" s="249"/>
      <c r="C5662" s="250"/>
      <c r="D5662" s="251" t="s">
        <v>260</v>
      </c>
      <c r="E5662" s="252" t="s">
        <v>1</v>
      </c>
      <c r="F5662" s="253" t="s">
        <v>4225</v>
      </c>
      <c r="G5662" s="250"/>
      <c r="H5662" s="254">
        <v>324.41000000000003</v>
      </c>
      <c r="I5662" s="255"/>
      <c r="J5662" s="250"/>
      <c r="K5662" s="250"/>
      <c r="L5662" s="256"/>
      <c r="M5662" s="257"/>
      <c r="N5662" s="258"/>
      <c r="O5662" s="258"/>
      <c r="P5662" s="258"/>
      <c r="Q5662" s="258"/>
      <c r="R5662" s="258"/>
      <c r="S5662" s="258"/>
      <c r="T5662" s="259"/>
      <c r="U5662" s="13"/>
      <c r="V5662" s="13"/>
      <c r="W5662" s="13"/>
      <c r="X5662" s="13"/>
      <c r="Y5662" s="13"/>
      <c r="Z5662" s="13"/>
      <c r="AA5662" s="13"/>
      <c r="AB5662" s="13"/>
      <c r="AC5662" s="13"/>
      <c r="AD5662" s="13"/>
      <c r="AE5662" s="13"/>
      <c r="AT5662" s="260" t="s">
        <v>260</v>
      </c>
      <c r="AU5662" s="260" t="s">
        <v>93</v>
      </c>
      <c r="AV5662" s="13" t="s">
        <v>93</v>
      </c>
      <c r="AW5662" s="13" t="s">
        <v>40</v>
      </c>
      <c r="AX5662" s="13" t="s">
        <v>84</v>
      </c>
      <c r="AY5662" s="260" t="s">
        <v>251</v>
      </c>
    </row>
    <row r="5663" s="13" customFormat="1">
      <c r="A5663" s="13"/>
      <c r="B5663" s="249"/>
      <c r="C5663" s="250"/>
      <c r="D5663" s="251" t="s">
        <v>260</v>
      </c>
      <c r="E5663" s="252" t="s">
        <v>1</v>
      </c>
      <c r="F5663" s="253" t="s">
        <v>4240</v>
      </c>
      <c r="G5663" s="250"/>
      <c r="H5663" s="254">
        <v>18.071000000000002</v>
      </c>
      <c r="I5663" s="255"/>
      <c r="J5663" s="250"/>
      <c r="K5663" s="250"/>
      <c r="L5663" s="256"/>
      <c r="M5663" s="257"/>
      <c r="N5663" s="258"/>
      <c r="O5663" s="258"/>
      <c r="P5663" s="258"/>
      <c r="Q5663" s="258"/>
      <c r="R5663" s="258"/>
      <c r="S5663" s="258"/>
      <c r="T5663" s="259"/>
      <c r="U5663" s="13"/>
      <c r="V5663" s="13"/>
      <c r="W5663" s="13"/>
      <c r="X5663" s="13"/>
      <c r="Y5663" s="13"/>
      <c r="Z5663" s="13"/>
      <c r="AA5663" s="13"/>
      <c r="AB5663" s="13"/>
      <c r="AC5663" s="13"/>
      <c r="AD5663" s="13"/>
      <c r="AE5663" s="13"/>
      <c r="AT5663" s="260" t="s">
        <v>260</v>
      </c>
      <c r="AU5663" s="260" t="s">
        <v>93</v>
      </c>
      <c r="AV5663" s="13" t="s">
        <v>93</v>
      </c>
      <c r="AW5663" s="13" t="s">
        <v>40</v>
      </c>
      <c r="AX5663" s="13" t="s">
        <v>84</v>
      </c>
      <c r="AY5663" s="260" t="s">
        <v>251</v>
      </c>
    </row>
    <row r="5664" s="13" customFormat="1">
      <c r="A5664" s="13"/>
      <c r="B5664" s="249"/>
      <c r="C5664" s="250"/>
      <c r="D5664" s="251" t="s">
        <v>260</v>
      </c>
      <c r="E5664" s="252" t="s">
        <v>1</v>
      </c>
      <c r="F5664" s="253" t="s">
        <v>4241</v>
      </c>
      <c r="G5664" s="250"/>
      <c r="H5664" s="254">
        <v>22.870999999999999</v>
      </c>
      <c r="I5664" s="255"/>
      <c r="J5664" s="250"/>
      <c r="K5664" s="250"/>
      <c r="L5664" s="256"/>
      <c r="M5664" s="257"/>
      <c r="N5664" s="258"/>
      <c r="O5664" s="258"/>
      <c r="P5664" s="258"/>
      <c r="Q5664" s="258"/>
      <c r="R5664" s="258"/>
      <c r="S5664" s="258"/>
      <c r="T5664" s="259"/>
      <c r="U5664" s="13"/>
      <c r="V5664" s="13"/>
      <c r="W5664" s="13"/>
      <c r="X5664" s="13"/>
      <c r="Y5664" s="13"/>
      <c r="Z5664" s="13"/>
      <c r="AA5664" s="13"/>
      <c r="AB5664" s="13"/>
      <c r="AC5664" s="13"/>
      <c r="AD5664" s="13"/>
      <c r="AE5664" s="13"/>
      <c r="AT5664" s="260" t="s">
        <v>260</v>
      </c>
      <c r="AU5664" s="260" t="s">
        <v>93</v>
      </c>
      <c r="AV5664" s="13" t="s">
        <v>93</v>
      </c>
      <c r="AW5664" s="13" t="s">
        <v>40</v>
      </c>
      <c r="AX5664" s="13" t="s">
        <v>84</v>
      </c>
      <c r="AY5664" s="260" t="s">
        <v>251</v>
      </c>
    </row>
    <row r="5665" s="13" customFormat="1">
      <c r="A5665" s="13"/>
      <c r="B5665" s="249"/>
      <c r="C5665" s="250"/>
      <c r="D5665" s="251" t="s">
        <v>260</v>
      </c>
      <c r="E5665" s="252" t="s">
        <v>1</v>
      </c>
      <c r="F5665" s="253" t="s">
        <v>4228</v>
      </c>
      <c r="G5665" s="250"/>
      <c r="H5665" s="254">
        <v>25.379999999999999</v>
      </c>
      <c r="I5665" s="255"/>
      <c r="J5665" s="250"/>
      <c r="K5665" s="250"/>
      <c r="L5665" s="256"/>
      <c r="M5665" s="257"/>
      <c r="N5665" s="258"/>
      <c r="O5665" s="258"/>
      <c r="P5665" s="258"/>
      <c r="Q5665" s="258"/>
      <c r="R5665" s="258"/>
      <c r="S5665" s="258"/>
      <c r="T5665" s="259"/>
      <c r="U5665" s="13"/>
      <c r="V5665" s="13"/>
      <c r="W5665" s="13"/>
      <c r="X5665" s="13"/>
      <c r="Y5665" s="13"/>
      <c r="Z5665" s="13"/>
      <c r="AA5665" s="13"/>
      <c r="AB5665" s="13"/>
      <c r="AC5665" s="13"/>
      <c r="AD5665" s="13"/>
      <c r="AE5665" s="13"/>
      <c r="AT5665" s="260" t="s">
        <v>260</v>
      </c>
      <c r="AU5665" s="260" t="s">
        <v>93</v>
      </c>
      <c r="AV5665" s="13" t="s">
        <v>93</v>
      </c>
      <c r="AW5665" s="13" t="s">
        <v>40</v>
      </c>
      <c r="AX5665" s="13" t="s">
        <v>84</v>
      </c>
      <c r="AY5665" s="260" t="s">
        <v>251</v>
      </c>
    </row>
    <row r="5666" s="13" customFormat="1">
      <c r="A5666" s="13"/>
      <c r="B5666" s="249"/>
      <c r="C5666" s="250"/>
      <c r="D5666" s="251" t="s">
        <v>260</v>
      </c>
      <c r="E5666" s="252" t="s">
        <v>1</v>
      </c>
      <c r="F5666" s="253" t="s">
        <v>4229</v>
      </c>
      <c r="G5666" s="250"/>
      <c r="H5666" s="254">
        <v>3.4199999999999999</v>
      </c>
      <c r="I5666" s="255"/>
      <c r="J5666" s="250"/>
      <c r="K5666" s="250"/>
      <c r="L5666" s="256"/>
      <c r="M5666" s="257"/>
      <c r="N5666" s="258"/>
      <c r="O5666" s="258"/>
      <c r="P5666" s="258"/>
      <c r="Q5666" s="258"/>
      <c r="R5666" s="258"/>
      <c r="S5666" s="258"/>
      <c r="T5666" s="259"/>
      <c r="U5666" s="13"/>
      <c r="V5666" s="13"/>
      <c r="W5666" s="13"/>
      <c r="X5666" s="13"/>
      <c r="Y5666" s="13"/>
      <c r="Z5666" s="13"/>
      <c r="AA5666" s="13"/>
      <c r="AB5666" s="13"/>
      <c r="AC5666" s="13"/>
      <c r="AD5666" s="13"/>
      <c r="AE5666" s="13"/>
      <c r="AT5666" s="260" t="s">
        <v>260</v>
      </c>
      <c r="AU5666" s="260" t="s">
        <v>93</v>
      </c>
      <c r="AV5666" s="13" t="s">
        <v>93</v>
      </c>
      <c r="AW5666" s="13" t="s">
        <v>40</v>
      </c>
      <c r="AX5666" s="13" t="s">
        <v>84</v>
      </c>
      <c r="AY5666" s="260" t="s">
        <v>251</v>
      </c>
    </row>
    <row r="5667" s="16" customFormat="1">
      <c r="A5667" s="16"/>
      <c r="B5667" s="283"/>
      <c r="C5667" s="284"/>
      <c r="D5667" s="251" t="s">
        <v>260</v>
      </c>
      <c r="E5667" s="285" t="s">
        <v>1</v>
      </c>
      <c r="F5667" s="286" t="s">
        <v>329</v>
      </c>
      <c r="G5667" s="284"/>
      <c r="H5667" s="287">
        <v>400.44500000000005</v>
      </c>
      <c r="I5667" s="288"/>
      <c r="J5667" s="284"/>
      <c r="K5667" s="284"/>
      <c r="L5667" s="289"/>
      <c r="M5667" s="290"/>
      <c r="N5667" s="291"/>
      <c r="O5667" s="291"/>
      <c r="P5667" s="291"/>
      <c r="Q5667" s="291"/>
      <c r="R5667" s="291"/>
      <c r="S5667" s="291"/>
      <c r="T5667" s="292"/>
      <c r="U5667" s="16"/>
      <c r="V5667" s="16"/>
      <c r="W5667" s="16"/>
      <c r="X5667" s="16"/>
      <c r="Y5667" s="16"/>
      <c r="Z5667" s="16"/>
      <c r="AA5667" s="16"/>
      <c r="AB5667" s="16"/>
      <c r="AC5667" s="16"/>
      <c r="AD5667" s="16"/>
      <c r="AE5667" s="16"/>
      <c r="AT5667" s="293" t="s">
        <v>260</v>
      </c>
      <c r="AU5667" s="293" t="s">
        <v>93</v>
      </c>
      <c r="AV5667" s="16" t="s">
        <v>273</v>
      </c>
      <c r="AW5667" s="16" t="s">
        <v>40</v>
      </c>
      <c r="AX5667" s="16" t="s">
        <v>84</v>
      </c>
      <c r="AY5667" s="293" t="s">
        <v>251</v>
      </c>
    </row>
    <row r="5668" s="14" customFormat="1">
      <c r="A5668" s="14"/>
      <c r="B5668" s="261"/>
      <c r="C5668" s="262"/>
      <c r="D5668" s="251" t="s">
        <v>260</v>
      </c>
      <c r="E5668" s="263" t="s">
        <v>1</v>
      </c>
      <c r="F5668" s="264" t="s">
        <v>262</v>
      </c>
      <c r="G5668" s="262"/>
      <c r="H5668" s="265">
        <v>2078.1750000000006</v>
      </c>
      <c r="I5668" s="266"/>
      <c r="J5668" s="262"/>
      <c r="K5668" s="262"/>
      <c r="L5668" s="267"/>
      <c r="M5668" s="268"/>
      <c r="N5668" s="269"/>
      <c r="O5668" s="269"/>
      <c r="P5668" s="269"/>
      <c r="Q5668" s="269"/>
      <c r="R5668" s="269"/>
      <c r="S5668" s="269"/>
      <c r="T5668" s="270"/>
      <c r="U5668" s="14"/>
      <c r="V5668" s="14"/>
      <c r="W5668" s="14"/>
      <c r="X5668" s="14"/>
      <c r="Y5668" s="14"/>
      <c r="Z5668" s="14"/>
      <c r="AA5668" s="14"/>
      <c r="AB5668" s="14"/>
      <c r="AC5668" s="14"/>
      <c r="AD5668" s="14"/>
      <c r="AE5668" s="14"/>
      <c r="AT5668" s="271" t="s">
        <v>260</v>
      </c>
      <c r="AU5668" s="271" t="s">
        <v>93</v>
      </c>
      <c r="AV5668" s="14" t="s">
        <v>257</v>
      </c>
      <c r="AW5668" s="14" t="s">
        <v>40</v>
      </c>
      <c r="AX5668" s="14" t="s">
        <v>91</v>
      </c>
      <c r="AY5668" s="271" t="s">
        <v>251</v>
      </c>
    </row>
    <row r="5669" s="2" customFormat="1" ht="24.15" customHeight="1">
      <c r="A5669" s="41"/>
      <c r="B5669" s="42"/>
      <c r="C5669" s="230" t="s">
        <v>4247</v>
      </c>
      <c r="D5669" s="230" t="s">
        <v>253</v>
      </c>
      <c r="E5669" s="231" t="s">
        <v>4248</v>
      </c>
      <c r="F5669" s="232" t="s">
        <v>4249</v>
      </c>
      <c r="G5669" s="233" t="s">
        <v>389</v>
      </c>
      <c r="H5669" s="234">
        <v>1871.268</v>
      </c>
      <c r="I5669" s="235"/>
      <c r="J5669" s="236">
        <f>ROUND(I5669*H5669,2)</f>
        <v>0</v>
      </c>
      <c r="K5669" s="237"/>
      <c r="L5669" s="47"/>
      <c r="M5669" s="238" t="s">
        <v>1</v>
      </c>
      <c r="N5669" s="239" t="s">
        <v>49</v>
      </c>
      <c r="O5669" s="94"/>
      <c r="P5669" s="240">
        <f>O5669*H5669</f>
        <v>0</v>
      </c>
      <c r="Q5669" s="240">
        <v>0.0015</v>
      </c>
      <c r="R5669" s="240">
        <f>Q5669*H5669</f>
        <v>2.806902</v>
      </c>
      <c r="S5669" s="240">
        <v>0</v>
      </c>
      <c r="T5669" s="241">
        <f>S5669*H5669</f>
        <v>0</v>
      </c>
      <c r="U5669" s="41"/>
      <c r="V5669" s="41"/>
      <c r="W5669" s="41"/>
      <c r="X5669" s="41"/>
      <c r="Y5669" s="41"/>
      <c r="Z5669" s="41"/>
      <c r="AA5669" s="41"/>
      <c r="AB5669" s="41"/>
      <c r="AC5669" s="41"/>
      <c r="AD5669" s="41"/>
      <c r="AE5669" s="41"/>
      <c r="AR5669" s="242" t="s">
        <v>304</v>
      </c>
      <c r="AT5669" s="242" t="s">
        <v>253</v>
      </c>
      <c r="AU5669" s="242" t="s">
        <v>93</v>
      </c>
      <c r="AY5669" s="19" t="s">
        <v>251</v>
      </c>
      <c r="BE5669" s="243">
        <f>IF(N5669="základní",J5669,0)</f>
        <v>0</v>
      </c>
      <c r="BF5669" s="243">
        <f>IF(N5669="snížená",J5669,0)</f>
        <v>0</v>
      </c>
      <c r="BG5669" s="243">
        <f>IF(N5669="zákl. přenesená",J5669,0)</f>
        <v>0</v>
      </c>
      <c r="BH5669" s="243">
        <f>IF(N5669="sníž. přenesená",J5669,0)</f>
        <v>0</v>
      </c>
      <c r="BI5669" s="243">
        <f>IF(N5669="nulová",J5669,0)</f>
        <v>0</v>
      </c>
      <c r="BJ5669" s="19" t="s">
        <v>91</v>
      </c>
      <c r="BK5669" s="243">
        <f>ROUND(I5669*H5669,2)</f>
        <v>0</v>
      </c>
      <c r="BL5669" s="19" t="s">
        <v>304</v>
      </c>
      <c r="BM5669" s="242" t="s">
        <v>4250</v>
      </c>
    </row>
    <row r="5670" s="2" customFormat="1">
      <c r="A5670" s="41"/>
      <c r="B5670" s="42"/>
      <c r="C5670" s="43"/>
      <c r="D5670" s="244" t="s">
        <v>258</v>
      </c>
      <c r="E5670" s="43"/>
      <c r="F5670" s="245" t="s">
        <v>4251</v>
      </c>
      <c r="G5670" s="43"/>
      <c r="H5670" s="43"/>
      <c r="I5670" s="246"/>
      <c r="J5670" s="43"/>
      <c r="K5670" s="43"/>
      <c r="L5670" s="47"/>
      <c r="M5670" s="247"/>
      <c r="N5670" s="248"/>
      <c r="O5670" s="94"/>
      <c r="P5670" s="94"/>
      <c r="Q5670" s="94"/>
      <c r="R5670" s="94"/>
      <c r="S5670" s="94"/>
      <c r="T5670" s="95"/>
      <c r="U5670" s="41"/>
      <c r="V5670" s="41"/>
      <c r="W5670" s="41"/>
      <c r="X5670" s="41"/>
      <c r="Y5670" s="41"/>
      <c r="Z5670" s="41"/>
      <c r="AA5670" s="41"/>
      <c r="AB5670" s="41"/>
      <c r="AC5670" s="41"/>
      <c r="AD5670" s="41"/>
      <c r="AE5670" s="41"/>
      <c r="AT5670" s="19" t="s">
        <v>258</v>
      </c>
      <c r="AU5670" s="19" t="s">
        <v>93</v>
      </c>
    </row>
    <row r="5671" s="15" customFormat="1">
      <c r="A5671" s="15"/>
      <c r="B5671" s="272"/>
      <c r="C5671" s="273"/>
      <c r="D5671" s="251" t="s">
        <v>260</v>
      </c>
      <c r="E5671" s="274" t="s">
        <v>1</v>
      </c>
      <c r="F5671" s="275" t="s">
        <v>499</v>
      </c>
      <c r="G5671" s="273"/>
      <c r="H5671" s="274" t="s">
        <v>1</v>
      </c>
      <c r="I5671" s="276"/>
      <c r="J5671" s="273"/>
      <c r="K5671" s="273"/>
      <c r="L5671" s="277"/>
      <c r="M5671" s="278"/>
      <c r="N5671" s="279"/>
      <c r="O5671" s="279"/>
      <c r="P5671" s="279"/>
      <c r="Q5671" s="279"/>
      <c r="R5671" s="279"/>
      <c r="S5671" s="279"/>
      <c r="T5671" s="280"/>
      <c r="U5671" s="15"/>
      <c r="V5671" s="15"/>
      <c r="W5671" s="15"/>
      <c r="X5671" s="15"/>
      <c r="Y5671" s="15"/>
      <c r="Z5671" s="15"/>
      <c r="AA5671" s="15"/>
      <c r="AB5671" s="15"/>
      <c r="AC5671" s="15"/>
      <c r="AD5671" s="15"/>
      <c r="AE5671" s="15"/>
      <c r="AT5671" s="281" t="s">
        <v>260</v>
      </c>
      <c r="AU5671" s="281" t="s">
        <v>93</v>
      </c>
      <c r="AV5671" s="15" t="s">
        <v>91</v>
      </c>
      <c r="AW5671" s="15" t="s">
        <v>40</v>
      </c>
      <c r="AX5671" s="15" t="s">
        <v>84</v>
      </c>
      <c r="AY5671" s="281" t="s">
        <v>251</v>
      </c>
    </row>
    <row r="5672" s="13" customFormat="1">
      <c r="A5672" s="13"/>
      <c r="B5672" s="249"/>
      <c r="C5672" s="250"/>
      <c r="D5672" s="251" t="s">
        <v>260</v>
      </c>
      <c r="E5672" s="252" t="s">
        <v>1</v>
      </c>
      <c r="F5672" s="253" t="s">
        <v>4219</v>
      </c>
      <c r="G5672" s="250"/>
      <c r="H5672" s="254">
        <v>17.408999999999999</v>
      </c>
      <c r="I5672" s="255"/>
      <c r="J5672" s="250"/>
      <c r="K5672" s="250"/>
      <c r="L5672" s="256"/>
      <c r="M5672" s="257"/>
      <c r="N5672" s="258"/>
      <c r="O5672" s="258"/>
      <c r="P5672" s="258"/>
      <c r="Q5672" s="258"/>
      <c r="R5672" s="258"/>
      <c r="S5672" s="258"/>
      <c r="T5672" s="259"/>
      <c r="U5672" s="13"/>
      <c r="V5672" s="13"/>
      <c r="W5672" s="13"/>
      <c r="X5672" s="13"/>
      <c r="Y5672" s="13"/>
      <c r="Z5672" s="13"/>
      <c r="AA5672" s="13"/>
      <c r="AB5672" s="13"/>
      <c r="AC5672" s="13"/>
      <c r="AD5672" s="13"/>
      <c r="AE5672" s="13"/>
      <c r="AT5672" s="260" t="s">
        <v>260</v>
      </c>
      <c r="AU5672" s="260" t="s">
        <v>93</v>
      </c>
      <c r="AV5672" s="13" t="s">
        <v>93</v>
      </c>
      <c r="AW5672" s="13" t="s">
        <v>40</v>
      </c>
      <c r="AX5672" s="13" t="s">
        <v>84</v>
      </c>
      <c r="AY5672" s="260" t="s">
        <v>251</v>
      </c>
    </row>
    <row r="5673" s="13" customFormat="1">
      <c r="A5673" s="13"/>
      <c r="B5673" s="249"/>
      <c r="C5673" s="250"/>
      <c r="D5673" s="251" t="s">
        <v>260</v>
      </c>
      <c r="E5673" s="252" t="s">
        <v>1</v>
      </c>
      <c r="F5673" s="253" t="s">
        <v>4220</v>
      </c>
      <c r="G5673" s="250"/>
      <c r="H5673" s="254">
        <v>10.569000000000001</v>
      </c>
      <c r="I5673" s="255"/>
      <c r="J5673" s="250"/>
      <c r="K5673" s="250"/>
      <c r="L5673" s="256"/>
      <c r="M5673" s="257"/>
      <c r="N5673" s="258"/>
      <c r="O5673" s="258"/>
      <c r="P5673" s="258"/>
      <c r="Q5673" s="258"/>
      <c r="R5673" s="258"/>
      <c r="S5673" s="258"/>
      <c r="T5673" s="259"/>
      <c r="U5673" s="13"/>
      <c r="V5673" s="13"/>
      <c r="W5673" s="13"/>
      <c r="X5673" s="13"/>
      <c r="Y5673" s="13"/>
      <c r="Z5673" s="13"/>
      <c r="AA5673" s="13"/>
      <c r="AB5673" s="13"/>
      <c r="AC5673" s="13"/>
      <c r="AD5673" s="13"/>
      <c r="AE5673" s="13"/>
      <c r="AT5673" s="260" t="s">
        <v>260</v>
      </c>
      <c r="AU5673" s="260" t="s">
        <v>93</v>
      </c>
      <c r="AV5673" s="13" t="s">
        <v>93</v>
      </c>
      <c r="AW5673" s="13" t="s">
        <v>40</v>
      </c>
      <c r="AX5673" s="13" t="s">
        <v>84</v>
      </c>
      <c r="AY5673" s="260" t="s">
        <v>251</v>
      </c>
    </row>
    <row r="5674" s="13" customFormat="1">
      <c r="A5674" s="13"/>
      <c r="B5674" s="249"/>
      <c r="C5674" s="250"/>
      <c r="D5674" s="251" t="s">
        <v>260</v>
      </c>
      <c r="E5674" s="252" t="s">
        <v>1</v>
      </c>
      <c r="F5674" s="253" t="s">
        <v>4221</v>
      </c>
      <c r="G5674" s="250"/>
      <c r="H5674" s="254">
        <v>16.530000000000001</v>
      </c>
      <c r="I5674" s="255"/>
      <c r="J5674" s="250"/>
      <c r="K5674" s="250"/>
      <c r="L5674" s="256"/>
      <c r="M5674" s="257"/>
      <c r="N5674" s="258"/>
      <c r="O5674" s="258"/>
      <c r="P5674" s="258"/>
      <c r="Q5674" s="258"/>
      <c r="R5674" s="258"/>
      <c r="S5674" s="258"/>
      <c r="T5674" s="259"/>
      <c r="U5674" s="13"/>
      <c r="V5674" s="13"/>
      <c r="W5674" s="13"/>
      <c r="X5674" s="13"/>
      <c r="Y5674" s="13"/>
      <c r="Z5674" s="13"/>
      <c r="AA5674" s="13"/>
      <c r="AB5674" s="13"/>
      <c r="AC5674" s="13"/>
      <c r="AD5674" s="13"/>
      <c r="AE5674" s="13"/>
      <c r="AT5674" s="260" t="s">
        <v>260</v>
      </c>
      <c r="AU5674" s="260" t="s">
        <v>93</v>
      </c>
      <c r="AV5674" s="13" t="s">
        <v>93</v>
      </c>
      <c r="AW5674" s="13" t="s">
        <v>40</v>
      </c>
      <c r="AX5674" s="13" t="s">
        <v>84</v>
      </c>
      <c r="AY5674" s="260" t="s">
        <v>251</v>
      </c>
    </row>
    <row r="5675" s="16" customFormat="1">
      <c r="A5675" s="16"/>
      <c r="B5675" s="283"/>
      <c r="C5675" s="284"/>
      <c r="D5675" s="251" t="s">
        <v>260</v>
      </c>
      <c r="E5675" s="285" t="s">
        <v>1</v>
      </c>
      <c r="F5675" s="286" t="s">
        <v>329</v>
      </c>
      <c r="G5675" s="284"/>
      <c r="H5675" s="287">
        <v>44.508000000000003</v>
      </c>
      <c r="I5675" s="288"/>
      <c r="J5675" s="284"/>
      <c r="K5675" s="284"/>
      <c r="L5675" s="289"/>
      <c r="M5675" s="290"/>
      <c r="N5675" s="291"/>
      <c r="O5675" s="291"/>
      <c r="P5675" s="291"/>
      <c r="Q5675" s="291"/>
      <c r="R5675" s="291"/>
      <c r="S5675" s="291"/>
      <c r="T5675" s="292"/>
      <c r="U5675" s="16"/>
      <c r="V5675" s="16"/>
      <c r="W5675" s="16"/>
      <c r="X5675" s="16"/>
      <c r="Y5675" s="16"/>
      <c r="Z5675" s="16"/>
      <c r="AA5675" s="16"/>
      <c r="AB5675" s="16"/>
      <c r="AC5675" s="16"/>
      <c r="AD5675" s="16"/>
      <c r="AE5675" s="16"/>
      <c r="AT5675" s="293" t="s">
        <v>260</v>
      </c>
      <c r="AU5675" s="293" t="s">
        <v>93</v>
      </c>
      <c r="AV5675" s="16" t="s">
        <v>273</v>
      </c>
      <c r="AW5675" s="16" t="s">
        <v>40</v>
      </c>
      <c r="AX5675" s="16" t="s">
        <v>84</v>
      </c>
      <c r="AY5675" s="293" t="s">
        <v>251</v>
      </c>
    </row>
    <row r="5676" s="15" customFormat="1">
      <c r="A5676" s="15"/>
      <c r="B5676" s="272"/>
      <c r="C5676" s="273"/>
      <c r="D5676" s="251" t="s">
        <v>260</v>
      </c>
      <c r="E5676" s="274" t="s">
        <v>1</v>
      </c>
      <c r="F5676" s="275" t="s">
        <v>505</v>
      </c>
      <c r="G5676" s="273"/>
      <c r="H5676" s="274" t="s">
        <v>1</v>
      </c>
      <c r="I5676" s="276"/>
      <c r="J5676" s="273"/>
      <c r="K5676" s="273"/>
      <c r="L5676" s="277"/>
      <c r="M5676" s="278"/>
      <c r="N5676" s="279"/>
      <c r="O5676" s="279"/>
      <c r="P5676" s="279"/>
      <c r="Q5676" s="279"/>
      <c r="R5676" s="279"/>
      <c r="S5676" s="279"/>
      <c r="T5676" s="280"/>
      <c r="U5676" s="15"/>
      <c r="V5676" s="15"/>
      <c r="W5676" s="15"/>
      <c r="X5676" s="15"/>
      <c r="Y5676" s="15"/>
      <c r="Z5676" s="15"/>
      <c r="AA5676" s="15"/>
      <c r="AB5676" s="15"/>
      <c r="AC5676" s="15"/>
      <c r="AD5676" s="15"/>
      <c r="AE5676" s="15"/>
      <c r="AT5676" s="281" t="s">
        <v>260</v>
      </c>
      <c r="AU5676" s="281" t="s">
        <v>93</v>
      </c>
      <c r="AV5676" s="15" t="s">
        <v>91</v>
      </c>
      <c r="AW5676" s="15" t="s">
        <v>40</v>
      </c>
      <c r="AX5676" s="15" t="s">
        <v>84</v>
      </c>
      <c r="AY5676" s="281" t="s">
        <v>251</v>
      </c>
    </row>
    <row r="5677" s="13" customFormat="1">
      <c r="A5677" s="13"/>
      <c r="B5677" s="249"/>
      <c r="C5677" s="250"/>
      <c r="D5677" s="251" t="s">
        <v>260</v>
      </c>
      <c r="E5677" s="252" t="s">
        <v>1</v>
      </c>
      <c r="F5677" s="253" t="s">
        <v>4225</v>
      </c>
      <c r="G5677" s="250"/>
      <c r="H5677" s="254">
        <v>324.41000000000003</v>
      </c>
      <c r="I5677" s="255"/>
      <c r="J5677" s="250"/>
      <c r="K5677" s="250"/>
      <c r="L5677" s="256"/>
      <c r="M5677" s="257"/>
      <c r="N5677" s="258"/>
      <c r="O5677" s="258"/>
      <c r="P5677" s="258"/>
      <c r="Q5677" s="258"/>
      <c r="R5677" s="258"/>
      <c r="S5677" s="258"/>
      <c r="T5677" s="259"/>
      <c r="U5677" s="13"/>
      <c r="V5677" s="13"/>
      <c r="W5677" s="13"/>
      <c r="X5677" s="13"/>
      <c r="Y5677" s="13"/>
      <c r="Z5677" s="13"/>
      <c r="AA5677" s="13"/>
      <c r="AB5677" s="13"/>
      <c r="AC5677" s="13"/>
      <c r="AD5677" s="13"/>
      <c r="AE5677" s="13"/>
      <c r="AT5677" s="260" t="s">
        <v>260</v>
      </c>
      <c r="AU5677" s="260" t="s">
        <v>93</v>
      </c>
      <c r="AV5677" s="13" t="s">
        <v>93</v>
      </c>
      <c r="AW5677" s="13" t="s">
        <v>40</v>
      </c>
      <c r="AX5677" s="13" t="s">
        <v>84</v>
      </c>
      <c r="AY5677" s="260" t="s">
        <v>251</v>
      </c>
    </row>
    <row r="5678" s="13" customFormat="1">
      <c r="A5678" s="13"/>
      <c r="B5678" s="249"/>
      <c r="C5678" s="250"/>
      <c r="D5678" s="251" t="s">
        <v>260</v>
      </c>
      <c r="E5678" s="252" t="s">
        <v>1</v>
      </c>
      <c r="F5678" s="253" t="s">
        <v>4226</v>
      </c>
      <c r="G5678" s="250"/>
      <c r="H5678" s="254">
        <v>18.071000000000002</v>
      </c>
      <c r="I5678" s="255"/>
      <c r="J5678" s="250"/>
      <c r="K5678" s="250"/>
      <c r="L5678" s="256"/>
      <c r="M5678" s="257"/>
      <c r="N5678" s="258"/>
      <c r="O5678" s="258"/>
      <c r="P5678" s="258"/>
      <c r="Q5678" s="258"/>
      <c r="R5678" s="258"/>
      <c r="S5678" s="258"/>
      <c r="T5678" s="259"/>
      <c r="U5678" s="13"/>
      <c r="V5678" s="13"/>
      <c r="W5678" s="13"/>
      <c r="X5678" s="13"/>
      <c r="Y5678" s="13"/>
      <c r="Z5678" s="13"/>
      <c r="AA5678" s="13"/>
      <c r="AB5678" s="13"/>
      <c r="AC5678" s="13"/>
      <c r="AD5678" s="13"/>
      <c r="AE5678" s="13"/>
      <c r="AT5678" s="260" t="s">
        <v>260</v>
      </c>
      <c r="AU5678" s="260" t="s">
        <v>93</v>
      </c>
      <c r="AV5678" s="13" t="s">
        <v>93</v>
      </c>
      <c r="AW5678" s="13" t="s">
        <v>40</v>
      </c>
      <c r="AX5678" s="13" t="s">
        <v>84</v>
      </c>
      <c r="AY5678" s="260" t="s">
        <v>251</v>
      </c>
    </row>
    <row r="5679" s="13" customFormat="1">
      <c r="A5679" s="13"/>
      <c r="B5679" s="249"/>
      <c r="C5679" s="250"/>
      <c r="D5679" s="251" t="s">
        <v>260</v>
      </c>
      <c r="E5679" s="252" t="s">
        <v>1</v>
      </c>
      <c r="F5679" s="253" t="s">
        <v>4227</v>
      </c>
      <c r="G5679" s="250"/>
      <c r="H5679" s="254">
        <v>22.870999999999999</v>
      </c>
      <c r="I5679" s="255"/>
      <c r="J5679" s="250"/>
      <c r="K5679" s="250"/>
      <c r="L5679" s="256"/>
      <c r="M5679" s="257"/>
      <c r="N5679" s="258"/>
      <c r="O5679" s="258"/>
      <c r="P5679" s="258"/>
      <c r="Q5679" s="258"/>
      <c r="R5679" s="258"/>
      <c r="S5679" s="258"/>
      <c r="T5679" s="259"/>
      <c r="U5679" s="13"/>
      <c r="V5679" s="13"/>
      <c r="W5679" s="13"/>
      <c r="X5679" s="13"/>
      <c r="Y5679" s="13"/>
      <c r="Z5679" s="13"/>
      <c r="AA5679" s="13"/>
      <c r="AB5679" s="13"/>
      <c r="AC5679" s="13"/>
      <c r="AD5679" s="13"/>
      <c r="AE5679" s="13"/>
      <c r="AT5679" s="260" t="s">
        <v>260</v>
      </c>
      <c r="AU5679" s="260" t="s">
        <v>93</v>
      </c>
      <c r="AV5679" s="13" t="s">
        <v>93</v>
      </c>
      <c r="AW5679" s="13" t="s">
        <v>40</v>
      </c>
      <c r="AX5679" s="13" t="s">
        <v>84</v>
      </c>
      <c r="AY5679" s="260" t="s">
        <v>251</v>
      </c>
    </row>
    <row r="5680" s="16" customFormat="1">
      <c r="A5680" s="16"/>
      <c r="B5680" s="283"/>
      <c r="C5680" s="284"/>
      <c r="D5680" s="251" t="s">
        <v>260</v>
      </c>
      <c r="E5680" s="285" t="s">
        <v>1</v>
      </c>
      <c r="F5680" s="286" t="s">
        <v>329</v>
      </c>
      <c r="G5680" s="284"/>
      <c r="H5680" s="287">
        <v>365.35200000000003</v>
      </c>
      <c r="I5680" s="288"/>
      <c r="J5680" s="284"/>
      <c r="K5680" s="284"/>
      <c r="L5680" s="289"/>
      <c r="M5680" s="290"/>
      <c r="N5680" s="291"/>
      <c r="O5680" s="291"/>
      <c r="P5680" s="291"/>
      <c r="Q5680" s="291"/>
      <c r="R5680" s="291"/>
      <c r="S5680" s="291"/>
      <c r="T5680" s="292"/>
      <c r="U5680" s="16"/>
      <c r="V5680" s="16"/>
      <c r="W5680" s="16"/>
      <c r="X5680" s="16"/>
      <c r="Y5680" s="16"/>
      <c r="Z5680" s="16"/>
      <c r="AA5680" s="16"/>
      <c r="AB5680" s="16"/>
      <c r="AC5680" s="16"/>
      <c r="AD5680" s="16"/>
      <c r="AE5680" s="16"/>
      <c r="AT5680" s="293" t="s">
        <v>260</v>
      </c>
      <c r="AU5680" s="293" t="s">
        <v>93</v>
      </c>
      <c r="AV5680" s="16" t="s">
        <v>273</v>
      </c>
      <c r="AW5680" s="16" t="s">
        <v>40</v>
      </c>
      <c r="AX5680" s="16" t="s">
        <v>84</v>
      </c>
      <c r="AY5680" s="293" t="s">
        <v>251</v>
      </c>
    </row>
    <row r="5681" s="15" customFormat="1">
      <c r="A5681" s="15"/>
      <c r="B5681" s="272"/>
      <c r="C5681" s="273"/>
      <c r="D5681" s="251" t="s">
        <v>260</v>
      </c>
      <c r="E5681" s="274" t="s">
        <v>1</v>
      </c>
      <c r="F5681" s="275" t="s">
        <v>511</v>
      </c>
      <c r="G5681" s="273"/>
      <c r="H5681" s="274" t="s">
        <v>1</v>
      </c>
      <c r="I5681" s="276"/>
      <c r="J5681" s="273"/>
      <c r="K5681" s="273"/>
      <c r="L5681" s="277"/>
      <c r="M5681" s="278"/>
      <c r="N5681" s="279"/>
      <c r="O5681" s="279"/>
      <c r="P5681" s="279"/>
      <c r="Q5681" s="279"/>
      <c r="R5681" s="279"/>
      <c r="S5681" s="279"/>
      <c r="T5681" s="280"/>
      <c r="U5681" s="15"/>
      <c r="V5681" s="15"/>
      <c r="W5681" s="15"/>
      <c r="X5681" s="15"/>
      <c r="Y5681" s="15"/>
      <c r="Z5681" s="15"/>
      <c r="AA5681" s="15"/>
      <c r="AB5681" s="15"/>
      <c r="AC5681" s="15"/>
      <c r="AD5681" s="15"/>
      <c r="AE5681" s="15"/>
      <c r="AT5681" s="281" t="s">
        <v>260</v>
      </c>
      <c r="AU5681" s="281" t="s">
        <v>93</v>
      </c>
      <c r="AV5681" s="15" t="s">
        <v>91</v>
      </c>
      <c r="AW5681" s="15" t="s">
        <v>40</v>
      </c>
      <c r="AX5681" s="15" t="s">
        <v>84</v>
      </c>
      <c r="AY5681" s="281" t="s">
        <v>251</v>
      </c>
    </row>
    <row r="5682" s="13" customFormat="1">
      <c r="A5682" s="13"/>
      <c r="B5682" s="249"/>
      <c r="C5682" s="250"/>
      <c r="D5682" s="251" t="s">
        <v>260</v>
      </c>
      <c r="E5682" s="252" t="s">
        <v>1</v>
      </c>
      <c r="F5682" s="253" t="s">
        <v>4225</v>
      </c>
      <c r="G5682" s="250"/>
      <c r="H5682" s="254">
        <v>324.41000000000003</v>
      </c>
      <c r="I5682" s="255"/>
      <c r="J5682" s="250"/>
      <c r="K5682" s="250"/>
      <c r="L5682" s="256"/>
      <c r="M5682" s="257"/>
      <c r="N5682" s="258"/>
      <c r="O5682" s="258"/>
      <c r="P5682" s="258"/>
      <c r="Q5682" s="258"/>
      <c r="R5682" s="258"/>
      <c r="S5682" s="258"/>
      <c r="T5682" s="259"/>
      <c r="U5682" s="13"/>
      <c r="V5682" s="13"/>
      <c r="W5682" s="13"/>
      <c r="X5682" s="13"/>
      <c r="Y5682" s="13"/>
      <c r="Z5682" s="13"/>
      <c r="AA5682" s="13"/>
      <c r="AB5682" s="13"/>
      <c r="AC5682" s="13"/>
      <c r="AD5682" s="13"/>
      <c r="AE5682" s="13"/>
      <c r="AT5682" s="260" t="s">
        <v>260</v>
      </c>
      <c r="AU5682" s="260" t="s">
        <v>93</v>
      </c>
      <c r="AV5682" s="13" t="s">
        <v>93</v>
      </c>
      <c r="AW5682" s="13" t="s">
        <v>40</v>
      </c>
      <c r="AX5682" s="13" t="s">
        <v>84</v>
      </c>
      <c r="AY5682" s="260" t="s">
        <v>251</v>
      </c>
    </row>
    <row r="5683" s="13" customFormat="1">
      <c r="A5683" s="13"/>
      <c r="B5683" s="249"/>
      <c r="C5683" s="250"/>
      <c r="D5683" s="251" t="s">
        <v>260</v>
      </c>
      <c r="E5683" s="252" t="s">
        <v>1</v>
      </c>
      <c r="F5683" s="253" t="s">
        <v>4231</v>
      </c>
      <c r="G5683" s="250"/>
      <c r="H5683" s="254">
        <v>18.071000000000002</v>
      </c>
      <c r="I5683" s="255"/>
      <c r="J5683" s="250"/>
      <c r="K5683" s="250"/>
      <c r="L5683" s="256"/>
      <c r="M5683" s="257"/>
      <c r="N5683" s="258"/>
      <c r="O5683" s="258"/>
      <c r="P5683" s="258"/>
      <c r="Q5683" s="258"/>
      <c r="R5683" s="258"/>
      <c r="S5683" s="258"/>
      <c r="T5683" s="259"/>
      <c r="U5683" s="13"/>
      <c r="V5683" s="13"/>
      <c r="W5683" s="13"/>
      <c r="X5683" s="13"/>
      <c r="Y5683" s="13"/>
      <c r="Z5683" s="13"/>
      <c r="AA5683" s="13"/>
      <c r="AB5683" s="13"/>
      <c r="AC5683" s="13"/>
      <c r="AD5683" s="13"/>
      <c r="AE5683" s="13"/>
      <c r="AT5683" s="260" t="s">
        <v>260</v>
      </c>
      <c r="AU5683" s="260" t="s">
        <v>93</v>
      </c>
      <c r="AV5683" s="13" t="s">
        <v>93</v>
      </c>
      <c r="AW5683" s="13" t="s">
        <v>40</v>
      </c>
      <c r="AX5683" s="13" t="s">
        <v>84</v>
      </c>
      <c r="AY5683" s="260" t="s">
        <v>251</v>
      </c>
    </row>
    <row r="5684" s="13" customFormat="1">
      <c r="A5684" s="13"/>
      <c r="B5684" s="249"/>
      <c r="C5684" s="250"/>
      <c r="D5684" s="251" t="s">
        <v>260</v>
      </c>
      <c r="E5684" s="252" t="s">
        <v>1</v>
      </c>
      <c r="F5684" s="253" t="s">
        <v>4232</v>
      </c>
      <c r="G5684" s="250"/>
      <c r="H5684" s="254">
        <v>22.870999999999999</v>
      </c>
      <c r="I5684" s="255"/>
      <c r="J5684" s="250"/>
      <c r="K5684" s="250"/>
      <c r="L5684" s="256"/>
      <c r="M5684" s="257"/>
      <c r="N5684" s="258"/>
      <c r="O5684" s="258"/>
      <c r="P5684" s="258"/>
      <c r="Q5684" s="258"/>
      <c r="R5684" s="258"/>
      <c r="S5684" s="258"/>
      <c r="T5684" s="259"/>
      <c r="U5684" s="13"/>
      <c r="V5684" s="13"/>
      <c r="W5684" s="13"/>
      <c r="X5684" s="13"/>
      <c r="Y5684" s="13"/>
      <c r="Z5684" s="13"/>
      <c r="AA5684" s="13"/>
      <c r="AB5684" s="13"/>
      <c r="AC5684" s="13"/>
      <c r="AD5684" s="13"/>
      <c r="AE5684" s="13"/>
      <c r="AT5684" s="260" t="s">
        <v>260</v>
      </c>
      <c r="AU5684" s="260" t="s">
        <v>93</v>
      </c>
      <c r="AV5684" s="13" t="s">
        <v>93</v>
      </c>
      <c r="AW5684" s="13" t="s">
        <v>40</v>
      </c>
      <c r="AX5684" s="13" t="s">
        <v>84</v>
      </c>
      <c r="AY5684" s="260" t="s">
        <v>251</v>
      </c>
    </row>
    <row r="5685" s="16" customFormat="1">
      <c r="A5685" s="16"/>
      <c r="B5685" s="283"/>
      <c r="C5685" s="284"/>
      <c r="D5685" s="251" t="s">
        <v>260</v>
      </c>
      <c r="E5685" s="285" t="s">
        <v>1</v>
      </c>
      <c r="F5685" s="286" t="s">
        <v>329</v>
      </c>
      <c r="G5685" s="284"/>
      <c r="H5685" s="287">
        <v>365.35200000000003</v>
      </c>
      <c r="I5685" s="288"/>
      <c r="J5685" s="284"/>
      <c r="K5685" s="284"/>
      <c r="L5685" s="289"/>
      <c r="M5685" s="290"/>
      <c r="N5685" s="291"/>
      <c r="O5685" s="291"/>
      <c r="P5685" s="291"/>
      <c r="Q5685" s="291"/>
      <c r="R5685" s="291"/>
      <c r="S5685" s="291"/>
      <c r="T5685" s="292"/>
      <c r="U5685" s="16"/>
      <c r="V5685" s="16"/>
      <c r="W5685" s="16"/>
      <c r="X5685" s="16"/>
      <c r="Y5685" s="16"/>
      <c r="Z5685" s="16"/>
      <c r="AA5685" s="16"/>
      <c r="AB5685" s="16"/>
      <c r="AC5685" s="16"/>
      <c r="AD5685" s="16"/>
      <c r="AE5685" s="16"/>
      <c r="AT5685" s="293" t="s">
        <v>260</v>
      </c>
      <c r="AU5685" s="293" t="s">
        <v>93</v>
      </c>
      <c r="AV5685" s="16" t="s">
        <v>273</v>
      </c>
      <c r="AW5685" s="16" t="s">
        <v>40</v>
      </c>
      <c r="AX5685" s="16" t="s">
        <v>84</v>
      </c>
      <c r="AY5685" s="293" t="s">
        <v>251</v>
      </c>
    </row>
    <row r="5686" s="15" customFormat="1">
      <c r="A5686" s="15"/>
      <c r="B5686" s="272"/>
      <c r="C5686" s="273"/>
      <c r="D5686" s="251" t="s">
        <v>260</v>
      </c>
      <c r="E5686" s="274" t="s">
        <v>1</v>
      </c>
      <c r="F5686" s="275" t="s">
        <v>517</v>
      </c>
      <c r="G5686" s="273"/>
      <c r="H5686" s="274" t="s">
        <v>1</v>
      </c>
      <c r="I5686" s="276"/>
      <c r="J5686" s="273"/>
      <c r="K5686" s="273"/>
      <c r="L5686" s="277"/>
      <c r="M5686" s="278"/>
      <c r="N5686" s="279"/>
      <c r="O5686" s="279"/>
      <c r="P5686" s="279"/>
      <c r="Q5686" s="279"/>
      <c r="R5686" s="279"/>
      <c r="S5686" s="279"/>
      <c r="T5686" s="280"/>
      <c r="U5686" s="15"/>
      <c r="V5686" s="15"/>
      <c r="W5686" s="15"/>
      <c r="X5686" s="15"/>
      <c r="Y5686" s="15"/>
      <c r="Z5686" s="15"/>
      <c r="AA5686" s="15"/>
      <c r="AB5686" s="15"/>
      <c r="AC5686" s="15"/>
      <c r="AD5686" s="15"/>
      <c r="AE5686" s="15"/>
      <c r="AT5686" s="281" t="s">
        <v>260</v>
      </c>
      <c r="AU5686" s="281" t="s">
        <v>93</v>
      </c>
      <c r="AV5686" s="15" t="s">
        <v>91</v>
      </c>
      <c r="AW5686" s="15" t="s">
        <v>40</v>
      </c>
      <c r="AX5686" s="15" t="s">
        <v>84</v>
      </c>
      <c r="AY5686" s="281" t="s">
        <v>251</v>
      </c>
    </row>
    <row r="5687" s="13" customFormat="1">
      <c r="A5687" s="13"/>
      <c r="B5687" s="249"/>
      <c r="C5687" s="250"/>
      <c r="D5687" s="251" t="s">
        <v>260</v>
      </c>
      <c r="E5687" s="252" t="s">
        <v>1</v>
      </c>
      <c r="F5687" s="253" t="s">
        <v>4225</v>
      </c>
      <c r="G5687" s="250"/>
      <c r="H5687" s="254">
        <v>324.41000000000003</v>
      </c>
      <c r="I5687" s="255"/>
      <c r="J5687" s="250"/>
      <c r="K5687" s="250"/>
      <c r="L5687" s="256"/>
      <c r="M5687" s="257"/>
      <c r="N5687" s="258"/>
      <c r="O5687" s="258"/>
      <c r="P5687" s="258"/>
      <c r="Q5687" s="258"/>
      <c r="R5687" s="258"/>
      <c r="S5687" s="258"/>
      <c r="T5687" s="259"/>
      <c r="U5687" s="13"/>
      <c r="V5687" s="13"/>
      <c r="W5687" s="13"/>
      <c r="X5687" s="13"/>
      <c r="Y5687" s="13"/>
      <c r="Z5687" s="13"/>
      <c r="AA5687" s="13"/>
      <c r="AB5687" s="13"/>
      <c r="AC5687" s="13"/>
      <c r="AD5687" s="13"/>
      <c r="AE5687" s="13"/>
      <c r="AT5687" s="260" t="s">
        <v>260</v>
      </c>
      <c r="AU5687" s="260" t="s">
        <v>93</v>
      </c>
      <c r="AV5687" s="13" t="s">
        <v>93</v>
      </c>
      <c r="AW5687" s="13" t="s">
        <v>40</v>
      </c>
      <c r="AX5687" s="13" t="s">
        <v>84</v>
      </c>
      <c r="AY5687" s="260" t="s">
        <v>251</v>
      </c>
    </row>
    <row r="5688" s="13" customFormat="1">
      <c r="A5688" s="13"/>
      <c r="B5688" s="249"/>
      <c r="C5688" s="250"/>
      <c r="D5688" s="251" t="s">
        <v>260</v>
      </c>
      <c r="E5688" s="252" t="s">
        <v>1</v>
      </c>
      <c r="F5688" s="253" t="s">
        <v>4234</v>
      </c>
      <c r="G5688" s="250"/>
      <c r="H5688" s="254">
        <v>18.071000000000002</v>
      </c>
      <c r="I5688" s="255"/>
      <c r="J5688" s="250"/>
      <c r="K5688" s="250"/>
      <c r="L5688" s="256"/>
      <c r="M5688" s="257"/>
      <c r="N5688" s="258"/>
      <c r="O5688" s="258"/>
      <c r="P5688" s="258"/>
      <c r="Q5688" s="258"/>
      <c r="R5688" s="258"/>
      <c r="S5688" s="258"/>
      <c r="T5688" s="259"/>
      <c r="U5688" s="13"/>
      <c r="V5688" s="13"/>
      <c r="W5688" s="13"/>
      <c r="X5688" s="13"/>
      <c r="Y5688" s="13"/>
      <c r="Z5688" s="13"/>
      <c r="AA5688" s="13"/>
      <c r="AB5688" s="13"/>
      <c r="AC5688" s="13"/>
      <c r="AD5688" s="13"/>
      <c r="AE5688" s="13"/>
      <c r="AT5688" s="260" t="s">
        <v>260</v>
      </c>
      <c r="AU5688" s="260" t="s">
        <v>93</v>
      </c>
      <c r="AV5688" s="13" t="s">
        <v>93</v>
      </c>
      <c r="AW5688" s="13" t="s">
        <v>40</v>
      </c>
      <c r="AX5688" s="13" t="s">
        <v>84</v>
      </c>
      <c r="AY5688" s="260" t="s">
        <v>251</v>
      </c>
    </row>
    <row r="5689" s="13" customFormat="1">
      <c r="A5689" s="13"/>
      <c r="B5689" s="249"/>
      <c r="C5689" s="250"/>
      <c r="D5689" s="251" t="s">
        <v>260</v>
      </c>
      <c r="E5689" s="252" t="s">
        <v>1</v>
      </c>
      <c r="F5689" s="253" t="s">
        <v>4235</v>
      </c>
      <c r="G5689" s="250"/>
      <c r="H5689" s="254">
        <v>22.870999999999999</v>
      </c>
      <c r="I5689" s="255"/>
      <c r="J5689" s="250"/>
      <c r="K5689" s="250"/>
      <c r="L5689" s="256"/>
      <c r="M5689" s="257"/>
      <c r="N5689" s="258"/>
      <c r="O5689" s="258"/>
      <c r="P5689" s="258"/>
      <c r="Q5689" s="258"/>
      <c r="R5689" s="258"/>
      <c r="S5689" s="258"/>
      <c r="T5689" s="259"/>
      <c r="U5689" s="13"/>
      <c r="V5689" s="13"/>
      <c r="W5689" s="13"/>
      <c r="X5689" s="13"/>
      <c r="Y5689" s="13"/>
      <c r="Z5689" s="13"/>
      <c r="AA5689" s="13"/>
      <c r="AB5689" s="13"/>
      <c r="AC5689" s="13"/>
      <c r="AD5689" s="13"/>
      <c r="AE5689" s="13"/>
      <c r="AT5689" s="260" t="s">
        <v>260</v>
      </c>
      <c r="AU5689" s="260" t="s">
        <v>93</v>
      </c>
      <c r="AV5689" s="13" t="s">
        <v>93</v>
      </c>
      <c r="AW5689" s="13" t="s">
        <v>40</v>
      </c>
      <c r="AX5689" s="13" t="s">
        <v>84</v>
      </c>
      <c r="AY5689" s="260" t="s">
        <v>251</v>
      </c>
    </row>
    <row r="5690" s="16" customFormat="1">
      <c r="A5690" s="16"/>
      <c r="B5690" s="283"/>
      <c r="C5690" s="284"/>
      <c r="D5690" s="251" t="s">
        <v>260</v>
      </c>
      <c r="E5690" s="285" t="s">
        <v>1</v>
      </c>
      <c r="F5690" s="286" t="s">
        <v>329</v>
      </c>
      <c r="G5690" s="284"/>
      <c r="H5690" s="287">
        <v>365.35200000000003</v>
      </c>
      <c r="I5690" s="288"/>
      <c r="J5690" s="284"/>
      <c r="K5690" s="284"/>
      <c r="L5690" s="289"/>
      <c r="M5690" s="290"/>
      <c r="N5690" s="291"/>
      <c r="O5690" s="291"/>
      <c r="P5690" s="291"/>
      <c r="Q5690" s="291"/>
      <c r="R5690" s="291"/>
      <c r="S5690" s="291"/>
      <c r="T5690" s="292"/>
      <c r="U5690" s="16"/>
      <c r="V5690" s="16"/>
      <c r="W5690" s="16"/>
      <c r="X5690" s="16"/>
      <c r="Y5690" s="16"/>
      <c r="Z5690" s="16"/>
      <c r="AA5690" s="16"/>
      <c r="AB5690" s="16"/>
      <c r="AC5690" s="16"/>
      <c r="AD5690" s="16"/>
      <c r="AE5690" s="16"/>
      <c r="AT5690" s="293" t="s">
        <v>260</v>
      </c>
      <c r="AU5690" s="293" t="s">
        <v>93</v>
      </c>
      <c r="AV5690" s="16" t="s">
        <v>273</v>
      </c>
      <c r="AW5690" s="16" t="s">
        <v>40</v>
      </c>
      <c r="AX5690" s="16" t="s">
        <v>84</v>
      </c>
      <c r="AY5690" s="293" t="s">
        <v>251</v>
      </c>
    </row>
    <row r="5691" s="15" customFormat="1">
      <c r="A5691" s="15"/>
      <c r="B5691" s="272"/>
      <c r="C5691" s="273"/>
      <c r="D5691" s="251" t="s">
        <v>260</v>
      </c>
      <c r="E5691" s="274" t="s">
        <v>1</v>
      </c>
      <c r="F5691" s="275" t="s">
        <v>519</v>
      </c>
      <c r="G5691" s="273"/>
      <c r="H5691" s="274" t="s">
        <v>1</v>
      </c>
      <c r="I5691" s="276"/>
      <c r="J5691" s="273"/>
      <c r="K5691" s="273"/>
      <c r="L5691" s="277"/>
      <c r="M5691" s="278"/>
      <c r="N5691" s="279"/>
      <c r="O5691" s="279"/>
      <c r="P5691" s="279"/>
      <c r="Q5691" s="279"/>
      <c r="R5691" s="279"/>
      <c r="S5691" s="279"/>
      <c r="T5691" s="280"/>
      <c r="U5691" s="15"/>
      <c r="V5691" s="15"/>
      <c r="W5691" s="15"/>
      <c r="X5691" s="15"/>
      <c r="Y5691" s="15"/>
      <c r="Z5691" s="15"/>
      <c r="AA5691" s="15"/>
      <c r="AB5691" s="15"/>
      <c r="AC5691" s="15"/>
      <c r="AD5691" s="15"/>
      <c r="AE5691" s="15"/>
      <c r="AT5691" s="281" t="s">
        <v>260</v>
      </c>
      <c r="AU5691" s="281" t="s">
        <v>93</v>
      </c>
      <c r="AV5691" s="15" t="s">
        <v>91</v>
      </c>
      <c r="AW5691" s="15" t="s">
        <v>40</v>
      </c>
      <c r="AX5691" s="15" t="s">
        <v>84</v>
      </c>
      <c r="AY5691" s="281" t="s">
        <v>251</v>
      </c>
    </row>
    <row r="5692" s="13" customFormat="1">
      <c r="A5692" s="13"/>
      <c r="B5692" s="249"/>
      <c r="C5692" s="250"/>
      <c r="D5692" s="251" t="s">
        <v>260</v>
      </c>
      <c r="E5692" s="252" t="s">
        <v>1</v>
      </c>
      <c r="F5692" s="253" t="s">
        <v>4225</v>
      </c>
      <c r="G5692" s="250"/>
      <c r="H5692" s="254">
        <v>324.41000000000003</v>
      </c>
      <c r="I5692" s="255"/>
      <c r="J5692" s="250"/>
      <c r="K5692" s="250"/>
      <c r="L5692" s="256"/>
      <c r="M5692" s="257"/>
      <c r="N5692" s="258"/>
      <c r="O5692" s="258"/>
      <c r="P5692" s="258"/>
      <c r="Q5692" s="258"/>
      <c r="R5692" s="258"/>
      <c r="S5692" s="258"/>
      <c r="T5692" s="259"/>
      <c r="U5692" s="13"/>
      <c r="V5692" s="13"/>
      <c r="W5692" s="13"/>
      <c r="X5692" s="13"/>
      <c r="Y5692" s="13"/>
      <c r="Z5692" s="13"/>
      <c r="AA5692" s="13"/>
      <c r="AB5692" s="13"/>
      <c r="AC5692" s="13"/>
      <c r="AD5692" s="13"/>
      <c r="AE5692" s="13"/>
      <c r="AT5692" s="260" t="s">
        <v>260</v>
      </c>
      <c r="AU5692" s="260" t="s">
        <v>93</v>
      </c>
      <c r="AV5692" s="13" t="s">
        <v>93</v>
      </c>
      <c r="AW5692" s="13" t="s">
        <v>40</v>
      </c>
      <c r="AX5692" s="13" t="s">
        <v>84</v>
      </c>
      <c r="AY5692" s="260" t="s">
        <v>251</v>
      </c>
    </row>
    <row r="5693" s="13" customFormat="1">
      <c r="A5693" s="13"/>
      <c r="B5693" s="249"/>
      <c r="C5693" s="250"/>
      <c r="D5693" s="251" t="s">
        <v>260</v>
      </c>
      <c r="E5693" s="252" t="s">
        <v>1</v>
      </c>
      <c r="F5693" s="253" t="s">
        <v>4237</v>
      </c>
      <c r="G5693" s="250"/>
      <c r="H5693" s="254">
        <v>18.071000000000002</v>
      </c>
      <c r="I5693" s="255"/>
      <c r="J5693" s="250"/>
      <c r="K5693" s="250"/>
      <c r="L5693" s="256"/>
      <c r="M5693" s="257"/>
      <c r="N5693" s="258"/>
      <c r="O5693" s="258"/>
      <c r="P5693" s="258"/>
      <c r="Q5693" s="258"/>
      <c r="R5693" s="258"/>
      <c r="S5693" s="258"/>
      <c r="T5693" s="259"/>
      <c r="U5693" s="13"/>
      <c r="V5693" s="13"/>
      <c r="W5693" s="13"/>
      <c r="X5693" s="13"/>
      <c r="Y5693" s="13"/>
      <c r="Z5693" s="13"/>
      <c r="AA5693" s="13"/>
      <c r="AB5693" s="13"/>
      <c r="AC5693" s="13"/>
      <c r="AD5693" s="13"/>
      <c r="AE5693" s="13"/>
      <c r="AT5693" s="260" t="s">
        <v>260</v>
      </c>
      <c r="AU5693" s="260" t="s">
        <v>93</v>
      </c>
      <c r="AV5693" s="13" t="s">
        <v>93</v>
      </c>
      <c r="AW5693" s="13" t="s">
        <v>40</v>
      </c>
      <c r="AX5693" s="13" t="s">
        <v>84</v>
      </c>
      <c r="AY5693" s="260" t="s">
        <v>251</v>
      </c>
    </row>
    <row r="5694" s="13" customFormat="1">
      <c r="A5694" s="13"/>
      <c r="B5694" s="249"/>
      <c r="C5694" s="250"/>
      <c r="D5694" s="251" t="s">
        <v>260</v>
      </c>
      <c r="E5694" s="252" t="s">
        <v>1</v>
      </c>
      <c r="F5694" s="253" t="s">
        <v>4238</v>
      </c>
      <c r="G5694" s="250"/>
      <c r="H5694" s="254">
        <v>22.870999999999999</v>
      </c>
      <c r="I5694" s="255"/>
      <c r="J5694" s="250"/>
      <c r="K5694" s="250"/>
      <c r="L5694" s="256"/>
      <c r="M5694" s="257"/>
      <c r="N5694" s="258"/>
      <c r="O5694" s="258"/>
      <c r="P5694" s="258"/>
      <c r="Q5694" s="258"/>
      <c r="R5694" s="258"/>
      <c r="S5694" s="258"/>
      <c r="T5694" s="259"/>
      <c r="U5694" s="13"/>
      <c r="V5694" s="13"/>
      <c r="W5694" s="13"/>
      <c r="X5694" s="13"/>
      <c r="Y5694" s="13"/>
      <c r="Z5694" s="13"/>
      <c r="AA5694" s="13"/>
      <c r="AB5694" s="13"/>
      <c r="AC5694" s="13"/>
      <c r="AD5694" s="13"/>
      <c r="AE5694" s="13"/>
      <c r="AT5694" s="260" t="s">
        <v>260</v>
      </c>
      <c r="AU5694" s="260" t="s">
        <v>93</v>
      </c>
      <c r="AV5694" s="13" t="s">
        <v>93</v>
      </c>
      <c r="AW5694" s="13" t="s">
        <v>40</v>
      </c>
      <c r="AX5694" s="13" t="s">
        <v>84</v>
      </c>
      <c r="AY5694" s="260" t="s">
        <v>251</v>
      </c>
    </row>
    <row r="5695" s="16" customFormat="1">
      <c r="A5695" s="16"/>
      <c r="B5695" s="283"/>
      <c r="C5695" s="284"/>
      <c r="D5695" s="251" t="s">
        <v>260</v>
      </c>
      <c r="E5695" s="285" t="s">
        <v>1</v>
      </c>
      <c r="F5695" s="286" t="s">
        <v>329</v>
      </c>
      <c r="G5695" s="284"/>
      <c r="H5695" s="287">
        <v>365.35200000000003</v>
      </c>
      <c r="I5695" s="288"/>
      <c r="J5695" s="284"/>
      <c r="K5695" s="284"/>
      <c r="L5695" s="289"/>
      <c r="M5695" s="290"/>
      <c r="N5695" s="291"/>
      <c r="O5695" s="291"/>
      <c r="P5695" s="291"/>
      <c r="Q5695" s="291"/>
      <c r="R5695" s="291"/>
      <c r="S5695" s="291"/>
      <c r="T5695" s="292"/>
      <c r="U5695" s="16"/>
      <c r="V5695" s="16"/>
      <c r="W5695" s="16"/>
      <c r="X5695" s="16"/>
      <c r="Y5695" s="16"/>
      <c r="Z5695" s="16"/>
      <c r="AA5695" s="16"/>
      <c r="AB5695" s="16"/>
      <c r="AC5695" s="16"/>
      <c r="AD5695" s="16"/>
      <c r="AE5695" s="16"/>
      <c r="AT5695" s="293" t="s">
        <v>260</v>
      </c>
      <c r="AU5695" s="293" t="s">
        <v>93</v>
      </c>
      <c r="AV5695" s="16" t="s">
        <v>273</v>
      </c>
      <c r="AW5695" s="16" t="s">
        <v>40</v>
      </c>
      <c r="AX5695" s="16" t="s">
        <v>84</v>
      </c>
      <c r="AY5695" s="293" t="s">
        <v>251</v>
      </c>
    </row>
    <row r="5696" s="15" customFormat="1">
      <c r="A5696" s="15"/>
      <c r="B5696" s="272"/>
      <c r="C5696" s="273"/>
      <c r="D5696" s="251" t="s">
        <v>260</v>
      </c>
      <c r="E5696" s="274" t="s">
        <v>1</v>
      </c>
      <c r="F5696" s="275" t="s">
        <v>520</v>
      </c>
      <c r="G5696" s="273"/>
      <c r="H5696" s="274" t="s">
        <v>1</v>
      </c>
      <c r="I5696" s="276"/>
      <c r="J5696" s="273"/>
      <c r="K5696" s="273"/>
      <c r="L5696" s="277"/>
      <c r="M5696" s="278"/>
      <c r="N5696" s="279"/>
      <c r="O5696" s="279"/>
      <c r="P5696" s="279"/>
      <c r="Q5696" s="279"/>
      <c r="R5696" s="279"/>
      <c r="S5696" s="279"/>
      <c r="T5696" s="280"/>
      <c r="U5696" s="15"/>
      <c r="V5696" s="15"/>
      <c r="W5696" s="15"/>
      <c r="X5696" s="15"/>
      <c r="Y5696" s="15"/>
      <c r="Z5696" s="15"/>
      <c r="AA5696" s="15"/>
      <c r="AB5696" s="15"/>
      <c r="AC5696" s="15"/>
      <c r="AD5696" s="15"/>
      <c r="AE5696" s="15"/>
      <c r="AT5696" s="281" t="s">
        <v>260</v>
      </c>
      <c r="AU5696" s="281" t="s">
        <v>93</v>
      </c>
      <c r="AV5696" s="15" t="s">
        <v>91</v>
      </c>
      <c r="AW5696" s="15" t="s">
        <v>40</v>
      </c>
      <c r="AX5696" s="15" t="s">
        <v>84</v>
      </c>
      <c r="AY5696" s="281" t="s">
        <v>251</v>
      </c>
    </row>
    <row r="5697" s="13" customFormat="1">
      <c r="A5697" s="13"/>
      <c r="B5697" s="249"/>
      <c r="C5697" s="250"/>
      <c r="D5697" s="251" t="s">
        <v>260</v>
      </c>
      <c r="E5697" s="252" t="s">
        <v>1</v>
      </c>
      <c r="F5697" s="253" t="s">
        <v>4225</v>
      </c>
      <c r="G5697" s="250"/>
      <c r="H5697" s="254">
        <v>324.41000000000003</v>
      </c>
      <c r="I5697" s="255"/>
      <c r="J5697" s="250"/>
      <c r="K5697" s="250"/>
      <c r="L5697" s="256"/>
      <c r="M5697" s="257"/>
      <c r="N5697" s="258"/>
      <c r="O5697" s="258"/>
      <c r="P5697" s="258"/>
      <c r="Q5697" s="258"/>
      <c r="R5697" s="258"/>
      <c r="S5697" s="258"/>
      <c r="T5697" s="259"/>
      <c r="U5697" s="13"/>
      <c r="V5697" s="13"/>
      <c r="W5697" s="13"/>
      <c r="X5697" s="13"/>
      <c r="Y5697" s="13"/>
      <c r="Z5697" s="13"/>
      <c r="AA5697" s="13"/>
      <c r="AB5697" s="13"/>
      <c r="AC5697" s="13"/>
      <c r="AD5697" s="13"/>
      <c r="AE5697" s="13"/>
      <c r="AT5697" s="260" t="s">
        <v>260</v>
      </c>
      <c r="AU5697" s="260" t="s">
        <v>93</v>
      </c>
      <c r="AV5697" s="13" t="s">
        <v>93</v>
      </c>
      <c r="AW5697" s="13" t="s">
        <v>40</v>
      </c>
      <c r="AX5697" s="13" t="s">
        <v>84</v>
      </c>
      <c r="AY5697" s="260" t="s">
        <v>251</v>
      </c>
    </row>
    <row r="5698" s="13" customFormat="1">
      <c r="A5698" s="13"/>
      <c r="B5698" s="249"/>
      <c r="C5698" s="250"/>
      <c r="D5698" s="251" t="s">
        <v>260</v>
      </c>
      <c r="E5698" s="252" t="s">
        <v>1</v>
      </c>
      <c r="F5698" s="253" t="s">
        <v>4240</v>
      </c>
      <c r="G5698" s="250"/>
      <c r="H5698" s="254">
        <v>18.071000000000002</v>
      </c>
      <c r="I5698" s="255"/>
      <c r="J5698" s="250"/>
      <c r="K5698" s="250"/>
      <c r="L5698" s="256"/>
      <c r="M5698" s="257"/>
      <c r="N5698" s="258"/>
      <c r="O5698" s="258"/>
      <c r="P5698" s="258"/>
      <c r="Q5698" s="258"/>
      <c r="R5698" s="258"/>
      <c r="S5698" s="258"/>
      <c r="T5698" s="259"/>
      <c r="U5698" s="13"/>
      <c r="V5698" s="13"/>
      <c r="W5698" s="13"/>
      <c r="X5698" s="13"/>
      <c r="Y5698" s="13"/>
      <c r="Z5698" s="13"/>
      <c r="AA5698" s="13"/>
      <c r="AB5698" s="13"/>
      <c r="AC5698" s="13"/>
      <c r="AD5698" s="13"/>
      <c r="AE5698" s="13"/>
      <c r="AT5698" s="260" t="s">
        <v>260</v>
      </c>
      <c r="AU5698" s="260" t="s">
        <v>93</v>
      </c>
      <c r="AV5698" s="13" t="s">
        <v>93</v>
      </c>
      <c r="AW5698" s="13" t="s">
        <v>40</v>
      </c>
      <c r="AX5698" s="13" t="s">
        <v>84</v>
      </c>
      <c r="AY5698" s="260" t="s">
        <v>251</v>
      </c>
    </row>
    <row r="5699" s="13" customFormat="1">
      <c r="A5699" s="13"/>
      <c r="B5699" s="249"/>
      <c r="C5699" s="250"/>
      <c r="D5699" s="251" t="s">
        <v>260</v>
      </c>
      <c r="E5699" s="252" t="s">
        <v>1</v>
      </c>
      <c r="F5699" s="253" t="s">
        <v>4241</v>
      </c>
      <c r="G5699" s="250"/>
      <c r="H5699" s="254">
        <v>22.870999999999999</v>
      </c>
      <c r="I5699" s="255"/>
      <c r="J5699" s="250"/>
      <c r="K5699" s="250"/>
      <c r="L5699" s="256"/>
      <c r="M5699" s="257"/>
      <c r="N5699" s="258"/>
      <c r="O5699" s="258"/>
      <c r="P5699" s="258"/>
      <c r="Q5699" s="258"/>
      <c r="R5699" s="258"/>
      <c r="S5699" s="258"/>
      <c r="T5699" s="259"/>
      <c r="U5699" s="13"/>
      <c r="V5699" s="13"/>
      <c r="W5699" s="13"/>
      <c r="X5699" s="13"/>
      <c r="Y5699" s="13"/>
      <c r="Z5699" s="13"/>
      <c r="AA5699" s="13"/>
      <c r="AB5699" s="13"/>
      <c r="AC5699" s="13"/>
      <c r="AD5699" s="13"/>
      <c r="AE5699" s="13"/>
      <c r="AT5699" s="260" t="s">
        <v>260</v>
      </c>
      <c r="AU5699" s="260" t="s">
        <v>93</v>
      </c>
      <c r="AV5699" s="13" t="s">
        <v>93</v>
      </c>
      <c r="AW5699" s="13" t="s">
        <v>40</v>
      </c>
      <c r="AX5699" s="13" t="s">
        <v>84</v>
      </c>
      <c r="AY5699" s="260" t="s">
        <v>251</v>
      </c>
    </row>
    <row r="5700" s="16" customFormat="1">
      <c r="A5700" s="16"/>
      <c r="B5700" s="283"/>
      <c r="C5700" s="284"/>
      <c r="D5700" s="251" t="s">
        <v>260</v>
      </c>
      <c r="E5700" s="285" t="s">
        <v>1</v>
      </c>
      <c r="F5700" s="286" t="s">
        <v>329</v>
      </c>
      <c r="G5700" s="284"/>
      <c r="H5700" s="287">
        <v>365.35200000000003</v>
      </c>
      <c r="I5700" s="288"/>
      <c r="J5700" s="284"/>
      <c r="K5700" s="284"/>
      <c r="L5700" s="289"/>
      <c r="M5700" s="290"/>
      <c r="N5700" s="291"/>
      <c r="O5700" s="291"/>
      <c r="P5700" s="291"/>
      <c r="Q5700" s="291"/>
      <c r="R5700" s="291"/>
      <c r="S5700" s="291"/>
      <c r="T5700" s="292"/>
      <c r="U5700" s="16"/>
      <c r="V5700" s="16"/>
      <c r="W5700" s="16"/>
      <c r="X5700" s="16"/>
      <c r="Y5700" s="16"/>
      <c r="Z5700" s="16"/>
      <c r="AA5700" s="16"/>
      <c r="AB5700" s="16"/>
      <c r="AC5700" s="16"/>
      <c r="AD5700" s="16"/>
      <c r="AE5700" s="16"/>
      <c r="AT5700" s="293" t="s">
        <v>260</v>
      </c>
      <c r="AU5700" s="293" t="s">
        <v>93</v>
      </c>
      <c r="AV5700" s="16" t="s">
        <v>273</v>
      </c>
      <c r="AW5700" s="16" t="s">
        <v>40</v>
      </c>
      <c r="AX5700" s="16" t="s">
        <v>84</v>
      </c>
      <c r="AY5700" s="293" t="s">
        <v>251</v>
      </c>
    </row>
    <row r="5701" s="14" customFormat="1">
      <c r="A5701" s="14"/>
      <c r="B5701" s="261"/>
      <c r="C5701" s="262"/>
      <c r="D5701" s="251" t="s">
        <v>260</v>
      </c>
      <c r="E5701" s="263" t="s">
        <v>1</v>
      </c>
      <c r="F5701" s="264" t="s">
        <v>262</v>
      </c>
      <c r="G5701" s="262"/>
      <c r="H5701" s="265">
        <v>1871.2680000000003</v>
      </c>
      <c r="I5701" s="266"/>
      <c r="J5701" s="262"/>
      <c r="K5701" s="262"/>
      <c r="L5701" s="267"/>
      <c r="M5701" s="268"/>
      <c r="N5701" s="269"/>
      <c r="O5701" s="269"/>
      <c r="P5701" s="269"/>
      <c r="Q5701" s="269"/>
      <c r="R5701" s="269"/>
      <c r="S5701" s="269"/>
      <c r="T5701" s="270"/>
      <c r="U5701" s="14"/>
      <c r="V5701" s="14"/>
      <c r="W5701" s="14"/>
      <c r="X5701" s="14"/>
      <c r="Y5701" s="14"/>
      <c r="Z5701" s="14"/>
      <c r="AA5701" s="14"/>
      <c r="AB5701" s="14"/>
      <c r="AC5701" s="14"/>
      <c r="AD5701" s="14"/>
      <c r="AE5701" s="14"/>
      <c r="AT5701" s="271" t="s">
        <v>260</v>
      </c>
      <c r="AU5701" s="271" t="s">
        <v>93</v>
      </c>
      <c r="AV5701" s="14" t="s">
        <v>257</v>
      </c>
      <c r="AW5701" s="14" t="s">
        <v>40</v>
      </c>
      <c r="AX5701" s="14" t="s">
        <v>91</v>
      </c>
      <c r="AY5701" s="271" t="s">
        <v>251</v>
      </c>
    </row>
    <row r="5702" s="2" customFormat="1" ht="16.5" customHeight="1">
      <c r="A5702" s="41"/>
      <c r="B5702" s="42"/>
      <c r="C5702" s="230" t="s">
        <v>4252</v>
      </c>
      <c r="D5702" s="230" t="s">
        <v>253</v>
      </c>
      <c r="E5702" s="231" t="s">
        <v>4253</v>
      </c>
      <c r="F5702" s="232" t="s">
        <v>4254</v>
      </c>
      <c r="G5702" s="233" t="s">
        <v>321</v>
      </c>
      <c r="H5702" s="234">
        <v>972</v>
      </c>
      <c r="I5702" s="235"/>
      <c r="J5702" s="236">
        <f>ROUND(I5702*H5702,2)</f>
        <v>0</v>
      </c>
      <c r="K5702" s="237"/>
      <c r="L5702" s="47"/>
      <c r="M5702" s="238" t="s">
        <v>1</v>
      </c>
      <c r="N5702" s="239" t="s">
        <v>49</v>
      </c>
      <c r="O5702" s="94"/>
      <c r="P5702" s="240">
        <f>O5702*H5702</f>
        <v>0</v>
      </c>
      <c r="Q5702" s="240">
        <v>0.00032000000000000003</v>
      </c>
      <c r="R5702" s="240">
        <f>Q5702*H5702</f>
        <v>0.31104000000000004</v>
      </c>
      <c r="S5702" s="240">
        <v>0</v>
      </c>
      <c r="T5702" s="241">
        <f>S5702*H5702</f>
        <v>0</v>
      </c>
      <c r="U5702" s="41"/>
      <c r="V5702" s="41"/>
      <c r="W5702" s="41"/>
      <c r="X5702" s="41"/>
      <c r="Y5702" s="41"/>
      <c r="Z5702" s="41"/>
      <c r="AA5702" s="41"/>
      <c r="AB5702" s="41"/>
      <c r="AC5702" s="41"/>
      <c r="AD5702" s="41"/>
      <c r="AE5702" s="41"/>
      <c r="AR5702" s="242" t="s">
        <v>304</v>
      </c>
      <c r="AT5702" s="242" t="s">
        <v>253</v>
      </c>
      <c r="AU5702" s="242" t="s">
        <v>93</v>
      </c>
      <c r="AY5702" s="19" t="s">
        <v>251</v>
      </c>
      <c r="BE5702" s="243">
        <f>IF(N5702="základní",J5702,0)</f>
        <v>0</v>
      </c>
      <c r="BF5702" s="243">
        <f>IF(N5702="snížená",J5702,0)</f>
        <v>0</v>
      </c>
      <c r="BG5702" s="243">
        <f>IF(N5702="zákl. přenesená",J5702,0)</f>
        <v>0</v>
      </c>
      <c r="BH5702" s="243">
        <f>IF(N5702="sníž. přenesená",J5702,0)</f>
        <v>0</v>
      </c>
      <c r="BI5702" s="243">
        <f>IF(N5702="nulová",J5702,0)</f>
        <v>0</v>
      </c>
      <c r="BJ5702" s="19" t="s">
        <v>91</v>
      </c>
      <c r="BK5702" s="243">
        <f>ROUND(I5702*H5702,2)</f>
        <v>0</v>
      </c>
      <c r="BL5702" s="19" t="s">
        <v>304</v>
      </c>
      <c r="BM5702" s="242" t="s">
        <v>4255</v>
      </c>
    </row>
    <row r="5703" s="15" customFormat="1">
      <c r="A5703" s="15"/>
      <c r="B5703" s="272"/>
      <c r="C5703" s="273"/>
      <c r="D5703" s="251" t="s">
        <v>260</v>
      </c>
      <c r="E5703" s="274" t="s">
        <v>1</v>
      </c>
      <c r="F5703" s="275" t="s">
        <v>499</v>
      </c>
      <c r="G5703" s="273"/>
      <c r="H5703" s="274" t="s">
        <v>1</v>
      </c>
      <c r="I5703" s="276"/>
      <c r="J5703" s="273"/>
      <c r="K5703" s="273"/>
      <c r="L5703" s="277"/>
      <c r="M5703" s="278"/>
      <c r="N5703" s="279"/>
      <c r="O5703" s="279"/>
      <c r="P5703" s="279"/>
      <c r="Q5703" s="279"/>
      <c r="R5703" s="279"/>
      <c r="S5703" s="279"/>
      <c r="T5703" s="280"/>
      <c r="U5703" s="15"/>
      <c r="V5703" s="15"/>
      <c r="W5703" s="15"/>
      <c r="X5703" s="15"/>
      <c r="Y5703" s="15"/>
      <c r="Z5703" s="15"/>
      <c r="AA5703" s="15"/>
      <c r="AB5703" s="15"/>
      <c r="AC5703" s="15"/>
      <c r="AD5703" s="15"/>
      <c r="AE5703" s="15"/>
      <c r="AT5703" s="281" t="s">
        <v>260</v>
      </c>
      <c r="AU5703" s="281" t="s">
        <v>93</v>
      </c>
      <c r="AV5703" s="15" t="s">
        <v>91</v>
      </c>
      <c r="AW5703" s="15" t="s">
        <v>40</v>
      </c>
      <c r="AX5703" s="15" t="s">
        <v>84</v>
      </c>
      <c r="AY5703" s="281" t="s">
        <v>251</v>
      </c>
    </row>
    <row r="5704" s="13" customFormat="1">
      <c r="A5704" s="13"/>
      <c r="B5704" s="249"/>
      <c r="C5704" s="250"/>
      <c r="D5704" s="251" t="s">
        <v>260</v>
      </c>
      <c r="E5704" s="252" t="s">
        <v>1</v>
      </c>
      <c r="F5704" s="253" t="s">
        <v>4256</v>
      </c>
      <c r="G5704" s="250"/>
      <c r="H5704" s="254">
        <v>6</v>
      </c>
      <c r="I5704" s="255"/>
      <c r="J5704" s="250"/>
      <c r="K5704" s="250"/>
      <c r="L5704" s="256"/>
      <c r="M5704" s="257"/>
      <c r="N5704" s="258"/>
      <c r="O5704" s="258"/>
      <c r="P5704" s="258"/>
      <c r="Q5704" s="258"/>
      <c r="R5704" s="258"/>
      <c r="S5704" s="258"/>
      <c r="T5704" s="259"/>
      <c r="U5704" s="13"/>
      <c r="V5704" s="13"/>
      <c r="W5704" s="13"/>
      <c r="X5704" s="13"/>
      <c r="Y5704" s="13"/>
      <c r="Z5704" s="13"/>
      <c r="AA5704" s="13"/>
      <c r="AB5704" s="13"/>
      <c r="AC5704" s="13"/>
      <c r="AD5704" s="13"/>
      <c r="AE5704" s="13"/>
      <c r="AT5704" s="260" t="s">
        <v>260</v>
      </c>
      <c r="AU5704" s="260" t="s">
        <v>93</v>
      </c>
      <c r="AV5704" s="13" t="s">
        <v>93</v>
      </c>
      <c r="AW5704" s="13" t="s">
        <v>40</v>
      </c>
      <c r="AX5704" s="13" t="s">
        <v>84</v>
      </c>
      <c r="AY5704" s="260" t="s">
        <v>251</v>
      </c>
    </row>
    <row r="5705" s="13" customFormat="1">
      <c r="A5705" s="13"/>
      <c r="B5705" s="249"/>
      <c r="C5705" s="250"/>
      <c r="D5705" s="251" t="s">
        <v>260</v>
      </c>
      <c r="E5705" s="252" t="s">
        <v>1</v>
      </c>
      <c r="F5705" s="253" t="s">
        <v>4257</v>
      </c>
      <c r="G5705" s="250"/>
      <c r="H5705" s="254">
        <v>6</v>
      </c>
      <c r="I5705" s="255"/>
      <c r="J5705" s="250"/>
      <c r="K5705" s="250"/>
      <c r="L5705" s="256"/>
      <c r="M5705" s="257"/>
      <c r="N5705" s="258"/>
      <c r="O5705" s="258"/>
      <c r="P5705" s="258"/>
      <c r="Q5705" s="258"/>
      <c r="R5705" s="258"/>
      <c r="S5705" s="258"/>
      <c r="T5705" s="259"/>
      <c r="U5705" s="13"/>
      <c r="V5705" s="13"/>
      <c r="W5705" s="13"/>
      <c r="X5705" s="13"/>
      <c r="Y5705" s="13"/>
      <c r="Z5705" s="13"/>
      <c r="AA5705" s="13"/>
      <c r="AB5705" s="13"/>
      <c r="AC5705" s="13"/>
      <c r="AD5705" s="13"/>
      <c r="AE5705" s="13"/>
      <c r="AT5705" s="260" t="s">
        <v>260</v>
      </c>
      <c r="AU5705" s="260" t="s">
        <v>93</v>
      </c>
      <c r="AV5705" s="13" t="s">
        <v>93</v>
      </c>
      <c r="AW5705" s="13" t="s">
        <v>40</v>
      </c>
      <c r="AX5705" s="13" t="s">
        <v>84</v>
      </c>
      <c r="AY5705" s="260" t="s">
        <v>251</v>
      </c>
    </row>
    <row r="5706" s="13" customFormat="1">
      <c r="A5706" s="13"/>
      <c r="B5706" s="249"/>
      <c r="C5706" s="250"/>
      <c r="D5706" s="251" t="s">
        <v>260</v>
      </c>
      <c r="E5706" s="252" t="s">
        <v>1</v>
      </c>
      <c r="F5706" s="253" t="s">
        <v>4258</v>
      </c>
      <c r="G5706" s="250"/>
      <c r="H5706" s="254">
        <v>9.5999999999999996</v>
      </c>
      <c r="I5706" s="255"/>
      <c r="J5706" s="250"/>
      <c r="K5706" s="250"/>
      <c r="L5706" s="256"/>
      <c r="M5706" s="257"/>
      <c r="N5706" s="258"/>
      <c r="O5706" s="258"/>
      <c r="P5706" s="258"/>
      <c r="Q5706" s="258"/>
      <c r="R5706" s="258"/>
      <c r="S5706" s="258"/>
      <c r="T5706" s="259"/>
      <c r="U5706" s="13"/>
      <c r="V5706" s="13"/>
      <c r="W5706" s="13"/>
      <c r="X5706" s="13"/>
      <c r="Y5706" s="13"/>
      <c r="Z5706" s="13"/>
      <c r="AA5706" s="13"/>
      <c r="AB5706" s="13"/>
      <c r="AC5706" s="13"/>
      <c r="AD5706" s="13"/>
      <c r="AE5706" s="13"/>
      <c r="AT5706" s="260" t="s">
        <v>260</v>
      </c>
      <c r="AU5706" s="260" t="s">
        <v>93</v>
      </c>
      <c r="AV5706" s="13" t="s">
        <v>93</v>
      </c>
      <c r="AW5706" s="13" t="s">
        <v>40</v>
      </c>
      <c r="AX5706" s="13" t="s">
        <v>84</v>
      </c>
      <c r="AY5706" s="260" t="s">
        <v>251</v>
      </c>
    </row>
    <row r="5707" s="16" customFormat="1">
      <c r="A5707" s="16"/>
      <c r="B5707" s="283"/>
      <c r="C5707" s="284"/>
      <c r="D5707" s="251" t="s">
        <v>260</v>
      </c>
      <c r="E5707" s="285" t="s">
        <v>1</v>
      </c>
      <c r="F5707" s="286" t="s">
        <v>329</v>
      </c>
      <c r="G5707" s="284"/>
      <c r="H5707" s="287">
        <v>21.600000000000001</v>
      </c>
      <c r="I5707" s="288"/>
      <c r="J5707" s="284"/>
      <c r="K5707" s="284"/>
      <c r="L5707" s="289"/>
      <c r="M5707" s="290"/>
      <c r="N5707" s="291"/>
      <c r="O5707" s="291"/>
      <c r="P5707" s="291"/>
      <c r="Q5707" s="291"/>
      <c r="R5707" s="291"/>
      <c r="S5707" s="291"/>
      <c r="T5707" s="292"/>
      <c r="U5707" s="16"/>
      <c r="V5707" s="16"/>
      <c r="W5707" s="16"/>
      <c r="X5707" s="16"/>
      <c r="Y5707" s="16"/>
      <c r="Z5707" s="16"/>
      <c r="AA5707" s="16"/>
      <c r="AB5707" s="16"/>
      <c r="AC5707" s="16"/>
      <c r="AD5707" s="16"/>
      <c r="AE5707" s="16"/>
      <c r="AT5707" s="293" t="s">
        <v>260</v>
      </c>
      <c r="AU5707" s="293" t="s">
        <v>93</v>
      </c>
      <c r="AV5707" s="16" t="s">
        <v>273</v>
      </c>
      <c r="AW5707" s="16" t="s">
        <v>40</v>
      </c>
      <c r="AX5707" s="16" t="s">
        <v>84</v>
      </c>
      <c r="AY5707" s="293" t="s">
        <v>251</v>
      </c>
    </row>
    <row r="5708" s="15" customFormat="1">
      <c r="A5708" s="15"/>
      <c r="B5708" s="272"/>
      <c r="C5708" s="273"/>
      <c r="D5708" s="251" t="s">
        <v>260</v>
      </c>
      <c r="E5708" s="274" t="s">
        <v>1</v>
      </c>
      <c r="F5708" s="275" t="s">
        <v>505</v>
      </c>
      <c r="G5708" s="273"/>
      <c r="H5708" s="274" t="s">
        <v>1</v>
      </c>
      <c r="I5708" s="276"/>
      <c r="J5708" s="273"/>
      <c r="K5708" s="273"/>
      <c r="L5708" s="277"/>
      <c r="M5708" s="278"/>
      <c r="N5708" s="279"/>
      <c r="O5708" s="279"/>
      <c r="P5708" s="279"/>
      <c r="Q5708" s="279"/>
      <c r="R5708" s="279"/>
      <c r="S5708" s="279"/>
      <c r="T5708" s="280"/>
      <c r="U5708" s="15"/>
      <c r="V5708" s="15"/>
      <c r="W5708" s="15"/>
      <c r="X5708" s="15"/>
      <c r="Y5708" s="15"/>
      <c r="Z5708" s="15"/>
      <c r="AA5708" s="15"/>
      <c r="AB5708" s="15"/>
      <c r="AC5708" s="15"/>
      <c r="AD5708" s="15"/>
      <c r="AE5708" s="15"/>
      <c r="AT5708" s="281" t="s">
        <v>260</v>
      </c>
      <c r="AU5708" s="281" t="s">
        <v>93</v>
      </c>
      <c r="AV5708" s="15" t="s">
        <v>91</v>
      </c>
      <c r="AW5708" s="15" t="s">
        <v>40</v>
      </c>
      <c r="AX5708" s="15" t="s">
        <v>84</v>
      </c>
      <c r="AY5708" s="281" t="s">
        <v>251</v>
      </c>
    </row>
    <row r="5709" s="13" customFormat="1">
      <c r="A5709" s="13"/>
      <c r="B5709" s="249"/>
      <c r="C5709" s="250"/>
      <c r="D5709" s="251" t="s">
        <v>260</v>
      </c>
      <c r="E5709" s="252" t="s">
        <v>1</v>
      </c>
      <c r="F5709" s="253" t="s">
        <v>4259</v>
      </c>
      <c r="G5709" s="250"/>
      <c r="H5709" s="254">
        <v>172.80000000000001</v>
      </c>
      <c r="I5709" s="255"/>
      <c r="J5709" s="250"/>
      <c r="K5709" s="250"/>
      <c r="L5709" s="256"/>
      <c r="M5709" s="257"/>
      <c r="N5709" s="258"/>
      <c r="O5709" s="258"/>
      <c r="P5709" s="258"/>
      <c r="Q5709" s="258"/>
      <c r="R5709" s="258"/>
      <c r="S5709" s="258"/>
      <c r="T5709" s="259"/>
      <c r="U5709" s="13"/>
      <c r="V5709" s="13"/>
      <c r="W5709" s="13"/>
      <c r="X5709" s="13"/>
      <c r="Y5709" s="13"/>
      <c r="Z5709" s="13"/>
      <c r="AA5709" s="13"/>
      <c r="AB5709" s="13"/>
      <c r="AC5709" s="13"/>
      <c r="AD5709" s="13"/>
      <c r="AE5709" s="13"/>
      <c r="AT5709" s="260" t="s">
        <v>260</v>
      </c>
      <c r="AU5709" s="260" t="s">
        <v>93</v>
      </c>
      <c r="AV5709" s="13" t="s">
        <v>93</v>
      </c>
      <c r="AW5709" s="13" t="s">
        <v>40</v>
      </c>
      <c r="AX5709" s="13" t="s">
        <v>84</v>
      </c>
      <c r="AY5709" s="260" t="s">
        <v>251</v>
      </c>
    </row>
    <row r="5710" s="13" customFormat="1">
      <c r="A5710" s="13"/>
      <c r="B5710" s="249"/>
      <c r="C5710" s="250"/>
      <c r="D5710" s="251" t="s">
        <v>260</v>
      </c>
      <c r="E5710" s="252" t="s">
        <v>1</v>
      </c>
      <c r="F5710" s="253" t="s">
        <v>4260</v>
      </c>
      <c r="G5710" s="250"/>
      <c r="H5710" s="254">
        <v>9.5999999999999996</v>
      </c>
      <c r="I5710" s="255"/>
      <c r="J5710" s="250"/>
      <c r="K5710" s="250"/>
      <c r="L5710" s="256"/>
      <c r="M5710" s="257"/>
      <c r="N5710" s="258"/>
      <c r="O5710" s="258"/>
      <c r="P5710" s="258"/>
      <c r="Q5710" s="258"/>
      <c r="R5710" s="258"/>
      <c r="S5710" s="258"/>
      <c r="T5710" s="259"/>
      <c r="U5710" s="13"/>
      <c r="V5710" s="13"/>
      <c r="W5710" s="13"/>
      <c r="X5710" s="13"/>
      <c r="Y5710" s="13"/>
      <c r="Z5710" s="13"/>
      <c r="AA5710" s="13"/>
      <c r="AB5710" s="13"/>
      <c r="AC5710" s="13"/>
      <c r="AD5710" s="13"/>
      <c r="AE5710" s="13"/>
      <c r="AT5710" s="260" t="s">
        <v>260</v>
      </c>
      <c r="AU5710" s="260" t="s">
        <v>93</v>
      </c>
      <c r="AV5710" s="13" t="s">
        <v>93</v>
      </c>
      <c r="AW5710" s="13" t="s">
        <v>40</v>
      </c>
      <c r="AX5710" s="13" t="s">
        <v>84</v>
      </c>
      <c r="AY5710" s="260" t="s">
        <v>251</v>
      </c>
    </row>
    <row r="5711" s="13" customFormat="1">
      <c r="A5711" s="13"/>
      <c r="B5711" s="249"/>
      <c r="C5711" s="250"/>
      <c r="D5711" s="251" t="s">
        <v>260</v>
      </c>
      <c r="E5711" s="252" t="s">
        <v>1</v>
      </c>
      <c r="F5711" s="253" t="s">
        <v>4261</v>
      </c>
      <c r="G5711" s="250"/>
      <c r="H5711" s="254">
        <v>9.5999999999999996</v>
      </c>
      <c r="I5711" s="255"/>
      <c r="J5711" s="250"/>
      <c r="K5711" s="250"/>
      <c r="L5711" s="256"/>
      <c r="M5711" s="257"/>
      <c r="N5711" s="258"/>
      <c r="O5711" s="258"/>
      <c r="P5711" s="258"/>
      <c r="Q5711" s="258"/>
      <c r="R5711" s="258"/>
      <c r="S5711" s="258"/>
      <c r="T5711" s="259"/>
      <c r="U5711" s="13"/>
      <c r="V5711" s="13"/>
      <c r="W5711" s="13"/>
      <c r="X5711" s="13"/>
      <c r="Y5711" s="13"/>
      <c r="Z5711" s="13"/>
      <c r="AA5711" s="13"/>
      <c r="AB5711" s="13"/>
      <c r="AC5711" s="13"/>
      <c r="AD5711" s="13"/>
      <c r="AE5711" s="13"/>
      <c r="AT5711" s="260" t="s">
        <v>260</v>
      </c>
      <c r="AU5711" s="260" t="s">
        <v>93</v>
      </c>
      <c r="AV5711" s="13" t="s">
        <v>93</v>
      </c>
      <c r="AW5711" s="13" t="s">
        <v>40</v>
      </c>
      <c r="AX5711" s="13" t="s">
        <v>84</v>
      </c>
      <c r="AY5711" s="260" t="s">
        <v>251</v>
      </c>
    </row>
    <row r="5712" s="16" customFormat="1">
      <c r="A5712" s="16"/>
      <c r="B5712" s="283"/>
      <c r="C5712" s="284"/>
      <c r="D5712" s="251" t="s">
        <v>260</v>
      </c>
      <c r="E5712" s="285" t="s">
        <v>1</v>
      </c>
      <c r="F5712" s="286" t="s">
        <v>329</v>
      </c>
      <c r="G5712" s="284"/>
      <c r="H5712" s="287">
        <v>192</v>
      </c>
      <c r="I5712" s="288"/>
      <c r="J5712" s="284"/>
      <c r="K5712" s="284"/>
      <c r="L5712" s="289"/>
      <c r="M5712" s="290"/>
      <c r="N5712" s="291"/>
      <c r="O5712" s="291"/>
      <c r="P5712" s="291"/>
      <c r="Q5712" s="291"/>
      <c r="R5712" s="291"/>
      <c r="S5712" s="291"/>
      <c r="T5712" s="292"/>
      <c r="U5712" s="16"/>
      <c r="V5712" s="16"/>
      <c r="W5712" s="16"/>
      <c r="X5712" s="16"/>
      <c r="Y5712" s="16"/>
      <c r="Z5712" s="16"/>
      <c r="AA5712" s="16"/>
      <c r="AB5712" s="16"/>
      <c r="AC5712" s="16"/>
      <c r="AD5712" s="16"/>
      <c r="AE5712" s="16"/>
      <c r="AT5712" s="293" t="s">
        <v>260</v>
      </c>
      <c r="AU5712" s="293" t="s">
        <v>93</v>
      </c>
      <c r="AV5712" s="16" t="s">
        <v>273</v>
      </c>
      <c r="AW5712" s="16" t="s">
        <v>40</v>
      </c>
      <c r="AX5712" s="16" t="s">
        <v>84</v>
      </c>
      <c r="AY5712" s="293" t="s">
        <v>251</v>
      </c>
    </row>
    <row r="5713" s="15" customFormat="1">
      <c r="A5713" s="15"/>
      <c r="B5713" s="272"/>
      <c r="C5713" s="273"/>
      <c r="D5713" s="251" t="s">
        <v>260</v>
      </c>
      <c r="E5713" s="274" t="s">
        <v>1</v>
      </c>
      <c r="F5713" s="275" t="s">
        <v>511</v>
      </c>
      <c r="G5713" s="273"/>
      <c r="H5713" s="274" t="s">
        <v>1</v>
      </c>
      <c r="I5713" s="276"/>
      <c r="J5713" s="273"/>
      <c r="K5713" s="273"/>
      <c r="L5713" s="277"/>
      <c r="M5713" s="278"/>
      <c r="N5713" s="279"/>
      <c r="O5713" s="279"/>
      <c r="P5713" s="279"/>
      <c r="Q5713" s="279"/>
      <c r="R5713" s="279"/>
      <c r="S5713" s="279"/>
      <c r="T5713" s="280"/>
      <c r="U5713" s="15"/>
      <c r="V5713" s="15"/>
      <c r="W5713" s="15"/>
      <c r="X5713" s="15"/>
      <c r="Y5713" s="15"/>
      <c r="Z5713" s="15"/>
      <c r="AA5713" s="15"/>
      <c r="AB5713" s="15"/>
      <c r="AC5713" s="15"/>
      <c r="AD5713" s="15"/>
      <c r="AE5713" s="15"/>
      <c r="AT5713" s="281" t="s">
        <v>260</v>
      </c>
      <c r="AU5713" s="281" t="s">
        <v>93</v>
      </c>
      <c r="AV5713" s="15" t="s">
        <v>91</v>
      </c>
      <c r="AW5713" s="15" t="s">
        <v>40</v>
      </c>
      <c r="AX5713" s="15" t="s">
        <v>84</v>
      </c>
      <c r="AY5713" s="281" t="s">
        <v>251</v>
      </c>
    </row>
    <row r="5714" s="13" customFormat="1">
      <c r="A5714" s="13"/>
      <c r="B5714" s="249"/>
      <c r="C5714" s="250"/>
      <c r="D5714" s="251" t="s">
        <v>260</v>
      </c>
      <c r="E5714" s="252" t="s">
        <v>1</v>
      </c>
      <c r="F5714" s="253" t="s">
        <v>4259</v>
      </c>
      <c r="G5714" s="250"/>
      <c r="H5714" s="254">
        <v>172.80000000000001</v>
      </c>
      <c r="I5714" s="255"/>
      <c r="J5714" s="250"/>
      <c r="K5714" s="250"/>
      <c r="L5714" s="256"/>
      <c r="M5714" s="257"/>
      <c r="N5714" s="258"/>
      <c r="O5714" s="258"/>
      <c r="P5714" s="258"/>
      <c r="Q5714" s="258"/>
      <c r="R5714" s="258"/>
      <c r="S5714" s="258"/>
      <c r="T5714" s="259"/>
      <c r="U5714" s="13"/>
      <c r="V5714" s="13"/>
      <c r="W5714" s="13"/>
      <c r="X5714" s="13"/>
      <c r="Y5714" s="13"/>
      <c r="Z5714" s="13"/>
      <c r="AA5714" s="13"/>
      <c r="AB5714" s="13"/>
      <c r="AC5714" s="13"/>
      <c r="AD5714" s="13"/>
      <c r="AE5714" s="13"/>
      <c r="AT5714" s="260" t="s">
        <v>260</v>
      </c>
      <c r="AU5714" s="260" t="s">
        <v>93</v>
      </c>
      <c r="AV5714" s="13" t="s">
        <v>93</v>
      </c>
      <c r="AW5714" s="13" t="s">
        <v>40</v>
      </c>
      <c r="AX5714" s="13" t="s">
        <v>84</v>
      </c>
      <c r="AY5714" s="260" t="s">
        <v>251</v>
      </c>
    </row>
    <row r="5715" s="13" customFormat="1">
      <c r="A5715" s="13"/>
      <c r="B5715" s="249"/>
      <c r="C5715" s="250"/>
      <c r="D5715" s="251" t="s">
        <v>260</v>
      </c>
      <c r="E5715" s="252" t="s">
        <v>1</v>
      </c>
      <c r="F5715" s="253" t="s">
        <v>4262</v>
      </c>
      <c r="G5715" s="250"/>
      <c r="H5715" s="254">
        <v>9.5999999999999996</v>
      </c>
      <c r="I5715" s="255"/>
      <c r="J5715" s="250"/>
      <c r="K5715" s="250"/>
      <c r="L5715" s="256"/>
      <c r="M5715" s="257"/>
      <c r="N5715" s="258"/>
      <c r="O5715" s="258"/>
      <c r="P5715" s="258"/>
      <c r="Q5715" s="258"/>
      <c r="R5715" s="258"/>
      <c r="S5715" s="258"/>
      <c r="T5715" s="259"/>
      <c r="U5715" s="13"/>
      <c r="V5715" s="13"/>
      <c r="W5715" s="13"/>
      <c r="X5715" s="13"/>
      <c r="Y5715" s="13"/>
      <c r="Z5715" s="13"/>
      <c r="AA5715" s="13"/>
      <c r="AB5715" s="13"/>
      <c r="AC5715" s="13"/>
      <c r="AD5715" s="13"/>
      <c r="AE5715" s="13"/>
      <c r="AT5715" s="260" t="s">
        <v>260</v>
      </c>
      <c r="AU5715" s="260" t="s">
        <v>93</v>
      </c>
      <c r="AV5715" s="13" t="s">
        <v>93</v>
      </c>
      <c r="AW5715" s="13" t="s">
        <v>40</v>
      </c>
      <c r="AX5715" s="13" t="s">
        <v>84</v>
      </c>
      <c r="AY5715" s="260" t="s">
        <v>251</v>
      </c>
    </row>
    <row r="5716" s="13" customFormat="1">
      <c r="A5716" s="13"/>
      <c r="B5716" s="249"/>
      <c r="C5716" s="250"/>
      <c r="D5716" s="251" t="s">
        <v>260</v>
      </c>
      <c r="E5716" s="252" t="s">
        <v>1</v>
      </c>
      <c r="F5716" s="253" t="s">
        <v>4263</v>
      </c>
      <c r="G5716" s="250"/>
      <c r="H5716" s="254">
        <v>9.5999999999999996</v>
      </c>
      <c r="I5716" s="255"/>
      <c r="J5716" s="250"/>
      <c r="K5716" s="250"/>
      <c r="L5716" s="256"/>
      <c r="M5716" s="257"/>
      <c r="N5716" s="258"/>
      <c r="O5716" s="258"/>
      <c r="P5716" s="258"/>
      <c r="Q5716" s="258"/>
      <c r="R5716" s="258"/>
      <c r="S5716" s="258"/>
      <c r="T5716" s="259"/>
      <c r="U5716" s="13"/>
      <c r="V5716" s="13"/>
      <c r="W5716" s="13"/>
      <c r="X5716" s="13"/>
      <c r="Y5716" s="13"/>
      <c r="Z5716" s="13"/>
      <c r="AA5716" s="13"/>
      <c r="AB5716" s="13"/>
      <c r="AC5716" s="13"/>
      <c r="AD5716" s="13"/>
      <c r="AE5716" s="13"/>
      <c r="AT5716" s="260" t="s">
        <v>260</v>
      </c>
      <c r="AU5716" s="260" t="s">
        <v>93</v>
      </c>
      <c r="AV5716" s="13" t="s">
        <v>93</v>
      </c>
      <c r="AW5716" s="13" t="s">
        <v>40</v>
      </c>
      <c r="AX5716" s="13" t="s">
        <v>84</v>
      </c>
      <c r="AY5716" s="260" t="s">
        <v>251</v>
      </c>
    </row>
    <row r="5717" s="16" customFormat="1">
      <c r="A5717" s="16"/>
      <c r="B5717" s="283"/>
      <c r="C5717" s="284"/>
      <c r="D5717" s="251" t="s">
        <v>260</v>
      </c>
      <c r="E5717" s="285" t="s">
        <v>1</v>
      </c>
      <c r="F5717" s="286" t="s">
        <v>329</v>
      </c>
      <c r="G5717" s="284"/>
      <c r="H5717" s="287">
        <v>192</v>
      </c>
      <c r="I5717" s="288"/>
      <c r="J5717" s="284"/>
      <c r="K5717" s="284"/>
      <c r="L5717" s="289"/>
      <c r="M5717" s="290"/>
      <c r="N5717" s="291"/>
      <c r="O5717" s="291"/>
      <c r="P5717" s="291"/>
      <c r="Q5717" s="291"/>
      <c r="R5717" s="291"/>
      <c r="S5717" s="291"/>
      <c r="T5717" s="292"/>
      <c r="U5717" s="16"/>
      <c r="V5717" s="16"/>
      <c r="W5717" s="16"/>
      <c r="X5717" s="16"/>
      <c r="Y5717" s="16"/>
      <c r="Z5717" s="16"/>
      <c r="AA5717" s="16"/>
      <c r="AB5717" s="16"/>
      <c r="AC5717" s="16"/>
      <c r="AD5717" s="16"/>
      <c r="AE5717" s="16"/>
      <c r="AT5717" s="293" t="s">
        <v>260</v>
      </c>
      <c r="AU5717" s="293" t="s">
        <v>93</v>
      </c>
      <c r="AV5717" s="16" t="s">
        <v>273</v>
      </c>
      <c r="AW5717" s="16" t="s">
        <v>40</v>
      </c>
      <c r="AX5717" s="16" t="s">
        <v>84</v>
      </c>
      <c r="AY5717" s="293" t="s">
        <v>251</v>
      </c>
    </row>
    <row r="5718" s="15" customFormat="1">
      <c r="A5718" s="15"/>
      <c r="B5718" s="272"/>
      <c r="C5718" s="273"/>
      <c r="D5718" s="251" t="s">
        <v>260</v>
      </c>
      <c r="E5718" s="274" t="s">
        <v>1</v>
      </c>
      <c r="F5718" s="275" t="s">
        <v>517</v>
      </c>
      <c r="G5718" s="273"/>
      <c r="H5718" s="274" t="s">
        <v>1</v>
      </c>
      <c r="I5718" s="276"/>
      <c r="J5718" s="273"/>
      <c r="K5718" s="273"/>
      <c r="L5718" s="277"/>
      <c r="M5718" s="278"/>
      <c r="N5718" s="279"/>
      <c r="O5718" s="279"/>
      <c r="P5718" s="279"/>
      <c r="Q5718" s="279"/>
      <c r="R5718" s="279"/>
      <c r="S5718" s="279"/>
      <c r="T5718" s="280"/>
      <c r="U5718" s="15"/>
      <c r="V5718" s="15"/>
      <c r="W5718" s="15"/>
      <c r="X5718" s="15"/>
      <c r="Y5718" s="15"/>
      <c r="Z5718" s="15"/>
      <c r="AA5718" s="15"/>
      <c r="AB5718" s="15"/>
      <c r="AC5718" s="15"/>
      <c r="AD5718" s="15"/>
      <c r="AE5718" s="15"/>
      <c r="AT5718" s="281" t="s">
        <v>260</v>
      </c>
      <c r="AU5718" s="281" t="s">
        <v>93</v>
      </c>
      <c r="AV5718" s="15" t="s">
        <v>91</v>
      </c>
      <c r="AW5718" s="15" t="s">
        <v>40</v>
      </c>
      <c r="AX5718" s="15" t="s">
        <v>84</v>
      </c>
      <c r="AY5718" s="281" t="s">
        <v>251</v>
      </c>
    </row>
    <row r="5719" s="13" customFormat="1">
      <c r="A5719" s="13"/>
      <c r="B5719" s="249"/>
      <c r="C5719" s="250"/>
      <c r="D5719" s="251" t="s">
        <v>260</v>
      </c>
      <c r="E5719" s="252" t="s">
        <v>1</v>
      </c>
      <c r="F5719" s="253" t="s">
        <v>4259</v>
      </c>
      <c r="G5719" s="250"/>
      <c r="H5719" s="254">
        <v>172.80000000000001</v>
      </c>
      <c r="I5719" s="255"/>
      <c r="J5719" s="250"/>
      <c r="K5719" s="250"/>
      <c r="L5719" s="256"/>
      <c r="M5719" s="257"/>
      <c r="N5719" s="258"/>
      <c r="O5719" s="258"/>
      <c r="P5719" s="258"/>
      <c r="Q5719" s="258"/>
      <c r="R5719" s="258"/>
      <c r="S5719" s="258"/>
      <c r="T5719" s="259"/>
      <c r="U5719" s="13"/>
      <c r="V5719" s="13"/>
      <c r="W5719" s="13"/>
      <c r="X5719" s="13"/>
      <c r="Y5719" s="13"/>
      <c r="Z5719" s="13"/>
      <c r="AA5719" s="13"/>
      <c r="AB5719" s="13"/>
      <c r="AC5719" s="13"/>
      <c r="AD5719" s="13"/>
      <c r="AE5719" s="13"/>
      <c r="AT5719" s="260" t="s">
        <v>260</v>
      </c>
      <c r="AU5719" s="260" t="s">
        <v>93</v>
      </c>
      <c r="AV5719" s="13" t="s">
        <v>93</v>
      </c>
      <c r="AW5719" s="13" t="s">
        <v>40</v>
      </c>
      <c r="AX5719" s="13" t="s">
        <v>84</v>
      </c>
      <c r="AY5719" s="260" t="s">
        <v>251</v>
      </c>
    </row>
    <row r="5720" s="13" customFormat="1">
      <c r="A5720" s="13"/>
      <c r="B5720" s="249"/>
      <c r="C5720" s="250"/>
      <c r="D5720" s="251" t="s">
        <v>260</v>
      </c>
      <c r="E5720" s="252" t="s">
        <v>1</v>
      </c>
      <c r="F5720" s="253" t="s">
        <v>4264</v>
      </c>
      <c r="G5720" s="250"/>
      <c r="H5720" s="254">
        <v>9.5999999999999996</v>
      </c>
      <c r="I5720" s="255"/>
      <c r="J5720" s="250"/>
      <c r="K5720" s="250"/>
      <c r="L5720" s="256"/>
      <c r="M5720" s="257"/>
      <c r="N5720" s="258"/>
      <c r="O5720" s="258"/>
      <c r="P5720" s="258"/>
      <c r="Q5720" s="258"/>
      <c r="R5720" s="258"/>
      <c r="S5720" s="258"/>
      <c r="T5720" s="259"/>
      <c r="U5720" s="13"/>
      <c r="V5720" s="13"/>
      <c r="W5720" s="13"/>
      <c r="X5720" s="13"/>
      <c r="Y5720" s="13"/>
      <c r="Z5720" s="13"/>
      <c r="AA5720" s="13"/>
      <c r="AB5720" s="13"/>
      <c r="AC5720" s="13"/>
      <c r="AD5720" s="13"/>
      <c r="AE5720" s="13"/>
      <c r="AT5720" s="260" t="s">
        <v>260</v>
      </c>
      <c r="AU5720" s="260" t="s">
        <v>93</v>
      </c>
      <c r="AV5720" s="13" t="s">
        <v>93</v>
      </c>
      <c r="AW5720" s="13" t="s">
        <v>40</v>
      </c>
      <c r="AX5720" s="13" t="s">
        <v>84</v>
      </c>
      <c r="AY5720" s="260" t="s">
        <v>251</v>
      </c>
    </row>
    <row r="5721" s="15" customFormat="1">
      <c r="A5721" s="15"/>
      <c r="B5721" s="272"/>
      <c r="C5721" s="273"/>
      <c r="D5721" s="251" t="s">
        <v>260</v>
      </c>
      <c r="E5721" s="274" t="s">
        <v>1</v>
      </c>
      <c r="F5721" s="275" t="s">
        <v>4265</v>
      </c>
      <c r="G5721" s="273"/>
      <c r="H5721" s="274" t="s">
        <v>1</v>
      </c>
      <c r="I5721" s="276"/>
      <c r="J5721" s="273"/>
      <c r="K5721" s="273"/>
      <c r="L5721" s="277"/>
      <c r="M5721" s="278"/>
      <c r="N5721" s="279"/>
      <c r="O5721" s="279"/>
      <c r="P5721" s="279"/>
      <c r="Q5721" s="279"/>
      <c r="R5721" s="279"/>
      <c r="S5721" s="279"/>
      <c r="T5721" s="280"/>
      <c r="U5721" s="15"/>
      <c r="V5721" s="15"/>
      <c r="W5721" s="15"/>
      <c r="X5721" s="15"/>
      <c r="Y5721" s="15"/>
      <c r="Z5721" s="15"/>
      <c r="AA5721" s="15"/>
      <c r="AB5721" s="15"/>
      <c r="AC5721" s="15"/>
      <c r="AD5721" s="15"/>
      <c r="AE5721" s="15"/>
      <c r="AT5721" s="281" t="s">
        <v>260</v>
      </c>
      <c r="AU5721" s="281" t="s">
        <v>93</v>
      </c>
      <c r="AV5721" s="15" t="s">
        <v>91</v>
      </c>
      <c r="AW5721" s="15" t="s">
        <v>40</v>
      </c>
      <c r="AX5721" s="15" t="s">
        <v>84</v>
      </c>
      <c r="AY5721" s="281" t="s">
        <v>251</v>
      </c>
    </row>
    <row r="5722" s="16" customFormat="1">
      <c r="A5722" s="16"/>
      <c r="B5722" s="283"/>
      <c r="C5722" s="284"/>
      <c r="D5722" s="251" t="s">
        <v>260</v>
      </c>
      <c r="E5722" s="285" t="s">
        <v>1</v>
      </c>
      <c r="F5722" s="286" t="s">
        <v>329</v>
      </c>
      <c r="G5722" s="284"/>
      <c r="H5722" s="287">
        <v>182.40000000000001</v>
      </c>
      <c r="I5722" s="288"/>
      <c r="J5722" s="284"/>
      <c r="K5722" s="284"/>
      <c r="L5722" s="289"/>
      <c r="M5722" s="290"/>
      <c r="N5722" s="291"/>
      <c r="O5722" s="291"/>
      <c r="P5722" s="291"/>
      <c r="Q5722" s="291"/>
      <c r="R5722" s="291"/>
      <c r="S5722" s="291"/>
      <c r="T5722" s="292"/>
      <c r="U5722" s="16"/>
      <c r="V5722" s="16"/>
      <c r="W5722" s="16"/>
      <c r="X5722" s="16"/>
      <c r="Y5722" s="16"/>
      <c r="Z5722" s="16"/>
      <c r="AA5722" s="16"/>
      <c r="AB5722" s="16"/>
      <c r="AC5722" s="16"/>
      <c r="AD5722" s="16"/>
      <c r="AE5722" s="16"/>
      <c r="AT5722" s="293" t="s">
        <v>260</v>
      </c>
      <c r="AU5722" s="293" t="s">
        <v>93</v>
      </c>
      <c r="AV5722" s="16" t="s">
        <v>273</v>
      </c>
      <c r="AW5722" s="16" t="s">
        <v>40</v>
      </c>
      <c r="AX5722" s="16" t="s">
        <v>84</v>
      </c>
      <c r="AY5722" s="293" t="s">
        <v>251</v>
      </c>
    </row>
    <row r="5723" s="15" customFormat="1">
      <c r="A5723" s="15"/>
      <c r="B5723" s="272"/>
      <c r="C5723" s="273"/>
      <c r="D5723" s="251" t="s">
        <v>260</v>
      </c>
      <c r="E5723" s="274" t="s">
        <v>1</v>
      </c>
      <c r="F5723" s="275" t="s">
        <v>519</v>
      </c>
      <c r="G5723" s="273"/>
      <c r="H5723" s="274" t="s">
        <v>1</v>
      </c>
      <c r="I5723" s="276"/>
      <c r="J5723" s="273"/>
      <c r="K5723" s="273"/>
      <c r="L5723" s="277"/>
      <c r="M5723" s="278"/>
      <c r="N5723" s="279"/>
      <c r="O5723" s="279"/>
      <c r="P5723" s="279"/>
      <c r="Q5723" s="279"/>
      <c r="R5723" s="279"/>
      <c r="S5723" s="279"/>
      <c r="T5723" s="280"/>
      <c r="U5723" s="15"/>
      <c r="V5723" s="15"/>
      <c r="W5723" s="15"/>
      <c r="X5723" s="15"/>
      <c r="Y5723" s="15"/>
      <c r="Z5723" s="15"/>
      <c r="AA5723" s="15"/>
      <c r="AB5723" s="15"/>
      <c r="AC5723" s="15"/>
      <c r="AD5723" s="15"/>
      <c r="AE5723" s="15"/>
      <c r="AT5723" s="281" t="s">
        <v>260</v>
      </c>
      <c r="AU5723" s="281" t="s">
        <v>93</v>
      </c>
      <c r="AV5723" s="15" t="s">
        <v>91</v>
      </c>
      <c r="AW5723" s="15" t="s">
        <v>40</v>
      </c>
      <c r="AX5723" s="15" t="s">
        <v>84</v>
      </c>
      <c r="AY5723" s="281" t="s">
        <v>251</v>
      </c>
    </row>
    <row r="5724" s="13" customFormat="1">
      <c r="A5724" s="13"/>
      <c r="B5724" s="249"/>
      <c r="C5724" s="250"/>
      <c r="D5724" s="251" t="s">
        <v>260</v>
      </c>
      <c r="E5724" s="252" t="s">
        <v>1</v>
      </c>
      <c r="F5724" s="253" t="s">
        <v>4259</v>
      </c>
      <c r="G5724" s="250"/>
      <c r="H5724" s="254">
        <v>172.80000000000001</v>
      </c>
      <c r="I5724" s="255"/>
      <c r="J5724" s="250"/>
      <c r="K5724" s="250"/>
      <c r="L5724" s="256"/>
      <c r="M5724" s="257"/>
      <c r="N5724" s="258"/>
      <c r="O5724" s="258"/>
      <c r="P5724" s="258"/>
      <c r="Q5724" s="258"/>
      <c r="R5724" s="258"/>
      <c r="S5724" s="258"/>
      <c r="T5724" s="259"/>
      <c r="U5724" s="13"/>
      <c r="V5724" s="13"/>
      <c r="W5724" s="13"/>
      <c r="X5724" s="13"/>
      <c r="Y5724" s="13"/>
      <c r="Z5724" s="13"/>
      <c r="AA5724" s="13"/>
      <c r="AB5724" s="13"/>
      <c r="AC5724" s="13"/>
      <c r="AD5724" s="13"/>
      <c r="AE5724" s="13"/>
      <c r="AT5724" s="260" t="s">
        <v>260</v>
      </c>
      <c r="AU5724" s="260" t="s">
        <v>93</v>
      </c>
      <c r="AV5724" s="13" t="s">
        <v>93</v>
      </c>
      <c r="AW5724" s="13" t="s">
        <v>40</v>
      </c>
      <c r="AX5724" s="13" t="s">
        <v>84</v>
      </c>
      <c r="AY5724" s="260" t="s">
        <v>251</v>
      </c>
    </row>
    <row r="5725" s="13" customFormat="1">
      <c r="A5725" s="13"/>
      <c r="B5725" s="249"/>
      <c r="C5725" s="250"/>
      <c r="D5725" s="251" t="s">
        <v>260</v>
      </c>
      <c r="E5725" s="252" t="s">
        <v>1</v>
      </c>
      <c r="F5725" s="253" t="s">
        <v>4266</v>
      </c>
      <c r="G5725" s="250"/>
      <c r="H5725" s="254">
        <v>9.5999999999999996</v>
      </c>
      <c r="I5725" s="255"/>
      <c r="J5725" s="250"/>
      <c r="K5725" s="250"/>
      <c r="L5725" s="256"/>
      <c r="M5725" s="257"/>
      <c r="N5725" s="258"/>
      <c r="O5725" s="258"/>
      <c r="P5725" s="258"/>
      <c r="Q5725" s="258"/>
      <c r="R5725" s="258"/>
      <c r="S5725" s="258"/>
      <c r="T5725" s="259"/>
      <c r="U5725" s="13"/>
      <c r="V5725" s="13"/>
      <c r="W5725" s="13"/>
      <c r="X5725" s="13"/>
      <c r="Y5725" s="13"/>
      <c r="Z5725" s="13"/>
      <c r="AA5725" s="13"/>
      <c r="AB5725" s="13"/>
      <c r="AC5725" s="13"/>
      <c r="AD5725" s="13"/>
      <c r="AE5725" s="13"/>
      <c r="AT5725" s="260" t="s">
        <v>260</v>
      </c>
      <c r="AU5725" s="260" t="s">
        <v>93</v>
      </c>
      <c r="AV5725" s="13" t="s">
        <v>93</v>
      </c>
      <c r="AW5725" s="13" t="s">
        <v>40</v>
      </c>
      <c r="AX5725" s="13" t="s">
        <v>84</v>
      </c>
      <c r="AY5725" s="260" t="s">
        <v>251</v>
      </c>
    </row>
    <row r="5726" s="13" customFormat="1">
      <c r="A5726" s="13"/>
      <c r="B5726" s="249"/>
      <c r="C5726" s="250"/>
      <c r="D5726" s="251" t="s">
        <v>260</v>
      </c>
      <c r="E5726" s="252" t="s">
        <v>1</v>
      </c>
      <c r="F5726" s="253" t="s">
        <v>4267</v>
      </c>
      <c r="G5726" s="250"/>
      <c r="H5726" s="254">
        <v>9.5999999999999996</v>
      </c>
      <c r="I5726" s="255"/>
      <c r="J5726" s="250"/>
      <c r="K5726" s="250"/>
      <c r="L5726" s="256"/>
      <c r="M5726" s="257"/>
      <c r="N5726" s="258"/>
      <c r="O5726" s="258"/>
      <c r="P5726" s="258"/>
      <c r="Q5726" s="258"/>
      <c r="R5726" s="258"/>
      <c r="S5726" s="258"/>
      <c r="T5726" s="259"/>
      <c r="U5726" s="13"/>
      <c r="V5726" s="13"/>
      <c r="W5726" s="13"/>
      <c r="X5726" s="13"/>
      <c r="Y5726" s="13"/>
      <c r="Z5726" s="13"/>
      <c r="AA5726" s="13"/>
      <c r="AB5726" s="13"/>
      <c r="AC5726" s="13"/>
      <c r="AD5726" s="13"/>
      <c r="AE5726" s="13"/>
      <c r="AT5726" s="260" t="s">
        <v>260</v>
      </c>
      <c r="AU5726" s="260" t="s">
        <v>93</v>
      </c>
      <c r="AV5726" s="13" t="s">
        <v>93</v>
      </c>
      <c r="AW5726" s="13" t="s">
        <v>40</v>
      </c>
      <c r="AX5726" s="13" t="s">
        <v>84</v>
      </c>
      <c r="AY5726" s="260" t="s">
        <v>251</v>
      </c>
    </row>
    <row r="5727" s="16" customFormat="1">
      <c r="A5727" s="16"/>
      <c r="B5727" s="283"/>
      <c r="C5727" s="284"/>
      <c r="D5727" s="251" t="s">
        <v>260</v>
      </c>
      <c r="E5727" s="285" t="s">
        <v>1</v>
      </c>
      <c r="F5727" s="286" t="s">
        <v>329</v>
      </c>
      <c r="G5727" s="284"/>
      <c r="H5727" s="287">
        <v>192</v>
      </c>
      <c r="I5727" s="288"/>
      <c r="J5727" s="284"/>
      <c r="K5727" s="284"/>
      <c r="L5727" s="289"/>
      <c r="M5727" s="290"/>
      <c r="N5727" s="291"/>
      <c r="O5727" s="291"/>
      <c r="P5727" s="291"/>
      <c r="Q5727" s="291"/>
      <c r="R5727" s="291"/>
      <c r="S5727" s="291"/>
      <c r="T5727" s="292"/>
      <c r="U5727" s="16"/>
      <c r="V5727" s="16"/>
      <c r="W5727" s="16"/>
      <c r="X5727" s="16"/>
      <c r="Y5727" s="16"/>
      <c r="Z5727" s="16"/>
      <c r="AA5727" s="16"/>
      <c r="AB5727" s="16"/>
      <c r="AC5727" s="16"/>
      <c r="AD5727" s="16"/>
      <c r="AE5727" s="16"/>
      <c r="AT5727" s="293" t="s">
        <v>260</v>
      </c>
      <c r="AU5727" s="293" t="s">
        <v>93</v>
      </c>
      <c r="AV5727" s="16" t="s">
        <v>273</v>
      </c>
      <c r="AW5727" s="16" t="s">
        <v>40</v>
      </c>
      <c r="AX5727" s="16" t="s">
        <v>84</v>
      </c>
      <c r="AY5727" s="293" t="s">
        <v>251</v>
      </c>
    </row>
    <row r="5728" s="15" customFormat="1">
      <c r="A5728" s="15"/>
      <c r="B5728" s="272"/>
      <c r="C5728" s="273"/>
      <c r="D5728" s="251" t="s">
        <v>260</v>
      </c>
      <c r="E5728" s="274" t="s">
        <v>1</v>
      </c>
      <c r="F5728" s="275" t="s">
        <v>520</v>
      </c>
      <c r="G5728" s="273"/>
      <c r="H5728" s="274" t="s">
        <v>1</v>
      </c>
      <c r="I5728" s="276"/>
      <c r="J5728" s="273"/>
      <c r="K5728" s="273"/>
      <c r="L5728" s="277"/>
      <c r="M5728" s="278"/>
      <c r="N5728" s="279"/>
      <c r="O5728" s="279"/>
      <c r="P5728" s="279"/>
      <c r="Q5728" s="279"/>
      <c r="R5728" s="279"/>
      <c r="S5728" s="279"/>
      <c r="T5728" s="280"/>
      <c r="U5728" s="15"/>
      <c r="V5728" s="15"/>
      <c r="W5728" s="15"/>
      <c r="X5728" s="15"/>
      <c r="Y5728" s="15"/>
      <c r="Z5728" s="15"/>
      <c r="AA5728" s="15"/>
      <c r="AB5728" s="15"/>
      <c r="AC5728" s="15"/>
      <c r="AD5728" s="15"/>
      <c r="AE5728" s="15"/>
      <c r="AT5728" s="281" t="s">
        <v>260</v>
      </c>
      <c r="AU5728" s="281" t="s">
        <v>93</v>
      </c>
      <c r="AV5728" s="15" t="s">
        <v>91</v>
      </c>
      <c r="AW5728" s="15" t="s">
        <v>40</v>
      </c>
      <c r="AX5728" s="15" t="s">
        <v>84</v>
      </c>
      <c r="AY5728" s="281" t="s">
        <v>251</v>
      </c>
    </row>
    <row r="5729" s="13" customFormat="1">
      <c r="A5729" s="13"/>
      <c r="B5729" s="249"/>
      <c r="C5729" s="250"/>
      <c r="D5729" s="251" t="s">
        <v>260</v>
      </c>
      <c r="E5729" s="252" t="s">
        <v>1</v>
      </c>
      <c r="F5729" s="253" t="s">
        <v>4259</v>
      </c>
      <c r="G5729" s="250"/>
      <c r="H5729" s="254">
        <v>172.80000000000001</v>
      </c>
      <c r="I5729" s="255"/>
      <c r="J5729" s="250"/>
      <c r="K5729" s="250"/>
      <c r="L5729" s="256"/>
      <c r="M5729" s="257"/>
      <c r="N5729" s="258"/>
      <c r="O5729" s="258"/>
      <c r="P5729" s="258"/>
      <c r="Q5729" s="258"/>
      <c r="R5729" s="258"/>
      <c r="S5729" s="258"/>
      <c r="T5729" s="259"/>
      <c r="U5729" s="13"/>
      <c r="V5729" s="13"/>
      <c r="W5729" s="13"/>
      <c r="X5729" s="13"/>
      <c r="Y5729" s="13"/>
      <c r="Z5729" s="13"/>
      <c r="AA5729" s="13"/>
      <c r="AB5729" s="13"/>
      <c r="AC5729" s="13"/>
      <c r="AD5729" s="13"/>
      <c r="AE5729" s="13"/>
      <c r="AT5729" s="260" t="s">
        <v>260</v>
      </c>
      <c r="AU5729" s="260" t="s">
        <v>93</v>
      </c>
      <c r="AV5729" s="13" t="s">
        <v>93</v>
      </c>
      <c r="AW5729" s="13" t="s">
        <v>40</v>
      </c>
      <c r="AX5729" s="13" t="s">
        <v>84</v>
      </c>
      <c r="AY5729" s="260" t="s">
        <v>251</v>
      </c>
    </row>
    <row r="5730" s="13" customFormat="1">
      <c r="A5730" s="13"/>
      <c r="B5730" s="249"/>
      <c r="C5730" s="250"/>
      <c r="D5730" s="251" t="s">
        <v>260</v>
      </c>
      <c r="E5730" s="252" t="s">
        <v>1</v>
      </c>
      <c r="F5730" s="253" t="s">
        <v>4268</v>
      </c>
      <c r="G5730" s="250"/>
      <c r="H5730" s="254">
        <v>9.5999999999999996</v>
      </c>
      <c r="I5730" s="255"/>
      <c r="J5730" s="250"/>
      <c r="K5730" s="250"/>
      <c r="L5730" s="256"/>
      <c r="M5730" s="257"/>
      <c r="N5730" s="258"/>
      <c r="O5730" s="258"/>
      <c r="P5730" s="258"/>
      <c r="Q5730" s="258"/>
      <c r="R5730" s="258"/>
      <c r="S5730" s="258"/>
      <c r="T5730" s="259"/>
      <c r="U5730" s="13"/>
      <c r="V5730" s="13"/>
      <c r="W5730" s="13"/>
      <c r="X5730" s="13"/>
      <c r="Y5730" s="13"/>
      <c r="Z5730" s="13"/>
      <c r="AA5730" s="13"/>
      <c r="AB5730" s="13"/>
      <c r="AC5730" s="13"/>
      <c r="AD5730" s="13"/>
      <c r="AE5730" s="13"/>
      <c r="AT5730" s="260" t="s">
        <v>260</v>
      </c>
      <c r="AU5730" s="260" t="s">
        <v>93</v>
      </c>
      <c r="AV5730" s="13" t="s">
        <v>93</v>
      </c>
      <c r="AW5730" s="13" t="s">
        <v>40</v>
      </c>
      <c r="AX5730" s="13" t="s">
        <v>84</v>
      </c>
      <c r="AY5730" s="260" t="s">
        <v>251</v>
      </c>
    </row>
    <row r="5731" s="13" customFormat="1">
      <c r="A5731" s="13"/>
      <c r="B5731" s="249"/>
      <c r="C5731" s="250"/>
      <c r="D5731" s="251" t="s">
        <v>260</v>
      </c>
      <c r="E5731" s="252" t="s">
        <v>1</v>
      </c>
      <c r="F5731" s="253" t="s">
        <v>4269</v>
      </c>
      <c r="G5731" s="250"/>
      <c r="H5731" s="254">
        <v>9.5999999999999996</v>
      </c>
      <c r="I5731" s="255"/>
      <c r="J5731" s="250"/>
      <c r="K5731" s="250"/>
      <c r="L5731" s="256"/>
      <c r="M5731" s="257"/>
      <c r="N5731" s="258"/>
      <c r="O5731" s="258"/>
      <c r="P5731" s="258"/>
      <c r="Q5731" s="258"/>
      <c r="R5731" s="258"/>
      <c r="S5731" s="258"/>
      <c r="T5731" s="259"/>
      <c r="U5731" s="13"/>
      <c r="V5731" s="13"/>
      <c r="W5731" s="13"/>
      <c r="X5731" s="13"/>
      <c r="Y5731" s="13"/>
      <c r="Z5731" s="13"/>
      <c r="AA5731" s="13"/>
      <c r="AB5731" s="13"/>
      <c r="AC5731" s="13"/>
      <c r="AD5731" s="13"/>
      <c r="AE5731" s="13"/>
      <c r="AT5731" s="260" t="s">
        <v>260</v>
      </c>
      <c r="AU5731" s="260" t="s">
        <v>93</v>
      </c>
      <c r="AV5731" s="13" t="s">
        <v>93</v>
      </c>
      <c r="AW5731" s="13" t="s">
        <v>40</v>
      </c>
      <c r="AX5731" s="13" t="s">
        <v>84</v>
      </c>
      <c r="AY5731" s="260" t="s">
        <v>251</v>
      </c>
    </row>
    <row r="5732" s="16" customFormat="1">
      <c r="A5732" s="16"/>
      <c r="B5732" s="283"/>
      <c r="C5732" s="284"/>
      <c r="D5732" s="251" t="s">
        <v>260</v>
      </c>
      <c r="E5732" s="285" t="s">
        <v>1</v>
      </c>
      <c r="F5732" s="286" t="s">
        <v>329</v>
      </c>
      <c r="G5732" s="284"/>
      <c r="H5732" s="287">
        <v>192</v>
      </c>
      <c r="I5732" s="288"/>
      <c r="J5732" s="284"/>
      <c r="K5732" s="284"/>
      <c r="L5732" s="289"/>
      <c r="M5732" s="290"/>
      <c r="N5732" s="291"/>
      <c r="O5732" s="291"/>
      <c r="P5732" s="291"/>
      <c r="Q5732" s="291"/>
      <c r="R5732" s="291"/>
      <c r="S5732" s="291"/>
      <c r="T5732" s="292"/>
      <c r="U5732" s="16"/>
      <c r="V5732" s="16"/>
      <c r="W5732" s="16"/>
      <c r="X5732" s="16"/>
      <c r="Y5732" s="16"/>
      <c r="Z5732" s="16"/>
      <c r="AA5732" s="16"/>
      <c r="AB5732" s="16"/>
      <c r="AC5732" s="16"/>
      <c r="AD5732" s="16"/>
      <c r="AE5732" s="16"/>
      <c r="AT5732" s="293" t="s">
        <v>260</v>
      </c>
      <c r="AU5732" s="293" t="s">
        <v>93</v>
      </c>
      <c r="AV5732" s="16" t="s">
        <v>273</v>
      </c>
      <c r="AW5732" s="16" t="s">
        <v>40</v>
      </c>
      <c r="AX5732" s="16" t="s">
        <v>84</v>
      </c>
      <c r="AY5732" s="293" t="s">
        <v>251</v>
      </c>
    </row>
    <row r="5733" s="14" customFormat="1">
      <c r="A5733" s="14"/>
      <c r="B5733" s="261"/>
      <c r="C5733" s="262"/>
      <c r="D5733" s="251" t="s">
        <v>260</v>
      </c>
      <c r="E5733" s="263" t="s">
        <v>1</v>
      </c>
      <c r="F5733" s="264" t="s">
        <v>262</v>
      </c>
      <c r="G5733" s="262"/>
      <c r="H5733" s="265">
        <v>972.00000000000023</v>
      </c>
      <c r="I5733" s="266"/>
      <c r="J5733" s="262"/>
      <c r="K5733" s="262"/>
      <c r="L5733" s="267"/>
      <c r="M5733" s="268"/>
      <c r="N5733" s="269"/>
      <c r="O5733" s="269"/>
      <c r="P5733" s="269"/>
      <c r="Q5733" s="269"/>
      <c r="R5733" s="269"/>
      <c r="S5733" s="269"/>
      <c r="T5733" s="270"/>
      <c r="U5733" s="14"/>
      <c r="V5733" s="14"/>
      <c r="W5733" s="14"/>
      <c r="X5733" s="14"/>
      <c r="Y5733" s="14"/>
      <c r="Z5733" s="14"/>
      <c r="AA5733" s="14"/>
      <c r="AB5733" s="14"/>
      <c r="AC5733" s="14"/>
      <c r="AD5733" s="14"/>
      <c r="AE5733" s="14"/>
      <c r="AT5733" s="271" t="s">
        <v>260</v>
      </c>
      <c r="AU5733" s="271" t="s">
        <v>93</v>
      </c>
      <c r="AV5733" s="14" t="s">
        <v>257</v>
      </c>
      <c r="AW5733" s="14" t="s">
        <v>40</v>
      </c>
      <c r="AX5733" s="14" t="s">
        <v>91</v>
      </c>
      <c r="AY5733" s="271" t="s">
        <v>251</v>
      </c>
    </row>
    <row r="5734" s="2" customFormat="1" ht="33" customHeight="1">
      <c r="A5734" s="41"/>
      <c r="B5734" s="42"/>
      <c r="C5734" s="230" t="s">
        <v>4270</v>
      </c>
      <c r="D5734" s="230" t="s">
        <v>253</v>
      </c>
      <c r="E5734" s="231" t="s">
        <v>4271</v>
      </c>
      <c r="F5734" s="232" t="s">
        <v>4272</v>
      </c>
      <c r="G5734" s="233" t="s">
        <v>389</v>
      </c>
      <c r="H5734" s="234">
        <v>2078.1750000000002</v>
      </c>
      <c r="I5734" s="235"/>
      <c r="J5734" s="236">
        <f>ROUND(I5734*H5734,2)</f>
        <v>0</v>
      </c>
      <c r="K5734" s="237"/>
      <c r="L5734" s="47"/>
      <c r="M5734" s="238" t="s">
        <v>1</v>
      </c>
      <c r="N5734" s="239" t="s">
        <v>49</v>
      </c>
      <c r="O5734" s="94"/>
      <c r="P5734" s="240">
        <f>O5734*H5734</f>
        <v>0</v>
      </c>
      <c r="Q5734" s="240">
        <v>0.0090900000000000009</v>
      </c>
      <c r="R5734" s="240">
        <f>Q5734*H5734</f>
        <v>18.890610750000004</v>
      </c>
      <c r="S5734" s="240">
        <v>0</v>
      </c>
      <c r="T5734" s="241">
        <f>S5734*H5734</f>
        <v>0</v>
      </c>
      <c r="U5734" s="41"/>
      <c r="V5734" s="41"/>
      <c r="W5734" s="41"/>
      <c r="X5734" s="41"/>
      <c r="Y5734" s="41"/>
      <c r="Z5734" s="41"/>
      <c r="AA5734" s="41"/>
      <c r="AB5734" s="41"/>
      <c r="AC5734" s="41"/>
      <c r="AD5734" s="41"/>
      <c r="AE5734" s="41"/>
      <c r="AR5734" s="242" t="s">
        <v>304</v>
      </c>
      <c r="AT5734" s="242" t="s">
        <v>253</v>
      </c>
      <c r="AU5734" s="242" t="s">
        <v>93</v>
      </c>
      <c r="AY5734" s="19" t="s">
        <v>251</v>
      </c>
      <c r="BE5734" s="243">
        <f>IF(N5734="základní",J5734,0)</f>
        <v>0</v>
      </c>
      <c r="BF5734" s="243">
        <f>IF(N5734="snížená",J5734,0)</f>
        <v>0</v>
      </c>
      <c r="BG5734" s="243">
        <f>IF(N5734="zákl. přenesená",J5734,0)</f>
        <v>0</v>
      </c>
      <c r="BH5734" s="243">
        <f>IF(N5734="sníž. přenesená",J5734,0)</f>
        <v>0</v>
      </c>
      <c r="BI5734" s="243">
        <f>IF(N5734="nulová",J5734,0)</f>
        <v>0</v>
      </c>
      <c r="BJ5734" s="19" t="s">
        <v>91</v>
      </c>
      <c r="BK5734" s="243">
        <f>ROUND(I5734*H5734,2)</f>
        <v>0</v>
      </c>
      <c r="BL5734" s="19" t="s">
        <v>304</v>
      </c>
      <c r="BM5734" s="242" t="s">
        <v>4273</v>
      </c>
    </row>
    <row r="5735" s="2" customFormat="1">
      <c r="A5735" s="41"/>
      <c r="B5735" s="42"/>
      <c r="C5735" s="43"/>
      <c r="D5735" s="244" t="s">
        <v>258</v>
      </c>
      <c r="E5735" s="43"/>
      <c r="F5735" s="245" t="s">
        <v>4274</v>
      </c>
      <c r="G5735" s="43"/>
      <c r="H5735" s="43"/>
      <c r="I5735" s="246"/>
      <c r="J5735" s="43"/>
      <c r="K5735" s="43"/>
      <c r="L5735" s="47"/>
      <c r="M5735" s="247"/>
      <c r="N5735" s="248"/>
      <c r="O5735" s="94"/>
      <c r="P5735" s="94"/>
      <c r="Q5735" s="94"/>
      <c r="R5735" s="94"/>
      <c r="S5735" s="94"/>
      <c r="T5735" s="95"/>
      <c r="U5735" s="41"/>
      <c r="V5735" s="41"/>
      <c r="W5735" s="41"/>
      <c r="X5735" s="41"/>
      <c r="Y5735" s="41"/>
      <c r="Z5735" s="41"/>
      <c r="AA5735" s="41"/>
      <c r="AB5735" s="41"/>
      <c r="AC5735" s="41"/>
      <c r="AD5735" s="41"/>
      <c r="AE5735" s="41"/>
      <c r="AT5735" s="19" t="s">
        <v>258</v>
      </c>
      <c r="AU5735" s="19" t="s">
        <v>93</v>
      </c>
    </row>
    <row r="5736" s="15" customFormat="1">
      <c r="A5736" s="15"/>
      <c r="B5736" s="272"/>
      <c r="C5736" s="273"/>
      <c r="D5736" s="251" t="s">
        <v>260</v>
      </c>
      <c r="E5736" s="274" t="s">
        <v>1</v>
      </c>
      <c r="F5736" s="275" t="s">
        <v>499</v>
      </c>
      <c r="G5736" s="273"/>
      <c r="H5736" s="274" t="s">
        <v>1</v>
      </c>
      <c r="I5736" s="276"/>
      <c r="J5736" s="273"/>
      <c r="K5736" s="273"/>
      <c r="L5736" s="277"/>
      <c r="M5736" s="278"/>
      <c r="N5736" s="279"/>
      <c r="O5736" s="279"/>
      <c r="P5736" s="279"/>
      <c r="Q5736" s="279"/>
      <c r="R5736" s="279"/>
      <c r="S5736" s="279"/>
      <c r="T5736" s="280"/>
      <c r="U5736" s="15"/>
      <c r="V5736" s="15"/>
      <c r="W5736" s="15"/>
      <c r="X5736" s="15"/>
      <c r="Y5736" s="15"/>
      <c r="Z5736" s="15"/>
      <c r="AA5736" s="15"/>
      <c r="AB5736" s="15"/>
      <c r="AC5736" s="15"/>
      <c r="AD5736" s="15"/>
      <c r="AE5736" s="15"/>
      <c r="AT5736" s="281" t="s">
        <v>260</v>
      </c>
      <c r="AU5736" s="281" t="s">
        <v>93</v>
      </c>
      <c r="AV5736" s="15" t="s">
        <v>91</v>
      </c>
      <c r="AW5736" s="15" t="s">
        <v>40</v>
      </c>
      <c r="AX5736" s="15" t="s">
        <v>84</v>
      </c>
      <c r="AY5736" s="281" t="s">
        <v>251</v>
      </c>
    </row>
    <row r="5737" s="13" customFormat="1">
      <c r="A5737" s="13"/>
      <c r="B5737" s="249"/>
      <c r="C5737" s="250"/>
      <c r="D5737" s="251" t="s">
        <v>260</v>
      </c>
      <c r="E5737" s="252" t="s">
        <v>1</v>
      </c>
      <c r="F5737" s="253" t="s">
        <v>4219</v>
      </c>
      <c r="G5737" s="250"/>
      <c r="H5737" s="254">
        <v>17.408999999999999</v>
      </c>
      <c r="I5737" s="255"/>
      <c r="J5737" s="250"/>
      <c r="K5737" s="250"/>
      <c r="L5737" s="256"/>
      <c r="M5737" s="257"/>
      <c r="N5737" s="258"/>
      <c r="O5737" s="258"/>
      <c r="P5737" s="258"/>
      <c r="Q5737" s="258"/>
      <c r="R5737" s="258"/>
      <c r="S5737" s="258"/>
      <c r="T5737" s="259"/>
      <c r="U5737" s="13"/>
      <c r="V5737" s="13"/>
      <c r="W5737" s="13"/>
      <c r="X5737" s="13"/>
      <c r="Y5737" s="13"/>
      <c r="Z5737" s="13"/>
      <c r="AA5737" s="13"/>
      <c r="AB5737" s="13"/>
      <c r="AC5737" s="13"/>
      <c r="AD5737" s="13"/>
      <c r="AE5737" s="13"/>
      <c r="AT5737" s="260" t="s">
        <v>260</v>
      </c>
      <c r="AU5737" s="260" t="s">
        <v>93</v>
      </c>
      <c r="AV5737" s="13" t="s">
        <v>93</v>
      </c>
      <c r="AW5737" s="13" t="s">
        <v>40</v>
      </c>
      <c r="AX5737" s="13" t="s">
        <v>84</v>
      </c>
      <c r="AY5737" s="260" t="s">
        <v>251</v>
      </c>
    </row>
    <row r="5738" s="13" customFormat="1">
      <c r="A5738" s="13"/>
      <c r="B5738" s="249"/>
      <c r="C5738" s="250"/>
      <c r="D5738" s="251" t="s">
        <v>260</v>
      </c>
      <c r="E5738" s="252" t="s">
        <v>1</v>
      </c>
      <c r="F5738" s="253" t="s">
        <v>4220</v>
      </c>
      <c r="G5738" s="250"/>
      <c r="H5738" s="254">
        <v>10.569000000000001</v>
      </c>
      <c r="I5738" s="255"/>
      <c r="J5738" s="250"/>
      <c r="K5738" s="250"/>
      <c r="L5738" s="256"/>
      <c r="M5738" s="257"/>
      <c r="N5738" s="258"/>
      <c r="O5738" s="258"/>
      <c r="P5738" s="258"/>
      <c r="Q5738" s="258"/>
      <c r="R5738" s="258"/>
      <c r="S5738" s="258"/>
      <c r="T5738" s="259"/>
      <c r="U5738" s="13"/>
      <c r="V5738" s="13"/>
      <c r="W5738" s="13"/>
      <c r="X5738" s="13"/>
      <c r="Y5738" s="13"/>
      <c r="Z5738" s="13"/>
      <c r="AA5738" s="13"/>
      <c r="AB5738" s="13"/>
      <c r="AC5738" s="13"/>
      <c r="AD5738" s="13"/>
      <c r="AE5738" s="13"/>
      <c r="AT5738" s="260" t="s">
        <v>260</v>
      </c>
      <c r="AU5738" s="260" t="s">
        <v>93</v>
      </c>
      <c r="AV5738" s="13" t="s">
        <v>93</v>
      </c>
      <c r="AW5738" s="13" t="s">
        <v>40</v>
      </c>
      <c r="AX5738" s="13" t="s">
        <v>84</v>
      </c>
      <c r="AY5738" s="260" t="s">
        <v>251</v>
      </c>
    </row>
    <row r="5739" s="13" customFormat="1">
      <c r="A5739" s="13"/>
      <c r="B5739" s="249"/>
      <c r="C5739" s="250"/>
      <c r="D5739" s="251" t="s">
        <v>260</v>
      </c>
      <c r="E5739" s="252" t="s">
        <v>1</v>
      </c>
      <c r="F5739" s="253" t="s">
        <v>4221</v>
      </c>
      <c r="G5739" s="250"/>
      <c r="H5739" s="254">
        <v>16.530000000000001</v>
      </c>
      <c r="I5739" s="255"/>
      <c r="J5739" s="250"/>
      <c r="K5739" s="250"/>
      <c r="L5739" s="256"/>
      <c r="M5739" s="257"/>
      <c r="N5739" s="258"/>
      <c r="O5739" s="258"/>
      <c r="P5739" s="258"/>
      <c r="Q5739" s="258"/>
      <c r="R5739" s="258"/>
      <c r="S5739" s="258"/>
      <c r="T5739" s="259"/>
      <c r="U5739" s="13"/>
      <c r="V5739" s="13"/>
      <c r="W5739" s="13"/>
      <c r="X5739" s="13"/>
      <c r="Y5739" s="13"/>
      <c r="Z5739" s="13"/>
      <c r="AA5739" s="13"/>
      <c r="AB5739" s="13"/>
      <c r="AC5739" s="13"/>
      <c r="AD5739" s="13"/>
      <c r="AE5739" s="13"/>
      <c r="AT5739" s="260" t="s">
        <v>260</v>
      </c>
      <c r="AU5739" s="260" t="s">
        <v>93</v>
      </c>
      <c r="AV5739" s="13" t="s">
        <v>93</v>
      </c>
      <c r="AW5739" s="13" t="s">
        <v>40</v>
      </c>
      <c r="AX5739" s="13" t="s">
        <v>84</v>
      </c>
      <c r="AY5739" s="260" t="s">
        <v>251</v>
      </c>
    </row>
    <row r="5740" s="13" customFormat="1">
      <c r="A5740" s="13"/>
      <c r="B5740" s="249"/>
      <c r="C5740" s="250"/>
      <c r="D5740" s="251" t="s">
        <v>260</v>
      </c>
      <c r="E5740" s="252" t="s">
        <v>1</v>
      </c>
      <c r="F5740" s="253" t="s">
        <v>4222</v>
      </c>
      <c r="G5740" s="250"/>
      <c r="H5740" s="254">
        <v>11.677</v>
      </c>
      <c r="I5740" s="255"/>
      <c r="J5740" s="250"/>
      <c r="K5740" s="250"/>
      <c r="L5740" s="256"/>
      <c r="M5740" s="257"/>
      <c r="N5740" s="258"/>
      <c r="O5740" s="258"/>
      <c r="P5740" s="258"/>
      <c r="Q5740" s="258"/>
      <c r="R5740" s="258"/>
      <c r="S5740" s="258"/>
      <c r="T5740" s="259"/>
      <c r="U5740" s="13"/>
      <c r="V5740" s="13"/>
      <c r="W5740" s="13"/>
      <c r="X5740" s="13"/>
      <c r="Y5740" s="13"/>
      <c r="Z5740" s="13"/>
      <c r="AA5740" s="13"/>
      <c r="AB5740" s="13"/>
      <c r="AC5740" s="13"/>
      <c r="AD5740" s="13"/>
      <c r="AE5740" s="13"/>
      <c r="AT5740" s="260" t="s">
        <v>260</v>
      </c>
      <c r="AU5740" s="260" t="s">
        <v>93</v>
      </c>
      <c r="AV5740" s="13" t="s">
        <v>93</v>
      </c>
      <c r="AW5740" s="13" t="s">
        <v>40</v>
      </c>
      <c r="AX5740" s="13" t="s">
        <v>84</v>
      </c>
      <c r="AY5740" s="260" t="s">
        <v>251</v>
      </c>
    </row>
    <row r="5741" s="13" customFormat="1">
      <c r="A5741" s="13"/>
      <c r="B5741" s="249"/>
      <c r="C5741" s="250"/>
      <c r="D5741" s="251" t="s">
        <v>260</v>
      </c>
      <c r="E5741" s="252" t="s">
        <v>1</v>
      </c>
      <c r="F5741" s="253" t="s">
        <v>4223</v>
      </c>
      <c r="G5741" s="250"/>
      <c r="H5741" s="254">
        <v>2.915</v>
      </c>
      <c r="I5741" s="255"/>
      <c r="J5741" s="250"/>
      <c r="K5741" s="250"/>
      <c r="L5741" s="256"/>
      <c r="M5741" s="257"/>
      <c r="N5741" s="258"/>
      <c r="O5741" s="258"/>
      <c r="P5741" s="258"/>
      <c r="Q5741" s="258"/>
      <c r="R5741" s="258"/>
      <c r="S5741" s="258"/>
      <c r="T5741" s="259"/>
      <c r="U5741" s="13"/>
      <c r="V5741" s="13"/>
      <c r="W5741" s="13"/>
      <c r="X5741" s="13"/>
      <c r="Y5741" s="13"/>
      <c r="Z5741" s="13"/>
      <c r="AA5741" s="13"/>
      <c r="AB5741" s="13"/>
      <c r="AC5741" s="13"/>
      <c r="AD5741" s="13"/>
      <c r="AE5741" s="13"/>
      <c r="AT5741" s="260" t="s">
        <v>260</v>
      </c>
      <c r="AU5741" s="260" t="s">
        <v>93</v>
      </c>
      <c r="AV5741" s="13" t="s">
        <v>93</v>
      </c>
      <c r="AW5741" s="13" t="s">
        <v>40</v>
      </c>
      <c r="AX5741" s="13" t="s">
        <v>84</v>
      </c>
      <c r="AY5741" s="260" t="s">
        <v>251</v>
      </c>
    </row>
    <row r="5742" s="16" customFormat="1">
      <c r="A5742" s="16"/>
      <c r="B5742" s="283"/>
      <c r="C5742" s="284"/>
      <c r="D5742" s="251" t="s">
        <v>260</v>
      </c>
      <c r="E5742" s="285" t="s">
        <v>1</v>
      </c>
      <c r="F5742" s="286" t="s">
        <v>329</v>
      </c>
      <c r="G5742" s="284"/>
      <c r="H5742" s="287">
        <v>59.100000000000001</v>
      </c>
      <c r="I5742" s="288"/>
      <c r="J5742" s="284"/>
      <c r="K5742" s="284"/>
      <c r="L5742" s="289"/>
      <c r="M5742" s="290"/>
      <c r="N5742" s="291"/>
      <c r="O5742" s="291"/>
      <c r="P5742" s="291"/>
      <c r="Q5742" s="291"/>
      <c r="R5742" s="291"/>
      <c r="S5742" s="291"/>
      <c r="T5742" s="292"/>
      <c r="U5742" s="16"/>
      <c r="V5742" s="16"/>
      <c r="W5742" s="16"/>
      <c r="X5742" s="16"/>
      <c r="Y5742" s="16"/>
      <c r="Z5742" s="16"/>
      <c r="AA5742" s="16"/>
      <c r="AB5742" s="16"/>
      <c r="AC5742" s="16"/>
      <c r="AD5742" s="16"/>
      <c r="AE5742" s="16"/>
      <c r="AT5742" s="293" t="s">
        <v>260</v>
      </c>
      <c r="AU5742" s="293" t="s">
        <v>93</v>
      </c>
      <c r="AV5742" s="16" t="s">
        <v>273</v>
      </c>
      <c r="AW5742" s="16" t="s">
        <v>40</v>
      </c>
      <c r="AX5742" s="16" t="s">
        <v>84</v>
      </c>
      <c r="AY5742" s="293" t="s">
        <v>251</v>
      </c>
    </row>
    <row r="5743" s="15" customFormat="1">
      <c r="A5743" s="15"/>
      <c r="B5743" s="272"/>
      <c r="C5743" s="273"/>
      <c r="D5743" s="251" t="s">
        <v>260</v>
      </c>
      <c r="E5743" s="274" t="s">
        <v>1</v>
      </c>
      <c r="F5743" s="275" t="s">
        <v>505</v>
      </c>
      <c r="G5743" s="273"/>
      <c r="H5743" s="274" t="s">
        <v>1</v>
      </c>
      <c r="I5743" s="276"/>
      <c r="J5743" s="273"/>
      <c r="K5743" s="273"/>
      <c r="L5743" s="277"/>
      <c r="M5743" s="278"/>
      <c r="N5743" s="279"/>
      <c r="O5743" s="279"/>
      <c r="P5743" s="279"/>
      <c r="Q5743" s="279"/>
      <c r="R5743" s="279"/>
      <c r="S5743" s="279"/>
      <c r="T5743" s="280"/>
      <c r="U5743" s="15"/>
      <c r="V5743" s="15"/>
      <c r="W5743" s="15"/>
      <c r="X5743" s="15"/>
      <c r="Y5743" s="15"/>
      <c r="Z5743" s="15"/>
      <c r="AA5743" s="15"/>
      <c r="AB5743" s="15"/>
      <c r="AC5743" s="15"/>
      <c r="AD5743" s="15"/>
      <c r="AE5743" s="15"/>
      <c r="AT5743" s="281" t="s">
        <v>260</v>
      </c>
      <c r="AU5743" s="281" t="s">
        <v>93</v>
      </c>
      <c r="AV5743" s="15" t="s">
        <v>91</v>
      </c>
      <c r="AW5743" s="15" t="s">
        <v>40</v>
      </c>
      <c r="AX5743" s="15" t="s">
        <v>84</v>
      </c>
      <c r="AY5743" s="281" t="s">
        <v>251</v>
      </c>
    </row>
    <row r="5744" s="13" customFormat="1">
      <c r="A5744" s="13"/>
      <c r="B5744" s="249"/>
      <c r="C5744" s="250"/>
      <c r="D5744" s="251" t="s">
        <v>260</v>
      </c>
      <c r="E5744" s="252" t="s">
        <v>1</v>
      </c>
      <c r="F5744" s="253" t="s">
        <v>4224</v>
      </c>
      <c r="G5744" s="250"/>
      <c r="H5744" s="254">
        <v>23.143000000000001</v>
      </c>
      <c r="I5744" s="255"/>
      <c r="J5744" s="250"/>
      <c r="K5744" s="250"/>
      <c r="L5744" s="256"/>
      <c r="M5744" s="257"/>
      <c r="N5744" s="258"/>
      <c r="O5744" s="258"/>
      <c r="P5744" s="258"/>
      <c r="Q5744" s="258"/>
      <c r="R5744" s="258"/>
      <c r="S5744" s="258"/>
      <c r="T5744" s="259"/>
      <c r="U5744" s="13"/>
      <c r="V5744" s="13"/>
      <c r="W5744" s="13"/>
      <c r="X5744" s="13"/>
      <c r="Y5744" s="13"/>
      <c r="Z5744" s="13"/>
      <c r="AA5744" s="13"/>
      <c r="AB5744" s="13"/>
      <c r="AC5744" s="13"/>
      <c r="AD5744" s="13"/>
      <c r="AE5744" s="13"/>
      <c r="AT5744" s="260" t="s">
        <v>260</v>
      </c>
      <c r="AU5744" s="260" t="s">
        <v>93</v>
      </c>
      <c r="AV5744" s="13" t="s">
        <v>93</v>
      </c>
      <c r="AW5744" s="13" t="s">
        <v>40</v>
      </c>
      <c r="AX5744" s="13" t="s">
        <v>84</v>
      </c>
      <c r="AY5744" s="260" t="s">
        <v>251</v>
      </c>
    </row>
    <row r="5745" s="13" customFormat="1">
      <c r="A5745" s="13"/>
      <c r="B5745" s="249"/>
      <c r="C5745" s="250"/>
      <c r="D5745" s="251" t="s">
        <v>260</v>
      </c>
      <c r="E5745" s="252" t="s">
        <v>1</v>
      </c>
      <c r="F5745" s="253" t="s">
        <v>4225</v>
      </c>
      <c r="G5745" s="250"/>
      <c r="H5745" s="254">
        <v>324.41000000000003</v>
      </c>
      <c r="I5745" s="255"/>
      <c r="J5745" s="250"/>
      <c r="K5745" s="250"/>
      <c r="L5745" s="256"/>
      <c r="M5745" s="257"/>
      <c r="N5745" s="258"/>
      <c r="O5745" s="258"/>
      <c r="P5745" s="258"/>
      <c r="Q5745" s="258"/>
      <c r="R5745" s="258"/>
      <c r="S5745" s="258"/>
      <c r="T5745" s="259"/>
      <c r="U5745" s="13"/>
      <c r="V5745" s="13"/>
      <c r="W5745" s="13"/>
      <c r="X5745" s="13"/>
      <c r="Y5745" s="13"/>
      <c r="Z5745" s="13"/>
      <c r="AA5745" s="13"/>
      <c r="AB5745" s="13"/>
      <c r="AC5745" s="13"/>
      <c r="AD5745" s="13"/>
      <c r="AE5745" s="13"/>
      <c r="AT5745" s="260" t="s">
        <v>260</v>
      </c>
      <c r="AU5745" s="260" t="s">
        <v>93</v>
      </c>
      <c r="AV5745" s="13" t="s">
        <v>93</v>
      </c>
      <c r="AW5745" s="13" t="s">
        <v>40</v>
      </c>
      <c r="AX5745" s="13" t="s">
        <v>84</v>
      </c>
      <c r="AY5745" s="260" t="s">
        <v>251</v>
      </c>
    </row>
    <row r="5746" s="13" customFormat="1">
      <c r="A5746" s="13"/>
      <c r="B5746" s="249"/>
      <c r="C5746" s="250"/>
      <c r="D5746" s="251" t="s">
        <v>260</v>
      </c>
      <c r="E5746" s="252" t="s">
        <v>1</v>
      </c>
      <c r="F5746" s="253" t="s">
        <v>4226</v>
      </c>
      <c r="G5746" s="250"/>
      <c r="H5746" s="254">
        <v>18.071000000000002</v>
      </c>
      <c r="I5746" s="255"/>
      <c r="J5746" s="250"/>
      <c r="K5746" s="250"/>
      <c r="L5746" s="256"/>
      <c r="M5746" s="257"/>
      <c r="N5746" s="258"/>
      <c r="O5746" s="258"/>
      <c r="P5746" s="258"/>
      <c r="Q5746" s="258"/>
      <c r="R5746" s="258"/>
      <c r="S5746" s="258"/>
      <c r="T5746" s="259"/>
      <c r="U5746" s="13"/>
      <c r="V5746" s="13"/>
      <c r="W5746" s="13"/>
      <c r="X5746" s="13"/>
      <c r="Y5746" s="13"/>
      <c r="Z5746" s="13"/>
      <c r="AA5746" s="13"/>
      <c r="AB5746" s="13"/>
      <c r="AC5746" s="13"/>
      <c r="AD5746" s="13"/>
      <c r="AE5746" s="13"/>
      <c r="AT5746" s="260" t="s">
        <v>260</v>
      </c>
      <c r="AU5746" s="260" t="s">
        <v>93</v>
      </c>
      <c r="AV5746" s="13" t="s">
        <v>93</v>
      </c>
      <c r="AW5746" s="13" t="s">
        <v>40</v>
      </c>
      <c r="AX5746" s="13" t="s">
        <v>84</v>
      </c>
      <c r="AY5746" s="260" t="s">
        <v>251</v>
      </c>
    </row>
    <row r="5747" s="13" customFormat="1">
      <c r="A5747" s="13"/>
      <c r="B5747" s="249"/>
      <c r="C5747" s="250"/>
      <c r="D5747" s="251" t="s">
        <v>260</v>
      </c>
      <c r="E5747" s="252" t="s">
        <v>1</v>
      </c>
      <c r="F5747" s="253" t="s">
        <v>4227</v>
      </c>
      <c r="G5747" s="250"/>
      <c r="H5747" s="254">
        <v>22.870999999999999</v>
      </c>
      <c r="I5747" s="255"/>
      <c r="J5747" s="250"/>
      <c r="K5747" s="250"/>
      <c r="L5747" s="256"/>
      <c r="M5747" s="257"/>
      <c r="N5747" s="258"/>
      <c r="O5747" s="258"/>
      <c r="P5747" s="258"/>
      <c r="Q5747" s="258"/>
      <c r="R5747" s="258"/>
      <c r="S5747" s="258"/>
      <c r="T5747" s="259"/>
      <c r="U5747" s="13"/>
      <c r="V5747" s="13"/>
      <c r="W5747" s="13"/>
      <c r="X5747" s="13"/>
      <c r="Y5747" s="13"/>
      <c r="Z5747" s="13"/>
      <c r="AA5747" s="13"/>
      <c r="AB5747" s="13"/>
      <c r="AC5747" s="13"/>
      <c r="AD5747" s="13"/>
      <c r="AE5747" s="13"/>
      <c r="AT5747" s="260" t="s">
        <v>260</v>
      </c>
      <c r="AU5747" s="260" t="s">
        <v>93</v>
      </c>
      <c r="AV5747" s="13" t="s">
        <v>93</v>
      </c>
      <c r="AW5747" s="13" t="s">
        <v>40</v>
      </c>
      <c r="AX5747" s="13" t="s">
        <v>84</v>
      </c>
      <c r="AY5747" s="260" t="s">
        <v>251</v>
      </c>
    </row>
    <row r="5748" s="13" customFormat="1">
      <c r="A5748" s="13"/>
      <c r="B5748" s="249"/>
      <c r="C5748" s="250"/>
      <c r="D5748" s="251" t="s">
        <v>260</v>
      </c>
      <c r="E5748" s="252" t="s">
        <v>1</v>
      </c>
      <c r="F5748" s="253" t="s">
        <v>4228</v>
      </c>
      <c r="G5748" s="250"/>
      <c r="H5748" s="254">
        <v>25.379999999999999</v>
      </c>
      <c r="I5748" s="255"/>
      <c r="J5748" s="250"/>
      <c r="K5748" s="250"/>
      <c r="L5748" s="256"/>
      <c r="M5748" s="257"/>
      <c r="N5748" s="258"/>
      <c r="O5748" s="258"/>
      <c r="P5748" s="258"/>
      <c r="Q5748" s="258"/>
      <c r="R5748" s="258"/>
      <c r="S5748" s="258"/>
      <c r="T5748" s="259"/>
      <c r="U5748" s="13"/>
      <c r="V5748" s="13"/>
      <c r="W5748" s="13"/>
      <c r="X5748" s="13"/>
      <c r="Y5748" s="13"/>
      <c r="Z5748" s="13"/>
      <c r="AA5748" s="13"/>
      <c r="AB5748" s="13"/>
      <c r="AC5748" s="13"/>
      <c r="AD5748" s="13"/>
      <c r="AE5748" s="13"/>
      <c r="AT5748" s="260" t="s">
        <v>260</v>
      </c>
      <c r="AU5748" s="260" t="s">
        <v>93</v>
      </c>
      <c r="AV5748" s="13" t="s">
        <v>93</v>
      </c>
      <c r="AW5748" s="13" t="s">
        <v>40</v>
      </c>
      <c r="AX5748" s="13" t="s">
        <v>84</v>
      </c>
      <c r="AY5748" s="260" t="s">
        <v>251</v>
      </c>
    </row>
    <row r="5749" s="13" customFormat="1">
      <c r="A5749" s="13"/>
      <c r="B5749" s="249"/>
      <c r="C5749" s="250"/>
      <c r="D5749" s="251" t="s">
        <v>260</v>
      </c>
      <c r="E5749" s="252" t="s">
        <v>1</v>
      </c>
      <c r="F5749" s="253" t="s">
        <v>4229</v>
      </c>
      <c r="G5749" s="250"/>
      <c r="H5749" s="254">
        <v>3.4199999999999999</v>
      </c>
      <c r="I5749" s="255"/>
      <c r="J5749" s="250"/>
      <c r="K5749" s="250"/>
      <c r="L5749" s="256"/>
      <c r="M5749" s="257"/>
      <c r="N5749" s="258"/>
      <c r="O5749" s="258"/>
      <c r="P5749" s="258"/>
      <c r="Q5749" s="258"/>
      <c r="R5749" s="258"/>
      <c r="S5749" s="258"/>
      <c r="T5749" s="259"/>
      <c r="U5749" s="13"/>
      <c r="V5749" s="13"/>
      <c r="W5749" s="13"/>
      <c r="X5749" s="13"/>
      <c r="Y5749" s="13"/>
      <c r="Z5749" s="13"/>
      <c r="AA5749" s="13"/>
      <c r="AB5749" s="13"/>
      <c r="AC5749" s="13"/>
      <c r="AD5749" s="13"/>
      <c r="AE5749" s="13"/>
      <c r="AT5749" s="260" t="s">
        <v>260</v>
      </c>
      <c r="AU5749" s="260" t="s">
        <v>93</v>
      </c>
      <c r="AV5749" s="13" t="s">
        <v>93</v>
      </c>
      <c r="AW5749" s="13" t="s">
        <v>40</v>
      </c>
      <c r="AX5749" s="13" t="s">
        <v>84</v>
      </c>
      <c r="AY5749" s="260" t="s">
        <v>251</v>
      </c>
    </row>
    <row r="5750" s="16" customFormat="1">
      <c r="A5750" s="16"/>
      <c r="B5750" s="283"/>
      <c r="C5750" s="284"/>
      <c r="D5750" s="251" t="s">
        <v>260</v>
      </c>
      <c r="E5750" s="285" t="s">
        <v>1</v>
      </c>
      <c r="F5750" s="286" t="s">
        <v>329</v>
      </c>
      <c r="G5750" s="284"/>
      <c r="H5750" s="287">
        <v>417.29500000000002</v>
      </c>
      <c r="I5750" s="288"/>
      <c r="J5750" s="284"/>
      <c r="K5750" s="284"/>
      <c r="L5750" s="289"/>
      <c r="M5750" s="290"/>
      <c r="N5750" s="291"/>
      <c r="O5750" s="291"/>
      <c r="P5750" s="291"/>
      <c r="Q5750" s="291"/>
      <c r="R5750" s="291"/>
      <c r="S5750" s="291"/>
      <c r="T5750" s="292"/>
      <c r="U5750" s="16"/>
      <c r="V5750" s="16"/>
      <c r="W5750" s="16"/>
      <c r="X5750" s="16"/>
      <c r="Y5750" s="16"/>
      <c r="Z5750" s="16"/>
      <c r="AA5750" s="16"/>
      <c r="AB5750" s="16"/>
      <c r="AC5750" s="16"/>
      <c r="AD5750" s="16"/>
      <c r="AE5750" s="16"/>
      <c r="AT5750" s="293" t="s">
        <v>260</v>
      </c>
      <c r="AU5750" s="293" t="s">
        <v>93</v>
      </c>
      <c r="AV5750" s="16" t="s">
        <v>273</v>
      </c>
      <c r="AW5750" s="16" t="s">
        <v>40</v>
      </c>
      <c r="AX5750" s="16" t="s">
        <v>84</v>
      </c>
      <c r="AY5750" s="293" t="s">
        <v>251</v>
      </c>
    </row>
    <row r="5751" s="15" customFormat="1">
      <c r="A5751" s="15"/>
      <c r="B5751" s="272"/>
      <c r="C5751" s="273"/>
      <c r="D5751" s="251" t="s">
        <v>260</v>
      </c>
      <c r="E5751" s="274" t="s">
        <v>1</v>
      </c>
      <c r="F5751" s="275" t="s">
        <v>511</v>
      </c>
      <c r="G5751" s="273"/>
      <c r="H5751" s="274" t="s">
        <v>1</v>
      </c>
      <c r="I5751" s="276"/>
      <c r="J5751" s="273"/>
      <c r="K5751" s="273"/>
      <c r="L5751" s="277"/>
      <c r="M5751" s="278"/>
      <c r="N5751" s="279"/>
      <c r="O5751" s="279"/>
      <c r="P5751" s="279"/>
      <c r="Q5751" s="279"/>
      <c r="R5751" s="279"/>
      <c r="S5751" s="279"/>
      <c r="T5751" s="280"/>
      <c r="U5751" s="15"/>
      <c r="V5751" s="15"/>
      <c r="W5751" s="15"/>
      <c r="X5751" s="15"/>
      <c r="Y5751" s="15"/>
      <c r="Z5751" s="15"/>
      <c r="AA5751" s="15"/>
      <c r="AB5751" s="15"/>
      <c r="AC5751" s="15"/>
      <c r="AD5751" s="15"/>
      <c r="AE5751" s="15"/>
      <c r="AT5751" s="281" t="s">
        <v>260</v>
      </c>
      <c r="AU5751" s="281" t="s">
        <v>93</v>
      </c>
      <c r="AV5751" s="15" t="s">
        <v>91</v>
      </c>
      <c r="AW5751" s="15" t="s">
        <v>40</v>
      </c>
      <c r="AX5751" s="15" t="s">
        <v>84</v>
      </c>
      <c r="AY5751" s="281" t="s">
        <v>251</v>
      </c>
    </row>
    <row r="5752" s="13" customFormat="1">
      <c r="A5752" s="13"/>
      <c r="B5752" s="249"/>
      <c r="C5752" s="250"/>
      <c r="D5752" s="251" t="s">
        <v>260</v>
      </c>
      <c r="E5752" s="252" t="s">
        <v>1</v>
      </c>
      <c r="F5752" s="253" t="s">
        <v>4230</v>
      </c>
      <c r="G5752" s="250"/>
      <c r="H5752" s="254">
        <v>6.2930000000000001</v>
      </c>
      <c r="I5752" s="255"/>
      <c r="J5752" s="250"/>
      <c r="K5752" s="250"/>
      <c r="L5752" s="256"/>
      <c r="M5752" s="257"/>
      <c r="N5752" s="258"/>
      <c r="O5752" s="258"/>
      <c r="P5752" s="258"/>
      <c r="Q5752" s="258"/>
      <c r="R5752" s="258"/>
      <c r="S5752" s="258"/>
      <c r="T5752" s="259"/>
      <c r="U5752" s="13"/>
      <c r="V5752" s="13"/>
      <c r="W5752" s="13"/>
      <c r="X5752" s="13"/>
      <c r="Y5752" s="13"/>
      <c r="Z5752" s="13"/>
      <c r="AA5752" s="13"/>
      <c r="AB5752" s="13"/>
      <c r="AC5752" s="13"/>
      <c r="AD5752" s="13"/>
      <c r="AE5752" s="13"/>
      <c r="AT5752" s="260" t="s">
        <v>260</v>
      </c>
      <c r="AU5752" s="260" t="s">
        <v>93</v>
      </c>
      <c r="AV5752" s="13" t="s">
        <v>93</v>
      </c>
      <c r="AW5752" s="13" t="s">
        <v>40</v>
      </c>
      <c r="AX5752" s="13" t="s">
        <v>84</v>
      </c>
      <c r="AY5752" s="260" t="s">
        <v>251</v>
      </c>
    </row>
    <row r="5753" s="13" customFormat="1">
      <c r="A5753" s="13"/>
      <c r="B5753" s="249"/>
      <c r="C5753" s="250"/>
      <c r="D5753" s="251" t="s">
        <v>260</v>
      </c>
      <c r="E5753" s="252" t="s">
        <v>1</v>
      </c>
      <c r="F5753" s="253" t="s">
        <v>4225</v>
      </c>
      <c r="G5753" s="250"/>
      <c r="H5753" s="254">
        <v>324.41000000000003</v>
      </c>
      <c r="I5753" s="255"/>
      <c r="J5753" s="250"/>
      <c r="K5753" s="250"/>
      <c r="L5753" s="256"/>
      <c r="M5753" s="257"/>
      <c r="N5753" s="258"/>
      <c r="O5753" s="258"/>
      <c r="P5753" s="258"/>
      <c r="Q5753" s="258"/>
      <c r="R5753" s="258"/>
      <c r="S5753" s="258"/>
      <c r="T5753" s="259"/>
      <c r="U5753" s="13"/>
      <c r="V5753" s="13"/>
      <c r="W5753" s="13"/>
      <c r="X5753" s="13"/>
      <c r="Y5753" s="13"/>
      <c r="Z5753" s="13"/>
      <c r="AA5753" s="13"/>
      <c r="AB5753" s="13"/>
      <c r="AC5753" s="13"/>
      <c r="AD5753" s="13"/>
      <c r="AE5753" s="13"/>
      <c r="AT5753" s="260" t="s">
        <v>260</v>
      </c>
      <c r="AU5753" s="260" t="s">
        <v>93</v>
      </c>
      <c r="AV5753" s="13" t="s">
        <v>93</v>
      </c>
      <c r="AW5753" s="13" t="s">
        <v>40</v>
      </c>
      <c r="AX5753" s="13" t="s">
        <v>84</v>
      </c>
      <c r="AY5753" s="260" t="s">
        <v>251</v>
      </c>
    </row>
    <row r="5754" s="13" customFormat="1">
      <c r="A5754" s="13"/>
      <c r="B5754" s="249"/>
      <c r="C5754" s="250"/>
      <c r="D5754" s="251" t="s">
        <v>260</v>
      </c>
      <c r="E5754" s="252" t="s">
        <v>1</v>
      </c>
      <c r="F5754" s="253" t="s">
        <v>4231</v>
      </c>
      <c r="G5754" s="250"/>
      <c r="H5754" s="254">
        <v>18.071000000000002</v>
      </c>
      <c r="I5754" s="255"/>
      <c r="J5754" s="250"/>
      <c r="K5754" s="250"/>
      <c r="L5754" s="256"/>
      <c r="M5754" s="257"/>
      <c r="N5754" s="258"/>
      <c r="O5754" s="258"/>
      <c r="P5754" s="258"/>
      <c r="Q5754" s="258"/>
      <c r="R5754" s="258"/>
      <c r="S5754" s="258"/>
      <c r="T5754" s="259"/>
      <c r="U5754" s="13"/>
      <c r="V5754" s="13"/>
      <c r="W5754" s="13"/>
      <c r="X5754" s="13"/>
      <c r="Y5754" s="13"/>
      <c r="Z5754" s="13"/>
      <c r="AA5754" s="13"/>
      <c r="AB5754" s="13"/>
      <c r="AC5754" s="13"/>
      <c r="AD5754" s="13"/>
      <c r="AE5754" s="13"/>
      <c r="AT5754" s="260" t="s">
        <v>260</v>
      </c>
      <c r="AU5754" s="260" t="s">
        <v>93</v>
      </c>
      <c r="AV5754" s="13" t="s">
        <v>93</v>
      </c>
      <c r="AW5754" s="13" t="s">
        <v>40</v>
      </c>
      <c r="AX5754" s="13" t="s">
        <v>84</v>
      </c>
      <c r="AY5754" s="260" t="s">
        <v>251</v>
      </c>
    </row>
    <row r="5755" s="13" customFormat="1">
      <c r="A5755" s="13"/>
      <c r="B5755" s="249"/>
      <c r="C5755" s="250"/>
      <c r="D5755" s="251" t="s">
        <v>260</v>
      </c>
      <c r="E5755" s="252" t="s">
        <v>1</v>
      </c>
      <c r="F5755" s="253" t="s">
        <v>4232</v>
      </c>
      <c r="G5755" s="250"/>
      <c r="H5755" s="254">
        <v>22.870999999999999</v>
      </c>
      <c r="I5755" s="255"/>
      <c r="J5755" s="250"/>
      <c r="K5755" s="250"/>
      <c r="L5755" s="256"/>
      <c r="M5755" s="257"/>
      <c r="N5755" s="258"/>
      <c r="O5755" s="258"/>
      <c r="P5755" s="258"/>
      <c r="Q5755" s="258"/>
      <c r="R5755" s="258"/>
      <c r="S5755" s="258"/>
      <c r="T5755" s="259"/>
      <c r="U5755" s="13"/>
      <c r="V5755" s="13"/>
      <c r="W5755" s="13"/>
      <c r="X5755" s="13"/>
      <c r="Y5755" s="13"/>
      <c r="Z5755" s="13"/>
      <c r="AA5755" s="13"/>
      <c r="AB5755" s="13"/>
      <c r="AC5755" s="13"/>
      <c r="AD5755" s="13"/>
      <c r="AE5755" s="13"/>
      <c r="AT5755" s="260" t="s">
        <v>260</v>
      </c>
      <c r="AU5755" s="260" t="s">
        <v>93</v>
      </c>
      <c r="AV5755" s="13" t="s">
        <v>93</v>
      </c>
      <c r="AW5755" s="13" t="s">
        <v>40</v>
      </c>
      <c r="AX5755" s="13" t="s">
        <v>84</v>
      </c>
      <c r="AY5755" s="260" t="s">
        <v>251</v>
      </c>
    </row>
    <row r="5756" s="13" customFormat="1">
      <c r="A5756" s="13"/>
      <c r="B5756" s="249"/>
      <c r="C5756" s="250"/>
      <c r="D5756" s="251" t="s">
        <v>260</v>
      </c>
      <c r="E5756" s="252" t="s">
        <v>1</v>
      </c>
      <c r="F5756" s="253" t="s">
        <v>4228</v>
      </c>
      <c r="G5756" s="250"/>
      <c r="H5756" s="254">
        <v>25.379999999999999</v>
      </c>
      <c r="I5756" s="255"/>
      <c r="J5756" s="250"/>
      <c r="K5756" s="250"/>
      <c r="L5756" s="256"/>
      <c r="M5756" s="257"/>
      <c r="N5756" s="258"/>
      <c r="O5756" s="258"/>
      <c r="P5756" s="258"/>
      <c r="Q5756" s="258"/>
      <c r="R5756" s="258"/>
      <c r="S5756" s="258"/>
      <c r="T5756" s="259"/>
      <c r="U5756" s="13"/>
      <c r="V5756" s="13"/>
      <c r="W5756" s="13"/>
      <c r="X5756" s="13"/>
      <c r="Y5756" s="13"/>
      <c r="Z5756" s="13"/>
      <c r="AA5756" s="13"/>
      <c r="AB5756" s="13"/>
      <c r="AC5756" s="13"/>
      <c r="AD5756" s="13"/>
      <c r="AE5756" s="13"/>
      <c r="AT5756" s="260" t="s">
        <v>260</v>
      </c>
      <c r="AU5756" s="260" t="s">
        <v>93</v>
      </c>
      <c r="AV5756" s="13" t="s">
        <v>93</v>
      </c>
      <c r="AW5756" s="13" t="s">
        <v>40</v>
      </c>
      <c r="AX5756" s="13" t="s">
        <v>84</v>
      </c>
      <c r="AY5756" s="260" t="s">
        <v>251</v>
      </c>
    </row>
    <row r="5757" s="13" customFormat="1">
      <c r="A5757" s="13"/>
      <c r="B5757" s="249"/>
      <c r="C5757" s="250"/>
      <c r="D5757" s="251" t="s">
        <v>260</v>
      </c>
      <c r="E5757" s="252" t="s">
        <v>1</v>
      </c>
      <c r="F5757" s="253" t="s">
        <v>4229</v>
      </c>
      <c r="G5757" s="250"/>
      <c r="H5757" s="254">
        <v>3.4199999999999999</v>
      </c>
      <c r="I5757" s="255"/>
      <c r="J5757" s="250"/>
      <c r="K5757" s="250"/>
      <c r="L5757" s="256"/>
      <c r="M5757" s="257"/>
      <c r="N5757" s="258"/>
      <c r="O5757" s="258"/>
      <c r="P5757" s="258"/>
      <c r="Q5757" s="258"/>
      <c r="R5757" s="258"/>
      <c r="S5757" s="258"/>
      <c r="T5757" s="259"/>
      <c r="U5757" s="13"/>
      <c r="V5757" s="13"/>
      <c r="W5757" s="13"/>
      <c r="X5757" s="13"/>
      <c r="Y5757" s="13"/>
      <c r="Z5757" s="13"/>
      <c r="AA5757" s="13"/>
      <c r="AB5757" s="13"/>
      <c r="AC5757" s="13"/>
      <c r="AD5757" s="13"/>
      <c r="AE5757" s="13"/>
      <c r="AT5757" s="260" t="s">
        <v>260</v>
      </c>
      <c r="AU5757" s="260" t="s">
        <v>93</v>
      </c>
      <c r="AV5757" s="13" t="s">
        <v>93</v>
      </c>
      <c r="AW5757" s="13" t="s">
        <v>40</v>
      </c>
      <c r="AX5757" s="13" t="s">
        <v>84</v>
      </c>
      <c r="AY5757" s="260" t="s">
        <v>251</v>
      </c>
    </row>
    <row r="5758" s="16" customFormat="1">
      <c r="A5758" s="16"/>
      <c r="B5758" s="283"/>
      <c r="C5758" s="284"/>
      <c r="D5758" s="251" t="s">
        <v>260</v>
      </c>
      <c r="E5758" s="285" t="s">
        <v>1</v>
      </c>
      <c r="F5758" s="286" t="s">
        <v>329</v>
      </c>
      <c r="G5758" s="284"/>
      <c r="H5758" s="287">
        <v>400.44500000000005</v>
      </c>
      <c r="I5758" s="288"/>
      <c r="J5758" s="284"/>
      <c r="K5758" s="284"/>
      <c r="L5758" s="289"/>
      <c r="M5758" s="290"/>
      <c r="N5758" s="291"/>
      <c r="O5758" s="291"/>
      <c r="P5758" s="291"/>
      <c r="Q5758" s="291"/>
      <c r="R5758" s="291"/>
      <c r="S5758" s="291"/>
      <c r="T5758" s="292"/>
      <c r="U5758" s="16"/>
      <c r="V5758" s="16"/>
      <c r="W5758" s="16"/>
      <c r="X5758" s="16"/>
      <c r="Y5758" s="16"/>
      <c r="Z5758" s="16"/>
      <c r="AA5758" s="16"/>
      <c r="AB5758" s="16"/>
      <c r="AC5758" s="16"/>
      <c r="AD5758" s="16"/>
      <c r="AE5758" s="16"/>
      <c r="AT5758" s="293" t="s">
        <v>260</v>
      </c>
      <c r="AU5758" s="293" t="s">
        <v>93</v>
      </c>
      <c r="AV5758" s="16" t="s">
        <v>273</v>
      </c>
      <c r="AW5758" s="16" t="s">
        <v>40</v>
      </c>
      <c r="AX5758" s="16" t="s">
        <v>84</v>
      </c>
      <c r="AY5758" s="293" t="s">
        <v>251</v>
      </c>
    </row>
    <row r="5759" s="15" customFormat="1">
      <c r="A5759" s="15"/>
      <c r="B5759" s="272"/>
      <c r="C5759" s="273"/>
      <c r="D5759" s="251" t="s">
        <v>260</v>
      </c>
      <c r="E5759" s="274" t="s">
        <v>1</v>
      </c>
      <c r="F5759" s="275" t="s">
        <v>517</v>
      </c>
      <c r="G5759" s="273"/>
      <c r="H5759" s="274" t="s">
        <v>1</v>
      </c>
      <c r="I5759" s="276"/>
      <c r="J5759" s="273"/>
      <c r="K5759" s="273"/>
      <c r="L5759" s="277"/>
      <c r="M5759" s="278"/>
      <c r="N5759" s="279"/>
      <c r="O5759" s="279"/>
      <c r="P5759" s="279"/>
      <c r="Q5759" s="279"/>
      <c r="R5759" s="279"/>
      <c r="S5759" s="279"/>
      <c r="T5759" s="280"/>
      <c r="U5759" s="15"/>
      <c r="V5759" s="15"/>
      <c r="W5759" s="15"/>
      <c r="X5759" s="15"/>
      <c r="Y5759" s="15"/>
      <c r="Z5759" s="15"/>
      <c r="AA5759" s="15"/>
      <c r="AB5759" s="15"/>
      <c r="AC5759" s="15"/>
      <c r="AD5759" s="15"/>
      <c r="AE5759" s="15"/>
      <c r="AT5759" s="281" t="s">
        <v>260</v>
      </c>
      <c r="AU5759" s="281" t="s">
        <v>93</v>
      </c>
      <c r="AV5759" s="15" t="s">
        <v>91</v>
      </c>
      <c r="AW5759" s="15" t="s">
        <v>40</v>
      </c>
      <c r="AX5759" s="15" t="s">
        <v>84</v>
      </c>
      <c r="AY5759" s="281" t="s">
        <v>251</v>
      </c>
    </row>
    <row r="5760" s="13" customFormat="1">
      <c r="A5760" s="13"/>
      <c r="B5760" s="249"/>
      <c r="C5760" s="250"/>
      <c r="D5760" s="251" t="s">
        <v>260</v>
      </c>
      <c r="E5760" s="252" t="s">
        <v>1</v>
      </c>
      <c r="F5760" s="253" t="s">
        <v>4233</v>
      </c>
      <c r="G5760" s="250"/>
      <c r="H5760" s="254">
        <v>6.2930000000000001</v>
      </c>
      <c r="I5760" s="255"/>
      <c r="J5760" s="250"/>
      <c r="K5760" s="250"/>
      <c r="L5760" s="256"/>
      <c r="M5760" s="257"/>
      <c r="N5760" s="258"/>
      <c r="O5760" s="258"/>
      <c r="P5760" s="258"/>
      <c r="Q5760" s="258"/>
      <c r="R5760" s="258"/>
      <c r="S5760" s="258"/>
      <c r="T5760" s="259"/>
      <c r="U5760" s="13"/>
      <c r="V5760" s="13"/>
      <c r="W5760" s="13"/>
      <c r="X5760" s="13"/>
      <c r="Y5760" s="13"/>
      <c r="Z5760" s="13"/>
      <c r="AA5760" s="13"/>
      <c r="AB5760" s="13"/>
      <c r="AC5760" s="13"/>
      <c r="AD5760" s="13"/>
      <c r="AE5760" s="13"/>
      <c r="AT5760" s="260" t="s">
        <v>260</v>
      </c>
      <c r="AU5760" s="260" t="s">
        <v>93</v>
      </c>
      <c r="AV5760" s="13" t="s">
        <v>93</v>
      </c>
      <c r="AW5760" s="13" t="s">
        <v>40</v>
      </c>
      <c r="AX5760" s="13" t="s">
        <v>84</v>
      </c>
      <c r="AY5760" s="260" t="s">
        <v>251</v>
      </c>
    </row>
    <row r="5761" s="13" customFormat="1">
      <c r="A5761" s="13"/>
      <c r="B5761" s="249"/>
      <c r="C5761" s="250"/>
      <c r="D5761" s="251" t="s">
        <v>260</v>
      </c>
      <c r="E5761" s="252" t="s">
        <v>1</v>
      </c>
      <c r="F5761" s="253" t="s">
        <v>4225</v>
      </c>
      <c r="G5761" s="250"/>
      <c r="H5761" s="254">
        <v>324.41000000000003</v>
      </c>
      <c r="I5761" s="255"/>
      <c r="J5761" s="250"/>
      <c r="K5761" s="250"/>
      <c r="L5761" s="256"/>
      <c r="M5761" s="257"/>
      <c r="N5761" s="258"/>
      <c r="O5761" s="258"/>
      <c r="P5761" s="258"/>
      <c r="Q5761" s="258"/>
      <c r="R5761" s="258"/>
      <c r="S5761" s="258"/>
      <c r="T5761" s="259"/>
      <c r="U5761" s="13"/>
      <c r="V5761" s="13"/>
      <c r="W5761" s="13"/>
      <c r="X5761" s="13"/>
      <c r="Y5761" s="13"/>
      <c r="Z5761" s="13"/>
      <c r="AA5761" s="13"/>
      <c r="AB5761" s="13"/>
      <c r="AC5761" s="13"/>
      <c r="AD5761" s="13"/>
      <c r="AE5761" s="13"/>
      <c r="AT5761" s="260" t="s">
        <v>260</v>
      </c>
      <c r="AU5761" s="260" t="s">
        <v>93</v>
      </c>
      <c r="AV5761" s="13" t="s">
        <v>93</v>
      </c>
      <c r="AW5761" s="13" t="s">
        <v>40</v>
      </c>
      <c r="AX5761" s="13" t="s">
        <v>84</v>
      </c>
      <c r="AY5761" s="260" t="s">
        <v>251</v>
      </c>
    </row>
    <row r="5762" s="13" customFormat="1">
      <c r="A5762" s="13"/>
      <c r="B5762" s="249"/>
      <c r="C5762" s="250"/>
      <c r="D5762" s="251" t="s">
        <v>260</v>
      </c>
      <c r="E5762" s="252" t="s">
        <v>1</v>
      </c>
      <c r="F5762" s="253" t="s">
        <v>4234</v>
      </c>
      <c r="G5762" s="250"/>
      <c r="H5762" s="254">
        <v>18.071000000000002</v>
      </c>
      <c r="I5762" s="255"/>
      <c r="J5762" s="250"/>
      <c r="K5762" s="250"/>
      <c r="L5762" s="256"/>
      <c r="M5762" s="257"/>
      <c r="N5762" s="258"/>
      <c r="O5762" s="258"/>
      <c r="P5762" s="258"/>
      <c r="Q5762" s="258"/>
      <c r="R5762" s="258"/>
      <c r="S5762" s="258"/>
      <c r="T5762" s="259"/>
      <c r="U5762" s="13"/>
      <c r="V5762" s="13"/>
      <c r="W5762" s="13"/>
      <c r="X5762" s="13"/>
      <c r="Y5762" s="13"/>
      <c r="Z5762" s="13"/>
      <c r="AA5762" s="13"/>
      <c r="AB5762" s="13"/>
      <c r="AC5762" s="13"/>
      <c r="AD5762" s="13"/>
      <c r="AE5762" s="13"/>
      <c r="AT5762" s="260" t="s">
        <v>260</v>
      </c>
      <c r="AU5762" s="260" t="s">
        <v>93</v>
      </c>
      <c r="AV5762" s="13" t="s">
        <v>93</v>
      </c>
      <c r="AW5762" s="13" t="s">
        <v>40</v>
      </c>
      <c r="AX5762" s="13" t="s">
        <v>84</v>
      </c>
      <c r="AY5762" s="260" t="s">
        <v>251</v>
      </c>
    </row>
    <row r="5763" s="13" customFormat="1">
      <c r="A5763" s="13"/>
      <c r="B5763" s="249"/>
      <c r="C5763" s="250"/>
      <c r="D5763" s="251" t="s">
        <v>260</v>
      </c>
      <c r="E5763" s="252" t="s">
        <v>1</v>
      </c>
      <c r="F5763" s="253" t="s">
        <v>4235</v>
      </c>
      <c r="G5763" s="250"/>
      <c r="H5763" s="254">
        <v>22.870999999999999</v>
      </c>
      <c r="I5763" s="255"/>
      <c r="J5763" s="250"/>
      <c r="K5763" s="250"/>
      <c r="L5763" s="256"/>
      <c r="M5763" s="257"/>
      <c r="N5763" s="258"/>
      <c r="O5763" s="258"/>
      <c r="P5763" s="258"/>
      <c r="Q5763" s="258"/>
      <c r="R5763" s="258"/>
      <c r="S5763" s="258"/>
      <c r="T5763" s="259"/>
      <c r="U5763" s="13"/>
      <c r="V5763" s="13"/>
      <c r="W5763" s="13"/>
      <c r="X5763" s="13"/>
      <c r="Y5763" s="13"/>
      <c r="Z5763" s="13"/>
      <c r="AA5763" s="13"/>
      <c r="AB5763" s="13"/>
      <c r="AC5763" s="13"/>
      <c r="AD5763" s="13"/>
      <c r="AE5763" s="13"/>
      <c r="AT5763" s="260" t="s">
        <v>260</v>
      </c>
      <c r="AU5763" s="260" t="s">
        <v>93</v>
      </c>
      <c r="AV5763" s="13" t="s">
        <v>93</v>
      </c>
      <c r="AW5763" s="13" t="s">
        <v>40</v>
      </c>
      <c r="AX5763" s="13" t="s">
        <v>84</v>
      </c>
      <c r="AY5763" s="260" t="s">
        <v>251</v>
      </c>
    </row>
    <row r="5764" s="13" customFormat="1">
      <c r="A5764" s="13"/>
      <c r="B5764" s="249"/>
      <c r="C5764" s="250"/>
      <c r="D5764" s="251" t="s">
        <v>260</v>
      </c>
      <c r="E5764" s="252" t="s">
        <v>1</v>
      </c>
      <c r="F5764" s="253" t="s">
        <v>4228</v>
      </c>
      <c r="G5764" s="250"/>
      <c r="H5764" s="254">
        <v>25.379999999999999</v>
      </c>
      <c r="I5764" s="255"/>
      <c r="J5764" s="250"/>
      <c r="K5764" s="250"/>
      <c r="L5764" s="256"/>
      <c r="M5764" s="257"/>
      <c r="N5764" s="258"/>
      <c r="O5764" s="258"/>
      <c r="P5764" s="258"/>
      <c r="Q5764" s="258"/>
      <c r="R5764" s="258"/>
      <c r="S5764" s="258"/>
      <c r="T5764" s="259"/>
      <c r="U5764" s="13"/>
      <c r="V5764" s="13"/>
      <c r="W5764" s="13"/>
      <c r="X5764" s="13"/>
      <c r="Y5764" s="13"/>
      <c r="Z5764" s="13"/>
      <c r="AA5764" s="13"/>
      <c r="AB5764" s="13"/>
      <c r="AC5764" s="13"/>
      <c r="AD5764" s="13"/>
      <c r="AE5764" s="13"/>
      <c r="AT5764" s="260" t="s">
        <v>260</v>
      </c>
      <c r="AU5764" s="260" t="s">
        <v>93</v>
      </c>
      <c r="AV5764" s="13" t="s">
        <v>93</v>
      </c>
      <c r="AW5764" s="13" t="s">
        <v>40</v>
      </c>
      <c r="AX5764" s="13" t="s">
        <v>84</v>
      </c>
      <c r="AY5764" s="260" t="s">
        <v>251</v>
      </c>
    </row>
    <row r="5765" s="13" customFormat="1">
      <c r="A5765" s="13"/>
      <c r="B5765" s="249"/>
      <c r="C5765" s="250"/>
      <c r="D5765" s="251" t="s">
        <v>260</v>
      </c>
      <c r="E5765" s="252" t="s">
        <v>1</v>
      </c>
      <c r="F5765" s="253" t="s">
        <v>4229</v>
      </c>
      <c r="G5765" s="250"/>
      <c r="H5765" s="254">
        <v>3.4199999999999999</v>
      </c>
      <c r="I5765" s="255"/>
      <c r="J5765" s="250"/>
      <c r="K5765" s="250"/>
      <c r="L5765" s="256"/>
      <c r="M5765" s="257"/>
      <c r="N5765" s="258"/>
      <c r="O5765" s="258"/>
      <c r="P5765" s="258"/>
      <c r="Q5765" s="258"/>
      <c r="R5765" s="258"/>
      <c r="S5765" s="258"/>
      <c r="T5765" s="259"/>
      <c r="U5765" s="13"/>
      <c r="V5765" s="13"/>
      <c r="W5765" s="13"/>
      <c r="X5765" s="13"/>
      <c r="Y5765" s="13"/>
      <c r="Z5765" s="13"/>
      <c r="AA5765" s="13"/>
      <c r="AB5765" s="13"/>
      <c r="AC5765" s="13"/>
      <c r="AD5765" s="13"/>
      <c r="AE5765" s="13"/>
      <c r="AT5765" s="260" t="s">
        <v>260</v>
      </c>
      <c r="AU5765" s="260" t="s">
        <v>93</v>
      </c>
      <c r="AV5765" s="13" t="s">
        <v>93</v>
      </c>
      <c r="AW5765" s="13" t="s">
        <v>40</v>
      </c>
      <c r="AX5765" s="13" t="s">
        <v>84</v>
      </c>
      <c r="AY5765" s="260" t="s">
        <v>251</v>
      </c>
    </row>
    <row r="5766" s="16" customFormat="1">
      <c r="A5766" s="16"/>
      <c r="B5766" s="283"/>
      <c r="C5766" s="284"/>
      <c r="D5766" s="251" t="s">
        <v>260</v>
      </c>
      <c r="E5766" s="285" t="s">
        <v>1</v>
      </c>
      <c r="F5766" s="286" t="s">
        <v>329</v>
      </c>
      <c r="G5766" s="284"/>
      <c r="H5766" s="287">
        <v>400.44500000000005</v>
      </c>
      <c r="I5766" s="288"/>
      <c r="J5766" s="284"/>
      <c r="K5766" s="284"/>
      <c r="L5766" s="289"/>
      <c r="M5766" s="290"/>
      <c r="N5766" s="291"/>
      <c r="O5766" s="291"/>
      <c r="P5766" s="291"/>
      <c r="Q5766" s="291"/>
      <c r="R5766" s="291"/>
      <c r="S5766" s="291"/>
      <c r="T5766" s="292"/>
      <c r="U5766" s="16"/>
      <c r="V5766" s="16"/>
      <c r="W5766" s="16"/>
      <c r="X5766" s="16"/>
      <c r="Y5766" s="16"/>
      <c r="Z5766" s="16"/>
      <c r="AA5766" s="16"/>
      <c r="AB5766" s="16"/>
      <c r="AC5766" s="16"/>
      <c r="AD5766" s="16"/>
      <c r="AE5766" s="16"/>
      <c r="AT5766" s="293" t="s">
        <v>260</v>
      </c>
      <c r="AU5766" s="293" t="s">
        <v>93</v>
      </c>
      <c r="AV5766" s="16" t="s">
        <v>273</v>
      </c>
      <c r="AW5766" s="16" t="s">
        <v>40</v>
      </c>
      <c r="AX5766" s="16" t="s">
        <v>84</v>
      </c>
      <c r="AY5766" s="293" t="s">
        <v>251</v>
      </c>
    </row>
    <row r="5767" s="15" customFormat="1">
      <c r="A5767" s="15"/>
      <c r="B5767" s="272"/>
      <c r="C5767" s="273"/>
      <c r="D5767" s="251" t="s">
        <v>260</v>
      </c>
      <c r="E5767" s="274" t="s">
        <v>1</v>
      </c>
      <c r="F5767" s="275" t="s">
        <v>519</v>
      </c>
      <c r="G5767" s="273"/>
      <c r="H5767" s="274" t="s">
        <v>1</v>
      </c>
      <c r="I5767" s="276"/>
      <c r="J5767" s="273"/>
      <c r="K5767" s="273"/>
      <c r="L5767" s="277"/>
      <c r="M5767" s="278"/>
      <c r="N5767" s="279"/>
      <c r="O5767" s="279"/>
      <c r="P5767" s="279"/>
      <c r="Q5767" s="279"/>
      <c r="R5767" s="279"/>
      <c r="S5767" s="279"/>
      <c r="T5767" s="280"/>
      <c r="U5767" s="15"/>
      <c r="V5767" s="15"/>
      <c r="W5767" s="15"/>
      <c r="X5767" s="15"/>
      <c r="Y5767" s="15"/>
      <c r="Z5767" s="15"/>
      <c r="AA5767" s="15"/>
      <c r="AB5767" s="15"/>
      <c r="AC5767" s="15"/>
      <c r="AD5767" s="15"/>
      <c r="AE5767" s="15"/>
      <c r="AT5767" s="281" t="s">
        <v>260</v>
      </c>
      <c r="AU5767" s="281" t="s">
        <v>93</v>
      </c>
      <c r="AV5767" s="15" t="s">
        <v>91</v>
      </c>
      <c r="AW5767" s="15" t="s">
        <v>40</v>
      </c>
      <c r="AX5767" s="15" t="s">
        <v>84</v>
      </c>
      <c r="AY5767" s="281" t="s">
        <v>251</v>
      </c>
    </row>
    <row r="5768" s="13" customFormat="1">
      <c r="A5768" s="13"/>
      <c r="B5768" s="249"/>
      <c r="C5768" s="250"/>
      <c r="D5768" s="251" t="s">
        <v>260</v>
      </c>
      <c r="E5768" s="252" t="s">
        <v>1</v>
      </c>
      <c r="F5768" s="253" t="s">
        <v>4236</v>
      </c>
      <c r="G5768" s="250"/>
      <c r="H5768" s="254">
        <v>6.2930000000000001</v>
      </c>
      <c r="I5768" s="255"/>
      <c r="J5768" s="250"/>
      <c r="K5768" s="250"/>
      <c r="L5768" s="256"/>
      <c r="M5768" s="257"/>
      <c r="N5768" s="258"/>
      <c r="O5768" s="258"/>
      <c r="P5768" s="258"/>
      <c r="Q5768" s="258"/>
      <c r="R5768" s="258"/>
      <c r="S5768" s="258"/>
      <c r="T5768" s="259"/>
      <c r="U5768" s="13"/>
      <c r="V5768" s="13"/>
      <c r="W5768" s="13"/>
      <c r="X5768" s="13"/>
      <c r="Y5768" s="13"/>
      <c r="Z5768" s="13"/>
      <c r="AA5768" s="13"/>
      <c r="AB5768" s="13"/>
      <c r="AC5768" s="13"/>
      <c r="AD5768" s="13"/>
      <c r="AE5768" s="13"/>
      <c r="AT5768" s="260" t="s">
        <v>260</v>
      </c>
      <c r="AU5768" s="260" t="s">
        <v>93</v>
      </c>
      <c r="AV5768" s="13" t="s">
        <v>93</v>
      </c>
      <c r="AW5768" s="13" t="s">
        <v>40</v>
      </c>
      <c r="AX5768" s="13" t="s">
        <v>84</v>
      </c>
      <c r="AY5768" s="260" t="s">
        <v>251</v>
      </c>
    </row>
    <row r="5769" s="13" customFormat="1">
      <c r="A5769" s="13"/>
      <c r="B5769" s="249"/>
      <c r="C5769" s="250"/>
      <c r="D5769" s="251" t="s">
        <v>260</v>
      </c>
      <c r="E5769" s="252" t="s">
        <v>1</v>
      </c>
      <c r="F5769" s="253" t="s">
        <v>4225</v>
      </c>
      <c r="G5769" s="250"/>
      <c r="H5769" s="254">
        <v>324.41000000000003</v>
      </c>
      <c r="I5769" s="255"/>
      <c r="J5769" s="250"/>
      <c r="K5769" s="250"/>
      <c r="L5769" s="256"/>
      <c r="M5769" s="257"/>
      <c r="N5769" s="258"/>
      <c r="O5769" s="258"/>
      <c r="P5769" s="258"/>
      <c r="Q5769" s="258"/>
      <c r="R5769" s="258"/>
      <c r="S5769" s="258"/>
      <c r="T5769" s="259"/>
      <c r="U5769" s="13"/>
      <c r="V5769" s="13"/>
      <c r="W5769" s="13"/>
      <c r="X5769" s="13"/>
      <c r="Y5769" s="13"/>
      <c r="Z5769" s="13"/>
      <c r="AA5769" s="13"/>
      <c r="AB5769" s="13"/>
      <c r="AC5769" s="13"/>
      <c r="AD5769" s="13"/>
      <c r="AE5769" s="13"/>
      <c r="AT5769" s="260" t="s">
        <v>260</v>
      </c>
      <c r="AU5769" s="260" t="s">
        <v>93</v>
      </c>
      <c r="AV5769" s="13" t="s">
        <v>93</v>
      </c>
      <c r="AW5769" s="13" t="s">
        <v>40</v>
      </c>
      <c r="AX5769" s="13" t="s">
        <v>84</v>
      </c>
      <c r="AY5769" s="260" t="s">
        <v>251</v>
      </c>
    </row>
    <row r="5770" s="13" customFormat="1">
      <c r="A5770" s="13"/>
      <c r="B5770" s="249"/>
      <c r="C5770" s="250"/>
      <c r="D5770" s="251" t="s">
        <v>260</v>
      </c>
      <c r="E5770" s="252" t="s">
        <v>1</v>
      </c>
      <c r="F5770" s="253" t="s">
        <v>4237</v>
      </c>
      <c r="G5770" s="250"/>
      <c r="H5770" s="254">
        <v>18.071000000000002</v>
      </c>
      <c r="I5770" s="255"/>
      <c r="J5770" s="250"/>
      <c r="K5770" s="250"/>
      <c r="L5770" s="256"/>
      <c r="M5770" s="257"/>
      <c r="N5770" s="258"/>
      <c r="O5770" s="258"/>
      <c r="P5770" s="258"/>
      <c r="Q5770" s="258"/>
      <c r="R5770" s="258"/>
      <c r="S5770" s="258"/>
      <c r="T5770" s="259"/>
      <c r="U5770" s="13"/>
      <c r="V5770" s="13"/>
      <c r="W5770" s="13"/>
      <c r="X5770" s="13"/>
      <c r="Y5770" s="13"/>
      <c r="Z5770" s="13"/>
      <c r="AA5770" s="13"/>
      <c r="AB5770" s="13"/>
      <c r="AC5770" s="13"/>
      <c r="AD5770" s="13"/>
      <c r="AE5770" s="13"/>
      <c r="AT5770" s="260" t="s">
        <v>260</v>
      </c>
      <c r="AU5770" s="260" t="s">
        <v>93</v>
      </c>
      <c r="AV5770" s="13" t="s">
        <v>93</v>
      </c>
      <c r="AW5770" s="13" t="s">
        <v>40</v>
      </c>
      <c r="AX5770" s="13" t="s">
        <v>84</v>
      </c>
      <c r="AY5770" s="260" t="s">
        <v>251</v>
      </c>
    </row>
    <row r="5771" s="13" customFormat="1">
      <c r="A5771" s="13"/>
      <c r="B5771" s="249"/>
      <c r="C5771" s="250"/>
      <c r="D5771" s="251" t="s">
        <v>260</v>
      </c>
      <c r="E5771" s="252" t="s">
        <v>1</v>
      </c>
      <c r="F5771" s="253" t="s">
        <v>4238</v>
      </c>
      <c r="G5771" s="250"/>
      <c r="H5771" s="254">
        <v>22.870999999999999</v>
      </c>
      <c r="I5771" s="255"/>
      <c r="J5771" s="250"/>
      <c r="K5771" s="250"/>
      <c r="L5771" s="256"/>
      <c r="M5771" s="257"/>
      <c r="N5771" s="258"/>
      <c r="O5771" s="258"/>
      <c r="P5771" s="258"/>
      <c r="Q5771" s="258"/>
      <c r="R5771" s="258"/>
      <c r="S5771" s="258"/>
      <c r="T5771" s="259"/>
      <c r="U5771" s="13"/>
      <c r="V5771" s="13"/>
      <c r="W5771" s="13"/>
      <c r="X5771" s="13"/>
      <c r="Y5771" s="13"/>
      <c r="Z5771" s="13"/>
      <c r="AA5771" s="13"/>
      <c r="AB5771" s="13"/>
      <c r="AC5771" s="13"/>
      <c r="AD5771" s="13"/>
      <c r="AE5771" s="13"/>
      <c r="AT5771" s="260" t="s">
        <v>260</v>
      </c>
      <c r="AU5771" s="260" t="s">
        <v>93</v>
      </c>
      <c r="AV5771" s="13" t="s">
        <v>93</v>
      </c>
      <c r="AW5771" s="13" t="s">
        <v>40</v>
      </c>
      <c r="AX5771" s="13" t="s">
        <v>84</v>
      </c>
      <c r="AY5771" s="260" t="s">
        <v>251</v>
      </c>
    </row>
    <row r="5772" s="13" customFormat="1">
      <c r="A5772" s="13"/>
      <c r="B5772" s="249"/>
      <c r="C5772" s="250"/>
      <c r="D5772" s="251" t="s">
        <v>260</v>
      </c>
      <c r="E5772" s="252" t="s">
        <v>1</v>
      </c>
      <c r="F5772" s="253" t="s">
        <v>4228</v>
      </c>
      <c r="G5772" s="250"/>
      <c r="H5772" s="254">
        <v>25.379999999999999</v>
      </c>
      <c r="I5772" s="255"/>
      <c r="J5772" s="250"/>
      <c r="K5772" s="250"/>
      <c r="L5772" s="256"/>
      <c r="M5772" s="257"/>
      <c r="N5772" s="258"/>
      <c r="O5772" s="258"/>
      <c r="P5772" s="258"/>
      <c r="Q5772" s="258"/>
      <c r="R5772" s="258"/>
      <c r="S5772" s="258"/>
      <c r="T5772" s="259"/>
      <c r="U5772" s="13"/>
      <c r="V5772" s="13"/>
      <c r="W5772" s="13"/>
      <c r="X5772" s="13"/>
      <c r="Y5772" s="13"/>
      <c r="Z5772" s="13"/>
      <c r="AA5772" s="13"/>
      <c r="AB5772" s="13"/>
      <c r="AC5772" s="13"/>
      <c r="AD5772" s="13"/>
      <c r="AE5772" s="13"/>
      <c r="AT5772" s="260" t="s">
        <v>260</v>
      </c>
      <c r="AU5772" s="260" t="s">
        <v>93</v>
      </c>
      <c r="AV5772" s="13" t="s">
        <v>93</v>
      </c>
      <c r="AW5772" s="13" t="s">
        <v>40</v>
      </c>
      <c r="AX5772" s="13" t="s">
        <v>84</v>
      </c>
      <c r="AY5772" s="260" t="s">
        <v>251</v>
      </c>
    </row>
    <row r="5773" s="13" customFormat="1">
      <c r="A5773" s="13"/>
      <c r="B5773" s="249"/>
      <c r="C5773" s="250"/>
      <c r="D5773" s="251" t="s">
        <v>260</v>
      </c>
      <c r="E5773" s="252" t="s">
        <v>1</v>
      </c>
      <c r="F5773" s="253" t="s">
        <v>4229</v>
      </c>
      <c r="G5773" s="250"/>
      <c r="H5773" s="254">
        <v>3.4199999999999999</v>
      </c>
      <c r="I5773" s="255"/>
      <c r="J5773" s="250"/>
      <c r="K5773" s="250"/>
      <c r="L5773" s="256"/>
      <c r="M5773" s="257"/>
      <c r="N5773" s="258"/>
      <c r="O5773" s="258"/>
      <c r="P5773" s="258"/>
      <c r="Q5773" s="258"/>
      <c r="R5773" s="258"/>
      <c r="S5773" s="258"/>
      <c r="T5773" s="259"/>
      <c r="U5773" s="13"/>
      <c r="V5773" s="13"/>
      <c r="W5773" s="13"/>
      <c r="X5773" s="13"/>
      <c r="Y5773" s="13"/>
      <c r="Z5773" s="13"/>
      <c r="AA5773" s="13"/>
      <c r="AB5773" s="13"/>
      <c r="AC5773" s="13"/>
      <c r="AD5773" s="13"/>
      <c r="AE5773" s="13"/>
      <c r="AT5773" s="260" t="s">
        <v>260</v>
      </c>
      <c r="AU5773" s="260" t="s">
        <v>93</v>
      </c>
      <c r="AV5773" s="13" t="s">
        <v>93</v>
      </c>
      <c r="AW5773" s="13" t="s">
        <v>40</v>
      </c>
      <c r="AX5773" s="13" t="s">
        <v>84</v>
      </c>
      <c r="AY5773" s="260" t="s">
        <v>251</v>
      </c>
    </row>
    <row r="5774" s="16" customFormat="1">
      <c r="A5774" s="16"/>
      <c r="B5774" s="283"/>
      <c r="C5774" s="284"/>
      <c r="D5774" s="251" t="s">
        <v>260</v>
      </c>
      <c r="E5774" s="285" t="s">
        <v>1</v>
      </c>
      <c r="F5774" s="286" t="s">
        <v>329</v>
      </c>
      <c r="G5774" s="284"/>
      <c r="H5774" s="287">
        <v>400.44500000000005</v>
      </c>
      <c r="I5774" s="288"/>
      <c r="J5774" s="284"/>
      <c r="K5774" s="284"/>
      <c r="L5774" s="289"/>
      <c r="M5774" s="290"/>
      <c r="N5774" s="291"/>
      <c r="O5774" s="291"/>
      <c r="P5774" s="291"/>
      <c r="Q5774" s="291"/>
      <c r="R5774" s="291"/>
      <c r="S5774" s="291"/>
      <c r="T5774" s="292"/>
      <c r="U5774" s="16"/>
      <c r="V5774" s="16"/>
      <c r="W5774" s="16"/>
      <c r="X5774" s="16"/>
      <c r="Y5774" s="16"/>
      <c r="Z5774" s="16"/>
      <c r="AA5774" s="16"/>
      <c r="AB5774" s="16"/>
      <c r="AC5774" s="16"/>
      <c r="AD5774" s="16"/>
      <c r="AE5774" s="16"/>
      <c r="AT5774" s="293" t="s">
        <v>260</v>
      </c>
      <c r="AU5774" s="293" t="s">
        <v>93</v>
      </c>
      <c r="AV5774" s="16" t="s">
        <v>273</v>
      </c>
      <c r="AW5774" s="16" t="s">
        <v>40</v>
      </c>
      <c r="AX5774" s="16" t="s">
        <v>84</v>
      </c>
      <c r="AY5774" s="293" t="s">
        <v>251</v>
      </c>
    </row>
    <row r="5775" s="15" customFormat="1">
      <c r="A5775" s="15"/>
      <c r="B5775" s="272"/>
      <c r="C5775" s="273"/>
      <c r="D5775" s="251" t="s">
        <v>260</v>
      </c>
      <c r="E5775" s="274" t="s">
        <v>1</v>
      </c>
      <c r="F5775" s="275" t="s">
        <v>520</v>
      </c>
      <c r="G5775" s="273"/>
      <c r="H5775" s="274" t="s">
        <v>1</v>
      </c>
      <c r="I5775" s="276"/>
      <c r="J5775" s="273"/>
      <c r="K5775" s="273"/>
      <c r="L5775" s="277"/>
      <c r="M5775" s="278"/>
      <c r="N5775" s="279"/>
      <c r="O5775" s="279"/>
      <c r="P5775" s="279"/>
      <c r="Q5775" s="279"/>
      <c r="R5775" s="279"/>
      <c r="S5775" s="279"/>
      <c r="T5775" s="280"/>
      <c r="U5775" s="15"/>
      <c r="V5775" s="15"/>
      <c r="W5775" s="15"/>
      <c r="X5775" s="15"/>
      <c r="Y5775" s="15"/>
      <c r="Z5775" s="15"/>
      <c r="AA5775" s="15"/>
      <c r="AB5775" s="15"/>
      <c r="AC5775" s="15"/>
      <c r="AD5775" s="15"/>
      <c r="AE5775" s="15"/>
      <c r="AT5775" s="281" t="s">
        <v>260</v>
      </c>
      <c r="AU5775" s="281" t="s">
        <v>93</v>
      </c>
      <c r="AV5775" s="15" t="s">
        <v>91</v>
      </c>
      <c r="AW5775" s="15" t="s">
        <v>40</v>
      </c>
      <c r="AX5775" s="15" t="s">
        <v>84</v>
      </c>
      <c r="AY5775" s="281" t="s">
        <v>251</v>
      </c>
    </row>
    <row r="5776" s="13" customFormat="1">
      <c r="A5776" s="13"/>
      <c r="B5776" s="249"/>
      <c r="C5776" s="250"/>
      <c r="D5776" s="251" t="s">
        <v>260</v>
      </c>
      <c r="E5776" s="252" t="s">
        <v>1</v>
      </c>
      <c r="F5776" s="253" t="s">
        <v>4239</v>
      </c>
      <c r="G5776" s="250"/>
      <c r="H5776" s="254">
        <v>6.2930000000000001</v>
      </c>
      <c r="I5776" s="255"/>
      <c r="J5776" s="250"/>
      <c r="K5776" s="250"/>
      <c r="L5776" s="256"/>
      <c r="M5776" s="257"/>
      <c r="N5776" s="258"/>
      <c r="O5776" s="258"/>
      <c r="P5776" s="258"/>
      <c r="Q5776" s="258"/>
      <c r="R5776" s="258"/>
      <c r="S5776" s="258"/>
      <c r="T5776" s="259"/>
      <c r="U5776" s="13"/>
      <c r="V5776" s="13"/>
      <c r="W5776" s="13"/>
      <c r="X5776" s="13"/>
      <c r="Y5776" s="13"/>
      <c r="Z5776" s="13"/>
      <c r="AA5776" s="13"/>
      <c r="AB5776" s="13"/>
      <c r="AC5776" s="13"/>
      <c r="AD5776" s="13"/>
      <c r="AE5776" s="13"/>
      <c r="AT5776" s="260" t="s">
        <v>260</v>
      </c>
      <c r="AU5776" s="260" t="s">
        <v>93</v>
      </c>
      <c r="AV5776" s="13" t="s">
        <v>93</v>
      </c>
      <c r="AW5776" s="13" t="s">
        <v>40</v>
      </c>
      <c r="AX5776" s="13" t="s">
        <v>84</v>
      </c>
      <c r="AY5776" s="260" t="s">
        <v>251</v>
      </c>
    </row>
    <row r="5777" s="13" customFormat="1">
      <c r="A5777" s="13"/>
      <c r="B5777" s="249"/>
      <c r="C5777" s="250"/>
      <c r="D5777" s="251" t="s">
        <v>260</v>
      </c>
      <c r="E5777" s="252" t="s">
        <v>1</v>
      </c>
      <c r="F5777" s="253" t="s">
        <v>4225</v>
      </c>
      <c r="G5777" s="250"/>
      <c r="H5777" s="254">
        <v>324.41000000000003</v>
      </c>
      <c r="I5777" s="255"/>
      <c r="J5777" s="250"/>
      <c r="K5777" s="250"/>
      <c r="L5777" s="256"/>
      <c r="M5777" s="257"/>
      <c r="N5777" s="258"/>
      <c r="O5777" s="258"/>
      <c r="P5777" s="258"/>
      <c r="Q5777" s="258"/>
      <c r="R5777" s="258"/>
      <c r="S5777" s="258"/>
      <c r="T5777" s="259"/>
      <c r="U5777" s="13"/>
      <c r="V5777" s="13"/>
      <c r="W5777" s="13"/>
      <c r="X5777" s="13"/>
      <c r="Y5777" s="13"/>
      <c r="Z5777" s="13"/>
      <c r="AA5777" s="13"/>
      <c r="AB5777" s="13"/>
      <c r="AC5777" s="13"/>
      <c r="AD5777" s="13"/>
      <c r="AE5777" s="13"/>
      <c r="AT5777" s="260" t="s">
        <v>260</v>
      </c>
      <c r="AU5777" s="260" t="s">
        <v>93</v>
      </c>
      <c r="AV5777" s="13" t="s">
        <v>93</v>
      </c>
      <c r="AW5777" s="13" t="s">
        <v>40</v>
      </c>
      <c r="AX5777" s="13" t="s">
        <v>84</v>
      </c>
      <c r="AY5777" s="260" t="s">
        <v>251</v>
      </c>
    </row>
    <row r="5778" s="13" customFormat="1">
      <c r="A5778" s="13"/>
      <c r="B5778" s="249"/>
      <c r="C5778" s="250"/>
      <c r="D5778" s="251" t="s">
        <v>260</v>
      </c>
      <c r="E5778" s="252" t="s">
        <v>1</v>
      </c>
      <c r="F5778" s="253" t="s">
        <v>4240</v>
      </c>
      <c r="G5778" s="250"/>
      <c r="H5778" s="254">
        <v>18.071000000000002</v>
      </c>
      <c r="I5778" s="255"/>
      <c r="J5778" s="250"/>
      <c r="K5778" s="250"/>
      <c r="L5778" s="256"/>
      <c r="M5778" s="257"/>
      <c r="N5778" s="258"/>
      <c r="O5778" s="258"/>
      <c r="P5778" s="258"/>
      <c r="Q5778" s="258"/>
      <c r="R5778" s="258"/>
      <c r="S5778" s="258"/>
      <c r="T5778" s="259"/>
      <c r="U5778" s="13"/>
      <c r="V5778" s="13"/>
      <c r="W5778" s="13"/>
      <c r="X5778" s="13"/>
      <c r="Y5778" s="13"/>
      <c r="Z5778" s="13"/>
      <c r="AA5778" s="13"/>
      <c r="AB5778" s="13"/>
      <c r="AC5778" s="13"/>
      <c r="AD5778" s="13"/>
      <c r="AE5778" s="13"/>
      <c r="AT5778" s="260" t="s">
        <v>260</v>
      </c>
      <c r="AU5778" s="260" t="s">
        <v>93</v>
      </c>
      <c r="AV5778" s="13" t="s">
        <v>93</v>
      </c>
      <c r="AW5778" s="13" t="s">
        <v>40</v>
      </c>
      <c r="AX5778" s="13" t="s">
        <v>84</v>
      </c>
      <c r="AY5778" s="260" t="s">
        <v>251</v>
      </c>
    </row>
    <row r="5779" s="13" customFormat="1">
      <c r="A5779" s="13"/>
      <c r="B5779" s="249"/>
      <c r="C5779" s="250"/>
      <c r="D5779" s="251" t="s">
        <v>260</v>
      </c>
      <c r="E5779" s="252" t="s">
        <v>1</v>
      </c>
      <c r="F5779" s="253" t="s">
        <v>4241</v>
      </c>
      <c r="G5779" s="250"/>
      <c r="H5779" s="254">
        <v>22.870999999999999</v>
      </c>
      <c r="I5779" s="255"/>
      <c r="J5779" s="250"/>
      <c r="K5779" s="250"/>
      <c r="L5779" s="256"/>
      <c r="M5779" s="257"/>
      <c r="N5779" s="258"/>
      <c r="O5779" s="258"/>
      <c r="P5779" s="258"/>
      <c r="Q5779" s="258"/>
      <c r="R5779" s="258"/>
      <c r="S5779" s="258"/>
      <c r="T5779" s="259"/>
      <c r="U5779" s="13"/>
      <c r="V5779" s="13"/>
      <c r="W5779" s="13"/>
      <c r="X5779" s="13"/>
      <c r="Y5779" s="13"/>
      <c r="Z5779" s="13"/>
      <c r="AA5779" s="13"/>
      <c r="AB5779" s="13"/>
      <c r="AC5779" s="13"/>
      <c r="AD5779" s="13"/>
      <c r="AE5779" s="13"/>
      <c r="AT5779" s="260" t="s">
        <v>260</v>
      </c>
      <c r="AU5779" s="260" t="s">
        <v>93</v>
      </c>
      <c r="AV5779" s="13" t="s">
        <v>93</v>
      </c>
      <c r="AW5779" s="13" t="s">
        <v>40</v>
      </c>
      <c r="AX5779" s="13" t="s">
        <v>84</v>
      </c>
      <c r="AY5779" s="260" t="s">
        <v>251</v>
      </c>
    </row>
    <row r="5780" s="13" customFormat="1">
      <c r="A5780" s="13"/>
      <c r="B5780" s="249"/>
      <c r="C5780" s="250"/>
      <c r="D5780" s="251" t="s">
        <v>260</v>
      </c>
      <c r="E5780" s="252" t="s">
        <v>1</v>
      </c>
      <c r="F5780" s="253" t="s">
        <v>4228</v>
      </c>
      <c r="G5780" s="250"/>
      <c r="H5780" s="254">
        <v>25.379999999999999</v>
      </c>
      <c r="I5780" s="255"/>
      <c r="J5780" s="250"/>
      <c r="K5780" s="250"/>
      <c r="L5780" s="256"/>
      <c r="M5780" s="257"/>
      <c r="N5780" s="258"/>
      <c r="O5780" s="258"/>
      <c r="P5780" s="258"/>
      <c r="Q5780" s="258"/>
      <c r="R5780" s="258"/>
      <c r="S5780" s="258"/>
      <c r="T5780" s="259"/>
      <c r="U5780" s="13"/>
      <c r="V5780" s="13"/>
      <c r="W5780" s="13"/>
      <c r="X5780" s="13"/>
      <c r="Y5780" s="13"/>
      <c r="Z5780" s="13"/>
      <c r="AA5780" s="13"/>
      <c r="AB5780" s="13"/>
      <c r="AC5780" s="13"/>
      <c r="AD5780" s="13"/>
      <c r="AE5780" s="13"/>
      <c r="AT5780" s="260" t="s">
        <v>260</v>
      </c>
      <c r="AU5780" s="260" t="s">
        <v>93</v>
      </c>
      <c r="AV5780" s="13" t="s">
        <v>93</v>
      </c>
      <c r="AW5780" s="13" t="s">
        <v>40</v>
      </c>
      <c r="AX5780" s="13" t="s">
        <v>84</v>
      </c>
      <c r="AY5780" s="260" t="s">
        <v>251</v>
      </c>
    </row>
    <row r="5781" s="13" customFormat="1">
      <c r="A5781" s="13"/>
      <c r="B5781" s="249"/>
      <c r="C5781" s="250"/>
      <c r="D5781" s="251" t="s">
        <v>260</v>
      </c>
      <c r="E5781" s="252" t="s">
        <v>1</v>
      </c>
      <c r="F5781" s="253" t="s">
        <v>4229</v>
      </c>
      <c r="G5781" s="250"/>
      <c r="H5781" s="254">
        <v>3.4199999999999999</v>
      </c>
      <c r="I5781" s="255"/>
      <c r="J5781" s="250"/>
      <c r="K5781" s="250"/>
      <c r="L5781" s="256"/>
      <c r="M5781" s="257"/>
      <c r="N5781" s="258"/>
      <c r="O5781" s="258"/>
      <c r="P5781" s="258"/>
      <c r="Q5781" s="258"/>
      <c r="R5781" s="258"/>
      <c r="S5781" s="258"/>
      <c r="T5781" s="259"/>
      <c r="U5781" s="13"/>
      <c r="V5781" s="13"/>
      <c r="W5781" s="13"/>
      <c r="X5781" s="13"/>
      <c r="Y5781" s="13"/>
      <c r="Z5781" s="13"/>
      <c r="AA5781" s="13"/>
      <c r="AB5781" s="13"/>
      <c r="AC5781" s="13"/>
      <c r="AD5781" s="13"/>
      <c r="AE5781" s="13"/>
      <c r="AT5781" s="260" t="s">
        <v>260</v>
      </c>
      <c r="AU5781" s="260" t="s">
        <v>93</v>
      </c>
      <c r="AV5781" s="13" t="s">
        <v>93</v>
      </c>
      <c r="AW5781" s="13" t="s">
        <v>40</v>
      </c>
      <c r="AX5781" s="13" t="s">
        <v>84</v>
      </c>
      <c r="AY5781" s="260" t="s">
        <v>251</v>
      </c>
    </row>
    <row r="5782" s="16" customFormat="1">
      <c r="A5782" s="16"/>
      <c r="B5782" s="283"/>
      <c r="C5782" s="284"/>
      <c r="D5782" s="251" t="s">
        <v>260</v>
      </c>
      <c r="E5782" s="285" t="s">
        <v>1</v>
      </c>
      <c r="F5782" s="286" t="s">
        <v>329</v>
      </c>
      <c r="G5782" s="284"/>
      <c r="H5782" s="287">
        <v>400.44500000000005</v>
      </c>
      <c r="I5782" s="288"/>
      <c r="J5782" s="284"/>
      <c r="K5782" s="284"/>
      <c r="L5782" s="289"/>
      <c r="M5782" s="290"/>
      <c r="N5782" s="291"/>
      <c r="O5782" s="291"/>
      <c r="P5782" s="291"/>
      <c r="Q5782" s="291"/>
      <c r="R5782" s="291"/>
      <c r="S5782" s="291"/>
      <c r="T5782" s="292"/>
      <c r="U5782" s="16"/>
      <c r="V5782" s="16"/>
      <c r="W5782" s="16"/>
      <c r="X5782" s="16"/>
      <c r="Y5782" s="16"/>
      <c r="Z5782" s="16"/>
      <c r="AA5782" s="16"/>
      <c r="AB5782" s="16"/>
      <c r="AC5782" s="16"/>
      <c r="AD5782" s="16"/>
      <c r="AE5782" s="16"/>
      <c r="AT5782" s="293" t="s">
        <v>260</v>
      </c>
      <c r="AU5782" s="293" t="s">
        <v>93</v>
      </c>
      <c r="AV5782" s="16" t="s">
        <v>273</v>
      </c>
      <c r="AW5782" s="16" t="s">
        <v>40</v>
      </c>
      <c r="AX5782" s="16" t="s">
        <v>84</v>
      </c>
      <c r="AY5782" s="293" t="s">
        <v>251</v>
      </c>
    </row>
    <row r="5783" s="14" customFormat="1">
      <c r="A5783" s="14"/>
      <c r="B5783" s="261"/>
      <c r="C5783" s="262"/>
      <c r="D5783" s="251" t="s">
        <v>260</v>
      </c>
      <c r="E5783" s="263" t="s">
        <v>1</v>
      </c>
      <c r="F5783" s="264" t="s">
        <v>262</v>
      </c>
      <c r="G5783" s="262"/>
      <c r="H5783" s="265">
        <v>2078.1750000000006</v>
      </c>
      <c r="I5783" s="266"/>
      <c r="J5783" s="262"/>
      <c r="K5783" s="262"/>
      <c r="L5783" s="267"/>
      <c r="M5783" s="268"/>
      <c r="N5783" s="269"/>
      <c r="O5783" s="269"/>
      <c r="P5783" s="269"/>
      <c r="Q5783" s="269"/>
      <c r="R5783" s="269"/>
      <c r="S5783" s="269"/>
      <c r="T5783" s="270"/>
      <c r="U5783" s="14"/>
      <c r="V5783" s="14"/>
      <c r="W5783" s="14"/>
      <c r="X5783" s="14"/>
      <c r="Y5783" s="14"/>
      <c r="Z5783" s="14"/>
      <c r="AA5783" s="14"/>
      <c r="AB5783" s="14"/>
      <c r="AC5783" s="14"/>
      <c r="AD5783" s="14"/>
      <c r="AE5783" s="14"/>
      <c r="AT5783" s="271" t="s">
        <v>260</v>
      </c>
      <c r="AU5783" s="271" t="s">
        <v>93</v>
      </c>
      <c r="AV5783" s="14" t="s">
        <v>257</v>
      </c>
      <c r="AW5783" s="14" t="s">
        <v>40</v>
      </c>
      <c r="AX5783" s="14" t="s">
        <v>91</v>
      </c>
      <c r="AY5783" s="271" t="s">
        <v>251</v>
      </c>
    </row>
    <row r="5784" s="2" customFormat="1" ht="24.15" customHeight="1">
      <c r="A5784" s="41"/>
      <c r="B5784" s="42"/>
      <c r="C5784" s="294" t="s">
        <v>4275</v>
      </c>
      <c r="D5784" s="294" t="s">
        <v>338</v>
      </c>
      <c r="E5784" s="295" t="s">
        <v>4276</v>
      </c>
      <c r="F5784" s="296" t="s">
        <v>4277</v>
      </c>
      <c r="G5784" s="297" t="s">
        <v>389</v>
      </c>
      <c r="H5784" s="298">
        <v>2285.9929999999999</v>
      </c>
      <c r="I5784" s="299"/>
      <c r="J5784" s="300">
        <f>ROUND(I5784*H5784,2)</f>
        <v>0</v>
      </c>
      <c r="K5784" s="301"/>
      <c r="L5784" s="302"/>
      <c r="M5784" s="303" t="s">
        <v>1</v>
      </c>
      <c r="N5784" s="304" t="s">
        <v>49</v>
      </c>
      <c r="O5784" s="94"/>
      <c r="P5784" s="240">
        <f>O5784*H5784</f>
        <v>0</v>
      </c>
      <c r="Q5784" s="240">
        <v>0.01465</v>
      </c>
      <c r="R5784" s="240">
        <f>Q5784*H5784</f>
        <v>33.489797449999998</v>
      </c>
      <c r="S5784" s="240">
        <v>0</v>
      </c>
      <c r="T5784" s="241">
        <f>S5784*H5784</f>
        <v>0</v>
      </c>
      <c r="U5784" s="41"/>
      <c r="V5784" s="41"/>
      <c r="W5784" s="41"/>
      <c r="X5784" s="41"/>
      <c r="Y5784" s="41"/>
      <c r="Z5784" s="41"/>
      <c r="AA5784" s="41"/>
      <c r="AB5784" s="41"/>
      <c r="AC5784" s="41"/>
      <c r="AD5784" s="41"/>
      <c r="AE5784" s="41"/>
      <c r="AR5784" s="242" t="s">
        <v>364</v>
      </c>
      <c r="AT5784" s="242" t="s">
        <v>338</v>
      </c>
      <c r="AU5784" s="242" t="s">
        <v>93</v>
      </c>
      <c r="AY5784" s="19" t="s">
        <v>251</v>
      </c>
      <c r="BE5784" s="243">
        <f>IF(N5784="základní",J5784,0)</f>
        <v>0</v>
      </c>
      <c r="BF5784" s="243">
        <f>IF(N5784="snížená",J5784,0)</f>
        <v>0</v>
      </c>
      <c r="BG5784" s="243">
        <f>IF(N5784="zákl. přenesená",J5784,0)</f>
        <v>0</v>
      </c>
      <c r="BH5784" s="243">
        <f>IF(N5784="sníž. přenesená",J5784,0)</f>
        <v>0</v>
      </c>
      <c r="BI5784" s="243">
        <f>IF(N5784="nulová",J5784,0)</f>
        <v>0</v>
      </c>
      <c r="BJ5784" s="19" t="s">
        <v>91</v>
      </c>
      <c r="BK5784" s="243">
        <f>ROUND(I5784*H5784,2)</f>
        <v>0</v>
      </c>
      <c r="BL5784" s="19" t="s">
        <v>304</v>
      </c>
      <c r="BM5784" s="242" t="s">
        <v>4278</v>
      </c>
    </row>
    <row r="5785" s="2" customFormat="1">
      <c r="A5785" s="41"/>
      <c r="B5785" s="42"/>
      <c r="C5785" s="43"/>
      <c r="D5785" s="251" t="s">
        <v>289</v>
      </c>
      <c r="E5785" s="43"/>
      <c r="F5785" s="282" t="s">
        <v>3144</v>
      </c>
      <c r="G5785" s="43"/>
      <c r="H5785" s="43"/>
      <c r="I5785" s="246"/>
      <c r="J5785" s="43"/>
      <c r="K5785" s="43"/>
      <c r="L5785" s="47"/>
      <c r="M5785" s="247"/>
      <c r="N5785" s="248"/>
      <c r="O5785" s="94"/>
      <c r="P5785" s="94"/>
      <c r="Q5785" s="94"/>
      <c r="R5785" s="94"/>
      <c r="S5785" s="94"/>
      <c r="T5785" s="95"/>
      <c r="U5785" s="41"/>
      <c r="V5785" s="41"/>
      <c r="W5785" s="41"/>
      <c r="X5785" s="41"/>
      <c r="Y5785" s="41"/>
      <c r="Z5785" s="41"/>
      <c r="AA5785" s="41"/>
      <c r="AB5785" s="41"/>
      <c r="AC5785" s="41"/>
      <c r="AD5785" s="41"/>
      <c r="AE5785" s="41"/>
      <c r="AT5785" s="19" t="s">
        <v>289</v>
      </c>
      <c r="AU5785" s="19" t="s">
        <v>93</v>
      </c>
    </row>
    <row r="5786" s="15" customFormat="1">
      <c r="A5786" s="15"/>
      <c r="B5786" s="272"/>
      <c r="C5786" s="273"/>
      <c r="D5786" s="251" t="s">
        <v>260</v>
      </c>
      <c r="E5786" s="274" t="s">
        <v>1</v>
      </c>
      <c r="F5786" s="275" t="s">
        <v>499</v>
      </c>
      <c r="G5786" s="273"/>
      <c r="H5786" s="274" t="s">
        <v>1</v>
      </c>
      <c r="I5786" s="276"/>
      <c r="J5786" s="273"/>
      <c r="K5786" s="273"/>
      <c r="L5786" s="277"/>
      <c r="M5786" s="278"/>
      <c r="N5786" s="279"/>
      <c r="O5786" s="279"/>
      <c r="P5786" s="279"/>
      <c r="Q5786" s="279"/>
      <c r="R5786" s="279"/>
      <c r="S5786" s="279"/>
      <c r="T5786" s="280"/>
      <c r="U5786" s="15"/>
      <c r="V5786" s="15"/>
      <c r="W5786" s="15"/>
      <c r="X5786" s="15"/>
      <c r="Y5786" s="15"/>
      <c r="Z5786" s="15"/>
      <c r="AA5786" s="15"/>
      <c r="AB5786" s="15"/>
      <c r="AC5786" s="15"/>
      <c r="AD5786" s="15"/>
      <c r="AE5786" s="15"/>
      <c r="AT5786" s="281" t="s">
        <v>260</v>
      </c>
      <c r="AU5786" s="281" t="s">
        <v>93</v>
      </c>
      <c r="AV5786" s="15" t="s">
        <v>91</v>
      </c>
      <c r="AW5786" s="15" t="s">
        <v>40</v>
      </c>
      <c r="AX5786" s="15" t="s">
        <v>84</v>
      </c>
      <c r="AY5786" s="281" t="s">
        <v>251</v>
      </c>
    </row>
    <row r="5787" s="13" customFormat="1">
      <c r="A5787" s="13"/>
      <c r="B5787" s="249"/>
      <c r="C5787" s="250"/>
      <c r="D5787" s="251" t="s">
        <v>260</v>
      </c>
      <c r="E5787" s="252" t="s">
        <v>1</v>
      </c>
      <c r="F5787" s="253" t="s">
        <v>4219</v>
      </c>
      <c r="G5787" s="250"/>
      <c r="H5787" s="254">
        <v>17.408999999999999</v>
      </c>
      <c r="I5787" s="255"/>
      <c r="J5787" s="250"/>
      <c r="K5787" s="250"/>
      <c r="L5787" s="256"/>
      <c r="M5787" s="257"/>
      <c r="N5787" s="258"/>
      <c r="O5787" s="258"/>
      <c r="P5787" s="258"/>
      <c r="Q5787" s="258"/>
      <c r="R5787" s="258"/>
      <c r="S5787" s="258"/>
      <c r="T5787" s="259"/>
      <c r="U5787" s="13"/>
      <c r="V5787" s="13"/>
      <c r="W5787" s="13"/>
      <c r="X5787" s="13"/>
      <c r="Y5787" s="13"/>
      <c r="Z5787" s="13"/>
      <c r="AA5787" s="13"/>
      <c r="AB5787" s="13"/>
      <c r="AC5787" s="13"/>
      <c r="AD5787" s="13"/>
      <c r="AE5787" s="13"/>
      <c r="AT5787" s="260" t="s">
        <v>260</v>
      </c>
      <c r="AU5787" s="260" t="s">
        <v>93</v>
      </c>
      <c r="AV5787" s="13" t="s">
        <v>93</v>
      </c>
      <c r="AW5787" s="13" t="s">
        <v>40</v>
      </c>
      <c r="AX5787" s="13" t="s">
        <v>84</v>
      </c>
      <c r="AY5787" s="260" t="s">
        <v>251</v>
      </c>
    </row>
    <row r="5788" s="13" customFormat="1">
      <c r="A5788" s="13"/>
      <c r="B5788" s="249"/>
      <c r="C5788" s="250"/>
      <c r="D5788" s="251" t="s">
        <v>260</v>
      </c>
      <c r="E5788" s="252" t="s">
        <v>1</v>
      </c>
      <c r="F5788" s="253" t="s">
        <v>4220</v>
      </c>
      <c r="G5788" s="250"/>
      <c r="H5788" s="254">
        <v>10.569000000000001</v>
      </c>
      <c r="I5788" s="255"/>
      <c r="J5788" s="250"/>
      <c r="K5788" s="250"/>
      <c r="L5788" s="256"/>
      <c r="M5788" s="257"/>
      <c r="N5788" s="258"/>
      <c r="O5788" s="258"/>
      <c r="P5788" s="258"/>
      <c r="Q5788" s="258"/>
      <c r="R5788" s="258"/>
      <c r="S5788" s="258"/>
      <c r="T5788" s="259"/>
      <c r="U5788" s="13"/>
      <c r="V5788" s="13"/>
      <c r="W5788" s="13"/>
      <c r="X5788" s="13"/>
      <c r="Y5788" s="13"/>
      <c r="Z5788" s="13"/>
      <c r="AA5788" s="13"/>
      <c r="AB5788" s="13"/>
      <c r="AC5788" s="13"/>
      <c r="AD5788" s="13"/>
      <c r="AE5788" s="13"/>
      <c r="AT5788" s="260" t="s">
        <v>260</v>
      </c>
      <c r="AU5788" s="260" t="s">
        <v>93</v>
      </c>
      <c r="AV5788" s="13" t="s">
        <v>93</v>
      </c>
      <c r="AW5788" s="13" t="s">
        <v>40</v>
      </c>
      <c r="AX5788" s="13" t="s">
        <v>84</v>
      </c>
      <c r="AY5788" s="260" t="s">
        <v>251</v>
      </c>
    </row>
    <row r="5789" s="13" customFormat="1">
      <c r="A5789" s="13"/>
      <c r="B5789" s="249"/>
      <c r="C5789" s="250"/>
      <c r="D5789" s="251" t="s">
        <v>260</v>
      </c>
      <c r="E5789" s="252" t="s">
        <v>1</v>
      </c>
      <c r="F5789" s="253" t="s">
        <v>4221</v>
      </c>
      <c r="G5789" s="250"/>
      <c r="H5789" s="254">
        <v>16.530000000000001</v>
      </c>
      <c r="I5789" s="255"/>
      <c r="J5789" s="250"/>
      <c r="K5789" s="250"/>
      <c r="L5789" s="256"/>
      <c r="M5789" s="257"/>
      <c r="N5789" s="258"/>
      <c r="O5789" s="258"/>
      <c r="P5789" s="258"/>
      <c r="Q5789" s="258"/>
      <c r="R5789" s="258"/>
      <c r="S5789" s="258"/>
      <c r="T5789" s="259"/>
      <c r="U5789" s="13"/>
      <c r="V5789" s="13"/>
      <c r="W5789" s="13"/>
      <c r="X5789" s="13"/>
      <c r="Y5789" s="13"/>
      <c r="Z5789" s="13"/>
      <c r="AA5789" s="13"/>
      <c r="AB5789" s="13"/>
      <c r="AC5789" s="13"/>
      <c r="AD5789" s="13"/>
      <c r="AE5789" s="13"/>
      <c r="AT5789" s="260" t="s">
        <v>260</v>
      </c>
      <c r="AU5789" s="260" t="s">
        <v>93</v>
      </c>
      <c r="AV5789" s="13" t="s">
        <v>93</v>
      </c>
      <c r="AW5789" s="13" t="s">
        <v>40</v>
      </c>
      <c r="AX5789" s="13" t="s">
        <v>84</v>
      </c>
      <c r="AY5789" s="260" t="s">
        <v>251</v>
      </c>
    </row>
    <row r="5790" s="13" customFormat="1">
      <c r="A5790" s="13"/>
      <c r="B5790" s="249"/>
      <c r="C5790" s="250"/>
      <c r="D5790" s="251" t="s">
        <v>260</v>
      </c>
      <c r="E5790" s="252" t="s">
        <v>1</v>
      </c>
      <c r="F5790" s="253" t="s">
        <v>4222</v>
      </c>
      <c r="G5790" s="250"/>
      <c r="H5790" s="254">
        <v>11.677</v>
      </c>
      <c r="I5790" s="255"/>
      <c r="J5790" s="250"/>
      <c r="K5790" s="250"/>
      <c r="L5790" s="256"/>
      <c r="M5790" s="257"/>
      <c r="N5790" s="258"/>
      <c r="O5790" s="258"/>
      <c r="P5790" s="258"/>
      <c r="Q5790" s="258"/>
      <c r="R5790" s="258"/>
      <c r="S5790" s="258"/>
      <c r="T5790" s="259"/>
      <c r="U5790" s="13"/>
      <c r="V5790" s="13"/>
      <c r="W5790" s="13"/>
      <c r="X5790" s="13"/>
      <c r="Y5790" s="13"/>
      <c r="Z5790" s="13"/>
      <c r="AA5790" s="13"/>
      <c r="AB5790" s="13"/>
      <c r="AC5790" s="13"/>
      <c r="AD5790" s="13"/>
      <c r="AE5790" s="13"/>
      <c r="AT5790" s="260" t="s">
        <v>260</v>
      </c>
      <c r="AU5790" s="260" t="s">
        <v>93</v>
      </c>
      <c r="AV5790" s="13" t="s">
        <v>93</v>
      </c>
      <c r="AW5790" s="13" t="s">
        <v>40</v>
      </c>
      <c r="AX5790" s="13" t="s">
        <v>84</v>
      </c>
      <c r="AY5790" s="260" t="s">
        <v>251</v>
      </c>
    </row>
    <row r="5791" s="13" customFormat="1">
      <c r="A5791" s="13"/>
      <c r="B5791" s="249"/>
      <c r="C5791" s="250"/>
      <c r="D5791" s="251" t="s">
        <v>260</v>
      </c>
      <c r="E5791" s="252" t="s">
        <v>1</v>
      </c>
      <c r="F5791" s="253" t="s">
        <v>4223</v>
      </c>
      <c r="G5791" s="250"/>
      <c r="H5791" s="254">
        <v>2.915</v>
      </c>
      <c r="I5791" s="255"/>
      <c r="J5791" s="250"/>
      <c r="K5791" s="250"/>
      <c r="L5791" s="256"/>
      <c r="M5791" s="257"/>
      <c r="N5791" s="258"/>
      <c r="O5791" s="258"/>
      <c r="P5791" s="258"/>
      <c r="Q5791" s="258"/>
      <c r="R5791" s="258"/>
      <c r="S5791" s="258"/>
      <c r="T5791" s="259"/>
      <c r="U5791" s="13"/>
      <c r="V5791" s="13"/>
      <c r="W5791" s="13"/>
      <c r="X5791" s="13"/>
      <c r="Y5791" s="13"/>
      <c r="Z5791" s="13"/>
      <c r="AA5791" s="13"/>
      <c r="AB5791" s="13"/>
      <c r="AC5791" s="13"/>
      <c r="AD5791" s="13"/>
      <c r="AE5791" s="13"/>
      <c r="AT5791" s="260" t="s">
        <v>260</v>
      </c>
      <c r="AU5791" s="260" t="s">
        <v>93</v>
      </c>
      <c r="AV5791" s="13" t="s">
        <v>93</v>
      </c>
      <c r="AW5791" s="13" t="s">
        <v>40</v>
      </c>
      <c r="AX5791" s="13" t="s">
        <v>84</v>
      </c>
      <c r="AY5791" s="260" t="s">
        <v>251</v>
      </c>
    </row>
    <row r="5792" s="16" customFormat="1">
      <c r="A5792" s="16"/>
      <c r="B5792" s="283"/>
      <c r="C5792" s="284"/>
      <c r="D5792" s="251" t="s">
        <v>260</v>
      </c>
      <c r="E5792" s="285" t="s">
        <v>1</v>
      </c>
      <c r="F5792" s="286" t="s">
        <v>329</v>
      </c>
      <c r="G5792" s="284"/>
      <c r="H5792" s="287">
        <v>59.100000000000001</v>
      </c>
      <c r="I5792" s="288"/>
      <c r="J5792" s="284"/>
      <c r="K5792" s="284"/>
      <c r="L5792" s="289"/>
      <c r="M5792" s="290"/>
      <c r="N5792" s="291"/>
      <c r="O5792" s="291"/>
      <c r="P5792" s="291"/>
      <c r="Q5792" s="291"/>
      <c r="R5792" s="291"/>
      <c r="S5792" s="291"/>
      <c r="T5792" s="292"/>
      <c r="U5792" s="16"/>
      <c r="V5792" s="16"/>
      <c r="W5792" s="16"/>
      <c r="X5792" s="16"/>
      <c r="Y5792" s="16"/>
      <c r="Z5792" s="16"/>
      <c r="AA5792" s="16"/>
      <c r="AB5792" s="16"/>
      <c r="AC5792" s="16"/>
      <c r="AD5792" s="16"/>
      <c r="AE5792" s="16"/>
      <c r="AT5792" s="293" t="s">
        <v>260</v>
      </c>
      <c r="AU5792" s="293" t="s">
        <v>93</v>
      </c>
      <c r="AV5792" s="16" t="s">
        <v>273</v>
      </c>
      <c r="AW5792" s="16" t="s">
        <v>40</v>
      </c>
      <c r="AX5792" s="16" t="s">
        <v>84</v>
      </c>
      <c r="AY5792" s="293" t="s">
        <v>251</v>
      </c>
    </row>
    <row r="5793" s="15" customFormat="1">
      <c r="A5793" s="15"/>
      <c r="B5793" s="272"/>
      <c r="C5793" s="273"/>
      <c r="D5793" s="251" t="s">
        <v>260</v>
      </c>
      <c r="E5793" s="274" t="s">
        <v>1</v>
      </c>
      <c r="F5793" s="275" t="s">
        <v>505</v>
      </c>
      <c r="G5793" s="273"/>
      <c r="H5793" s="274" t="s">
        <v>1</v>
      </c>
      <c r="I5793" s="276"/>
      <c r="J5793" s="273"/>
      <c r="K5793" s="273"/>
      <c r="L5793" s="277"/>
      <c r="M5793" s="278"/>
      <c r="N5793" s="279"/>
      <c r="O5793" s="279"/>
      <c r="P5793" s="279"/>
      <c r="Q5793" s="279"/>
      <c r="R5793" s="279"/>
      <c r="S5793" s="279"/>
      <c r="T5793" s="280"/>
      <c r="U5793" s="15"/>
      <c r="V5793" s="15"/>
      <c r="W5793" s="15"/>
      <c r="X5793" s="15"/>
      <c r="Y5793" s="15"/>
      <c r="Z5793" s="15"/>
      <c r="AA5793" s="15"/>
      <c r="AB5793" s="15"/>
      <c r="AC5793" s="15"/>
      <c r="AD5793" s="15"/>
      <c r="AE5793" s="15"/>
      <c r="AT5793" s="281" t="s">
        <v>260</v>
      </c>
      <c r="AU5793" s="281" t="s">
        <v>93</v>
      </c>
      <c r="AV5793" s="15" t="s">
        <v>91</v>
      </c>
      <c r="AW5793" s="15" t="s">
        <v>40</v>
      </c>
      <c r="AX5793" s="15" t="s">
        <v>84</v>
      </c>
      <c r="AY5793" s="281" t="s">
        <v>251</v>
      </c>
    </row>
    <row r="5794" s="13" customFormat="1">
      <c r="A5794" s="13"/>
      <c r="B5794" s="249"/>
      <c r="C5794" s="250"/>
      <c r="D5794" s="251" t="s">
        <v>260</v>
      </c>
      <c r="E5794" s="252" t="s">
        <v>1</v>
      </c>
      <c r="F5794" s="253" t="s">
        <v>4224</v>
      </c>
      <c r="G5794" s="250"/>
      <c r="H5794" s="254">
        <v>23.143000000000001</v>
      </c>
      <c r="I5794" s="255"/>
      <c r="J5794" s="250"/>
      <c r="K5794" s="250"/>
      <c r="L5794" s="256"/>
      <c r="M5794" s="257"/>
      <c r="N5794" s="258"/>
      <c r="O5794" s="258"/>
      <c r="P5794" s="258"/>
      <c r="Q5794" s="258"/>
      <c r="R5794" s="258"/>
      <c r="S5794" s="258"/>
      <c r="T5794" s="259"/>
      <c r="U5794" s="13"/>
      <c r="V5794" s="13"/>
      <c r="W5794" s="13"/>
      <c r="X5794" s="13"/>
      <c r="Y5794" s="13"/>
      <c r="Z5794" s="13"/>
      <c r="AA5794" s="13"/>
      <c r="AB5794" s="13"/>
      <c r="AC5794" s="13"/>
      <c r="AD5794" s="13"/>
      <c r="AE5794" s="13"/>
      <c r="AT5794" s="260" t="s">
        <v>260</v>
      </c>
      <c r="AU5794" s="260" t="s">
        <v>93</v>
      </c>
      <c r="AV5794" s="13" t="s">
        <v>93</v>
      </c>
      <c r="AW5794" s="13" t="s">
        <v>40</v>
      </c>
      <c r="AX5794" s="13" t="s">
        <v>84</v>
      </c>
      <c r="AY5794" s="260" t="s">
        <v>251</v>
      </c>
    </row>
    <row r="5795" s="13" customFormat="1">
      <c r="A5795" s="13"/>
      <c r="B5795" s="249"/>
      <c r="C5795" s="250"/>
      <c r="D5795" s="251" t="s">
        <v>260</v>
      </c>
      <c r="E5795" s="252" t="s">
        <v>1</v>
      </c>
      <c r="F5795" s="253" t="s">
        <v>4225</v>
      </c>
      <c r="G5795" s="250"/>
      <c r="H5795" s="254">
        <v>324.41000000000003</v>
      </c>
      <c r="I5795" s="255"/>
      <c r="J5795" s="250"/>
      <c r="K5795" s="250"/>
      <c r="L5795" s="256"/>
      <c r="M5795" s="257"/>
      <c r="N5795" s="258"/>
      <c r="O5795" s="258"/>
      <c r="P5795" s="258"/>
      <c r="Q5795" s="258"/>
      <c r="R5795" s="258"/>
      <c r="S5795" s="258"/>
      <c r="T5795" s="259"/>
      <c r="U5795" s="13"/>
      <c r="V5795" s="13"/>
      <c r="W5795" s="13"/>
      <c r="X5795" s="13"/>
      <c r="Y5795" s="13"/>
      <c r="Z5795" s="13"/>
      <c r="AA5795" s="13"/>
      <c r="AB5795" s="13"/>
      <c r="AC5795" s="13"/>
      <c r="AD5795" s="13"/>
      <c r="AE5795" s="13"/>
      <c r="AT5795" s="260" t="s">
        <v>260</v>
      </c>
      <c r="AU5795" s="260" t="s">
        <v>93</v>
      </c>
      <c r="AV5795" s="13" t="s">
        <v>93</v>
      </c>
      <c r="AW5795" s="13" t="s">
        <v>40</v>
      </c>
      <c r="AX5795" s="13" t="s">
        <v>84</v>
      </c>
      <c r="AY5795" s="260" t="s">
        <v>251</v>
      </c>
    </row>
    <row r="5796" s="13" customFormat="1">
      <c r="A5796" s="13"/>
      <c r="B5796" s="249"/>
      <c r="C5796" s="250"/>
      <c r="D5796" s="251" t="s">
        <v>260</v>
      </c>
      <c r="E5796" s="252" t="s">
        <v>1</v>
      </c>
      <c r="F5796" s="253" t="s">
        <v>4226</v>
      </c>
      <c r="G5796" s="250"/>
      <c r="H5796" s="254">
        <v>18.071000000000002</v>
      </c>
      <c r="I5796" s="255"/>
      <c r="J5796" s="250"/>
      <c r="K5796" s="250"/>
      <c r="L5796" s="256"/>
      <c r="M5796" s="257"/>
      <c r="N5796" s="258"/>
      <c r="O5796" s="258"/>
      <c r="P5796" s="258"/>
      <c r="Q5796" s="258"/>
      <c r="R5796" s="258"/>
      <c r="S5796" s="258"/>
      <c r="T5796" s="259"/>
      <c r="U5796" s="13"/>
      <c r="V5796" s="13"/>
      <c r="W5796" s="13"/>
      <c r="X5796" s="13"/>
      <c r="Y5796" s="13"/>
      <c r="Z5796" s="13"/>
      <c r="AA5796" s="13"/>
      <c r="AB5796" s="13"/>
      <c r="AC5796" s="13"/>
      <c r="AD5796" s="13"/>
      <c r="AE5796" s="13"/>
      <c r="AT5796" s="260" t="s">
        <v>260</v>
      </c>
      <c r="AU5796" s="260" t="s">
        <v>93</v>
      </c>
      <c r="AV5796" s="13" t="s">
        <v>93</v>
      </c>
      <c r="AW5796" s="13" t="s">
        <v>40</v>
      </c>
      <c r="AX5796" s="13" t="s">
        <v>84</v>
      </c>
      <c r="AY5796" s="260" t="s">
        <v>251</v>
      </c>
    </row>
    <row r="5797" s="13" customFormat="1">
      <c r="A5797" s="13"/>
      <c r="B5797" s="249"/>
      <c r="C5797" s="250"/>
      <c r="D5797" s="251" t="s">
        <v>260</v>
      </c>
      <c r="E5797" s="252" t="s">
        <v>1</v>
      </c>
      <c r="F5797" s="253" t="s">
        <v>4227</v>
      </c>
      <c r="G5797" s="250"/>
      <c r="H5797" s="254">
        <v>22.870999999999999</v>
      </c>
      <c r="I5797" s="255"/>
      <c r="J5797" s="250"/>
      <c r="K5797" s="250"/>
      <c r="L5797" s="256"/>
      <c r="M5797" s="257"/>
      <c r="N5797" s="258"/>
      <c r="O5797" s="258"/>
      <c r="P5797" s="258"/>
      <c r="Q5797" s="258"/>
      <c r="R5797" s="258"/>
      <c r="S5797" s="258"/>
      <c r="T5797" s="259"/>
      <c r="U5797" s="13"/>
      <c r="V5797" s="13"/>
      <c r="W5797" s="13"/>
      <c r="X5797" s="13"/>
      <c r="Y5797" s="13"/>
      <c r="Z5797" s="13"/>
      <c r="AA5797" s="13"/>
      <c r="AB5797" s="13"/>
      <c r="AC5797" s="13"/>
      <c r="AD5797" s="13"/>
      <c r="AE5797" s="13"/>
      <c r="AT5797" s="260" t="s">
        <v>260</v>
      </c>
      <c r="AU5797" s="260" t="s">
        <v>93</v>
      </c>
      <c r="AV5797" s="13" t="s">
        <v>93</v>
      </c>
      <c r="AW5797" s="13" t="s">
        <v>40</v>
      </c>
      <c r="AX5797" s="13" t="s">
        <v>84</v>
      </c>
      <c r="AY5797" s="260" t="s">
        <v>251</v>
      </c>
    </row>
    <row r="5798" s="13" customFormat="1">
      <c r="A5798" s="13"/>
      <c r="B5798" s="249"/>
      <c r="C5798" s="250"/>
      <c r="D5798" s="251" t="s">
        <v>260</v>
      </c>
      <c r="E5798" s="252" t="s">
        <v>1</v>
      </c>
      <c r="F5798" s="253" t="s">
        <v>4228</v>
      </c>
      <c r="G5798" s="250"/>
      <c r="H5798" s="254">
        <v>25.379999999999999</v>
      </c>
      <c r="I5798" s="255"/>
      <c r="J5798" s="250"/>
      <c r="K5798" s="250"/>
      <c r="L5798" s="256"/>
      <c r="M5798" s="257"/>
      <c r="N5798" s="258"/>
      <c r="O5798" s="258"/>
      <c r="P5798" s="258"/>
      <c r="Q5798" s="258"/>
      <c r="R5798" s="258"/>
      <c r="S5798" s="258"/>
      <c r="T5798" s="259"/>
      <c r="U5798" s="13"/>
      <c r="V5798" s="13"/>
      <c r="W5798" s="13"/>
      <c r="X5798" s="13"/>
      <c r="Y5798" s="13"/>
      <c r="Z5798" s="13"/>
      <c r="AA5798" s="13"/>
      <c r="AB5798" s="13"/>
      <c r="AC5798" s="13"/>
      <c r="AD5798" s="13"/>
      <c r="AE5798" s="13"/>
      <c r="AT5798" s="260" t="s">
        <v>260</v>
      </c>
      <c r="AU5798" s="260" t="s">
        <v>93</v>
      </c>
      <c r="AV5798" s="13" t="s">
        <v>93</v>
      </c>
      <c r="AW5798" s="13" t="s">
        <v>40</v>
      </c>
      <c r="AX5798" s="13" t="s">
        <v>84</v>
      </c>
      <c r="AY5798" s="260" t="s">
        <v>251</v>
      </c>
    </row>
    <row r="5799" s="13" customFormat="1">
      <c r="A5799" s="13"/>
      <c r="B5799" s="249"/>
      <c r="C5799" s="250"/>
      <c r="D5799" s="251" t="s">
        <v>260</v>
      </c>
      <c r="E5799" s="252" t="s">
        <v>1</v>
      </c>
      <c r="F5799" s="253" t="s">
        <v>4229</v>
      </c>
      <c r="G5799" s="250"/>
      <c r="H5799" s="254">
        <v>3.4199999999999999</v>
      </c>
      <c r="I5799" s="255"/>
      <c r="J5799" s="250"/>
      <c r="K5799" s="250"/>
      <c r="L5799" s="256"/>
      <c r="M5799" s="257"/>
      <c r="N5799" s="258"/>
      <c r="O5799" s="258"/>
      <c r="P5799" s="258"/>
      <c r="Q5799" s="258"/>
      <c r="R5799" s="258"/>
      <c r="S5799" s="258"/>
      <c r="T5799" s="259"/>
      <c r="U5799" s="13"/>
      <c r="V5799" s="13"/>
      <c r="W5799" s="13"/>
      <c r="X5799" s="13"/>
      <c r="Y5799" s="13"/>
      <c r="Z5799" s="13"/>
      <c r="AA5799" s="13"/>
      <c r="AB5799" s="13"/>
      <c r="AC5799" s="13"/>
      <c r="AD5799" s="13"/>
      <c r="AE5799" s="13"/>
      <c r="AT5799" s="260" t="s">
        <v>260</v>
      </c>
      <c r="AU5799" s="260" t="s">
        <v>93</v>
      </c>
      <c r="AV5799" s="13" t="s">
        <v>93</v>
      </c>
      <c r="AW5799" s="13" t="s">
        <v>40</v>
      </c>
      <c r="AX5799" s="13" t="s">
        <v>84</v>
      </c>
      <c r="AY5799" s="260" t="s">
        <v>251</v>
      </c>
    </row>
    <row r="5800" s="16" customFormat="1">
      <c r="A5800" s="16"/>
      <c r="B5800" s="283"/>
      <c r="C5800" s="284"/>
      <c r="D5800" s="251" t="s">
        <v>260</v>
      </c>
      <c r="E5800" s="285" t="s">
        <v>1</v>
      </c>
      <c r="F5800" s="286" t="s">
        <v>329</v>
      </c>
      <c r="G5800" s="284"/>
      <c r="H5800" s="287">
        <v>417.29500000000002</v>
      </c>
      <c r="I5800" s="288"/>
      <c r="J5800" s="284"/>
      <c r="K5800" s="284"/>
      <c r="L5800" s="289"/>
      <c r="M5800" s="290"/>
      <c r="N5800" s="291"/>
      <c r="O5800" s="291"/>
      <c r="P5800" s="291"/>
      <c r="Q5800" s="291"/>
      <c r="R5800" s="291"/>
      <c r="S5800" s="291"/>
      <c r="T5800" s="292"/>
      <c r="U5800" s="16"/>
      <c r="V5800" s="16"/>
      <c r="W5800" s="16"/>
      <c r="X5800" s="16"/>
      <c r="Y5800" s="16"/>
      <c r="Z5800" s="16"/>
      <c r="AA5800" s="16"/>
      <c r="AB5800" s="16"/>
      <c r="AC5800" s="16"/>
      <c r="AD5800" s="16"/>
      <c r="AE5800" s="16"/>
      <c r="AT5800" s="293" t="s">
        <v>260</v>
      </c>
      <c r="AU5800" s="293" t="s">
        <v>93</v>
      </c>
      <c r="AV5800" s="16" t="s">
        <v>273</v>
      </c>
      <c r="AW5800" s="16" t="s">
        <v>40</v>
      </c>
      <c r="AX5800" s="16" t="s">
        <v>84</v>
      </c>
      <c r="AY5800" s="293" t="s">
        <v>251</v>
      </c>
    </row>
    <row r="5801" s="15" customFormat="1">
      <c r="A5801" s="15"/>
      <c r="B5801" s="272"/>
      <c r="C5801" s="273"/>
      <c r="D5801" s="251" t="s">
        <v>260</v>
      </c>
      <c r="E5801" s="274" t="s">
        <v>1</v>
      </c>
      <c r="F5801" s="275" t="s">
        <v>511</v>
      </c>
      <c r="G5801" s="273"/>
      <c r="H5801" s="274" t="s">
        <v>1</v>
      </c>
      <c r="I5801" s="276"/>
      <c r="J5801" s="273"/>
      <c r="K5801" s="273"/>
      <c r="L5801" s="277"/>
      <c r="M5801" s="278"/>
      <c r="N5801" s="279"/>
      <c r="O5801" s="279"/>
      <c r="P5801" s="279"/>
      <c r="Q5801" s="279"/>
      <c r="R5801" s="279"/>
      <c r="S5801" s="279"/>
      <c r="T5801" s="280"/>
      <c r="U5801" s="15"/>
      <c r="V5801" s="15"/>
      <c r="W5801" s="15"/>
      <c r="X5801" s="15"/>
      <c r="Y5801" s="15"/>
      <c r="Z5801" s="15"/>
      <c r="AA5801" s="15"/>
      <c r="AB5801" s="15"/>
      <c r="AC5801" s="15"/>
      <c r="AD5801" s="15"/>
      <c r="AE5801" s="15"/>
      <c r="AT5801" s="281" t="s">
        <v>260</v>
      </c>
      <c r="AU5801" s="281" t="s">
        <v>93</v>
      </c>
      <c r="AV5801" s="15" t="s">
        <v>91</v>
      </c>
      <c r="AW5801" s="15" t="s">
        <v>40</v>
      </c>
      <c r="AX5801" s="15" t="s">
        <v>84</v>
      </c>
      <c r="AY5801" s="281" t="s">
        <v>251</v>
      </c>
    </row>
    <row r="5802" s="13" customFormat="1">
      <c r="A5802" s="13"/>
      <c r="B5802" s="249"/>
      <c r="C5802" s="250"/>
      <c r="D5802" s="251" t="s">
        <v>260</v>
      </c>
      <c r="E5802" s="252" t="s">
        <v>1</v>
      </c>
      <c r="F5802" s="253" t="s">
        <v>4230</v>
      </c>
      <c r="G5802" s="250"/>
      <c r="H5802" s="254">
        <v>6.2930000000000001</v>
      </c>
      <c r="I5802" s="255"/>
      <c r="J5802" s="250"/>
      <c r="K5802" s="250"/>
      <c r="L5802" s="256"/>
      <c r="M5802" s="257"/>
      <c r="N5802" s="258"/>
      <c r="O5802" s="258"/>
      <c r="P5802" s="258"/>
      <c r="Q5802" s="258"/>
      <c r="R5802" s="258"/>
      <c r="S5802" s="258"/>
      <c r="T5802" s="259"/>
      <c r="U5802" s="13"/>
      <c r="V5802" s="13"/>
      <c r="W5802" s="13"/>
      <c r="X5802" s="13"/>
      <c r="Y5802" s="13"/>
      <c r="Z5802" s="13"/>
      <c r="AA5802" s="13"/>
      <c r="AB5802" s="13"/>
      <c r="AC5802" s="13"/>
      <c r="AD5802" s="13"/>
      <c r="AE5802" s="13"/>
      <c r="AT5802" s="260" t="s">
        <v>260</v>
      </c>
      <c r="AU5802" s="260" t="s">
        <v>93</v>
      </c>
      <c r="AV5802" s="13" t="s">
        <v>93</v>
      </c>
      <c r="AW5802" s="13" t="s">
        <v>40</v>
      </c>
      <c r="AX5802" s="13" t="s">
        <v>84</v>
      </c>
      <c r="AY5802" s="260" t="s">
        <v>251</v>
      </c>
    </row>
    <row r="5803" s="13" customFormat="1">
      <c r="A5803" s="13"/>
      <c r="B5803" s="249"/>
      <c r="C5803" s="250"/>
      <c r="D5803" s="251" t="s">
        <v>260</v>
      </c>
      <c r="E5803" s="252" t="s">
        <v>1</v>
      </c>
      <c r="F5803" s="253" t="s">
        <v>4225</v>
      </c>
      <c r="G5803" s="250"/>
      <c r="H5803" s="254">
        <v>324.41000000000003</v>
      </c>
      <c r="I5803" s="255"/>
      <c r="J5803" s="250"/>
      <c r="K5803" s="250"/>
      <c r="L5803" s="256"/>
      <c r="M5803" s="257"/>
      <c r="N5803" s="258"/>
      <c r="O5803" s="258"/>
      <c r="P5803" s="258"/>
      <c r="Q5803" s="258"/>
      <c r="R5803" s="258"/>
      <c r="S5803" s="258"/>
      <c r="T5803" s="259"/>
      <c r="U5803" s="13"/>
      <c r="V5803" s="13"/>
      <c r="W5803" s="13"/>
      <c r="X5803" s="13"/>
      <c r="Y5803" s="13"/>
      <c r="Z5803" s="13"/>
      <c r="AA5803" s="13"/>
      <c r="AB5803" s="13"/>
      <c r="AC5803" s="13"/>
      <c r="AD5803" s="13"/>
      <c r="AE5803" s="13"/>
      <c r="AT5803" s="260" t="s">
        <v>260</v>
      </c>
      <c r="AU5803" s="260" t="s">
        <v>93</v>
      </c>
      <c r="AV5803" s="13" t="s">
        <v>93</v>
      </c>
      <c r="AW5803" s="13" t="s">
        <v>40</v>
      </c>
      <c r="AX5803" s="13" t="s">
        <v>84</v>
      </c>
      <c r="AY5803" s="260" t="s">
        <v>251</v>
      </c>
    </row>
    <row r="5804" s="13" customFormat="1">
      <c r="A5804" s="13"/>
      <c r="B5804" s="249"/>
      <c r="C5804" s="250"/>
      <c r="D5804" s="251" t="s">
        <v>260</v>
      </c>
      <c r="E5804" s="252" t="s">
        <v>1</v>
      </c>
      <c r="F5804" s="253" t="s">
        <v>4231</v>
      </c>
      <c r="G5804" s="250"/>
      <c r="H5804" s="254">
        <v>18.071000000000002</v>
      </c>
      <c r="I5804" s="255"/>
      <c r="J5804" s="250"/>
      <c r="K5804" s="250"/>
      <c r="L5804" s="256"/>
      <c r="M5804" s="257"/>
      <c r="N5804" s="258"/>
      <c r="O5804" s="258"/>
      <c r="P5804" s="258"/>
      <c r="Q5804" s="258"/>
      <c r="R5804" s="258"/>
      <c r="S5804" s="258"/>
      <c r="T5804" s="259"/>
      <c r="U5804" s="13"/>
      <c r="V5804" s="13"/>
      <c r="W5804" s="13"/>
      <c r="X5804" s="13"/>
      <c r="Y5804" s="13"/>
      <c r="Z5804" s="13"/>
      <c r="AA5804" s="13"/>
      <c r="AB5804" s="13"/>
      <c r="AC5804" s="13"/>
      <c r="AD5804" s="13"/>
      <c r="AE5804" s="13"/>
      <c r="AT5804" s="260" t="s">
        <v>260</v>
      </c>
      <c r="AU5804" s="260" t="s">
        <v>93</v>
      </c>
      <c r="AV5804" s="13" t="s">
        <v>93</v>
      </c>
      <c r="AW5804" s="13" t="s">
        <v>40</v>
      </c>
      <c r="AX5804" s="13" t="s">
        <v>84</v>
      </c>
      <c r="AY5804" s="260" t="s">
        <v>251</v>
      </c>
    </row>
    <row r="5805" s="13" customFormat="1">
      <c r="A5805" s="13"/>
      <c r="B5805" s="249"/>
      <c r="C5805" s="250"/>
      <c r="D5805" s="251" t="s">
        <v>260</v>
      </c>
      <c r="E5805" s="252" t="s">
        <v>1</v>
      </c>
      <c r="F5805" s="253" t="s">
        <v>4232</v>
      </c>
      <c r="G5805" s="250"/>
      <c r="H5805" s="254">
        <v>22.870999999999999</v>
      </c>
      <c r="I5805" s="255"/>
      <c r="J5805" s="250"/>
      <c r="K5805" s="250"/>
      <c r="L5805" s="256"/>
      <c r="M5805" s="257"/>
      <c r="N5805" s="258"/>
      <c r="O5805" s="258"/>
      <c r="P5805" s="258"/>
      <c r="Q5805" s="258"/>
      <c r="R5805" s="258"/>
      <c r="S5805" s="258"/>
      <c r="T5805" s="259"/>
      <c r="U5805" s="13"/>
      <c r="V5805" s="13"/>
      <c r="W5805" s="13"/>
      <c r="X5805" s="13"/>
      <c r="Y5805" s="13"/>
      <c r="Z5805" s="13"/>
      <c r="AA5805" s="13"/>
      <c r="AB5805" s="13"/>
      <c r="AC5805" s="13"/>
      <c r="AD5805" s="13"/>
      <c r="AE5805" s="13"/>
      <c r="AT5805" s="260" t="s">
        <v>260</v>
      </c>
      <c r="AU5805" s="260" t="s">
        <v>93</v>
      </c>
      <c r="AV5805" s="13" t="s">
        <v>93</v>
      </c>
      <c r="AW5805" s="13" t="s">
        <v>40</v>
      </c>
      <c r="AX5805" s="13" t="s">
        <v>84</v>
      </c>
      <c r="AY5805" s="260" t="s">
        <v>251</v>
      </c>
    </row>
    <row r="5806" s="13" customFormat="1">
      <c r="A5806" s="13"/>
      <c r="B5806" s="249"/>
      <c r="C5806" s="250"/>
      <c r="D5806" s="251" t="s">
        <v>260</v>
      </c>
      <c r="E5806" s="252" t="s">
        <v>1</v>
      </c>
      <c r="F5806" s="253" t="s">
        <v>4228</v>
      </c>
      <c r="G5806" s="250"/>
      <c r="H5806" s="254">
        <v>25.379999999999999</v>
      </c>
      <c r="I5806" s="255"/>
      <c r="J5806" s="250"/>
      <c r="K5806" s="250"/>
      <c r="L5806" s="256"/>
      <c r="M5806" s="257"/>
      <c r="N5806" s="258"/>
      <c r="O5806" s="258"/>
      <c r="P5806" s="258"/>
      <c r="Q5806" s="258"/>
      <c r="R5806" s="258"/>
      <c r="S5806" s="258"/>
      <c r="T5806" s="259"/>
      <c r="U5806" s="13"/>
      <c r="V5806" s="13"/>
      <c r="W5806" s="13"/>
      <c r="X5806" s="13"/>
      <c r="Y5806" s="13"/>
      <c r="Z5806" s="13"/>
      <c r="AA5806" s="13"/>
      <c r="AB5806" s="13"/>
      <c r="AC5806" s="13"/>
      <c r="AD5806" s="13"/>
      <c r="AE5806" s="13"/>
      <c r="AT5806" s="260" t="s">
        <v>260</v>
      </c>
      <c r="AU5806" s="260" t="s">
        <v>93</v>
      </c>
      <c r="AV5806" s="13" t="s">
        <v>93</v>
      </c>
      <c r="AW5806" s="13" t="s">
        <v>40</v>
      </c>
      <c r="AX5806" s="13" t="s">
        <v>84</v>
      </c>
      <c r="AY5806" s="260" t="s">
        <v>251</v>
      </c>
    </row>
    <row r="5807" s="13" customFormat="1">
      <c r="A5807" s="13"/>
      <c r="B5807" s="249"/>
      <c r="C5807" s="250"/>
      <c r="D5807" s="251" t="s">
        <v>260</v>
      </c>
      <c r="E5807" s="252" t="s">
        <v>1</v>
      </c>
      <c r="F5807" s="253" t="s">
        <v>4229</v>
      </c>
      <c r="G5807" s="250"/>
      <c r="H5807" s="254">
        <v>3.4199999999999999</v>
      </c>
      <c r="I5807" s="255"/>
      <c r="J5807" s="250"/>
      <c r="K5807" s="250"/>
      <c r="L5807" s="256"/>
      <c r="M5807" s="257"/>
      <c r="N5807" s="258"/>
      <c r="O5807" s="258"/>
      <c r="P5807" s="258"/>
      <c r="Q5807" s="258"/>
      <c r="R5807" s="258"/>
      <c r="S5807" s="258"/>
      <c r="T5807" s="259"/>
      <c r="U5807" s="13"/>
      <c r="V5807" s="13"/>
      <c r="W5807" s="13"/>
      <c r="X5807" s="13"/>
      <c r="Y5807" s="13"/>
      <c r="Z5807" s="13"/>
      <c r="AA5807" s="13"/>
      <c r="AB5807" s="13"/>
      <c r="AC5807" s="13"/>
      <c r="AD5807" s="13"/>
      <c r="AE5807" s="13"/>
      <c r="AT5807" s="260" t="s">
        <v>260</v>
      </c>
      <c r="AU5807" s="260" t="s">
        <v>93</v>
      </c>
      <c r="AV5807" s="13" t="s">
        <v>93</v>
      </c>
      <c r="AW5807" s="13" t="s">
        <v>40</v>
      </c>
      <c r="AX5807" s="13" t="s">
        <v>84</v>
      </c>
      <c r="AY5807" s="260" t="s">
        <v>251</v>
      </c>
    </row>
    <row r="5808" s="16" customFormat="1">
      <c r="A5808" s="16"/>
      <c r="B5808" s="283"/>
      <c r="C5808" s="284"/>
      <c r="D5808" s="251" t="s">
        <v>260</v>
      </c>
      <c r="E5808" s="285" t="s">
        <v>1</v>
      </c>
      <c r="F5808" s="286" t="s">
        <v>329</v>
      </c>
      <c r="G5808" s="284"/>
      <c r="H5808" s="287">
        <v>400.44500000000005</v>
      </c>
      <c r="I5808" s="288"/>
      <c r="J5808" s="284"/>
      <c r="K5808" s="284"/>
      <c r="L5808" s="289"/>
      <c r="M5808" s="290"/>
      <c r="N5808" s="291"/>
      <c r="O5808" s="291"/>
      <c r="P5808" s="291"/>
      <c r="Q5808" s="291"/>
      <c r="R5808" s="291"/>
      <c r="S5808" s="291"/>
      <c r="T5808" s="292"/>
      <c r="U5808" s="16"/>
      <c r="V5808" s="16"/>
      <c r="W5808" s="16"/>
      <c r="X5808" s="16"/>
      <c r="Y5808" s="16"/>
      <c r="Z5808" s="16"/>
      <c r="AA5808" s="16"/>
      <c r="AB5808" s="16"/>
      <c r="AC5808" s="16"/>
      <c r="AD5808" s="16"/>
      <c r="AE5808" s="16"/>
      <c r="AT5808" s="293" t="s">
        <v>260</v>
      </c>
      <c r="AU5808" s="293" t="s">
        <v>93</v>
      </c>
      <c r="AV5808" s="16" t="s">
        <v>273</v>
      </c>
      <c r="AW5808" s="16" t="s">
        <v>40</v>
      </c>
      <c r="AX5808" s="16" t="s">
        <v>84</v>
      </c>
      <c r="AY5808" s="293" t="s">
        <v>251</v>
      </c>
    </row>
    <row r="5809" s="15" customFormat="1">
      <c r="A5809" s="15"/>
      <c r="B5809" s="272"/>
      <c r="C5809" s="273"/>
      <c r="D5809" s="251" t="s">
        <v>260</v>
      </c>
      <c r="E5809" s="274" t="s">
        <v>1</v>
      </c>
      <c r="F5809" s="275" t="s">
        <v>517</v>
      </c>
      <c r="G5809" s="273"/>
      <c r="H5809" s="274" t="s">
        <v>1</v>
      </c>
      <c r="I5809" s="276"/>
      <c r="J5809" s="273"/>
      <c r="K5809" s="273"/>
      <c r="L5809" s="277"/>
      <c r="M5809" s="278"/>
      <c r="N5809" s="279"/>
      <c r="O5809" s="279"/>
      <c r="P5809" s="279"/>
      <c r="Q5809" s="279"/>
      <c r="R5809" s="279"/>
      <c r="S5809" s="279"/>
      <c r="T5809" s="280"/>
      <c r="U5809" s="15"/>
      <c r="V5809" s="15"/>
      <c r="W5809" s="15"/>
      <c r="X5809" s="15"/>
      <c r="Y5809" s="15"/>
      <c r="Z5809" s="15"/>
      <c r="AA5809" s="15"/>
      <c r="AB5809" s="15"/>
      <c r="AC5809" s="15"/>
      <c r="AD5809" s="15"/>
      <c r="AE5809" s="15"/>
      <c r="AT5809" s="281" t="s">
        <v>260</v>
      </c>
      <c r="AU5809" s="281" t="s">
        <v>93</v>
      </c>
      <c r="AV5809" s="15" t="s">
        <v>91</v>
      </c>
      <c r="AW5809" s="15" t="s">
        <v>40</v>
      </c>
      <c r="AX5809" s="15" t="s">
        <v>84</v>
      </c>
      <c r="AY5809" s="281" t="s">
        <v>251</v>
      </c>
    </row>
    <row r="5810" s="13" customFormat="1">
      <c r="A5810" s="13"/>
      <c r="B5810" s="249"/>
      <c r="C5810" s="250"/>
      <c r="D5810" s="251" t="s">
        <v>260</v>
      </c>
      <c r="E5810" s="252" t="s">
        <v>1</v>
      </c>
      <c r="F5810" s="253" t="s">
        <v>4233</v>
      </c>
      <c r="G5810" s="250"/>
      <c r="H5810" s="254">
        <v>6.2930000000000001</v>
      </c>
      <c r="I5810" s="255"/>
      <c r="J5810" s="250"/>
      <c r="K5810" s="250"/>
      <c r="L5810" s="256"/>
      <c r="M5810" s="257"/>
      <c r="N5810" s="258"/>
      <c r="O5810" s="258"/>
      <c r="P5810" s="258"/>
      <c r="Q5810" s="258"/>
      <c r="R5810" s="258"/>
      <c r="S5810" s="258"/>
      <c r="T5810" s="259"/>
      <c r="U5810" s="13"/>
      <c r="V5810" s="13"/>
      <c r="W5810" s="13"/>
      <c r="X5810" s="13"/>
      <c r="Y5810" s="13"/>
      <c r="Z5810" s="13"/>
      <c r="AA5810" s="13"/>
      <c r="AB5810" s="13"/>
      <c r="AC5810" s="13"/>
      <c r="AD5810" s="13"/>
      <c r="AE5810" s="13"/>
      <c r="AT5810" s="260" t="s">
        <v>260</v>
      </c>
      <c r="AU5810" s="260" t="s">
        <v>93</v>
      </c>
      <c r="AV5810" s="13" t="s">
        <v>93</v>
      </c>
      <c r="AW5810" s="13" t="s">
        <v>40</v>
      </c>
      <c r="AX5810" s="13" t="s">
        <v>84</v>
      </c>
      <c r="AY5810" s="260" t="s">
        <v>251</v>
      </c>
    </row>
    <row r="5811" s="13" customFormat="1">
      <c r="A5811" s="13"/>
      <c r="B5811" s="249"/>
      <c r="C5811" s="250"/>
      <c r="D5811" s="251" t="s">
        <v>260</v>
      </c>
      <c r="E5811" s="252" t="s">
        <v>1</v>
      </c>
      <c r="F5811" s="253" t="s">
        <v>4225</v>
      </c>
      <c r="G5811" s="250"/>
      <c r="H5811" s="254">
        <v>324.41000000000003</v>
      </c>
      <c r="I5811" s="255"/>
      <c r="J5811" s="250"/>
      <c r="K5811" s="250"/>
      <c r="L5811" s="256"/>
      <c r="M5811" s="257"/>
      <c r="N5811" s="258"/>
      <c r="O5811" s="258"/>
      <c r="P5811" s="258"/>
      <c r="Q5811" s="258"/>
      <c r="R5811" s="258"/>
      <c r="S5811" s="258"/>
      <c r="T5811" s="259"/>
      <c r="U5811" s="13"/>
      <c r="V5811" s="13"/>
      <c r="W5811" s="13"/>
      <c r="X5811" s="13"/>
      <c r="Y5811" s="13"/>
      <c r="Z5811" s="13"/>
      <c r="AA5811" s="13"/>
      <c r="AB5811" s="13"/>
      <c r="AC5811" s="13"/>
      <c r="AD5811" s="13"/>
      <c r="AE5811" s="13"/>
      <c r="AT5811" s="260" t="s">
        <v>260</v>
      </c>
      <c r="AU5811" s="260" t="s">
        <v>93</v>
      </c>
      <c r="AV5811" s="13" t="s">
        <v>93</v>
      </c>
      <c r="AW5811" s="13" t="s">
        <v>40</v>
      </c>
      <c r="AX5811" s="13" t="s">
        <v>84</v>
      </c>
      <c r="AY5811" s="260" t="s">
        <v>251</v>
      </c>
    </row>
    <row r="5812" s="13" customFormat="1">
      <c r="A5812" s="13"/>
      <c r="B5812" s="249"/>
      <c r="C5812" s="250"/>
      <c r="D5812" s="251" t="s">
        <v>260</v>
      </c>
      <c r="E5812" s="252" t="s">
        <v>1</v>
      </c>
      <c r="F5812" s="253" t="s">
        <v>4234</v>
      </c>
      <c r="G5812" s="250"/>
      <c r="H5812" s="254">
        <v>18.071000000000002</v>
      </c>
      <c r="I5812" s="255"/>
      <c r="J5812" s="250"/>
      <c r="K5812" s="250"/>
      <c r="L5812" s="256"/>
      <c r="M5812" s="257"/>
      <c r="N5812" s="258"/>
      <c r="O5812" s="258"/>
      <c r="P5812" s="258"/>
      <c r="Q5812" s="258"/>
      <c r="R5812" s="258"/>
      <c r="S5812" s="258"/>
      <c r="T5812" s="259"/>
      <c r="U5812" s="13"/>
      <c r="V5812" s="13"/>
      <c r="W5812" s="13"/>
      <c r="X5812" s="13"/>
      <c r="Y5812" s="13"/>
      <c r="Z5812" s="13"/>
      <c r="AA5812" s="13"/>
      <c r="AB5812" s="13"/>
      <c r="AC5812" s="13"/>
      <c r="AD5812" s="13"/>
      <c r="AE5812" s="13"/>
      <c r="AT5812" s="260" t="s">
        <v>260</v>
      </c>
      <c r="AU5812" s="260" t="s">
        <v>93</v>
      </c>
      <c r="AV5812" s="13" t="s">
        <v>93</v>
      </c>
      <c r="AW5812" s="13" t="s">
        <v>40</v>
      </c>
      <c r="AX5812" s="13" t="s">
        <v>84</v>
      </c>
      <c r="AY5812" s="260" t="s">
        <v>251</v>
      </c>
    </row>
    <row r="5813" s="13" customFormat="1">
      <c r="A5813" s="13"/>
      <c r="B5813" s="249"/>
      <c r="C5813" s="250"/>
      <c r="D5813" s="251" t="s">
        <v>260</v>
      </c>
      <c r="E5813" s="252" t="s">
        <v>1</v>
      </c>
      <c r="F5813" s="253" t="s">
        <v>4235</v>
      </c>
      <c r="G5813" s="250"/>
      <c r="H5813" s="254">
        <v>22.870999999999999</v>
      </c>
      <c r="I5813" s="255"/>
      <c r="J5813" s="250"/>
      <c r="K5813" s="250"/>
      <c r="L5813" s="256"/>
      <c r="M5813" s="257"/>
      <c r="N5813" s="258"/>
      <c r="O5813" s="258"/>
      <c r="P5813" s="258"/>
      <c r="Q5813" s="258"/>
      <c r="R5813" s="258"/>
      <c r="S5813" s="258"/>
      <c r="T5813" s="259"/>
      <c r="U5813" s="13"/>
      <c r="V5813" s="13"/>
      <c r="W5813" s="13"/>
      <c r="X5813" s="13"/>
      <c r="Y5813" s="13"/>
      <c r="Z5813" s="13"/>
      <c r="AA5813" s="13"/>
      <c r="AB5813" s="13"/>
      <c r="AC5813" s="13"/>
      <c r="AD5813" s="13"/>
      <c r="AE5813" s="13"/>
      <c r="AT5813" s="260" t="s">
        <v>260</v>
      </c>
      <c r="AU5813" s="260" t="s">
        <v>93</v>
      </c>
      <c r="AV5813" s="13" t="s">
        <v>93</v>
      </c>
      <c r="AW5813" s="13" t="s">
        <v>40</v>
      </c>
      <c r="AX5813" s="13" t="s">
        <v>84</v>
      </c>
      <c r="AY5813" s="260" t="s">
        <v>251</v>
      </c>
    </row>
    <row r="5814" s="13" customFormat="1">
      <c r="A5814" s="13"/>
      <c r="B5814" s="249"/>
      <c r="C5814" s="250"/>
      <c r="D5814" s="251" t="s">
        <v>260</v>
      </c>
      <c r="E5814" s="252" t="s">
        <v>1</v>
      </c>
      <c r="F5814" s="253" t="s">
        <v>4228</v>
      </c>
      <c r="G5814" s="250"/>
      <c r="H5814" s="254">
        <v>25.379999999999999</v>
      </c>
      <c r="I5814" s="255"/>
      <c r="J5814" s="250"/>
      <c r="K5814" s="250"/>
      <c r="L5814" s="256"/>
      <c r="M5814" s="257"/>
      <c r="N5814" s="258"/>
      <c r="O5814" s="258"/>
      <c r="P5814" s="258"/>
      <c r="Q5814" s="258"/>
      <c r="R5814" s="258"/>
      <c r="S5814" s="258"/>
      <c r="T5814" s="259"/>
      <c r="U5814" s="13"/>
      <c r="V5814" s="13"/>
      <c r="W5814" s="13"/>
      <c r="X5814" s="13"/>
      <c r="Y5814" s="13"/>
      <c r="Z5814" s="13"/>
      <c r="AA5814" s="13"/>
      <c r="AB5814" s="13"/>
      <c r="AC5814" s="13"/>
      <c r="AD5814" s="13"/>
      <c r="AE5814" s="13"/>
      <c r="AT5814" s="260" t="s">
        <v>260</v>
      </c>
      <c r="AU5814" s="260" t="s">
        <v>93</v>
      </c>
      <c r="AV5814" s="13" t="s">
        <v>93</v>
      </c>
      <c r="AW5814" s="13" t="s">
        <v>40</v>
      </c>
      <c r="AX5814" s="13" t="s">
        <v>84</v>
      </c>
      <c r="AY5814" s="260" t="s">
        <v>251</v>
      </c>
    </row>
    <row r="5815" s="13" customFormat="1">
      <c r="A5815" s="13"/>
      <c r="B5815" s="249"/>
      <c r="C5815" s="250"/>
      <c r="D5815" s="251" t="s">
        <v>260</v>
      </c>
      <c r="E5815" s="252" t="s">
        <v>1</v>
      </c>
      <c r="F5815" s="253" t="s">
        <v>4229</v>
      </c>
      <c r="G5815" s="250"/>
      <c r="H5815" s="254">
        <v>3.4199999999999999</v>
      </c>
      <c r="I5815" s="255"/>
      <c r="J5815" s="250"/>
      <c r="K5815" s="250"/>
      <c r="L5815" s="256"/>
      <c r="M5815" s="257"/>
      <c r="N5815" s="258"/>
      <c r="O5815" s="258"/>
      <c r="P5815" s="258"/>
      <c r="Q5815" s="258"/>
      <c r="R5815" s="258"/>
      <c r="S5815" s="258"/>
      <c r="T5815" s="259"/>
      <c r="U5815" s="13"/>
      <c r="V5815" s="13"/>
      <c r="W5815" s="13"/>
      <c r="X5815" s="13"/>
      <c r="Y5815" s="13"/>
      <c r="Z5815" s="13"/>
      <c r="AA5815" s="13"/>
      <c r="AB5815" s="13"/>
      <c r="AC5815" s="13"/>
      <c r="AD5815" s="13"/>
      <c r="AE5815" s="13"/>
      <c r="AT5815" s="260" t="s">
        <v>260</v>
      </c>
      <c r="AU5815" s="260" t="s">
        <v>93</v>
      </c>
      <c r="AV5815" s="13" t="s">
        <v>93</v>
      </c>
      <c r="AW5815" s="13" t="s">
        <v>40</v>
      </c>
      <c r="AX5815" s="13" t="s">
        <v>84</v>
      </c>
      <c r="AY5815" s="260" t="s">
        <v>251</v>
      </c>
    </row>
    <row r="5816" s="16" customFormat="1">
      <c r="A5816" s="16"/>
      <c r="B5816" s="283"/>
      <c r="C5816" s="284"/>
      <c r="D5816" s="251" t="s">
        <v>260</v>
      </c>
      <c r="E5816" s="285" t="s">
        <v>1</v>
      </c>
      <c r="F5816" s="286" t="s">
        <v>329</v>
      </c>
      <c r="G5816" s="284"/>
      <c r="H5816" s="287">
        <v>400.44500000000005</v>
      </c>
      <c r="I5816" s="288"/>
      <c r="J5816" s="284"/>
      <c r="K5816" s="284"/>
      <c r="L5816" s="289"/>
      <c r="M5816" s="290"/>
      <c r="N5816" s="291"/>
      <c r="O5816" s="291"/>
      <c r="P5816" s="291"/>
      <c r="Q5816" s="291"/>
      <c r="R5816" s="291"/>
      <c r="S5816" s="291"/>
      <c r="T5816" s="292"/>
      <c r="U5816" s="16"/>
      <c r="V5816" s="16"/>
      <c r="W5816" s="16"/>
      <c r="X5816" s="16"/>
      <c r="Y5816" s="16"/>
      <c r="Z5816" s="16"/>
      <c r="AA5816" s="16"/>
      <c r="AB5816" s="16"/>
      <c r="AC5816" s="16"/>
      <c r="AD5816" s="16"/>
      <c r="AE5816" s="16"/>
      <c r="AT5816" s="293" t="s">
        <v>260</v>
      </c>
      <c r="AU5816" s="293" t="s">
        <v>93</v>
      </c>
      <c r="AV5816" s="16" t="s">
        <v>273</v>
      </c>
      <c r="AW5816" s="16" t="s">
        <v>40</v>
      </c>
      <c r="AX5816" s="16" t="s">
        <v>84</v>
      </c>
      <c r="AY5816" s="293" t="s">
        <v>251</v>
      </c>
    </row>
    <row r="5817" s="15" customFormat="1">
      <c r="A5817" s="15"/>
      <c r="B5817" s="272"/>
      <c r="C5817" s="273"/>
      <c r="D5817" s="251" t="s">
        <v>260</v>
      </c>
      <c r="E5817" s="274" t="s">
        <v>1</v>
      </c>
      <c r="F5817" s="275" t="s">
        <v>519</v>
      </c>
      <c r="G5817" s="273"/>
      <c r="H5817" s="274" t="s">
        <v>1</v>
      </c>
      <c r="I5817" s="276"/>
      <c r="J5817" s="273"/>
      <c r="K5817" s="273"/>
      <c r="L5817" s="277"/>
      <c r="M5817" s="278"/>
      <c r="N5817" s="279"/>
      <c r="O5817" s="279"/>
      <c r="P5817" s="279"/>
      <c r="Q5817" s="279"/>
      <c r="R5817" s="279"/>
      <c r="S5817" s="279"/>
      <c r="T5817" s="280"/>
      <c r="U5817" s="15"/>
      <c r="V5817" s="15"/>
      <c r="W5817" s="15"/>
      <c r="X5817" s="15"/>
      <c r="Y5817" s="15"/>
      <c r="Z5817" s="15"/>
      <c r="AA5817" s="15"/>
      <c r="AB5817" s="15"/>
      <c r="AC5817" s="15"/>
      <c r="AD5817" s="15"/>
      <c r="AE5817" s="15"/>
      <c r="AT5817" s="281" t="s">
        <v>260</v>
      </c>
      <c r="AU5817" s="281" t="s">
        <v>93</v>
      </c>
      <c r="AV5817" s="15" t="s">
        <v>91</v>
      </c>
      <c r="AW5817" s="15" t="s">
        <v>40</v>
      </c>
      <c r="AX5817" s="15" t="s">
        <v>84</v>
      </c>
      <c r="AY5817" s="281" t="s">
        <v>251</v>
      </c>
    </row>
    <row r="5818" s="13" customFormat="1">
      <c r="A5818" s="13"/>
      <c r="B5818" s="249"/>
      <c r="C5818" s="250"/>
      <c r="D5818" s="251" t="s">
        <v>260</v>
      </c>
      <c r="E5818" s="252" t="s">
        <v>1</v>
      </c>
      <c r="F5818" s="253" t="s">
        <v>4236</v>
      </c>
      <c r="G5818" s="250"/>
      <c r="H5818" s="254">
        <v>6.2930000000000001</v>
      </c>
      <c r="I5818" s="255"/>
      <c r="J5818" s="250"/>
      <c r="K5818" s="250"/>
      <c r="L5818" s="256"/>
      <c r="M5818" s="257"/>
      <c r="N5818" s="258"/>
      <c r="O5818" s="258"/>
      <c r="P5818" s="258"/>
      <c r="Q5818" s="258"/>
      <c r="R5818" s="258"/>
      <c r="S5818" s="258"/>
      <c r="T5818" s="259"/>
      <c r="U5818" s="13"/>
      <c r="V5818" s="13"/>
      <c r="W5818" s="13"/>
      <c r="X5818" s="13"/>
      <c r="Y5818" s="13"/>
      <c r="Z5818" s="13"/>
      <c r="AA5818" s="13"/>
      <c r="AB5818" s="13"/>
      <c r="AC5818" s="13"/>
      <c r="AD5818" s="13"/>
      <c r="AE5818" s="13"/>
      <c r="AT5818" s="260" t="s">
        <v>260</v>
      </c>
      <c r="AU5818" s="260" t="s">
        <v>93</v>
      </c>
      <c r="AV5818" s="13" t="s">
        <v>93</v>
      </c>
      <c r="AW5818" s="13" t="s">
        <v>40</v>
      </c>
      <c r="AX5818" s="13" t="s">
        <v>84</v>
      </c>
      <c r="AY5818" s="260" t="s">
        <v>251</v>
      </c>
    </row>
    <row r="5819" s="13" customFormat="1">
      <c r="A5819" s="13"/>
      <c r="B5819" s="249"/>
      <c r="C5819" s="250"/>
      <c r="D5819" s="251" t="s">
        <v>260</v>
      </c>
      <c r="E5819" s="252" t="s">
        <v>1</v>
      </c>
      <c r="F5819" s="253" t="s">
        <v>4225</v>
      </c>
      <c r="G5819" s="250"/>
      <c r="H5819" s="254">
        <v>324.41000000000003</v>
      </c>
      <c r="I5819" s="255"/>
      <c r="J5819" s="250"/>
      <c r="K5819" s="250"/>
      <c r="L5819" s="256"/>
      <c r="M5819" s="257"/>
      <c r="N5819" s="258"/>
      <c r="O5819" s="258"/>
      <c r="P5819" s="258"/>
      <c r="Q5819" s="258"/>
      <c r="R5819" s="258"/>
      <c r="S5819" s="258"/>
      <c r="T5819" s="259"/>
      <c r="U5819" s="13"/>
      <c r="V5819" s="13"/>
      <c r="W5819" s="13"/>
      <c r="X5819" s="13"/>
      <c r="Y5819" s="13"/>
      <c r="Z5819" s="13"/>
      <c r="AA5819" s="13"/>
      <c r="AB5819" s="13"/>
      <c r="AC5819" s="13"/>
      <c r="AD5819" s="13"/>
      <c r="AE5819" s="13"/>
      <c r="AT5819" s="260" t="s">
        <v>260</v>
      </c>
      <c r="AU5819" s="260" t="s">
        <v>93</v>
      </c>
      <c r="AV5819" s="13" t="s">
        <v>93</v>
      </c>
      <c r="AW5819" s="13" t="s">
        <v>40</v>
      </c>
      <c r="AX5819" s="13" t="s">
        <v>84</v>
      </c>
      <c r="AY5819" s="260" t="s">
        <v>251</v>
      </c>
    </row>
    <row r="5820" s="13" customFormat="1">
      <c r="A5820" s="13"/>
      <c r="B5820" s="249"/>
      <c r="C5820" s="250"/>
      <c r="D5820" s="251" t="s">
        <v>260</v>
      </c>
      <c r="E5820" s="252" t="s">
        <v>1</v>
      </c>
      <c r="F5820" s="253" t="s">
        <v>4237</v>
      </c>
      <c r="G5820" s="250"/>
      <c r="H5820" s="254">
        <v>18.071000000000002</v>
      </c>
      <c r="I5820" s="255"/>
      <c r="J5820" s="250"/>
      <c r="K5820" s="250"/>
      <c r="L5820" s="256"/>
      <c r="M5820" s="257"/>
      <c r="N5820" s="258"/>
      <c r="O5820" s="258"/>
      <c r="P5820" s="258"/>
      <c r="Q5820" s="258"/>
      <c r="R5820" s="258"/>
      <c r="S5820" s="258"/>
      <c r="T5820" s="259"/>
      <c r="U5820" s="13"/>
      <c r="V5820" s="13"/>
      <c r="W5820" s="13"/>
      <c r="X5820" s="13"/>
      <c r="Y5820" s="13"/>
      <c r="Z5820" s="13"/>
      <c r="AA5820" s="13"/>
      <c r="AB5820" s="13"/>
      <c r="AC5820" s="13"/>
      <c r="AD5820" s="13"/>
      <c r="AE5820" s="13"/>
      <c r="AT5820" s="260" t="s">
        <v>260</v>
      </c>
      <c r="AU5820" s="260" t="s">
        <v>93</v>
      </c>
      <c r="AV5820" s="13" t="s">
        <v>93</v>
      </c>
      <c r="AW5820" s="13" t="s">
        <v>40</v>
      </c>
      <c r="AX5820" s="13" t="s">
        <v>84</v>
      </c>
      <c r="AY5820" s="260" t="s">
        <v>251</v>
      </c>
    </row>
    <row r="5821" s="13" customFormat="1">
      <c r="A5821" s="13"/>
      <c r="B5821" s="249"/>
      <c r="C5821" s="250"/>
      <c r="D5821" s="251" t="s">
        <v>260</v>
      </c>
      <c r="E5821" s="252" t="s">
        <v>1</v>
      </c>
      <c r="F5821" s="253" t="s">
        <v>4238</v>
      </c>
      <c r="G5821" s="250"/>
      <c r="H5821" s="254">
        <v>22.870999999999999</v>
      </c>
      <c r="I5821" s="255"/>
      <c r="J5821" s="250"/>
      <c r="K5821" s="250"/>
      <c r="L5821" s="256"/>
      <c r="M5821" s="257"/>
      <c r="N5821" s="258"/>
      <c r="O5821" s="258"/>
      <c r="P5821" s="258"/>
      <c r="Q5821" s="258"/>
      <c r="R5821" s="258"/>
      <c r="S5821" s="258"/>
      <c r="T5821" s="259"/>
      <c r="U5821" s="13"/>
      <c r="V5821" s="13"/>
      <c r="W5821" s="13"/>
      <c r="X5821" s="13"/>
      <c r="Y5821" s="13"/>
      <c r="Z5821" s="13"/>
      <c r="AA5821" s="13"/>
      <c r="AB5821" s="13"/>
      <c r="AC5821" s="13"/>
      <c r="AD5821" s="13"/>
      <c r="AE5821" s="13"/>
      <c r="AT5821" s="260" t="s">
        <v>260</v>
      </c>
      <c r="AU5821" s="260" t="s">
        <v>93</v>
      </c>
      <c r="AV5821" s="13" t="s">
        <v>93</v>
      </c>
      <c r="AW5821" s="13" t="s">
        <v>40</v>
      </c>
      <c r="AX5821" s="13" t="s">
        <v>84</v>
      </c>
      <c r="AY5821" s="260" t="s">
        <v>251</v>
      </c>
    </row>
    <row r="5822" s="13" customFormat="1">
      <c r="A5822" s="13"/>
      <c r="B5822" s="249"/>
      <c r="C5822" s="250"/>
      <c r="D5822" s="251" t="s">
        <v>260</v>
      </c>
      <c r="E5822" s="252" t="s">
        <v>1</v>
      </c>
      <c r="F5822" s="253" t="s">
        <v>4228</v>
      </c>
      <c r="G5822" s="250"/>
      <c r="H5822" s="254">
        <v>25.379999999999999</v>
      </c>
      <c r="I5822" s="255"/>
      <c r="J5822" s="250"/>
      <c r="K5822" s="250"/>
      <c r="L5822" s="256"/>
      <c r="M5822" s="257"/>
      <c r="N5822" s="258"/>
      <c r="O5822" s="258"/>
      <c r="P5822" s="258"/>
      <c r="Q5822" s="258"/>
      <c r="R5822" s="258"/>
      <c r="S5822" s="258"/>
      <c r="T5822" s="259"/>
      <c r="U5822" s="13"/>
      <c r="V5822" s="13"/>
      <c r="W5822" s="13"/>
      <c r="X5822" s="13"/>
      <c r="Y5822" s="13"/>
      <c r="Z5822" s="13"/>
      <c r="AA5822" s="13"/>
      <c r="AB5822" s="13"/>
      <c r="AC5822" s="13"/>
      <c r="AD5822" s="13"/>
      <c r="AE5822" s="13"/>
      <c r="AT5822" s="260" t="s">
        <v>260</v>
      </c>
      <c r="AU5822" s="260" t="s">
        <v>93</v>
      </c>
      <c r="AV5822" s="13" t="s">
        <v>93</v>
      </c>
      <c r="AW5822" s="13" t="s">
        <v>40</v>
      </c>
      <c r="AX5822" s="13" t="s">
        <v>84</v>
      </c>
      <c r="AY5822" s="260" t="s">
        <v>251</v>
      </c>
    </row>
    <row r="5823" s="13" customFormat="1">
      <c r="A5823" s="13"/>
      <c r="B5823" s="249"/>
      <c r="C5823" s="250"/>
      <c r="D5823" s="251" t="s">
        <v>260</v>
      </c>
      <c r="E5823" s="252" t="s">
        <v>1</v>
      </c>
      <c r="F5823" s="253" t="s">
        <v>4229</v>
      </c>
      <c r="G5823" s="250"/>
      <c r="H5823" s="254">
        <v>3.4199999999999999</v>
      </c>
      <c r="I5823" s="255"/>
      <c r="J5823" s="250"/>
      <c r="K5823" s="250"/>
      <c r="L5823" s="256"/>
      <c r="M5823" s="257"/>
      <c r="N5823" s="258"/>
      <c r="O5823" s="258"/>
      <c r="P5823" s="258"/>
      <c r="Q5823" s="258"/>
      <c r="R5823" s="258"/>
      <c r="S5823" s="258"/>
      <c r="T5823" s="259"/>
      <c r="U5823" s="13"/>
      <c r="V5823" s="13"/>
      <c r="W5823" s="13"/>
      <c r="X5823" s="13"/>
      <c r="Y5823" s="13"/>
      <c r="Z5823" s="13"/>
      <c r="AA5823" s="13"/>
      <c r="AB5823" s="13"/>
      <c r="AC5823" s="13"/>
      <c r="AD5823" s="13"/>
      <c r="AE5823" s="13"/>
      <c r="AT5823" s="260" t="s">
        <v>260</v>
      </c>
      <c r="AU5823" s="260" t="s">
        <v>93</v>
      </c>
      <c r="AV5823" s="13" t="s">
        <v>93</v>
      </c>
      <c r="AW5823" s="13" t="s">
        <v>40</v>
      </c>
      <c r="AX5823" s="13" t="s">
        <v>84</v>
      </c>
      <c r="AY5823" s="260" t="s">
        <v>251</v>
      </c>
    </row>
    <row r="5824" s="16" customFormat="1">
      <c r="A5824" s="16"/>
      <c r="B5824" s="283"/>
      <c r="C5824" s="284"/>
      <c r="D5824" s="251" t="s">
        <v>260</v>
      </c>
      <c r="E5824" s="285" t="s">
        <v>1</v>
      </c>
      <c r="F5824" s="286" t="s">
        <v>329</v>
      </c>
      <c r="G5824" s="284"/>
      <c r="H5824" s="287">
        <v>400.44500000000005</v>
      </c>
      <c r="I5824" s="288"/>
      <c r="J5824" s="284"/>
      <c r="K5824" s="284"/>
      <c r="L5824" s="289"/>
      <c r="M5824" s="290"/>
      <c r="N5824" s="291"/>
      <c r="O5824" s="291"/>
      <c r="P5824" s="291"/>
      <c r="Q5824" s="291"/>
      <c r="R5824" s="291"/>
      <c r="S5824" s="291"/>
      <c r="T5824" s="292"/>
      <c r="U5824" s="16"/>
      <c r="V5824" s="16"/>
      <c r="W5824" s="16"/>
      <c r="X5824" s="16"/>
      <c r="Y5824" s="16"/>
      <c r="Z5824" s="16"/>
      <c r="AA5824" s="16"/>
      <c r="AB5824" s="16"/>
      <c r="AC5824" s="16"/>
      <c r="AD5824" s="16"/>
      <c r="AE5824" s="16"/>
      <c r="AT5824" s="293" t="s">
        <v>260</v>
      </c>
      <c r="AU5824" s="293" t="s">
        <v>93</v>
      </c>
      <c r="AV5824" s="16" t="s">
        <v>273</v>
      </c>
      <c r="AW5824" s="16" t="s">
        <v>40</v>
      </c>
      <c r="AX5824" s="16" t="s">
        <v>84</v>
      </c>
      <c r="AY5824" s="293" t="s">
        <v>251</v>
      </c>
    </row>
    <row r="5825" s="15" customFormat="1">
      <c r="A5825" s="15"/>
      <c r="B5825" s="272"/>
      <c r="C5825" s="273"/>
      <c r="D5825" s="251" t="s">
        <v>260</v>
      </c>
      <c r="E5825" s="274" t="s">
        <v>1</v>
      </c>
      <c r="F5825" s="275" t="s">
        <v>520</v>
      </c>
      <c r="G5825" s="273"/>
      <c r="H5825" s="274" t="s">
        <v>1</v>
      </c>
      <c r="I5825" s="276"/>
      <c r="J5825" s="273"/>
      <c r="K5825" s="273"/>
      <c r="L5825" s="277"/>
      <c r="M5825" s="278"/>
      <c r="N5825" s="279"/>
      <c r="O5825" s="279"/>
      <c r="P5825" s="279"/>
      <c r="Q5825" s="279"/>
      <c r="R5825" s="279"/>
      <c r="S5825" s="279"/>
      <c r="T5825" s="280"/>
      <c r="U5825" s="15"/>
      <c r="V5825" s="15"/>
      <c r="W5825" s="15"/>
      <c r="X5825" s="15"/>
      <c r="Y5825" s="15"/>
      <c r="Z5825" s="15"/>
      <c r="AA5825" s="15"/>
      <c r="AB5825" s="15"/>
      <c r="AC5825" s="15"/>
      <c r="AD5825" s="15"/>
      <c r="AE5825" s="15"/>
      <c r="AT5825" s="281" t="s">
        <v>260</v>
      </c>
      <c r="AU5825" s="281" t="s">
        <v>93</v>
      </c>
      <c r="AV5825" s="15" t="s">
        <v>91</v>
      </c>
      <c r="AW5825" s="15" t="s">
        <v>40</v>
      </c>
      <c r="AX5825" s="15" t="s">
        <v>84</v>
      </c>
      <c r="AY5825" s="281" t="s">
        <v>251</v>
      </c>
    </row>
    <row r="5826" s="13" customFormat="1">
      <c r="A5826" s="13"/>
      <c r="B5826" s="249"/>
      <c r="C5826" s="250"/>
      <c r="D5826" s="251" t="s">
        <v>260</v>
      </c>
      <c r="E5826" s="252" t="s">
        <v>1</v>
      </c>
      <c r="F5826" s="253" t="s">
        <v>4239</v>
      </c>
      <c r="G5826" s="250"/>
      <c r="H5826" s="254">
        <v>6.2930000000000001</v>
      </c>
      <c r="I5826" s="255"/>
      <c r="J5826" s="250"/>
      <c r="K5826" s="250"/>
      <c r="L5826" s="256"/>
      <c r="M5826" s="257"/>
      <c r="N5826" s="258"/>
      <c r="O5826" s="258"/>
      <c r="P5826" s="258"/>
      <c r="Q5826" s="258"/>
      <c r="R5826" s="258"/>
      <c r="S5826" s="258"/>
      <c r="T5826" s="259"/>
      <c r="U5826" s="13"/>
      <c r="V5826" s="13"/>
      <c r="W5826" s="13"/>
      <c r="X5826" s="13"/>
      <c r="Y5826" s="13"/>
      <c r="Z5826" s="13"/>
      <c r="AA5826" s="13"/>
      <c r="AB5826" s="13"/>
      <c r="AC5826" s="13"/>
      <c r="AD5826" s="13"/>
      <c r="AE5826" s="13"/>
      <c r="AT5826" s="260" t="s">
        <v>260</v>
      </c>
      <c r="AU5826" s="260" t="s">
        <v>93</v>
      </c>
      <c r="AV5826" s="13" t="s">
        <v>93</v>
      </c>
      <c r="AW5826" s="13" t="s">
        <v>40</v>
      </c>
      <c r="AX5826" s="13" t="s">
        <v>84</v>
      </c>
      <c r="AY5826" s="260" t="s">
        <v>251</v>
      </c>
    </row>
    <row r="5827" s="13" customFormat="1">
      <c r="A5827" s="13"/>
      <c r="B5827" s="249"/>
      <c r="C5827" s="250"/>
      <c r="D5827" s="251" t="s">
        <v>260</v>
      </c>
      <c r="E5827" s="252" t="s">
        <v>1</v>
      </c>
      <c r="F5827" s="253" t="s">
        <v>4225</v>
      </c>
      <c r="G5827" s="250"/>
      <c r="H5827" s="254">
        <v>324.41000000000003</v>
      </c>
      <c r="I5827" s="255"/>
      <c r="J5827" s="250"/>
      <c r="K5827" s="250"/>
      <c r="L5827" s="256"/>
      <c r="M5827" s="257"/>
      <c r="N5827" s="258"/>
      <c r="O5827" s="258"/>
      <c r="P5827" s="258"/>
      <c r="Q5827" s="258"/>
      <c r="R5827" s="258"/>
      <c r="S5827" s="258"/>
      <c r="T5827" s="259"/>
      <c r="U5827" s="13"/>
      <c r="V5827" s="13"/>
      <c r="W5827" s="13"/>
      <c r="X5827" s="13"/>
      <c r="Y5827" s="13"/>
      <c r="Z5827" s="13"/>
      <c r="AA5827" s="13"/>
      <c r="AB5827" s="13"/>
      <c r="AC5827" s="13"/>
      <c r="AD5827" s="13"/>
      <c r="AE5827" s="13"/>
      <c r="AT5827" s="260" t="s">
        <v>260</v>
      </c>
      <c r="AU5827" s="260" t="s">
        <v>93</v>
      </c>
      <c r="AV5827" s="13" t="s">
        <v>93</v>
      </c>
      <c r="AW5827" s="13" t="s">
        <v>40</v>
      </c>
      <c r="AX5827" s="13" t="s">
        <v>84</v>
      </c>
      <c r="AY5827" s="260" t="s">
        <v>251</v>
      </c>
    </row>
    <row r="5828" s="13" customFormat="1">
      <c r="A5828" s="13"/>
      <c r="B5828" s="249"/>
      <c r="C5828" s="250"/>
      <c r="D5828" s="251" t="s">
        <v>260</v>
      </c>
      <c r="E5828" s="252" t="s">
        <v>1</v>
      </c>
      <c r="F5828" s="253" t="s">
        <v>4240</v>
      </c>
      <c r="G5828" s="250"/>
      <c r="H5828" s="254">
        <v>18.071000000000002</v>
      </c>
      <c r="I5828" s="255"/>
      <c r="J5828" s="250"/>
      <c r="K5828" s="250"/>
      <c r="L5828" s="256"/>
      <c r="M5828" s="257"/>
      <c r="N5828" s="258"/>
      <c r="O5828" s="258"/>
      <c r="P5828" s="258"/>
      <c r="Q5828" s="258"/>
      <c r="R5828" s="258"/>
      <c r="S5828" s="258"/>
      <c r="T5828" s="259"/>
      <c r="U5828" s="13"/>
      <c r="V5828" s="13"/>
      <c r="W5828" s="13"/>
      <c r="X5828" s="13"/>
      <c r="Y5828" s="13"/>
      <c r="Z5828" s="13"/>
      <c r="AA5828" s="13"/>
      <c r="AB5828" s="13"/>
      <c r="AC5828" s="13"/>
      <c r="AD5828" s="13"/>
      <c r="AE5828" s="13"/>
      <c r="AT5828" s="260" t="s">
        <v>260</v>
      </c>
      <c r="AU5828" s="260" t="s">
        <v>93</v>
      </c>
      <c r="AV5828" s="13" t="s">
        <v>93</v>
      </c>
      <c r="AW5828" s="13" t="s">
        <v>40</v>
      </c>
      <c r="AX5828" s="13" t="s">
        <v>84</v>
      </c>
      <c r="AY5828" s="260" t="s">
        <v>251</v>
      </c>
    </row>
    <row r="5829" s="13" customFormat="1">
      <c r="A5829" s="13"/>
      <c r="B5829" s="249"/>
      <c r="C5829" s="250"/>
      <c r="D5829" s="251" t="s">
        <v>260</v>
      </c>
      <c r="E5829" s="252" t="s">
        <v>1</v>
      </c>
      <c r="F5829" s="253" t="s">
        <v>4241</v>
      </c>
      <c r="G5829" s="250"/>
      <c r="H5829" s="254">
        <v>22.870999999999999</v>
      </c>
      <c r="I5829" s="255"/>
      <c r="J5829" s="250"/>
      <c r="K5829" s="250"/>
      <c r="L5829" s="256"/>
      <c r="M5829" s="257"/>
      <c r="N5829" s="258"/>
      <c r="O5829" s="258"/>
      <c r="P5829" s="258"/>
      <c r="Q5829" s="258"/>
      <c r="R5829" s="258"/>
      <c r="S5829" s="258"/>
      <c r="T5829" s="259"/>
      <c r="U5829" s="13"/>
      <c r="V5829" s="13"/>
      <c r="W5829" s="13"/>
      <c r="X5829" s="13"/>
      <c r="Y5829" s="13"/>
      <c r="Z5829" s="13"/>
      <c r="AA5829" s="13"/>
      <c r="AB5829" s="13"/>
      <c r="AC5829" s="13"/>
      <c r="AD5829" s="13"/>
      <c r="AE5829" s="13"/>
      <c r="AT5829" s="260" t="s">
        <v>260</v>
      </c>
      <c r="AU5829" s="260" t="s">
        <v>93</v>
      </c>
      <c r="AV5829" s="13" t="s">
        <v>93</v>
      </c>
      <c r="AW5829" s="13" t="s">
        <v>40</v>
      </c>
      <c r="AX5829" s="13" t="s">
        <v>84</v>
      </c>
      <c r="AY5829" s="260" t="s">
        <v>251</v>
      </c>
    </row>
    <row r="5830" s="13" customFormat="1">
      <c r="A5830" s="13"/>
      <c r="B5830" s="249"/>
      <c r="C5830" s="250"/>
      <c r="D5830" s="251" t="s">
        <v>260</v>
      </c>
      <c r="E5830" s="252" t="s">
        <v>1</v>
      </c>
      <c r="F5830" s="253" t="s">
        <v>4228</v>
      </c>
      <c r="G5830" s="250"/>
      <c r="H5830" s="254">
        <v>25.379999999999999</v>
      </c>
      <c r="I5830" s="255"/>
      <c r="J5830" s="250"/>
      <c r="K5830" s="250"/>
      <c r="L5830" s="256"/>
      <c r="M5830" s="257"/>
      <c r="N5830" s="258"/>
      <c r="O5830" s="258"/>
      <c r="P5830" s="258"/>
      <c r="Q5830" s="258"/>
      <c r="R5830" s="258"/>
      <c r="S5830" s="258"/>
      <c r="T5830" s="259"/>
      <c r="U5830" s="13"/>
      <c r="V5830" s="13"/>
      <c r="W5830" s="13"/>
      <c r="X5830" s="13"/>
      <c r="Y5830" s="13"/>
      <c r="Z5830" s="13"/>
      <c r="AA5830" s="13"/>
      <c r="AB5830" s="13"/>
      <c r="AC5830" s="13"/>
      <c r="AD5830" s="13"/>
      <c r="AE5830" s="13"/>
      <c r="AT5830" s="260" t="s">
        <v>260</v>
      </c>
      <c r="AU5830" s="260" t="s">
        <v>93</v>
      </c>
      <c r="AV5830" s="13" t="s">
        <v>93</v>
      </c>
      <c r="AW5830" s="13" t="s">
        <v>40</v>
      </c>
      <c r="AX5830" s="13" t="s">
        <v>84</v>
      </c>
      <c r="AY5830" s="260" t="s">
        <v>251</v>
      </c>
    </row>
    <row r="5831" s="13" customFormat="1">
      <c r="A5831" s="13"/>
      <c r="B5831" s="249"/>
      <c r="C5831" s="250"/>
      <c r="D5831" s="251" t="s">
        <v>260</v>
      </c>
      <c r="E5831" s="252" t="s">
        <v>1</v>
      </c>
      <c r="F5831" s="253" t="s">
        <v>4229</v>
      </c>
      <c r="G5831" s="250"/>
      <c r="H5831" s="254">
        <v>3.4199999999999999</v>
      </c>
      <c r="I5831" s="255"/>
      <c r="J5831" s="250"/>
      <c r="K5831" s="250"/>
      <c r="L5831" s="256"/>
      <c r="M5831" s="257"/>
      <c r="N5831" s="258"/>
      <c r="O5831" s="258"/>
      <c r="P5831" s="258"/>
      <c r="Q5831" s="258"/>
      <c r="R5831" s="258"/>
      <c r="S5831" s="258"/>
      <c r="T5831" s="259"/>
      <c r="U5831" s="13"/>
      <c r="V5831" s="13"/>
      <c r="W5831" s="13"/>
      <c r="X5831" s="13"/>
      <c r="Y5831" s="13"/>
      <c r="Z5831" s="13"/>
      <c r="AA5831" s="13"/>
      <c r="AB5831" s="13"/>
      <c r="AC5831" s="13"/>
      <c r="AD5831" s="13"/>
      <c r="AE5831" s="13"/>
      <c r="AT5831" s="260" t="s">
        <v>260</v>
      </c>
      <c r="AU5831" s="260" t="s">
        <v>93</v>
      </c>
      <c r="AV5831" s="13" t="s">
        <v>93</v>
      </c>
      <c r="AW5831" s="13" t="s">
        <v>40</v>
      </c>
      <c r="AX5831" s="13" t="s">
        <v>84</v>
      </c>
      <c r="AY5831" s="260" t="s">
        <v>251</v>
      </c>
    </row>
    <row r="5832" s="16" customFormat="1">
      <c r="A5832" s="16"/>
      <c r="B5832" s="283"/>
      <c r="C5832" s="284"/>
      <c r="D5832" s="251" t="s">
        <v>260</v>
      </c>
      <c r="E5832" s="285" t="s">
        <v>1</v>
      </c>
      <c r="F5832" s="286" t="s">
        <v>329</v>
      </c>
      <c r="G5832" s="284"/>
      <c r="H5832" s="287">
        <v>400.44500000000005</v>
      </c>
      <c r="I5832" s="288"/>
      <c r="J5832" s="284"/>
      <c r="K5832" s="284"/>
      <c r="L5832" s="289"/>
      <c r="M5832" s="290"/>
      <c r="N5832" s="291"/>
      <c r="O5832" s="291"/>
      <c r="P5832" s="291"/>
      <c r="Q5832" s="291"/>
      <c r="R5832" s="291"/>
      <c r="S5832" s="291"/>
      <c r="T5832" s="292"/>
      <c r="U5832" s="16"/>
      <c r="V5832" s="16"/>
      <c r="W5832" s="16"/>
      <c r="X5832" s="16"/>
      <c r="Y5832" s="16"/>
      <c r="Z5832" s="16"/>
      <c r="AA5832" s="16"/>
      <c r="AB5832" s="16"/>
      <c r="AC5832" s="16"/>
      <c r="AD5832" s="16"/>
      <c r="AE5832" s="16"/>
      <c r="AT5832" s="293" t="s">
        <v>260</v>
      </c>
      <c r="AU5832" s="293" t="s">
        <v>93</v>
      </c>
      <c r="AV5832" s="16" t="s">
        <v>273</v>
      </c>
      <c r="AW5832" s="16" t="s">
        <v>40</v>
      </c>
      <c r="AX5832" s="16" t="s">
        <v>84</v>
      </c>
      <c r="AY5832" s="293" t="s">
        <v>251</v>
      </c>
    </row>
    <row r="5833" s="14" customFormat="1">
      <c r="A5833" s="14"/>
      <c r="B5833" s="261"/>
      <c r="C5833" s="262"/>
      <c r="D5833" s="251" t="s">
        <v>260</v>
      </c>
      <c r="E5833" s="263" t="s">
        <v>1</v>
      </c>
      <c r="F5833" s="264" t="s">
        <v>262</v>
      </c>
      <c r="G5833" s="262"/>
      <c r="H5833" s="265">
        <v>2078.1750000000006</v>
      </c>
      <c r="I5833" s="266"/>
      <c r="J5833" s="262"/>
      <c r="K5833" s="262"/>
      <c r="L5833" s="267"/>
      <c r="M5833" s="268"/>
      <c r="N5833" s="269"/>
      <c r="O5833" s="269"/>
      <c r="P5833" s="269"/>
      <c r="Q5833" s="269"/>
      <c r="R5833" s="269"/>
      <c r="S5833" s="269"/>
      <c r="T5833" s="270"/>
      <c r="U5833" s="14"/>
      <c r="V5833" s="14"/>
      <c r="W5833" s="14"/>
      <c r="X5833" s="14"/>
      <c r="Y5833" s="14"/>
      <c r="Z5833" s="14"/>
      <c r="AA5833" s="14"/>
      <c r="AB5833" s="14"/>
      <c r="AC5833" s="14"/>
      <c r="AD5833" s="14"/>
      <c r="AE5833" s="14"/>
      <c r="AT5833" s="271" t="s">
        <v>260</v>
      </c>
      <c r="AU5833" s="271" t="s">
        <v>93</v>
      </c>
      <c r="AV5833" s="14" t="s">
        <v>257</v>
      </c>
      <c r="AW5833" s="14" t="s">
        <v>40</v>
      </c>
      <c r="AX5833" s="14" t="s">
        <v>91</v>
      </c>
      <c r="AY5833" s="271" t="s">
        <v>251</v>
      </c>
    </row>
    <row r="5834" s="13" customFormat="1">
      <c r="A5834" s="13"/>
      <c r="B5834" s="249"/>
      <c r="C5834" s="250"/>
      <c r="D5834" s="251" t="s">
        <v>260</v>
      </c>
      <c r="E5834" s="250"/>
      <c r="F5834" s="253" t="s">
        <v>4279</v>
      </c>
      <c r="G5834" s="250"/>
      <c r="H5834" s="254">
        <v>2285.9929999999999</v>
      </c>
      <c r="I5834" s="255"/>
      <c r="J5834" s="250"/>
      <c r="K5834" s="250"/>
      <c r="L5834" s="256"/>
      <c r="M5834" s="257"/>
      <c r="N5834" s="258"/>
      <c r="O5834" s="258"/>
      <c r="P5834" s="258"/>
      <c r="Q5834" s="258"/>
      <c r="R5834" s="258"/>
      <c r="S5834" s="258"/>
      <c r="T5834" s="259"/>
      <c r="U5834" s="13"/>
      <c r="V5834" s="13"/>
      <c r="W5834" s="13"/>
      <c r="X5834" s="13"/>
      <c r="Y5834" s="13"/>
      <c r="Z5834" s="13"/>
      <c r="AA5834" s="13"/>
      <c r="AB5834" s="13"/>
      <c r="AC5834" s="13"/>
      <c r="AD5834" s="13"/>
      <c r="AE5834" s="13"/>
      <c r="AT5834" s="260" t="s">
        <v>260</v>
      </c>
      <c r="AU5834" s="260" t="s">
        <v>93</v>
      </c>
      <c r="AV5834" s="13" t="s">
        <v>93</v>
      </c>
      <c r="AW5834" s="13" t="s">
        <v>4</v>
      </c>
      <c r="AX5834" s="13" t="s">
        <v>91</v>
      </c>
      <c r="AY5834" s="260" t="s">
        <v>251</v>
      </c>
    </row>
    <row r="5835" s="2" customFormat="1" ht="24.15" customHeight="1">
      <c r="A5835" s="41"/>
      <c r="B5835" s="42"/>
      <c r="C5835" s="230" t="s">
        <v>4280</v>
      </c>
      <c r="D5835" s="230" t="s">
        <v>253</v>
      </c>
      <c r="E5835" s="231" t="s">
        <v>4281</v>
      </c>
      <c r="F5835" s="232" t="s">
        <v>4282</v>
      </c>
      <c r="G5835" s="233" t="s">
        <v>389</v>
      </c>
      <c r="H5835" s="234">
        <v>93.847999999999999</v>
      </c>
      <c r="I5835" s="235"/>
      <c r="J5835" s="236">
        <f>ROUND(I5835*H5835,2)</f>
        <v>0</v>
      </c>
      <c r="K5835" s="237"/>
      <c r="L5835" s="47"/>
      <c r="M5835" s="238" t="s">
        <v>1</v>
      </c>
      <c r="N5835" s="239" t="s">
        <v>49</v>
      </c>
      <c r="O5835" s="94"/>
      <c r="P5835" s="240">
        <f>O5835*H5835</f>
        <v>0</v>
      </c>
      <c r="Q5835" s="240">
        <v>0.00062985560000000001</v>
      </c>
      <c r="R5835" s="240">
        <f>Q5835*H5835</f>
        <v>0.059110688348799997</v>
      </c>
      <c r="S5835" s="240">
        <v>0</v>
      </c>
      <c r="T5835" s="241">
        <f>S5835*H5835</f>
        <v>0</v>
      </c>
      <c r="U5835" s="41"/>
      <c r="V5835" s="41"/>
      <c r="W5835" s="41"/>
      <c r="X5835" s="41"/>
      <c r="Y5835" s="41"/>
      <c r="Z5835" s="41"/>
      <c r="AA5835" s="41"/>
      <c r="AB5835" s="41"/>
      <c r="AC5835" s="41"/>
      <c r="AD5835" s="41"/>
      <c r="AE5835" s="41"/>
      <c r="AR5835" s="242" t="s">
        <v>304</v>
      </c>
      <c r="AT5835" s="242" t="s">
        <v>253</v>
      </c>
      <c r="AU5835" s="242" t="s">
        <v>93</v>
      </c>
      <c r="AY5835" s="19" t="s">
        <v>251</v>
      </c>
      <c r="BE5835" s="243">
        <f>IF(N5835="základní",J5835,0)</f>
        <v>0</v>
      </c>
      <c r="BF5835" s="243">
        <f>IF(N5835="snížená",J5835,0)</f>
        <v>0</v>
      </c>
      <c r="BG5835" s="243">
        <f>IF(N5835="zákl. přenesená",J5835,0)</f>
        <v>0</v>
      </c>
      <c r="BH5835" s="243">
        <f>IF(N5835="sníž. přenesená",J5835,0)</f>
        <v>0</v>
      </c>
      <c r="BI5835" s="243">
        <f>IF(N5835="nulová",J5835,0)</f>
        <v>0</v>
      </c>
      <c r="BJ5835" s="19" t="s">
        <v>91</v>
      </c>
      <c r="BK5835" s="243">
        <f>ROUND(I5835*H5835,2)</f>
        <v>0</v>
      </c>
      <c r="BL5835" s="19" t="s">
        <v>304</v>
      </c>
      <c r="BM5835" s="242" t="s">
        <v>4283</v>
      </c>
    </row>
    <row r="5836" s="2" customFormat="1">
      <c r="A5836" s="41"/>
      <c r="B5836" s="42"/>
      <c r="C5836" s="43"/>
      <c r="D5836" s="244" t="s">
        <v>258</v>
      </c>
      <c r="E5836" s="43"/>
      <c r="F5836" s="245" t="s">
        <v>4284</v>
      </c>
      <c r="G5836" s="43"/>
      <c r="H5836" s="43"/>
      <c r="I5836" s="246"/>
      <c r="J5836" s="43"/>
      <c r="K5836" s="43"/>
      <c r="L5836" s="47"/>
      <c r="M5836" s="247"/>
      <c r="N5836" s="248"/>
      <c r="O5836" s="94"/>
      <c r="P5836" s="94"/>
      <c r="Q5836" s="94"/>
      <c r="R5836" s="94"/>
      <c r="S5836" s="94"/>
      <c r="T5836" s="95"/>
      <c r="U5836" s="41"/>
      <c r="V5836" s="41"/>
      <c r="W5836" s="41"/>
      <c r="X5836" s="41"/>
      <c r="Y5836" s="41"/>
      <c r="Z5836" s="41"/>
      <c r="AA5836" s="41"/>
      <c r="AB5836" s="41"/>
      <c r="AC5836" s="41"/>
      <c r="AD5836" s="41"/>
      <c r="AE5836" s="41"/>
      <c r="AT5836" s="19" t="s">
        <v>258</v>
      </c>
      <c r="AU5836" s="19" t="s">
        <v>93</v>
      </c>
    </row>
    <row r="5837" s="13" customFormat="1">
      <c r="A5837" s="13"/>
      <c r="B5837" s="249"/>
      <c r="C5837" s="250"/>
      <c r="D5837" s="251" t="s">
        <v>260</v>
      </c>
      <c r="E5837" s="252" t="s">
        <v>1</v>
      </c>
      <c r="F5837" s="253" t="s">
        <v>4285</v>
      </c>
      <c r="G5837" s="250"/>
      <c r="H5837" s="254">
        <v>92.768000000000001</v>
      </c>
      <c r="I5837" s="255"/>
      <c r="J5837" s="250"/>
      <c r="K5837" s="250"/>
      <c r="L5837" s="256"/>
      <c r="M5837" s="257"/>
      <c r="N5837" s="258"/>
      <c r="O5837" s="258"/>
      <c r="P5837" s="258"/>
      <c r="Q5837" s="258"/>
      <c r="R5837" s="258"/>
      <c r="S5837" s="258"/>
      <c r="T5837" s="259"/>
      <c r="U5837" s="13"/>
      <c r="V5837" s="13"/>
      <c r="W5837" s="13"/>
      <c r="X5837" s="13"/>
      <c r="Y5837" s="13"/>
      <c r="Z5837" s="13"/>
      <c r="AA5837" s="13"/>
      <c r="AB5837" s="13"/>
      <c r="AC5837" s="13"/>
      <c r="AD5837" s="13"/>
      <c r="AE5837" s="13"/>
      <c r="AT5837" s="260" t="s">
        <v>260</v>
      </c>
      <c r="AU5837" s="260" t="s">
        <v>93</v>
      </c>
      <c r="AV5837" s="13" t="s">
        <v>93</v>
      </c>
      <c r="AW5837" s="13" t="s">
        <v>40</v>
      </c>
      <c r="AX5837" s="13" t="s">
        <v>84</v>
      </c>
      <c r="AY5837" s="260" t="s">
        <v>251</v>
      </c>
    </row>
    <row r="5838" s="13" customFormat="1">
      <c r="A5838" s="13"/>
      <c r="B5838" s="249"/>
      <c r="C5838" s="250"/>
      <c r="D5838" s="251" t="s">
        <v>260</v>
      </c>
      <c r="E5838" s="252" t="s">
        <v>1</v>
      </c>
      <c r="F5838" s="253" t="s">
        <v>4286</v>
      </c>
      <c r="G5838" s="250"/>
      <c r="H5838" s="254">
        <v>0.54000000000000004</v>
      </c>
      <c r="I5838" s="255"/>
      <c r="J5838" s="250"/>
      <c r="K5838" s="250"/>
      <c r="L5838" s="256"/>
      <c r="M5838" s="257"/>
      <c r="N5838" s="258"/>
      <c r="O5838" s="258"/>
      <c r="P5838" s="258"/>
      <c r="Q5838" s="258"/>
      <c r="R5838" s="258"/>
      <c r="S5838" s="258"/>
      <c r="T5838" s="259"/>
      <c r="U5838" s="13"/>
      <c r="V5838" s="13"/>
      <c r="W5838" s="13"/>
      <c r="X5838" s="13"/>
      <c r="Y5838" s="13"/>
      <c r="Z5838" s="13"/>
      <c r="AA5838" s="13"/>
      <c r="AB5838" s="13"/>
      <c r="AC5838" s="13"/>
      <c r="AD5838" s="13"/>
      <c r="AE5838" s="13"/>
      <c r="AT5838" s="260" t="s">
        <v>260</v>
      </c>
      <c r="AU5838" s="260" t="s">
        <v>93</v>
      </c>
      <c r="AV5838" s="13" t="s">
        <v>93</v>
      </c>
      <c r="AW5838" s="13" t="s">
        <v>40</v>
      </c>
      <c r="AX5838" s="13" t="s">
        <v>84</v>
      </c>
      <c r="AY5838" s="260" t="s">
        <v>251</v>
      </c>
    </row>
    <row r="5839" s="13" customFormat="1">
      <c r="A5839" s="13"/>
      <c r="B5839" s="249"/>
      <c r="C5839" s="250"/>
      <c r="D5839" s="251" t="s">
        <v>260</v>
      </c>
      <c r="E5839" s="252" t="s">
        <v>1</v>
      </c>
      <c r="F5839" s="253" t="s">
        <v>4287</v>
      </c>
      <c r="G5839" s="250"/>
      <c r="H5839" s="254">
        <v>0.54000000000000004</v>
      </c>
      <c r="I5839" s="255"/>
      <c r="J5839" s="250"/>
      <c r="K5839" s="250"/>
      <c r="L5839" s="256"/>
      <c r="M5839" s="257"/>
      <c r="N5839" s="258"/>
      <c r="O5839" s="258"/>
      <c r="P5839" s="258"/>
      <c r="Q5839" s="258"/>
      <c r="R5839" s="258"/>
      <c r="S5839" s="258"/>
      <c r="T5839" s="259"/>
      <c r="U5839" s="13"/>
      <c r="V5839" s="13"/>
      <c r="W5839" s="13"/>
      <c r="X5839" s="13"/>
      <c r="Y5839" s="13"/>
      <c r="Z5839" s="13"/>
      <c r="AA5839" s="13"/>
      <c r="AB5839" s="13"/>
      <c r="AC5839" s="13"/>
      <c r="AD5839" s="13"/>
      <c r="AE5839" s="13"/>
      <c r="AT5839" s="260" t="s">
        <v>260</v>
      </c>
      <c r="AU5839" s="260" t="s">
        <v>93</v>
      </c>
      <c r="AV5839" s="13" t="s">
        <v>93</v>
      </c>
      <c r="AW5839" s="13" t="s">
        <v>40</v>
      </c>
      <c r="AX5839" s="13" t="s">
        <v>84</v>
      </c>
      <c r="AY5839" s="260" t="s">
        <v>251</v>
      </c>
    </row>
    <row r="5840" s="14" customFormat="1">
      <c r="A5840" s="14"/>
      <c r="B5840" s="261"/>
      <c r="C5840" s="262"/>
      <c r="D5840" s="251" t="s">
        <v>260</v>
      </c>
      <c r="E5840" s="263" t="s">
        <v>1</v>
      </c>
      <c r="F5840" s="264" t="s">
        <v>262</v>
      </c>
      <c r="G5840" s="262"/>
      <c r="H5840" s="265">
        <v>93.848000000000013</v>
      </c>
      <c r="I5840" s="266"/>
      <c r="J5840" s="262"/>
      <c r="K5840" s="262"/>
      <c r="L5840" s="267"/>
      <c r="M5840" s="268"/>
      <c r="N5840" s="269"/>
      <c r="O5840" s="269"/>
      <c r="P5840" s="269"/>
      <c r="Q5840" s="269"/>
      <c r="R5840" s="269"/>
      <c r="S5840" s="269"/>
      <c r="T5840" s="270"/>
      <c r="U5840" s="14"/>
      <c r="V5840" s="14"/>
      <c r="W5840" s="14"/>
      <c r="X5840" s="14"/>
      <c r="Y5840" s="14"/>
      <c r="Z5840" s="14"/>
      <c r="AA5840" s="14"/>
      <c r="AB5840" s="14"/>
      <c r="AC5840" s="14"/>
      <c r="AD5840" s="14"/>
      <c r="AE5840" s="14"/>
      <c r="AT5840" s="271" t="s">
        <v>260</v>
      </c>
      <c r="AU5840" s="271" t="s">
        <v>93</v>
      </c>
      <c r="AV5840" s="14" t="s">
        <v>257</v>
      </c>
      <c r="AW5840" s="14" t="s">
        <v>40</v>
      </c>
      <c r="AX5840" s="14" t="s">
        <v>91</v>
      </c>
      <c r="AY5840" s="271" t="s">
        <v>251</v>
      </c>
    </row>
    <row r="5841" s="2" customFormat="1" ht="24.15" customHeight="1">
      <c r="A5841" s="41"/>
      <c r="B5841" s="42"/>
      <c r="C5841" s="294" t="s">
        <v>4288</v>
      </c>
      <c r="D5841" s="294" t="s">
        <v>338</v>
      </c>
      <c r="E5841" s="295" t="s">
        <v>4289</v>
      </c>
      <c r="F5841" s="296" t="s">
        <v>4290</v>
      </c>
      <c r="G5841" s="297" t="s">
        <v>389</v>
      </c>
      <c r="H5841" s="298">
        <v>93.847999999999999</v>
      </c>
      <c r="I5841" s="299"/>
      <c r="J5841" s="300">
        <f>ROUND(I5841*H5841,2)</f>
        <v>0</v>
      </c>
      <c r="K5841" s="301"/>
      <c r="L5841" s="302"/>
      <c r="M5841" s="303" t="s">
        <v>1</v>
      </c>
      <c r="N5841" s="304" t="s">
        <v>49</v>
      </c>
      <c r="O5841" s="94"/>
      <c r="P5841" s="240">
        <f>O5841*H5841</f>
        <v>0</v>
      </c>
      <c r="Q5841" s="240">
        <v>0.01</v>
      </c>
      <c r="R5841" s="240">
        <f>Q5841*H5841</f>
        <v>0.93847999999999998</v>
      </c>
      <c r="S5841" s="240">
        <v>0</v>
      </c>
      <c r="T5841" s="241">
        <f>S5841*H5841</f>
        <v>0</v>
      </c>
      <c r="U5841" s="41"/>
      <c r="V5841" s="41"/>
      <c r="W5841" s="41"/>
      <c r="X5841" s="41"/>
      <c r="Y5841" s="41"/>
      <c r="Z5841" s="41"/>
      <c r="AA5841" s="41"/>
      <c r="AB5841" s="41"/>
      <c r="AC5841" s="41"/>
      <c r="AD5841" s="41"/>
      <c r="AE5841" s="41"/>
      <c r="AR5841" s="242" t="s">
        <v>364</v>
      </c>
      <c r="AT5841" s="242" t="s">
        <v>338</v>
      </c>
      <c r="AU5841" s="242" t="s">
        <v>93</v>
      </c>
      <c r="AY5841" s="19" t="s">
        <v>251</v>
      </c>
      <c r="BE5841" s="243">
        <f>IF(N5841="základní",J5841,0)</f>
        <v>0</v>
      </c>
      <c r="BF5841" s="243">
        <f>IF(N5841="snížená",J5841,0)</f>
        <v>0</v>
      </c>
      <c r="BG5841" s="243">
        <f>IF(N5841="zákl. přenesená",J5841,0)</f>
        <v>0</v>
      </c>
      <c r="BH5841" s="243">
        <f>IF(N5841="sníž. přenesená",J5841,0)</f>
        <v>0</v>
      </c>
      <c r="BI5841" s="243">
        <f>IF(N5841="nulová",J5841,0)</f>
        <v>0</v>
      </c>
      <c r="BJ5841" s="19" t="s">
        <v>91</v>
      </c>
      <c r="BK5841" s="243">
        <f>ROUND(I5841*H5841,2)</f>
        <v>0</v>
      </c>
      <c r="BL5841" s="19" t="s">
        <v>304</v>
      </c>
      <c r="BM5841" s="242" t="s">
        <v>4291</v>
      </c>
    </row>
    <row r="5842" s="13" customFormat="1">
      <c r="A5842" s="13"/>
      <c r="B5842" s="249"/>
      <c r="C5842" s="250"/>
      <c r="D5842" s="251" t="s">
        <v>260</v>
      </c>
      <c r="E5842" s="252" t="s">
        <v>1</v>
      </c>
      <c r="F5842" s="253" t="s">
        <v>4285</v>
      </c>
      <c r="G5842" s="250"/>
      <c r="H5842" s="254">
        <v>92.768000000000001</v>
      </c>
      <c r="I5842" s="255"/>
      <c r="J5842" s="250"/>
      <c r="K5842" s="250"/>
      <c r="L5842" s="256"/>
      <c r="M5842" s="257"/>
      <c r="N5842" s="258"/>
      <c r="O5842" s="258"/>
      <c r="P5842" s="258"/>
      <c r="Q5842" s="258"/>
      <c r="R5842" s="258"/>
      <c r="S5842" s="258"/>
      <c r="T5842" s="259"/>
      <c r="U5842" s="13"/>
      <c r="V5842" s="13"/>
      <c r="W5842" s="13"/>
      <c r="X5842" s="13"/>
      <c r="Y5842" s="13"/>
      <c r="Z5842" s="13"/>
      <c r="AA5842" s="13"/>
      <c r="AB5842" s="13"/>
      <c r="AC5842" s="13"/>
      <c r="AD5842" s="13"/>
      <c r="AE5842" s="13"/>
      <c r="AT5842" s="260" t="s">
        <v>260</v>
      </c>
      <c r="AU5842" s="260" t="s">
        <v>93</v>
      </c>
      <c r="AV5842" s="13" t="s">
        <v>93</v>
      </c>
      <c r="AW5842" s="13" t="s">
        <v>40</v>
      </c>
      <c r="AX5842" s="13" t="s">
        <v>84</v>
      </c>
      <c r="AY5842" s="260" t="s">
        <v>251</v>
      </c>
    </row>
    <row r="5843" s="13" customFormat="1">
      <c r="A5843" s="13"/>
      <c r="B5843" s="249"/>
      <c r="C5843" s="250"/>
      <c r="D5843" s="251" t="s">
        <v>260</v>
      </c>
      <c r="E5843" s="252" t="s">
        <v>1</v>
      </c>
      <c r="F5843" s="253" t="s">
        <v>4286</v>
      </c>
      <c r="G5843" s="250"/>
      <c r="H5843" s="254">
        <v>0.54000000000000004</v>
      </c>
      <c r="I5843" s="255"/>
      <c r="J5843" s="250"/>
      <c r="K5843" s="250"/>
      <c r="L5843" s="256"/>
      <c r="M5843" s="257"/>
      <c r="N5843" s="258"/>
      <c r="O5843" s="258"/>
      <c r="P5843" s="258"/>
      <c r="Q5843" s="258"/>
      <c r="R5843" s="258"/>
      <c r="S5843" s="258"/>
      <c r="T5843" s="259"/>
      <c r="U5843" s="13"/>
      <c r="V5843" s="13"/>
      <c r="W5843" s="13"/>
      <c r="X5843" s="13"/>
      <c r="Y5843" s="13"/>
      <c r="Z5843" s="13"/>
      <c r="AA5843" s="13"/>
      <c r="AB5843" s="13"/>
      <c r="AC5843" s="13"/>
      <c r="AD5843" s="13"/>
      <c r="AE5843" s="13"/>
      <c r="AT5843" s="260" t="s">
        <v>260</v>
      </c>
      <c r="AU5843" s="260" t="s">
        <v>93</v>
      </c>
      <c r="AV5843" s="13" t="s">
        <v>93</v>
      </c>
      <c r="AW5843" s="13" t="s">
        <v>40</v>
      </c>
      <c r="AX5843" s="13" t="s">
        <v>84</v>
      </c>
      <c r="AY5843" s="260" t="s">
        <v>251</v>
      </c>
    </row>
    <row r="5844" s="13" customFormat="1">
      <c r="A5844" s="13"/>
      <c r="B5844" s="249"/>
      <c r="C5844" s="250"/>
      <c r="D5844" s="251" t="s">
        <v>260</v>
      </c>
      <c r="E5844" s="252" t="s">
        <v>1</v>
      </c>
      <c r="F5844" s="253" t="s">
        <v>4287</v>
      </c>
      <c r="G5844" s="250"/>
      <c r="H5844" s="254">
        <v>0.54000000000000004</v>
      </c>
      <c r="I5844" s="255"/>
      <c r="J5844" s="250"/>
      <c r="K5844" s="250"/>
      <c r="L5844" s="256"/>
      <c r="M5844" s="257"/>
      <c r="N5844" s="258"/>
      <c r="O5844" s="258"/>
      <c r="P5844" s="258"/>
      <c r="Q5844" s="258"/>
      <c r="R5844" s="258"/>
      <c r="S5844" s="258"/>
      <c r="T5844" s="259"/>
      <c r="U5844" s="13"/>
      <c r="V5844" s="13"/>
      <c r="W5844" s="13"/>
      <c r="X5844" s="13"/>
      <c r="Y5844" s="13"/>
      <c r="Z5844" s="13"/>
      <c r="AA5844" s="13"/>
      <c r="AB5844" s="13"/>
      <c r="AC5844" s="13"/>
      <c r="AD5844" s="13"/>
      <c r="AE5844" s="13"/>
      <c r="AT5844" s="260" t="s">
        <v>260</v>
      </c>
      <c r="AU5844" s="260" t="s">
        <v>93</v>
      </c>
      <c r="AV5844" s="13" t="s">
        <v>93</v>
      </c>
      <c r="AW5844" s="13" t="s">
        <v>40</v>
      </c>
      <c r="AX5844" s="13" t="s">
        <v>84</v>
      </c>
      <c r="AY5844" s="260" t="s">
        <v>251</v>
      </c>
    </row>
    <row r="5845" s="14" customFormat="1">
      <c r="A5845" s="14"/>
      <c r="B5845" s="261"/>
      <c r="C5845" s="262"/>
      <c r="D5845" s="251" t="s">
        <v>260</v>
      </c>
      <c r="E5845" s="263" t="s">
        <v>1</v>
      </c>
      <c r="F5845" s="264" t="s">
        <v>262</v>
      </c>
      <c r="G5845" s="262"/>
      <c r="H5845" s="265">
        <v>93.848000000000013</v>
      </c>
      <c r="I5845" s="266"/>
      <c r="J5845" s="262"/>
      <c r="K5845" s="262"/>
      <c r="L5845" s="267"/>
      <c r="M5845" s="268"/>
      <c r="N5845" s="269"/>
      <c r="O5845" s="269"/>
      <c r="P5845" s="269"/>
      <c r="Q5845" s="269"/>
      <c r="R5845" s="269"/>
      <c r="S5845" s="269"/>
      <c r="T5845" s="270"/>
      <c r="U5845" s="14"/>
      <c r="V5845" s="14"/>
      <c r="W5845" s="14"/>
      <c r="X5845" s="14"/>
      <c r="Y5845" s="14"/>
      <c r="Z5845" s="14"/>
      <c r="AA5845" s="14"/>
      <c r="AB5845" s="14"/>
      <c r="AC5845" s="14"/>
      <c r="AD5845" s="14"/>
      <c r="AE5845" s="14"/>
      <c r="AT5845" s="271" t="s">
        <v>260</v>
      </c>
      <c r="AU5845" s="271" t="s">
        <v>93</v>
      </c>
      <c r="AV5845" s="14" t="s">
        <v>257</v>
      </c>
      <c r="AW5845" s="14" t="s">
        <v>40</v>
      </c>
      <c r="AX5845" s="14" t="s">
        <v>91</v>
      </c>
      <c r="AY5845" s="271" t="s">
        <v>251</v>
      </c>
    </row>
    <row r="5846" s="2" customFormat="1" ht="24.15" customHeight="1">
      <c r="A5846" s="41"/>
      <c r="B5846" s="42"/>
      <c r="C5846" s="230" t="s">
        <v>4292</v>
      </c>
      <c r="D5846" s="230" t="s">
        <v>253</v>
      </c>
      <c r="E5846" s="231" t="s">
        <v>4293</v>
      </c>
      <c r="F5846" s="232" t="s">
        <v>4294</v>
      </c>
      <c r="G5846" s="233" t="s">
        <v>321</v>
      </c>
      <c r="H5846" s="234">
        <v>96.632000000000005</v>
      </c>
      <c r="I5846" s="235"/>
      <c r="J5846" s="236">
        <f>ROUND(I5846*H5846,2)</f>
        <v>0</v>
      </c>
      <c r="K5846" s="237"/>
      <c r="L5846" s="47"/>
      <c r="M5846" s="238" t="s">
        <v>1</v>
      </c>
      <c r="N5846" s="239" t="s">
        <v>49</v>
      </c>
      <c r="O5846" s="94"/>
      <c r="P5846" s="240">
        <f>O5846*H5846</f>
        <v>0</v>
      </c>
      <c r="Q5846" s="240">
        <v>0.00018000000000000001</v>
      </c>
      <c r="R5846" s="240">
        <f>Q5846*H5846</f>
        <v>0.017393760000000001</v>
      </c>
      <c r="S5846" s="240">
        <v>0</v>
      </c>
      <c r="T5846" s="241">
        <f>S5846*H5846</f>
        <v>0</v>
      </c>
      <c r="U5846" s="41"/>
      <c r="V5846" s="41"/>
      <c r="W5846" s="41"/>
      <c r="X5846" s="41"/>
      <c r="Y5846" s="41"/>
      <c r="Z5846" s="41"/>
      <c r="AA5846" s="41"/>
      <c r="AB5846" s="41"/>
      <c r="AC5846" s="41"/>
      <c r="AD5846" s="41"/>
      <c r="AE5846" s="41"/>
      <c r="AR5846" s="242" t="s">
        <v>304</v>
      </c>
      <c r="AT5846" s="242" t="s">
        <v>253</v>
      </c>
      <c r="AU5846" s="242" t="s">
        <v>93</v>
      </c>
      <c r="AY5846" s="19" t="s">
        <v>251</v>
      </c>
      <c r="BE5846" s="243">
        <f>IF(N5846="základní",J5846,0)</f>
        <v>0</v>
      </c>
      <c r="BF5846" s="243">
        <f>IF(N5846="snížená",J5846,0)</f>
        <v>0</v>
      </c>
      <c r="BG5846" s="243">
        <f>IF(N5846="zákl. přenesená",J5846,0)</f>
        <v>0</v>
      </c>
      <c r="BH5846" s="243">
        <f>IF(N5846="sníž. přenesená",J5846,0)</f>
        <v>0</v>
      </c>
      <c r="BI5846" s="243">
        <f>IF(N5846="nulová",J5846,0)</f>
        <v>0</v>
      </c>
      <c r="BJ5846" s="19" t="s">
        <v>91</v>
      </c>
      <c r="BK5846" s="243">
        <f>ROUND(I5846*H5846,2)</f>
        <v>0</v>
      </c>
      <c r="BL5846" s="19" t="s">
        <v>304</v>
      </c>
      <c r="BM5846" s="242" t="s">
        <v>4295</v>
      </c>
    </row>
    <row r="5847" s="2" customFormat="1">
      <c r="A5847" s="41"/>
      <c r="B5847" s="42"/>
      <c r="C5847" s="43"/>
      <c r="D5847" s="244" t="s">
        <v>258</v>
      </c>
      <c r="E5847" s="43"/>
      <c r="F5847" s="245" t="s">
        <v>4296</v>
      </c>
      <c r="G5847" s="43"/>
      <c r="H5847" s="43"/>
      <c r="I5847" s="246"/>
      <c r="J5847" s="43"/>
      <c r="K5847" s="43"/>
      <c r="L5847" s="47"/>
      <c r="M5847" s="247"/>
      <c r="N5847" s="248"/>
      <c r="O5847" s="94"/>
      <c r="P5847" s="94"/>
      <c r="Q5847" s="94"/>
      <c r="R5847" s="94"/>
      <c r="S5847" s="94"/>
      <c r="T5847" s="95"/>
      <c r="U5847" s="41"/>
      <c r="V5847" s="41"/>
      <c r="W5847" s="41"/>
      <c r="X5847" s="41"/>
      <c r="Y5847" s="41"/>
      <c r="Z5847" s="41"/>
      <c r="AA5847" s="41"/>
      <c r="AB5847" s="41"/>
      <c r="AC5847" s="41"/>
      <c r="AD5847" s="41"/>
      <c r="AE5847" s="41"/>
      <c r="AT5847" s="19" t="s">
        <v>258</v>
      </c>
      <c r="AU5847" s="19" t="s">
        <v>93</v>
      </c>
    </row>
    <row r="5848" s="15" customFormat="1">
      <c r="A5848" s="15"/>
      <c r="B5848" s="272"/>
      <c r="C5848" s="273"/>
      <c r="D5848" s="251" t="s">
        <v>260</v>
      </c>
      <c r="E5848" s="274" t="s">
        <v>1</v>
      </c>
      <c r="F5848" s="275" t="s">
        <v>499</v>
      </c>
      <c r="G5848" s="273"/>
      <c r="H5848" s="274" t="s">
        <v>1</v>
      </c>
      <c r="I5848" s="276"/>
      <c r="J5848" s="273"/>
      <c r="K5848" s="273"/>
      <c r="L5848" s="277"/>
      <c r="M5848" s="278"/>
      <c r="N5848" s="279"/>
      <c r="O5848" s="279"/>
      <c r="P5848" s="279"/>
      <c r="Q5848" s="279"/>
      <c r="R5848" s="279"/>
      <c r="S5848" s="279"/>
      <c r="T5848" s="280"/>
      <c r="U5848" s="15"/>
      <c r="V5848" s="15"/>
      <c r="W5848" s="15"/>
      <c r="X5848" s="15"/>
      <c r="Y5848" s="15"/>
      <c r="Z5848" s="15"/>
      <c r="AA5848" s="15"/>
      <c r="AB5848" s="15"/>
      <c r="AC5848" s="15"/>
      <c r="AD5848" s="15"/>
      <c r="AE5848" s="15"/>
      <c r="AT5848" s="281" t="s">
        <v>260</v>
      </c>
      <c r="AU5848" s="281" t="s">
        <v>93</v>
      </c>
      <c r="AV5848" s="15" t="s">
        <v>91</v>
      </c>
      <c r="AW5848" s="15" t="s">
        <v>40</v>
      </c>
      <c r="AX5848" s="15" t="s">
        <v>84</v>
      </c>
      <c r="AY5848" s="281" t="s">
        <v>251</v>
      </c>
    </row>
    <row r="5849" s="13" customFormat="1">
      <c r="A5849" s="13"/>
      <c r="B5849" s="249"/>
      <c r="C5849" s="250"/>
      <c r="D5849" s="251" t="s">
        <v>260</v>
      </c>
      <c r="E5849" s="252" t="s">
        <v>1</v>
      </c>
      <c r="F5849" s="253" t="s">
        <v>4297</v>
      </c>
      <c r="G5849" s="250"/>
      <c r="H5849" s="254">
        <v>11.606</v>
      </c>
      <c r="I5849" s="255"/>
      <c r="J5849" s="250"/>
      <c r="K5849" s="250"/>
      <c r="L5849" s="256"/>
      <c r="M5849" s="257"/>
      <c r="N5849" s="258"/>
      <c r="O5849" s="258"/>
      <c r="P5849" s="258"/>
      <c r="Q5849" s="258"/>
      <c r="R5849" s="258"/>
      <c r="S5849" s="258"/>
      <c r="T5849" s="259"/>
      <c r="U5849" s="13"/>
      <c r="V5849" s="13"/>
      <c r="W5849" s="13"/>
      <c r="X5849" s="13"/>
      <c r="Y5849" s="13"/>
      <c r="Z5849" s="13"/>
      <c r="AA5849" s="13"/>
      <c r="AB5849" s="13"/>
      <c r="AC5849" s="13"/>
      <c r="AD5849" s="13"/>
      <c r="AE5849" s="13"/>
      <c r="AT5849" s="260" t="s">
        <v>260</v>
      </c>
      <c r="AU5849" s="260" t="s">
        <v>93</v>
      </c>
      <c r="AV5849" s="13" t="s">
        <v>93</v>
      </c>
      <c r="AW5849" s="13" t="s">
        <v>40</v>
      </c>
      <c r="AX5849" s="13" t="s">
        <v>84</v>
      </c>
      <c r="AY5849" s="260" t="s">
        <v>251</v>
      </c>
    </row>
    <row r="5850" s="13" customFormat="1">
      <c r="A5850" s="13"/>
      <c r="B5850" s="249"/>
      <c r="C5850" s="250"/>
      <c r="D5850" s="251" t="s">
        <v>260</v>
      </c>
      <c r="E5850" s="252" t="s">
        <v>1</v>
      </c>
      <c r="F5850" s="253" t="s">
        <v>4298</v>
      </c>
      <c r="G5850" s="250"/>
      <c r="H5850" s="254">
        <v>7.0460000000000003</v>
      </c>
      <c r="I5850" s="255"/>
      <c r="J5850" s="250"/>
      <c r="K5850" s="250"/>
      <c r="L5850" s="256"/>
      <c r="M5850" s="257"/>
      <c r="N5850" s="258"/>
      <c r="O5850" s="258"/>
      <c r="P5850" s="258"/>
      <c r="Q5850" s="258"/>
      <c r="R5850" s="258"/>
      <c r="S5850" s="258"/>
      <c r="T5850" s="259"/>
      <c r="U5850" s="13"/>
      <c r="V5850" s="13"/>
      <c r="W5850" s="13"/>
      <c r="X5850" s="13"/>
      <c r="Y5850" s="13"/>
      <c r="Z5850" s="13"/>
      <c r="AA5850" s="13"/>
      <c r="AB5850" s="13"/>
      <c r="AC5850" s="13"/>
      <c r="AD5850" s="13"/>
      <c r="AE5850" s="13"/>
      <c r="AT5850" s="260" t="s">
        <v>260</v>
      </c>
      <c r="AU5850" s="260" t="s">
        <v>93</v>
      </c>
      <c r="AV5850" s="13" t="s">
        <v>93</v>
      </c>
      <c r="AW5850" s="13" t="s">
        <v>40</v>
      </c>
      <c r="AX5850" s="13" t="s">
        <v>84</v>
      </c>
      <c r="AY5850" s="260" t="s">
        <v>251</v>
      </c>
    </row>
    <row r="5851" s="13" customFormat="1">
      <c r="A5851" s="13"/>
      <c r="B5851" s="249"/>
      <c r="C5851" s="250"/>
      <c r="D5851" s="251" t="s">
        <v>260</v>
      </c>
      <c r="E5851" s="252" t="s">
        <v>1</v>
      </c>
      <c r="F5851" s="253" t="s">
        <v>4299</v>
      </c>
      <c r="G5851" s="250"/>
      <c r="H5851" s="254">
        <v>1.2</v>
      </c>
      <c r="I5851" s="255"/>
      <c r="J5851" s="250"/>
      <c r="K5851" s="250"/>
      <c r="L5851" s="256"/>
      <c r="M5851" s="257"/>
      <c r="N5851" s="258"/>
      <c r="O5851" s="258"/>
      <c r="P5851" s="258"/>
      <c r="Q5851" s="258"/>
      <c r="R5851" s="258"/>
      <c r="S5851" s="258"/>
      <c r="T5851" s="259"/>
      <c r="U5851" s="13"/>
      <c r="V5851" s="13"/>
      <c r="W5851" s="13"/>
      <c r="X5851" s="13"/>
      <c r="Y5851" s="13"/>
      <c r="Z5851" s="13"/>
      <c r="AA5851" s="13"/>
      <c r="AB5851" s="13"/>
      <c r="AC5851" s="13"/>
      <c r="AD5851" s="13"/>
      <c r="AE5851" s="13"/>
      <c r="AT5851" s="260" t="s">
        <v>260</v>
      </c>
      <c r="AU5851" s="260" t="s">
        <v>93</v>
      </c>
      <c r="AV5851" s="13" t="s">
        <v>93</v>
      </c>
      <c r="AW5851" s="13" t="s">
        <v>40</v>
      </c>
      <c r="AX5851" s="13" t="s">
        <v>84</v>
      </c>
      <c r="AY5851" s="260" t="s">
        <v>251</v>
      </c>
    </row>
    <row r="5852" s="16" customFormat="1">
      <c r="A5852" s="16"/>
      <c r="B5852" s="283"/>
      <c r="C5852" s="284"/>
      <c r="D5852" s="251" t="s">
        <v>260</v>
      </c>
      <c r="E5852" s="285" t="s">
        <v>1</v>
      </c>
      <c r="F5852" s="286" t="s">
        <v>329</v>
      </c>
      <c r="G5852" s="284"/>
      <c r="H5852" s="287">
        <v>19.852</v>
      </c>
      <c r="I5852" s="288"/>
      <c r="J5852" s="284"/>
      <c r="K5852" s="284"/>
      <c r="L5852" s="289"/>
      <c r="M5852" s="290"/>
      <c r="N5852" s="291"/>
      <c r="O5852" s="291"/>
      <c r="P5852" s="291"/>
      <c r="Q5852" s="291"/>
      <c r="R5852" s="291"/>
      <c r="S5852" s="291"/>
      <c r="T5852" s="292"/>
      <c r="U5852" s="16"/>
      <c r="V5852" s="16"/>
      <c r="W5852" s="16"/>
      <c r="X5852" s="16"/>
      <c r="Y5852" s="16"/>
      <c r="Z5852" s="16"/>
      <c r="AA5852" s="16"/>
      <c r="AB5852" s="16"/>
      <c r="AC5852" s="16"/>
      <c r="AD5852" s="16"/>
      <c r="AE5852" s="16"/>
      <c r="AT5852" s="293" t="s">
        <v>260</v>
      </c>
      <c r="AU5852" s="293" t="s">
        <v>93</v>
      </c>
      <c r="AV5852" s="16" t="s">
        <v>273</v>
      </c>
      <c r="AW5852" s="16" t="s">
        <v>40</v>
      </c>
      <c r="AX5852" s="16" t="s">
        <v>84</v>
      </c>
      <c r="AY5852" s="293" t="s">
        <v>251</v>
      </c>
    </row>
    <row r="5853" s="15" customFormat="1">
      <c r="A5853" s="15"/>
      <c r="B5853" s="272"/>
      <c r="C5853" s="273"/>
      <c r="D5853" s="251" t="s">
        <v>260</v>
      </c>
      <c r="E5853" s="274" t="s">
        <v>1</v>
      </c>
      <c r="F5853" s="275" t="s">
        <v>505</v>
      </c>
      <c r="G5853" s="273"/>
      <c r="H5853" s="274" t="s">
        <v>1</v>
      </c>
      <c r="I5853" s="276"/>
      <c r="J5853" s="273"/>
      <c r="K5853" s="273"/>
      <c r="L5853" s="277"/>
      <c r="M5853" s="278"/>
      <c r="N5853" s="279"/>
      <c r="O5853" s="279"/>
      <c r="P5853" s="279"/>
      <c r="Q5853" s="279"/>
      <c r="R5853" s="279"/>
      <c r="S5853" s="279"/>
      <c r="T5853" s="280"/>
      <c r="U5853" s="15"/>
      <c r="V5853" s="15"/>
      <c r="W5853" s="15"/>
      <c r="X5853" s="15"/>
      <c r="Y5853" s="15"/>
      <c r="Z5853" s="15"/>
      <c r="AA5853" s="15"/>
      <c r="AB5853" s="15"/>
      <c r="AC5853" s="15"/>
      <c r="AD5853" s="15"/>
      <c r="AE5853" s="15"/>
      <c r="AT5853" s="281" t="s">
        <v>260</v>
      </c>
      <c r="AU5853" s="281" t="s">
        <v>93</v>
      </c>
      <c r="AV5853" s="15" t="s">
        <v>91</v>
      </c>
      <c r="AW5853" s="15" t="s">
        <v>40</v>
      </c>
      <c r="AX5853" s="15" t="s">
        <v>84</v>
      </c>
      <c r="AY5853" s="281" t="s">
        <v>251</v>
      </c>
    </row>
    <row r="5854" s="13" customFormat="1">
      <c r="A5854" s="13"/>
      <c r="B5854" s="249"/>
      <c r="C5854" s="250"/>
      <c r="D5854" s="251" t="s">
        <v>260</v>
      </c>
      <c r="E5854" s="252" t="s">
        <v>1</v>
      </c>
      <c r="F5854" s="253" t="s">
        <v>4300</v>
      </c>
      <c r="G5854" s="250"/>
      <c r="H5854" s="254">
        <v>10.800000000000001</v>
      </c>
      <c r="I5854" s="255"/>
      <c r="J5854" s="250"/>
      <c r="K5854" s="250"/>
      <c r="L5854" s="256"/>
      <c r="M5854" s="257"/>
      <c r="N5854" s="258"/>
      <c r="O5854" s="258"/>
      <c r="P5854" s="258"/>
      <c r="Q5854" s="258"/>
      <c r="R5854" s="258"/>
      <c r="S5854" s="258"/>
      <c r="T5854" s="259"/>
      <c r="U5854" s="13"/>
      <c r="V5854" s="13"/>
      <c r="W5854" s="13"/>
      <c r="X5854" s="13"/>
      <c r="Y5854" s="13"/>
      <c r="Z5854" s="13"/>
      <c r="AA5854" s="13"/>
      <c r="AB5854" s="13"/>
      <c r="AC5854" s="13"/>
      <c r="AD5854" s="13"/>
      <c r="AE5854" s="13"/>
      <c r="AT5854" s="260" t="s">
        <v>260</v>
      </c>
      <c r="AU5854" s="260" t="s">
        <v>93</v>
      </c>
      <c r="AV5854" s="13" t="s">
        <v>93</v>
      </c>
      <c r="AW5854" s="13" t="s">
        <v>40</v>
      </c>
      <c r="AX5854" s="13" t="s">
        <v>84</v>
      </c>
      <c r="AY5854" s="260" t="s">
        <v>251</v>
      </c>
    </row>
    <row r="5855" s="13" customFormat="1">
      <c r="A5855" s="13"/>
      <c r="B5855" s="249"/>
      <c r="C5855" s="250"/>
      <c r="D5855" s="251" t="s">
        <v>260</v>
      </c>
      <c r="E5855" s="252" t="s">
        <v>1</v>
      </c>
      <c r="F5855" s="253" t="s">
        <v>4301</v>
      </c>
      <c r="G5855" s="250"/>
      <c r="H5855" s="254">
        <v>1.2</v>
      </c>
      <c r="I5855" s="255"/>
      <c r="J5855" s="250"/>
      <c r="K5855" s="250"/>
      <c r="L5855" s="256"/>
      <c r="M5855" s="257"/>
      <c r="N5855" s="258"/>
      <c r="O5855" s="258"/>
      <c r="P5855" s="258"/>
      <c r="Q5855" s="258"/>
      <c r="R5855" s="258"/>
      <c r="S5855" s="258"/>
      <c r="T5855" s="259"/>
      <c r="U5855" s="13"/>
      <c r="V5855" s="13"/>
      <c r="W5855" s="13"/>
      <c r="X5855" s="13"/>
      <c r="Y5855" s="13"/>
      <c r="Z5855" s="13"/>
      <c r="AA5855" s="13"/>
      <c r="AB5855" s="13"/>
      <c r="AC5855" s="13"/>
      <c r="AD5855" s="13"/>
      <c r="AE5855" s="13"/>
      <c r="AT5855" s="260" t="s">
        <v>260</v>
      </c>
      <c r="AU5855" s="260" t="s">
        <v>93</v>
      </c>
      <c r="AV5855" s="13" t="s">
        <v>93</v>
      </c>
      <c r="AW5855" s="13" t="s">
        <v>40</v>
      </c>
      <c r="AX5855" s="13" t="s">
        <v>84</v>
      </c>
      <c r="AY5855" s="260" t="s">
        <v>251</v>
      </c>
    </row>
    <row r="5856" s="16" customFormat="1">
      <c r="A5856" s="16"/>
      <c r="B5856" s="283"/>
      <c r="C5856" s="284"/>
      <c r="D5856" s="251" t="s">
        <v>260</v>
      </c>
      <c r="E5856" s="285" t="s">
        <v>1</v>
      </c>
      <c r="F5856" s="286" t="s">
        <v>329</v>
      </c>
      <c r="G5856" s="284"/>
      <c r="H5856" s="287">
        <v>12</v>
      </c>
      <c r="I5856" s="288"/>
      <c r="J5856" s="284"/>
      <c r="K5856" s="284"/>
      <c r="L5856" s="289"/>
      <c r="M5856" s="290"/>
      <c r="N5856" s="291"/>
      <c r="O5856" s="291"/>
      <c r="P5856" s="291"/>
      <c r="Q5856" s="291"/>
      <c r="R5856" s="291"/>
      <c r="S5856" s="291"/>
      <c r="T5856" s="292"/>
      <c r="U5856" s="16"/>
      <c r="V5856" s="16"/>
      <c r="W5856" s="16"/>
      <c r="X5856" s="16"/>
      <c r="Y5856" s="16"/>
      <c r="Z5856" s="16"/>
      <c r="AA5856" s="16"/>
      <c r="AB5856" s="16"/>
      <c r="AC5856" s="16"/>
      <c r="AD5856" s="16"/>
      <c r="AE5856" s="16"/>
      <c r="AT5856" s="293" t="s">
        <v>260</v>
      </c>
      <c r="AU5856" s="293" t="s">
        <v>93</v>
      </c>
      <c r="AV5856" s="16" t="s">
        <v>273</v>
      </c>
      <c r="AW5856" s="16" t="s">
        <v>40</v>
      </c>
      <c r="AX5856" s="16" t="s">
        <v>84</v>
      </c>
      <c r="AY5856" s="293" t="s">
        <v>251</v>
      </c>
    </row>
    <row r="5857" s="15" customFormat="1">
      <c r="A5857" s="15"/>
      <c r="B5857" s="272"/>
      <c r="C5857" s="273"/>
      <c r="D5857" s="251" t="s">
        <v>260</v>
      </c>
      <c r="E5857" s="274" t="s">
        <v>1</v>
      </c>
      <c r="F5857" s="275" t="s">
        <v>511</v>
      </c>
      <c r="G5857" s="273"/>
      <c r="H5857" s="274" t="s">
        <v>1</v>
      </c>
      <c r="I5857" s="276"/>
      <c r="J5857" s="273"/>
      <c r="K5857" s="273"/>
      <c r="L5857" s="277"/>
      <c r="M5857" s="278"/>
      <c r="N5857" s="279"/>
      <c r="O5857" s="279"/>
      <c r="P5857" s="279"/>
      <c r="Q5857" s="279"/>
      <c r="R5857" s="279"/>
      <c r="S5857" s="279"/>
      <c r="T5857" s="280"/>
      <c r="U5857" s="15"/>
      <c r="V5857" s="15"/>
      <c r="W5857" s="15"/>
      <c r="X5857" s="15"/>
      <c r="Y5857" s="15"/>
      <c r="Z5857" s="15"/>
      <c r="AA5857" s="15"/>
      <c r="AB5857" s="15"/>
      <c r="AC5857" s="15"/>
      <c r="AD5857" s="15"/>
      <c r="AE5857" s="15"/>
      <c r="AT5857" s="281" t="s">
        <v>260</v>
      </c>
      <c r="AU5857" s="281" t="s">
        <v>93</v>
      </c>
      <c r="AV5857" s="15" t="s">
        <v>91</v>
      </c>
      <c r="AW5857" s="15" t="s">
        <v>40</v>
      </c>
      <c r="AX5857" s="15" t="s">
        <v>84</v>
      </c>
      <c r="AY5857" s="281" t="s">
        <v>251</v>
      </c>
    </row>
    <row r="5858" s="13" customFormat="1">
      <c r="A5858" s="13"/>
      <c r="B5858" s="249"/>
      <c r="C5858" s="250"/>
      <c r="D5858" s="251" t="s">
        <v>260</v>
      </c>
      <c r="E5858" s="252" t="s">
        <v>1</v>
      </c>
      <c r="F5858" s="253" t="s">
        <v>4302</v>
      </c>
      <c r="G5858" s="250"/>
      <c r="H5858" s="254">
        <v>4.1950000000000003</v>
      </c>
      <c r="I5858" s="255"/>
      <c r="J5858" s="250"/>
      <c r="K5858" s="250"/>
      <c r="L5858" s="256"/>
      <c r="M5858" s="257"/>
      <c r="N5858" s="258"/>
      <c r="O5858" s="258"/>
      <c r="P5858" s="258"/>
      <c r="Q5858" s="258"/>
      <c r="R5858" s="258"/>
      <c r="S5858" s="258"/>
      <c r="T5858" s="259"/>
      <c r="U5858" s="13"/>
      <c r="V5858" s="13"/>
      <c r="W5858" s="13"/>
      <c r="X5858" s="13"/>
      <c r="Y5858" s="13"/>
      <c r="Z5858" s="13"/>
      <c r="AA5858" s="13"/>
      <c r="AB5858" s="13"/>
      <c r="AC5858" s="13"/>
      <c r="AD5858" s="13"/>
      <c r="AE5858" s="13"/>
      <c r="AT5858" s="260" t="s">
        <v>260</v>
      </c>
      <c r="AU5858" s="260" t="s">
        <v>93</v>
      </c>
      <c r="AV5858" s="13" t="s">
        <v>93</v>
      </c>
      <c r="AW5858" s="13" t="s">
        <v>40</v>
      </c>
      <c r="AX5858" s="13" t="s">
        <v>84</v>
      </c>
      <c r="AY5858" s="260" t="s">
        <v>251</v>
      </c>
    </row>
    <row r="5859" s="13" customFormat="1">
      <c r="A5859" s="13"/>
      <c r="B5859" s="249"/>
      <c r="C5859" s="250"/>
      <c r="D5859" s="251" t="s">
        <v>260</v>
      </c>
      <c r="E5859" s="252" t="s">
        <v>1</v>
      </c>
      <c r="F5859" s="253" t="s">
        <v>4300</v>
      </c>
      <c r="G5859" s="250"/>
      <c r="H5859" s="254">
        <v>10.800000000000001</v>
      </c>
      <c r="I5859" s="255"/>
      <c r="J5859" s="250"/>
      <c r="K5859" s="250"/>
      <c r="L5859" s="256"/>
      <c r="M5859" s="257"/>
      <c r="N5859" s="258"/>
      <c r="O5859" s="258"/>
      <c r="P5859" s="258"/>
      <c r="Q5859" s="258"/>
      <c r="R5859" s="258"/>
      <c r="S5859" s="258"/>
      <c r="T5859" s="259"/>
      <c r="U5859" s="13"/>
      <c r="V5859" s="13"/>
      <c r="W5859" s="13"/>
      <c r="X5859" s="13"/>
      <c r="Y5859" s="13"/>
      <c r="Z5859" s="13"/>
      <c r="AA5859" s="13"/>
      <c r="AB5859" s="13"/>
      <c r="AC5859" s="13"/>
      <c r="AD5859" s="13"/>
      <c r="AE5859" s="13"/>
      <c r="AT5859" s="260" t="s">
        <v>260</v>
      </c>
      <c r="AU5859" s="260" t="s">
        <v>93</v>
      </c>
      <c r="AV5859" s="13" t="s">
        <v>93</v>
      </c>
      <c r="AW5859" s="13" t="s">
        <v>40</v>
      </c>
      <c r="AX5859" s="13" t="s">
        <v>84</v>
      </c>
      <c r="AY5859" s="260" t="s">
        <v>251</v>
      </c>
    </row>
    <row r="5860" s="13" customFormat="1">
      <c r="A5860" s="13"/>
      <c r="B5860" s="249"/>
      <c r="C5860" s="250"/>
      <c r="D5860" s="251" t="s">
        <v>260</v>
      </c>
      <c r="E5860" s="252" t="s">
        <v>1</v>
      </c>
      <c r="F5860" s="253" t="s">
        <v>4301</v>
      </c>
      <c r="G5860" s="250"/>
      <c r="H5860" s="254">
        <v>1.2</v>
      </c>
      <c r="I5860" s="255"/>
      <c r="J5860" s="250"/>
      <c r="K5860" s="250"/>
      <c r="L5860" s="256"/>
      <c r="M5860" s="257"/>
      <c r="N5860" s="258"/>
      <c r="O5860" s="258"/>
      <c r="P5860" s="258"/>
      <c r="Q5860" s="258"/>
      <c r="R5860" s="258"/>
      <c r="S5860" s="258"/>
      <c r="T5860" s="259"/>
      <c r="U5860" s="13"/>
      <c r="V5860" s="13"/>
      <c r="W5860" s="13"/>
      <c r="X5860" s="13"/>
      <c r="Y5860" s="13"/>
      <c r="Z5860" s="13"/>
      <c r="AA5860" s="13"/>
      <c r="AB5860" s="13"/>
      <c r="AC5860" s="13"/>
      <c r="AD5860" s="13"/>
      <c r="AE5860" s="13"/>
      <c r="AT5860" s="260" t="s">
        <v>260</v>
      </c>
      <c r="AU5860" s="260" t="s">
        <v>93</v>
      </c>
      <c r="AV5860" s="13" t="s">
        <v>93</v>
      </c>
      <c r="AW5860" s="13" t="s">
        <v>40</v>
      </c>
      <c r="AX5860" s="13" t="s">
        <v>84</v>
      </c>
      <c r="AY5860" s="260" t="s">
        <v>251</v>
      </c>
    </row>
    <row r="5861" s="16" customFormat="1">
      <c r="A5861" s="16"/>
      <c r="B5861" s="283"/>
      <c r="C5861" s="284"/>
      <c r="D5861" s="251" t="s">
        <v>260</v>
      </c>
      <c r="E5861" s="285" t="s">
        <v>1</v>
      </c>
      <c r="F5861" s="286" t="s">
        <v>329</v>
      </c>
      <c r="G5861" s="284"/>
      <c r="H5861" s="287">
        <v>16.195</v>
      </c>
      <c r="I5861" s="288"/>
      <c r="J5861" s="284"/>
      <c r="K5861" s="284"/>
      <c r="L5861" s="289"/>
      <c r="M5861" s="290"/>
      <c r="N5861" s="291"/>
      <c r="O5861" s="291"/>
      <c r="P5861" s="291"/>
      <c r="Q5861" s="291"/>
      <c r="R5861" s="291"/>
      <c r="S5861" s="291"/>
      <c r="T5861" s="292"/>
      <c r="U5861" s="16"/>
      <c r="V5861" s="16"/>
      <c r="W5861" s="16"/>
      <c r="X5861" s="16"/>
      <c r="Y5861" s="16"/>
      <c r="Z5861" s="16"/>
      <c r="AA5861" s="16"/>
      <c r="AB5861" s="16"/>
      <c r="AC5861" s="16"/>
      <c r="AD5861" s="16"/>
      <c r="AE5861" s="16"/>
      <c r="AT5861" s="293" t="s">
        <v>260</v>
      </c>
      <c r="AU5861" s="293" t="s">
        <v>93</v>
      </c>
      <c r="AV5861" s="16" t="s">
        <v>273</v>
      </c>
      <c r="AW5861" s="16" t="s">
        <v>40</v>
      </c>
      <c r="AX5861" s="16" t="s">
        <v>84</v>
      </c>
      <c r="AY5861" s="293" t="s">
        <v>251</v>
      </c>
    </row>
    <row r="5862" s="15" customFormat="1">
      <c r="A5862" s="15"/>
      <c r="B5862" s="272"/>
      <c r="C5862" s="273"/>
      <c r="D5862" s="251" t="s">
        <v>260</v>
      </c>
      <c r="E5862" s="274" t="s">
        <v>1</v>
      </c>
      <c r="F5862" s="275" t="s">
        <v>517</v>
      </c>
      <c r="G5862" s="273"/>
      <c r="H5862" s="274" t="s">
        <v>1</v>
      </c>
      <c r="I5862" s="276"/>
      <c r="J5862" s="273"/>
      <c r="K5862" s="273"/>
      <c r="L5862" s="277"/>
      <c r="M5862" s="278"/>
      <c r="N5862" s="279"/>
      <c r="O5862" s="279"/>
      <c r="P5862" s="279"/>
      <c r="Q5862" s="279"/>
      <c r="R5862" s="279"/>
      <c r="S5862" s="279"/>
      <c r="T5862" s="280"/>
      <c r="U5862" s="15"/>
      <c r="V5862" s="15"/>
      <c r="W5862" s="15"/>
      <c r="X5862" s="15"/>
      <c r="Y5862" s="15"/>
      <c r="Z5862" s="15"/>
      <c r="AA5862" s="15"/>
      <c r="AB5862" s="15"/>
      <c r="AC5862" s="15"/>
      <c r="AD5862" s="15"/>
      <c r="AE5862" s="15"/>
      <c r="AT5862" s="281" t="s">
        <v>260</v>
      </c>
      <c r="AU5862" s="281" t="s">
        <v>93</v>
      </c>
      <c r="AV5862" s="15" t="s">
        <v>91</v>
      </c>
      <c r="AW5862" s="15" t="s">
        <v>40</v>
      </c>
      <c r="AX5862" s="15" t="s">
        <v>84</v>
      </c>
      <c r="AY5862" s="281" t="s">
        <v>251</v>
      </c>
    </row>
    <row r="5863" s="13" customFormat="1">
      <c r="A5863" s="13"/>
      <c r="B5863" s="249"/>
      <c r="C5863" s="250"/>
      <c r="D5863" s="251" t="s">
        <v>260</v>
      </c>
      <c r="E5863" s="252" t="s">
        <v>1</v>
      </c>
      <c r="F5863" s="253" t="s">
        <v>4303</v>
      </c>
      <c r="G5863" s="250"/>
      <c r="H5863" s="254">
        <v>4.1950000000000003</v>
      </c>
      <c r="I5863" s="255"/>
      <c r="J5863" s="250"/>
      <c r="K5863" s="250"/>
      <c r="L5863" s="256"/>
      <c r="M5863" s="257"/>
      <c r="N5863" s="258"/>
      <c r="O5863" s="258"/>
      <c r="P5863" s="258"/>
      <c r="Q5863" s="258"/>
      <c r="R5863" s="258"/>
      <c r="S5863" s="258"/>
      <c r="T5863" s="259"/>
      <c r="U5863" s="13"/>
      <c r="V5863" s="13"/>
      <c r="W5863" s="13"/>
      <c r="X5863" s="13"/>
      <c r="Y5863" s="13"/>
      <c r="Z5863" s="13"/>
      <c r="AA5863" s="13"/>
      <c r="AB5863" s="13"/>
      <c r="AC5863" s="13"/>
      <c r="AD5863" s="13"/>
      <c r="AE5863" s="13"/>
      <c r="AT5863" s="260" t="s">
        <v>260</v>
      </c>
      <c r="AU5863" s="260" t="s">
        <v>93</v>
      </c>
      <c r="AV5863" s="13" t="s">
        <v>93</v>
      </c>
      <c r="AW5863" s="13" t="s">
        <v>40</v>
      </c>
      <c r="AX5863" s="13" t="s">
        <v>84</v>
      </c>
      <c r="AY5863" s="260" t="s">
        <v>251</v>
      </c>
    </row>
    <row r="5864" s="13" customFormat="1">
      <c r="A5864" s="13"/>
      <c r="B5864" s="249"/>
      <c r="C5864" s="250"/>
      <c r="D5864" s="251" t="s">
        <v>260</v>
      </c>
      <c r="E5864" s="252" t="s">
        <v>1</v>
      </c>
      <c r="F5864" s="253" t="s">
        <v>4300</v>
      </c>
      <c r="G5864" s="250"/>
      <c r="H5864" s="254">
        <v>10.800000000000001</v>
      </c>
      <c r="I5864" s="255"/>
      <c r="J5864" s="250"/>
      <c r="K5864" s="250"/>
      <c r="L5864" s="256"/>
      <c r="M5864" s="257"/>
      <c r="N5864" s="258"/>
      <c r="O5864" s="258"/>
      <c r="P5864" s="258"/>
      <c r="Q5864" s="258"/>
      <c r="R5864" s="258"/>
      <c r="S5864" s="258"/>
      <c r="T5864" s="259"/>
      <c r="U5864" s="13"/>
      <c r="V5864" s="13"/>
      <c r="W5864" s="13"/>
      <c r="X5864" s="13"/>
      <c r="Y5864" s="13"/>
      <c r="Z5864" s="13"/>
      <c r="AA5864" s="13"/>
      <c r="AB5864" s="13"/>
      <c r="AC5864" s="13"/>
      <c r="AD5864" s="13"/>
      <c r="AE5864" s="13"/>
      <c r="AT5864" s="260" t="s">
        <v>260</v>
      </c>
      <c r="AU5864" s="260" t="s">
        <v>93</v>
      </c>
      <c r="AV5864" s="13" t="s">
        <v>93</v>
      </c>
      <c r="AW5864" s="13" t="s">
        <v>40</v>
      </c>
      <c r="AX5864" s="13" t="s">
        <v>84</v>
      </c>
      <c r="AY5864" s="260" t="s">
        <v>251</v>
      </c>
    </row>
    <row r="5865" s="13" customFormat="1">
      <c r="A5865" s="13"/>
      <c r="B5865" s="249"/>
      <c r="C5865" s="250"/>
      <c r="D5865" s="251" t="s">
        <v>260</v>
      </c>
      <c r="E5865" s="252" t="s">
        <v>1</v>
      </c>
      <c r="F5865" s="253" t="s">
        <v>4301</v>
      </c>
      <c r="G5865" s="250"/>
      <c r="H5865" s="254">
        <v>1.2</v>
      </c>
      <c r="I5865" s="255"/>
      <c r="J5865" s="250"/>
      <c r="K5865" s="250"/>
      <c r="L5865" s="256"/>
      <c r="M5865" s="257"/>
      <c r="N5865" s="258"/>
      <c r="O5865" s="258"/>
      <c r="P5865" s="258"/>
      <c r="Q5865" s="258"/>
      <c r="R5865" s="258"/>
      <c r="S5865" s="258"/>
      <c r="T5865" s="259"/>
      <c r="U5865" s="13"/>
      <c r="V5865" s="13"/>
      <c r="W5865" s="13"/>
      <c r="X5865" s="13"/>
      <c r="Y5865" s="13"/>
      <c r="Z5865" s="13"/>
      <c r="AA5865" s="13"/>
      <c r="AB5865" s="13"/>
      <c r="AC5865" s="13"/>
      <c r="AD5865" s="13"/>
      <c r="AE5865" s="13"/>
      <c r="AT5865" s="260" t="s">
        <v>260</v>
      </c>
      <c r="AU5865" s="260" t="s">
        <v>93</v>
      </c>
      <c r="AV5865" s="13" t="s">
        <v>93</v>
      </c>
      <c r="AW5865" s="13" t="s">
        <v>40</v>
      </c>
      <c r="AX5865" s="13" t="s">
        <v>84</v>
      </c>
      <c r="AY5865" s="260" t="s">
        <v>251</v>
      </c>
    </row>
    <row r="5866" s="16" customFormat="1">
      <c r="A5866" s="16"/>
      <c r="B5866" s="283"/>
      <c r="C5866" s="284"/>
      <c r="D5866" s="251" t="s">
        <v>260</v>
      </c>
      <c r="E5866" s="285" t="s">
        <v>1</v>
      </c>
      <c r="F5866" s="286" t="s">
        <v>329</v>
      </c>
      <c r="G5866" s="284"/>
      <c r="H5866" s="287">
        <v>16.195</v>
      </c>
      <c r="I5866" s="288"/>
      <c r="J5866" s="284"/>
      <c r="K5866" s="284"/>
      <c r="L5866" s="289"/>
      <c r="M5866" s="290"/>
      <c r="N5866" s="291"/>
      <c r="O5866" s="291"/>
      <c r="P5866" s="291"/>
      <c r="Q5866" s="291"/>
      <c r="R5866" s="291"/>
      <c r="S5866" s="291"/>
      <c r="T5866" s="292"/>
      <c r="U5866" s="16"/>
      <c r="V5866" s="16"/>
      <c r="W5866" s="16"/>
      <c r="X5866" s="16"/>
      <c r="Y5866" s="16"/>
      <c r="Z5866" s="16"/>
      <c r="AA5866" s="16"/>
      <c r="AB5866" s="16"/>
      <c r="AC5866" s="16"/>
      <c r="AD5866" s="16"/>
      <c r="AE5866" s="16"/>
      <c r="AT5866" s="293" t="s">
        <v>260</v>
      </c>
      <c r="AU5866" s="293" t="s">
        <v>93</v>
      </c>
      <c r="AV5866" s="16" t="s">
        <v>273</v>
      </c>
      <c r="AW5866" s="16" t="s">
        <v>40</v>
      </c>
      <c r="AX5866" s="16" t="s">
        <v>84</v>
      </c>
      <c r="AY5866" s="293" t="s">
        <v>251</v>
      </c>
    </row>
    <row r="5867" s="15" customFormat="1">
      <c r="A5867" s="15"/>
      <c r="B5867" s="272"/>
      <c r="C5867" s="273"/>
      <c r="D5867" s="251" t="s">
        <v>260</v>
      </c>
      <c r="E5867" s="274" t="s">
        <v>1</v>
      </c>
      <c r="F5867" s="275" t="s">
        <v>519</v>
      </c>
      <c r="G5867" s="273"/>
      <c r="H5867" s="274" t="s">
        <v>1</v>
      </c>
      <c r="I5867" s="276"/>
      <c r="J5867" s="273"/>
      <c r="K5867" s="273"/>
      <c r="L5867" s="277"/>
      <c r="M5867" s="278"/>
      <c r="N5867" s="279"/>
      <c r="O5867" s="279"/>
      <c r="P5867" s="279"/>
      <c r="Q5867" s="279"/>
      <c r="R5867" s="279"/>
      <c r="S5867" s="279"/>
      <c r="T5867" s="280"/>
      <c r="U5867" s="15"/>
      <c r="V5867" s="15"/>
      <c r="W5867" s="15"/>
      <c r="X5867" s="15"/>
      <c r="Y5867" s="15"/>
      <c r="Z5867" s="15"/>
      <c r="AA5867" s="15"/>
      <c r="AB5867" s="15"/>
      <c r="AC5867" s="15"/>
      <c r="AD5867" s="15"/>
      <c r="AE5867" s="15"/>
      <c r="AT5867" s="281" t="s">
        <v>260</v>
      </c>
      <c r="AU5867" s="281" t="s">
        <v>93</v>
      </c>
      <c r="AV5867" s="15" t="s">
        <v>91</v>
      </c>
      <c r="AW5867" s="15" t="s">
        <v>40</v>
      </c>
      <c r="AX5867" s="15" t="s">
        <v>84</v>
      </c>
      <c r="AY5867" s="281" t="s">
        <v>251</v>
      </c>
    </row>
    <row r="5868" s="13" customFormat="1">
      <c r="A5868" s="13"/>
      <c r="B5868" s="249"/>
      <c r="C5868" s="250"/>
      <c r="D5868" s="251" t="s">
        <v>260</v>
      </c>
      <c r="E5868" s="252" t="s">
        <v>1</v>
      </c>
      <c r="F5868" s="253" t="s">
        <v>4304</v>
      </c>
      <c r="G5868" s="250"/>
      <c r="H5868" s="254">
        <v>4.1950000000000003</v>
      </c>
      <c r="I5868" s="255"/>
      <c r="J5868" s="250"/>
      <c r="K5868" s="250"/>
      <c r="L5868" s="256"/>
      <c r="M5868" s="257"/>
      <c r="N5868" s="258"/>
      <c r="O5868" s="258"/>
      <c r="P5868" s="258"/>
      <c r="Q5868" s="258"/>
      <c r="R5868" s="258"/>
      <c r="S5868" s="258"/>
      <c r="T5868" s="259"/>
      <c r="U5868" s="13"/>
      <c r="V5868" s="13"/>
      <c r="W5868" s="13"/>
      <c r="X5868" s="13"/>
      <c r="Y5868" s="13"/>
      <c r="Z5868" s="13"/>
      <c r="AA5868" s="13"/>
      <c r="AB5868" s="13"/>
      <c r="AC5868" s="13"/>
      <c r="AD5868" s="13"/>
      <c r="AE5868" s="13"/>
      <c r="AT5868" s="260" t="s">
        <v>260</v>
      </c>
      <c r="AU5868" s="260" t="s">
        <v>93</v>
      </c>
      <c r="AV5868" s="13" t="s">
        <v>93</v>
      </c>
      <c r="AW5868" s="13" t="s">
        <v>40</v>
      </c>
      <c r="AX5868" s="13" t="s">
        <v>84</v>
      </c>
      <c r="AY5868" s="260" t="s">
        <v>251</v>
      </c>
    </row>
    <row r="5869" s="13" customFormat="1">
      <c r="A5869" s="13"/>
      <c r="B5869" s="249"/>
      <c r="C5869" s="250"/>
      <c r="D5869" s="251" t="s">
        <v>260</v>
      </c>
      <c r="E5869" s="252" t="s">
        <v>1</v>
      </c>
      <c r="F5869" s="253" t="s">
        <v>4300</v>
      </c>
      <c r="G5869" s="250"/>
      <c r="H5869" s="254">
        <v>10.800000000000001</v>
      </c>
      <c r="I5869" s="255"/>
      <c r="J5869" s="250"/>
      <c r="K5869" s="250"/>
      <c r="L5869" s="256"/>
      <c r="M5869" s="257"/>
      <c r="N5869" s="258"/>
      <c r="O5869" s="258"/>
      <c r="P5869" s="258"/>
      <c r="Q5869" s="258"/>
      <c r="R5869" s="258"/>
      <c r="S5869" s="258"/>
      <c r="T5869" s="259"/>
      <c r="U5869" s="13"/>
      <c r="V5869" s="13"/>
      <c r="W5869" s="13"/>
      <c r="X5869" s="13"/>
      <c r="Y5869" s="13"/>
      <c r="Z5869" s="13"/>
      <c r="AA5869" s="13"/>
      <c r="AB5869" s="13"/>
      <c r="AC5869" s="13"/>
      <c r="AD5869" s="13"/>
      <c r="AE5869" s="13"/>
      <c r="AT5869" s="260" t="s">
        <v>260</v>
      </c>
      <c r="AU5869" s="260" t="s">
        <v>93</v>
      </c>
      <c r="AV5869" s="13" t="s">
        <v>93</v>
      </c>
      <c r="AW5869" s="13" t="s">
        <v>40</v>
      </c>
      <c r="AX5869" s="13" t="s">
        <v>84</v>
      </c>
      <c r="AY5869" s="260" t="s">
        <v>251</v>
      </c>
    </row>
    <row r="5870" s="13" customFormat="1">
      <c r="A5870" s="13"/>
      <c r="B5870" s="249"/>
      <c r="C5870" s="250"/>
      <c r="D5870" s="251" t="s">
        <v>260</v>
      </c>
      <c r="E5870" s="252" t="s">
        <v>1</v>
      </c>
      <c r="F5870" s="253" t="s">
        <v>4301</v>
      </c>
      <c r="G5870" s="250"/>
      <c r="H5870" s="254">
        <v>1.2</v>
      </c>
      <c r="I5870" s="255"/>
      <c r="J5870" s="250"/>
      <c r="K5870" s="250"/>
      <c r="L5870" s="256"/>
      <c r="M5870" s="257"/>
      <c r="N5870" s="258"/>
      <c r="O5870" s="258"/>
      <c r="P5870" s="258"/>
      <c r="Q5870" s="258"/>
      <c r="R5870" s="258"/>
      <c r="S5870" s="258"/>
      <c r="T5870" s="259"/>
      <c r="U5870" s="13"/>
      <c r="V5870" s="13"/>
      <c r="W5870" s="13"/>
      <c r="X5870" s="13"/>
      <c r="Y5870" s="13"/>
      <c r="Z5870" s="13"/>
      <c r="AA5870" s="13"/>
      <c r="AB5870" s="13"/>
      <c r="AC5870" s="13"/>
      <c r="AD5870" s="13"/>
      <c r="AE5870" s="13"/>
      <c r="AT5870" s="260" t="s">
        <v>260</v>
      </c>
      <c r="AU5870" s="260" t="s">
        <v>93</v>
      </c>
      <c r="AV5870" s="13" t="s">
        <v>93</v>
      </c>
      <c r="AW5870" s="13" t="s">
        <v>40</v>
      </c>
      <c r="AX5870" s="13" t="s">
        <v>84</v>
      </c>
      <c r="AY5870" s="260" t="s">
        <v>251</v>
      </c>
    </row>
    <row r="5871" s="16" customFormat="1">
      <c r="A5871" s="16"/>
      <c r="B5871" s="283"/>
      <c r="C5871" s="284"/>
      <c r="D5871" s="251" t="s">
        <v>260</v>
      </c>
      <c r="E5871" s="285" t="s">
        <v>1</v>
      </c>
      <c r="F5871" s="286" t="s">
        <v>329</v>
      </c>
      <c r="G5871" s="284"/>
      <c r="H5871" s="287">
        <v>16.195</v>
      </c>
      <c r="I5871" s="288"/>
      <c r="J5871" s="284"/>
      <c r="K5871" s="284"/>
      <c r="L5871" s="289"/>
      <c r="M5871" s="290"/>
      <c r="N5871" s="291"/>
      <c r="O5871" s="291"/>
      <c r="P5871" s="291"/>
      <c r="Q5871" s="291"/>
      <c r="R5871" s="291"/>
      <c r="S5871" s="291"/>
      <c r="T5871" s="292"/>
      <c r="U5871" s="16"/>
      <c r="V5871" s="16"/>
      <c r="W5871" s="16"/>
      <c r="X5871" s="16"/>
      <c r="Y5871" s="16"/>
      <c r="Z5871" s="16"/>
      <c r="AA5871" s="16"/>
      <c r="AB5871" s="16"/>
      <c r="AC5871" s="16"/>
      <c r="AD5871" s="16"/>
      <c r="AE5871" s="16"/>
      <c r="AT5871" s="293" t="s">
        <v>260</v>
      </c>
      <c r="AU5871" s="293" t="s">
        <v>93</v>
      </c>
      <c r="AV5871" s="16" t="s">
        <v>273</v>
      </c>
      <c r="AW5871" s="16" t="s">
        <v>40</v>
      </c>
      <c r="AX5871" s="16" t="s">
        <v>84</v>
      </c>
      <c r="AY5871" s="293" t="s">
        <v>251</v>
      </c>
    </row>
    <row r="5872" s="15" customFormat="1">
      <c r="A5872" s="15"/>
      <c r="B5872" s="272"/>
      <c r="C5872" s="273"/>
      <c r="D5872" s="251" t="s">
        <v>260</v>
      </c>
      <c r="E5872" s="274" t="s">
        <v>1</v>
      </c>
      <c r="F5872" s="275" t="s">
        <v>520</v>
      </c>
      <c r="G5872" s="273"/>
      <c r="H5872" s="274" t="s">
        <v>1</v>
      </c>
      <c r="I5872" s="276"/>
      <c r="J5872" s="273"/>
      <c r="K5872" s="273"/>
      <c r="L5872" s="277"/>
      <c r="M5872" s="278"/>
      <c r="N5872" s="279"/>
      <c r="O5872" s="279"/>
      <c r="P5872" s="279"/>
      <c r="Q5872" s="279"/>
      <c r="R5872" s="279"/>
      <c r="S5872" s="279"/>
      <c r="T5872" s="280"/>
      <c r="U5872" s="15"/>
      <c r="V5872" s="15"/>
      <c r="W5872" s="15"/>
      <c r="X5872" s="15"/>
      <c r="Y5872" s="15"/>
      <c r="Z5872" s="15"/>
      <c r="AA5872" s="15"/>
      <c r="AB5872" s="15"/>
      <c r="AC5872" s="15"/>
      <c r="AD5872" s="15"/>
      <c r="AE5872" s="15"/>
      <c r="AT5872" s="281" t="s">
        <v>260</v>
      </c>
      <c r="AU5872" s="281" t="s">
        <v>93</v>
      </c>
      <c r="AV5872" s="15" t="s">
        <v>91</v>
      </c>
      <c r="AW5872" s="15" t="s">
        <v>40</v>
      </c>
      <c r="AX5872" s="15" t="s">
        <v>84</v>
      </c>
      <c r="AY5872" s="281" t="s">
        <v>251</v>
      </c>
    </row>
    <row r="5873" s="13" customFormat="1">
      <c r="A5873" s="13"/>
      <c r="B5873" s="249"/>
      <c r="C5873" s="250"/>
      <c r="D5873" s="251" t="s">
        <v>260</v>
      </c>
      <c r="E5873" s="252" t="s">
        <v>1</v>
      </c>
      <c r="F5873" s="253" t="s">
        <v>4305</v>
      </c>
      <c r="G5873" s="250"/>
      <c r="H5873" s="254">
        <v>4.1950000000000003</v>
      </c>
      <c r="I5873" s="255"/>
      <c r="J5873" s="250"/>
      <c r="K5873" s="250"/>
      <c r="L5873" s="256"/>
      <c r="M5873" s="257"/>
      <c r="N5873" s="258"/>
      <c r="O5873" s="258"/>
      <c r="P5873" s="258"/>
      <c r="Q5873" s="258"/>
      <c r="R5873" s="258"/>
      <c r="S5873" s="258"/>
      <c r="T5873" s="259"/>
      <c r="U5873" s="13"/>
      <c r="V5873" s="13"/>
      <c r="W5873" s="13"/>
      <c r="X5873" s="13"/>
      <c r="Y5873" s="13"/>
      <c r="Z5873" s="13"/>
      <c r="AA5873" s="13"/>
      <c r="AB5873" s="13"/>
      <c r="AC5873" s="13"/>
      <c r="AD5873" s="13"/>
      <c r="AE5873" s="13"/>
      <c r="AT5873" s="260" t="s">
        <v>260</v>
      </c>
      <c r="AU5873" s="260" t="s">
        <v>93</v>
      </c>
      <c r="AV5873" s="13" t="s">
        <v>93</v>
      </c>
      <c r="AW5873" s="13" t="s">
        <v>40</v>
      </c>
      <c r="AX5873" s="13" t="s">
        <v>84</v>
      </c>
      <c r="AY5873" s="260" t="s">
        <v>251</v>
      </c>
    </row>
    <row r="5874" s="13" customFormat="1">
      <c r="A5874" s="13"/>
      <c r="B5874" s="249"/>
      <c r="C5874" s="250"/>
      <c r="D5874" s="251" t="s">
        <v>260</v>
      </c>
      <c r="E5874" s="252" t="s">
        <v>1</v>
      </c>
      <c r="F5874" s="253" t="s">
        <v>4300</v>
      </c>
      <c r="G5874" s="250"/>
      <c r="H5874" s="254">
        <v>10.800000000000001</v>
      </c>
      <c r="I5874" s="255"/>
      <c r="J5874" s="250"/>
      <c r="K5874" s="250"/>
      <c r="L5874" s="256"/>
      <c r="M5874" s="257"/>
      <c r="N5874" s="258"/>
      <c r="O5874" s="258"/>
      <c r="P5874" s="258"/>
      <c r="Q5874" s="258"/>
      <c r="R5874" s="258"/>
      <c r="S5874" s="258"/>
      <c r="T5874" s="259"/>
      <c r="U5874" s="13"/>
      <c r="V5874" s="13"/>
      <c r="W5874" s="13"/>
      <c r="X5874" s="13"/>
      <c r="Y5874" s="13"/>
      <c r="Z5874" s="13"/>
      <c r="AA5874" s="13"/>
      <c r="AB5874" s="13"/>
      <c r="AC5874" s="13"/>
      <c r="AD5874" s="13"/>
      <c r="AE5874" s="13"/>
      <c r="AT5874" s="260" t="s">
        <v>260</v>
      </c>
      <c r="AU5874" s="260" t="s">
        <v>93</v>
      </c>
      <c r="AV5874" s="13" t="s">
        <v>93</v>
      </c>
      <c r="AW5874" s="13" t="s">
        <v>40</v>
      </c>
      <c r="AX5874" s="13" t="s">
        <v>84</v>
      </c>
      <c r="AY5874" s="260" t="s">
        <v>251</v>
      </c>
    </row>
    <row r="5875" s="13" customFormat="1">
      <c r="A5875" s="13"/>
      <c r="B5875" s="249"/>
      <c r="C5875" s="250"/>
      <c r="D5875" s="251" t="s">
        <v>260</v>
      </c>
      <c r="E5875" s="252" t="s">
        <v>1</v>
      </c>
      <c r="F5875" s="253" t="s">
        <v>4301</v>
      </c>
      <c r="G5875" s="250"/>
      <c r="H5875" s="254">
        <v>1.2</v>
      </c>
      <c r="I5875" s="255"/>
      <c r="J5875" s="250"/>
      <c r="K5875" s="250"/>
      <c r="L5875" s="256"/>
      <c r="M5875" s="257"/>
      <c r="N5875" s="258"/>
      <c r="O5875" s="258"/>
      <c r="P5875" s="258"/>
      <c r="Q5875" s="258"/>
      <c r="R5875" s="258"/>
      <c r="S5875" s="258"/>
      <c r="T5875" s="259"/>
      <c r="U5875" s="13"/>
      <c r="V5875" s="13"/>
      <c r="W5875" s="13"/>
      <c r="X5875" s="13"/>
      <c r="Y5875" s="13"/>
      <c r="Z5875" s="13"/>
      <c r="AA5875" s="13"/>
      <c r="AB5875" s="13"/>
      <c r="AC5875" s="13"/>
      <c r="AD5875" s="13"/>
      <c r="AE5875" s="13"/>
      <c r="AT5875" s="260" t="s">
        <v>260</v>
      </c>
      <c r="AU5875" s="260" t="s">
        <v>93</v>
      </c>
      <c r="AV5875" s="13" t="s">
        <v>93</v>
      </c>
      <c r="AW5875" s="13" t="s">
        <v>40</v>
      </c>
      <c r="AX5875" s="13" t="s">
        <v>84</v>
      </c>
      <c r="AY5875" s="260" t="s">
        <v>251</v>
      </c>
    </row>
    <row r="5876" s="16" customFormat="1">
      <c r="A5876" s="16"/>
      <c r="B5876" s="283"/>
      <c r="C5876" s="284"/>
      <c r="D5876" s="251" t="s">
        <v>260</v>
      </c>
      <c r="E5876" s="285" t="s">
        <v>1</v>
      </c>
      <c r="F5876" s="286" t="s">
        <v>329</v>
      </c>
      <c r="G5876" s="284"/>
      <c r="H5876" s="287">
        <v>16.195</v>
      </c>
      <c r="I5876" s="288"/>
      <c r="J5876" s="284"/>
      <c r="K5876" s="284"/>
      <c r="L5876" s="289"/>
      <c r="M5876" s="290"/>
      <c r="N5876" s="291"/>
      <c r="O5876" s="291"/>
      <c r="P5876" s="291"/>
      <c r="Q5876" s="291"/>
      <c r="R5876" s="291"/>
      <c r="S5876" s="291"/>
      <c r="T5876" s="292"/>
      <c r="U5876" s="16"/>
      <c r="V5876" s="16"/>
      <c r="W5876" s="16"/>
      <c r="X5876" s="16"/>
      <c r="Y5876" s="16"/>
      <c r="Z5876" s="16"/>
      <c r="AA5876" s="16"/>
      <c r="AB5876" s="16"/>
      <c r="AC5876" s="16"/>
      <c r="AD5876" s="16"/>
      <c r="AE5876" s="16"/>
      <c r="AT5876" s="293" t="s">
        <v>260</v>
      </c>
      <c r="AU5876" s="293" t="s">
        <v>93</v>
      </c>
      <c r="AV5876" s="16" t="s">
        <v>273</v>
      </c>
      <c r="AW5876" s="16" t="s">
        <v>40</v>
      </c>
      <c r="AX5876" s="16" t="s">
        <v>84</v>
      </c>
      <c r="AY5876" s="293" t="s">
        <v>251</v>
      </c>
    </row>
    <row r="5877" s="14" customFormat="1">
      <c r="A5877" s="14"/>
      <c r="B5877" s="261"/>
      <c r="C5877" s="262"/>
      <c r="D5877" s="251" t="s">
        <v>260</v>
      </c>
      <c r="E5877" s="263" t="s">
        <v>1</v>
      </c>
      <c r="F5877" s="264" t="s">
        <v>262</v>
      </c>
      <c r="G5877" s="262"/>
      <c r="H5877" s="265">
        <v>96.632000000000005</v>
      </c>
      <c r="I5877" s="266"/>
      <c r="J5877" s="262"/>
      <c r="K5877" s="262"/>
      <c r="L5877" s="267"/>
      <c r="M5877" s="268"/>
      <c r="N5877" s="269"/>
      <c r="O5877" s="269"/>
      <c r="P5877" s="269"/>
      <c r="Q5877" s="269"/>
      <c r="R5877" s="269"/>
      <c r="S5877" s="269"/>
      <c r="T5877" s="270"/>
      <c r="U5877" s="14"/>
      <c r="V5877" s="14"/>
      <c r="W5877" s="14"/>
      <c r="X5877" s="14"/>
      <c r="Y5877" s="14"/>
      <c r="Z5877" s="14"/>
      <c r="AA5877" s="14"/>
      <c r="AB5877" s="14"/>
      <c r="AC5877" s="14"/>
      <c r="AD5877" s="14"/>
      <c r="AE5877" s="14"/>
      <c r="AT5877" s="271" t="s">
        <v>260</v>
      </c>
      <c r="AU5877" s="271" t="s">
        <v>93</v>
      </c>
      <c r="AV5877" s="14" t="s">
        <v>257</v>
      </c>
      <c r="AW5877" s="14" t="s">
        <v>40</v>
      </c>
      <c r="AX5877" s="14" t="s">
        <v>91</v>
      </c>
      <c r="AY5877" s="271" t="s">
        <v>251</v>
      </c>
    </row>
    <row r="5878" s="2" customFormat="1" ht="16.5" customHeight="1">
      <c r="A5878" s="41"/>
      <c r="B5878" s="42"/>
      <c r="C5878" s="294" t="s">
        <v>4306</v>
      </c>
      <c r="D5878" s="294" t="s">
        <v>338</v>
      </c>
      <c r="E5878" s="295" t="s">
        <v>4307</v>
      </c>
      <c r="F5878" s="296" t="s">
        <v>4308</v>
      </c>
      <c r="G5878" s="297" t="s">
        <v>321</v>
      </c>
      <c r="H5878" s="298">
        <v>101.464</v>
      </c>
      <c r="I5878" s="299"/>
      <c r="J5878" s="300">
        <f>ROUND(I5878*H5878,2)</f>
        <v>0</v>
      </c>
      <c r="K5878" s="301"/>
      <c r="L5878" s="302"/>
      <c r="M5878" s="303" t="s">
        <v>1</v>
      </c>
      <c r="N5878" s="304" t="s">
        <v>49</v>
      </c>
      <c r="O5878" s="94"/>
      <c r="P5878" s="240">
        <f>O5878*H5878</f>
        <v>0</v>
      </c>
      <c r="Q5878" s="240">
        <v>0.00012</v>
      </c>
      <c r="R5878" s="240">
        <f>Q5878*H5878</f>
        <v>0.01217568</v>
      </c>
      <c r="S5878" s="240">
        <v>0</v>
      </c>
      <c r="T5878" s="241">
        <f>S5878*H5878</f>
        <v>0</v>
      </c>
      <c r="U5878" s="41"/>
      <c r="V5878" s="41"/>
      <c r="W5878" s="41"/>
      <c r="X5878" s="41"/>
      <c r="Y5878" s="41"/>
      <c r="Z5878" s="41"/>
      <c r="AA5878" s="41"/>
      <c r="AB5878" s="41"/>
      <c r="AC5878" s="41"/>
      <c r="AD5878" s="41"/>
      <c r="AE5878" s="41"/>
      <c r="AR5878" s="242" t="s">
        <v>364</v>
      </c>
      <c r="AT5878" s="242" t="s">
        <v>338</v>
      </c>
      <c r="AU5878" s="242" t="s">
        <v>93</v>
      </c>
      <c r="AY5878" s="19" t="s">
        <v>251</v>
      </c>
      <c r="BE5878" s="243">
        <f>IF(N5878="základní",J5878,0)</f>
        <v>0</v>
      </c>
      <c r="BF5878" s="243">
        <f>IF(N5878="snížená",J5878,0)</f>
        <v>0</v>
      </c>
      <c r="BG5878" s="243">
        <f>IF(N5878="zákl. přenesená",J5878,0)</f>
        <v>0</v>
      </c>
      <c r="BH5878" s="243">
        <f>IF(N5878="sníž. přenesená",J5878,0)</f>
        <v>0</v>
      </c>
      <c r="BI5878" s="243">
        <f>IF(N5878="nulová",J5878,0)</f>
        <v>0</v>
      </c>
      <c r="BJ5878" s="19" t="s">
        <v>91</v>
      </c>
      <c r="BK5878" s="243">
        <f>ROUND(I5878*H5878,2)</f>
        <v>0</v>
      </c>
      <c r="BL5878" s="19" t="s">
        <v>304</v>
      </c>
      <c r="BM5878" s="242" t="s">
        <v>4309</v>
      </c>
    </row>
    <row r="5879" s="2" customFormat="1">
      <c r="A5879" s="41"/>
      <c r="B5879" s="42"/>
      <c r="C5879" s="43"/>
      <c r="D5879" s="251" t="s">
        <v>289</v>
      </c>
      <c r="E5879" s="43"/>
      <c r="F5879" s="282" t="s">
        <v>976</v>
      </c>
      <c r="G5879" s="43"/>
      <c r="H5879" s="43"/>
      <c r="I5879" s="246"/>
      <c r="J5879" s="43"/>
      <c r="K5879" s="43"/>
      <c r="L5879" s="47"/>
      <c r="M5879" s="247"/>
      <c r="N5879" s="248"/>
      <c r="O5879" s="94"/>
      <c r="P5879" s="94"/>
      <c r="Q5879" s="94"/>
      <c r="R5879" s="94"/>
      <c r="S5879" s="94"/>
      <c r="T5879" s="95"/>
      <c r="U5879" s="41"/>
      <c r="V5879" s="41"/>
      <c r="W5879" s="41"/>
      <c r="X5879" s="41"/>
      <c r="Y5879" s="41"/>
      <c r="Z5879" s="41"/>
      <c r="AA5879" s="41"/>
      <c r="AB5879" s="41"/>
      <c r="AC5879" s="41"/>
      <c r="AD5879" s="41"/>
      <c r="AE5879" s="41"/>
      <c r="AT5879" s="19" t="s">
        <v>289</v>
      </c>
      <c r="AU5879" s="19" t="s">
        <v>93</v>
      </c>
    </row>
    <row r="5880" s="15" customFormat="1">
      <c r="A5880" s="15"/>
      <c r="B5880" s="272"/>
      <c r="C5880" s="273"/>
      <c r="D5880" s="251" t="s">
        <v>260</v>
      </c>
      <c r="E5880" s="274" t="s">
        <v>1</v>
      </c>
      <c r="F5880" s="275" t="s">
        <v>499</v>
      </c>
      <c r="G5880" s="273"/>
      <c r="H5880" s="274" t="s">
        <v>1</v>
      </c>
      <c r="I5880" s="276"/>
      <c r="J5880" s="273"/>
      <c r="K5880" s="273"/>
      <c r="L5880" s="277"/>
      <c r="M5880" s="278"/>
      <c r="N5880" s="279"/>
      <c r="O5880" s="279"/>
      <c r="P5880" s="279"/>
      <c r="Q5880" s="279"/>
      <c r="R5880" s="279"/>
      <c r="S5880" s="279"/>
      <c r="T5880" s="280"/>
      <c r="U5880" s="15"/>
      <c r="V5880" s="15"/>
      <c r="W5880" s="15"/>
      <c r="X5880" s="15"/>
      <c r="Y5880" s="15"/>
      <c r="Z5880" s="15"/>
      <c r="AA5880" s="15"/>
      <c r="AB5880" s="15"/>
      <c r="AC5880" s="15"/>
      <c r="AD5880" s="15"/>
      <c r="AE5880" s="15"/>
      <c r="AT5880" s="281" t="s">
        <v>260</v>
      </c>
      <c r="AU5880" s="281" t="s">
        <v>93</v>
      </c>
      <c r="AV5880" s="15" t="s">
        <v>91</v>
      </c>
      <c r="AW5880" s="15" t="s">
        <v>40</v>
      </c>
      <c r="AX5880" s="15" t="s">
        <v>84</v>
      </c>
      <c r="AY5880" s="281" t="s">
        <v>251</v>
      </c>
    </row>
    <row r="5881" s="13" customFormat="1">
      <c r="A5881" s="13"/>
      <c r="B5881" s="249"/>
      <c r="C5881" s="250"/>
      <c r="D5881" s="251" t="s">
        <v>260</v>
      </c>
      <c r="E5881" s="252" t="s">
        <v>1</v>
      </c>
      <c r="F5881" s="253" t="s">
        <v>4297</v>
      </c>
      <c r="G5881" s="250"/>
      <c r="H5881" s="254">
        <v>11.606</v>
      </c>
      <c r="I5881" s="255"/>
      <c r="J5881" s="250"/>
      <c r="K5881" s="250"/>
      <c r="L5881" s="256"/>
      <c r="M5881" s="257"/>
      <c r="N5881" s="258"/>
      <c r="O5881" s="258"/>
      <c r="P5881" s="258"/>
      <c r="Q5881" s="258"/>
      <c r="R5881" s="258"/>
      <c r="S5881" s="258"/>
      <c r="T5881" s="259"/>
      <c r="U5881" s="13"/>
      <c r="V5881" s="13"/>
      <c r="W5881" s="13"/>
      <c r="X5881" s="13"/>
      <c r="Y5881" s="13"/>
      <c r="Z5881" s="13"/>
      <c r="AA5881" s="13"/>
      <c r="AB5881" s="13"/>
      <c r="AC5881" s="13"/>
      <c r="AD5881" s="13"/>
      <c r="AE5881" s="13"/>
      <c r="AT5881" s="260" t="s">
        <v>260</v>
      </c>
      <c r="AU5881" s="260" t="s">
        <v>93</v>
      </c>
      <c r="AV5881" s="13" t="s">
        <v>93</v>
      </c>
      <c r="AW5881" s="13" t="s">
        <v>40</v>
      </c>
      <c r="AX5881" s="13" t="s">
        <v>84</v>
      </c>
      <c r="AY5881" s="260" t="s">
        <v>251</v>
      </c>
    </row>
    <row r="5882" s="13" customFormat="1">
      <c r="A5882" s="13"/>
      <c r="B5882" s="249"/>
      <c r="C5882" s="250"/>
      <c r="D5882" s="251" t="s">
        <v>260</v>
      </c>
      <c r="E5882" s="252" t="s">
        <v>1</v>
      </c>
      <c r="F5882" s="253" t="s">
        <v>4298</v>
      </c>
      <c r="G5882" s="250"/>
      <c r="H5882" s="254">
        <v>7.0460000000000003</v>
      </c>
      <c r="I5882" s="255"/>
      <c r="J5882" s="250"/>
      <c r="K5882" s="250"/>
      <c r="L5882" s="256"/>
      <c r="M5882" s="257"/>
      <c r="N5882" s="258"/>
      <c r="O5882" s="258"/>
      <c r="P5882" s="258"/>
      <c r="Q5882" s="258"/>
      <c r="R5882" s="258"/>
      <c r="S5882" s="258"/>
      <c r="T5882" s="259"/>
      <c r="U5882" s="13"/>
      <c r="V5882" s="13"/>
      <c r="W5882" s="13"/>
      <c r="X5882" s="13"/>
      <c r="Y5882" s="13"/>
      <c r="Z5882" s="13"/>
      <c r="AA5882" s="13"/>
      <c r="AB5882" s="13"/>
      <c r="AC5882" s="13"/>
      <c r="AD5882" s="13"/>
      <c r="AE5882" s="13"/>
      <c r="AT5882" s="260" t="s">
        <v>260</v>
      </c>
      <c r="AU5882" s="260" t="s">
        <v>93</v>
      </c>
      <c r="AV5882" s="13" t="s">
        <v>93</v>
      </c>
      <c r="AW5882" s="13" t="s">
        <v>40</v>
      </c>
      <c r="AX5882" s="13" t="s">
        <v>84</v>
      </c>
      <c r="AY5882" s="260" t="s">
        <v>251</v>
      </c>
    </row>
    <row r="5883" s="13" customFormat="1">
      <c r="A5883" s="13"/>
      <c r="B5883" s="249"/>
      <c r="C5883" s="250"/>
      <c r="D5883" s="251" t="s">
        <v>260</v>
      </c>
      <c r="E5883" s="252" t="s">
        <v>1</v>
      </c>
      <c r="F5883" s="253" t="s">
        <v>4299</v>
      </c>
      <c r="G5883" s="250"/>
      <c r="H5883" s="254">
        <v>1.2</v>
      </c>
      <c r="I5883" s="255"/>
      <c r="J5883" s="250"/>
      <c r="K5883" s="250"/>
      <c r="L5883" s="256"/>
      <c r="M5883" s="257"/>
      <c r="N5883" s="258"/>
      <c r="O5883" s="258"/>
      <c r="P5883" s="258"/>
      <c r="Q5883" s="258"/>
      <c r="R5883" s="258"/>
      <c r="S5883" s="258"/>
      <c r="T5883" s="259"/>
      <c r="U5883" s="13"/>
      <c r="V5883" s="13"/>
      <c r="W5883" s="13"/>
      <c r="X5883" s="13"/>
      <c r="Y5883" s="13"/>
      <c r="Z5883" s="13"/>
      <c r="AA5883" s="13"/>
      <c r="AB5883" s="13"/>
      <c r="AC5883" s="13"/>
      <c r="AD5883" s="13"/>
      <c r="AE5883" s="13"/>
      <c r="AT5883" s="260" t="s">
        <v>260</v>
      </c>
      <c r="AU5883" s="260" t="s">
        <v>93</v>
      </c>
      <c r="AV5883" s="13" t="s">
        <v>93</v>
      </c>
      <c r="AW5883" s="13" t="s">
        <v>40</v>
      </c>
      <c r="AX5883" s="13" t="s">
        <v>84</v>
      </c>
      <c r="AY5883" s="260" t="s">
        <v>251</v>
      </c>
    </row>
    <row r="5884" s="16" customFormat="1">
      <c r="A5884" s="16"/>
      <c r="B5884" s="283"/>
      <c r="C5884" s="284"/>
      <c r="D5884" s="251" t="s">
        <v>260</v>
      </c>
      <c r="E5884" s="285" t="s">
        <v>1</v>
      </c>
      <c r="F5884" s="286" t="s">
        <v>329</v>
      </c>
      <c r="G5884" s="284"/>
      <c r="H5884" s="287">
        <v>19.852</v>
      </c>
      <c r="I5884" s="288"/>
      <c r="J5884" s="284"/>
      <c r="K5884" s="284"/>
      <c r="L5884" s="289"/>
      <c r="M5884" s="290"/>
      <c r="N5884" s="291"/>
      <c r="O5884" s="291"/>
      <c r="P5884" s="291"/>
      <c r="Q5884" s="291"/>
      <c r="R5884" s="291"/>
      <c r="S5884" s="291"/>
      <c r="T5884" s="292"/>
      <c r="U5884" s="16"/>
      <c r="V5884" s="16"/>
      <c r="W5884" s="16"/>
      <c r="X5884" s="16"/>
      <c r="Y5884" s="16"/>
      <c r="Z5884" s="16"/>
      <c r="AA5884" s="16"/>
      <c r="AB5884" s="16"/>
      <c r="AC5884" s="16"/>
      <c r="AD5884" s="16"/>
      <c r="AE5884" s="16"/>
      <c r="AT5884" s="293" t="s">
        <v>260</v>
      </c>
      <c r="AU5884" s="293" t="s">
        <v>93</v>
      </c>
      <c r="AV5884" s="16" t="s">
        <v>273</v>
      </c>
      <c r="AW5884" s="16" t="s">
        <v>40</v>
      </c>
      <c r="AX5884" s="16" t="s">
        <v>84</v>
      </c>
      <c r="AY5884" s="293" t="s">
        <v>251</v>
      </c>
    </row>
    <row r="5885" s="15" customFormat="1">
      <c r="A5885" s="15"/>
      <c r="B5885" s="272"/>
      <c r="C5885" s="273"/>
      <c r="D5885" s="251" t="s">
        <v>260</v>
      </c>
      <c r="E5885" s="274" t="s">
        <v>1</v>
      </c>
      <c r="F5885" s="275" t="s">
        <v>505</v>
      </c>
      <c r="G5885" s="273"/>
      <c r="H5885" s="274" t="s">
        <v>1</v>
      </c>
      <c r="I5885" s="276"/>
      <c r="J5885" s="273"/>
      <c r="K5885" s="273"/>
      <c r="L5885" s="277"/>
      <c r="M5885" s="278"/>
      <c r="N5885" s="279"/>
      <c r="O5885" s="279"/>
      <c r="P5885" s="279"/>
      <c r="Q5885" s="279"/>
      <c r="R5885" s="279"/>
      <c r="S5885" s="279"/>
      <c r="T5885" s="280"/>
      <c r="U5885" s="15"/>
      <c r="V5885" s="15"/>
      <c r="W5885" s="15"/>
      <c r="X5885" s="15"/>
      <c r="Y5885" s="15"/>
      <c r="Z5885" s="15"/>
      <c r="AA5885" s="15"/>
      <c r="AB5885" s="15"/>
      <c r="AC5885" s="15"/>
      <c r="AD5885" s="15"/>
      <c r="AE5885" s="15"/>
      <c r="AT5885" s="281" t="s">
        <v>260</v>
      </c>
      <c r="AU5885" s="281" t="s">
        <v>93</v>
      </c>
      <c r="AV5885" s="15" t="s">
        <v>91</v>
      </c>
      <c r="AW5885" s="15" t="s">
        <v>40</v>
      </c>
      <c r="AX5885" s="15" t="s">
        <v>84</v>
      </c>
      <c r="AY5885" s="281" t="s">
        <v>251</v>
      </c>
    </row>
    <row r="5886" s="13" customFormat="1">
      <c r="A5886" s="13"/>
      <c r="B5886" s="249"/>
      <c r="C5886" s="250"/>
      <c r="D5886" s="251" t="s">
        <v>260</v>
      </c>
      <c r="E5886" s="252" t="s">
        <v>1</v>
      </c>
      <c r="F5886" s="253" t="s">
        <v>4300</v>
      </c>
      <c r="G5886" s="250"/>
      <c r="H5886" s="254">
        <v>10.800000000000001</v>
      </c>
      <c r="I5886" s="255"/>
      <c r="J5886" s="250"/>
      <c r="K5886" s="250"/>
      <c r="L5886" s="256"/>
      <c r="M5886" s="257"/>
      <c r="N5886" s="258"/>
      <c r="O5886" s="258"/>
      <c r="P5886" s="258"/>
      <c r="Q5886" s="258"/>
      <c r="R5886" s="258"/>
      <c r="S5886" s="258"/>
      <c r="T5886" s="259"/>
      <c r="U5886" s="13"/>
      <c r="V5886" s="13"/>
      <c r="W5886" s="13"/>
      <c r="X5886" s="13"/>
      <c r="Y5886" s="13"/>
      <c r="Z5886" s="13"/>
      <c r="AA5886" s="13"/>
      <c r="AB5886" s="13"/>
      <c r="AC5886" s="13"/>
      <c r="AD5886" s="13"/>
      <c r="AE5886" s="13"/>
      <c r="AT5886" s="260" t="s">
        <v>260</v>
      </c>
      <c r="AU5886" s="260" t="s">
        <v>93</v>
      </c>
      <c r="AV5886" s="13" t="s">
        <v>93</v>
      </c>
      <c r="AW5886" s="13" t="s">
        <v>40</v>
      </c>
      <c r="AX5886" s="13" t="s">
        <v>84</v>
      </c>
      <c r="AY5886" s="260" t="s">
        <v>251</v>
      </c>
    </row>
    <row r="5887" s="13" customFormat="1">
      <c r="A5887" s="13"/>
      <c r="B5887" s="249"/>
      <c r="C5887" s="250"/>
      <c r="D5887" s="251" t="s">
        <v>260</v>
      </c>
      <c r="E5887" s="252" t="s">
        <v>1</v>
      </c>
      <c r="F5887" s="253" t="s">
        <v>4301</v>
      </c>
      <c r="G5887" s="250"/>
      <c r="H5887" s="254">
        <v>1.2</v>
      </c>
      <c r="I5887" s="255"/>
      <c r="J5887" s="250"/>
      <c r="K5887" s="250"/>
      <c r="L5887" s="256"/>
      <c r="M5887" s="257"/>
      <c r="N5887" s="258"/>
      <c r="O5887" s="258"/>
      <c r="P5887" s="258"/>
      <c r="Q5887" s="258"/>
      <c r="R5887" s="258"/>
      <c r="S5887" s="258"/>
      <c r="T5887" s="259"/>
      <c r="U5887" s="13"/>
      <c r="V5887" s="13"/>
      <c r="W5887" s="13"/>
      <c r="X5887" s="13"/>
      <c r="Y5887" s="13"/>
      <c r="Z5887" s="13"/>
      <c r="AA5887" s="13"/>
      <c r="AB5887" s="13"/>
      <c r="AC5887" s="13"/>
      <c r="AD5887" s="13"/>
      <c r="AE5887" s="13"/>
      <c r="AT5887" s="260" t="s">
        <v>260</v>
      </c>
      <c r="AU5887" s="260" t="s">
        <v>93</v>
      </c>
      <c r="AV5887" s="13" t="s">
        <v>93</v>
      </c>
      <c r="AW5887" s="13" t="s">
        <v>40</v>
      </c>
      <c r="AX5887" s="13" t="s">
        <v>84</v>
      </c>
      <c r="AY5887" s="260" t="s">
        <v>251</v>
      </c>
    </row>
    <row r="5888" s="16" customFormat="1">
      <c r="A5888" s="16"/>
      <c r="B5888" s="283"/>
      <c r="C5888" s="284"/>
      <c r="D5888" s="251" t="s">
        <v>260</v>
      </c>
      <c r="E5888" s="285" t="s">
        <v>1</v>
      </c>
      <c r="F5888" s="286" t="s">
        <v>329</v>
      </c>
      <c r="G5888" s="284"/>
      <c r="H5888" s="287">
        <v>12</v>
      </c>
      <c r="I5888" s="288"/>
      <c r="J5888" s="284"/>
      <c r="K5888" s="284"/>
      <c r="L5888" s="289"/>
      <c r="M5888" s="290"/>
      <c r="N5888" s="291"/>
      <c r="O5888" s="291"/>
      <c r="P5888" s="291"/>
      <c r="Q5888" s="291"/>
      <c r="R5888" s="291"/>
      <c r="S5888" s="291"/>
      <c r="T5888" s="292"/>
      <c r="U5888" s="16"/>
      <c r="V5888" s="16"/>
      <c r="W5888" s="16"/>
      <c r="X5888" s="16"/>
      <c r="Y5888" s="16"/>
      <c r="Z5888" s="16"/>
      <c r="AA5888" s="16"/>
      <c r="AB5888" s="16"/>
      <c r="AC5888" s="16"/>
      <c r="AD5888" s="16"/>
      <c r="AE5888" s="16"/>
      <c r="AT5888" s="293" t="s">
        <v>260</v>
      </c>
      <c r="AU5888" s="293" t="s">
        <v>93</v>
      </c>
      <c r="AV5888" s="16" t="s">
        <v>273</v>
      </c>
      <c r="AW5888" s="16" t="s">
        <v>40</v>
      </c>
      <c r="AX5888" s="16" t="s">
        <v>84</v>
      </c>
      <c r="AY5888" s="293" t="s">
        <v>251</v>
      </c>
    </row>
    <row r="5889" s="15" customFormat="1">
      <c r="A5889" s="15"/>
      <c r="B5889" s="272"/>
      <c r="C5889" s="273"/>
      <c r="D5889" s="251" t="s">
        <v>260</v>
      </c>
      <c r="E5889" s="274" t="s">
        <v>1</v>
      </c>
      <c r="F5889" s="275" t="s">
        <v>511</v>
      </c>
      <c r="G5889" s="273"/>
      <c r="H5889" s="274" t="s">
        <v>1</v>
      </c>
      <c r="I5889" s="276"/>
      <c r="J5889" s="273"/>
      <c r="K5889" s="273"/>
      <c r="L5889" s="277"/>
      <c r="M5889" s="278"/>
      <c r="N5889" s="279"/>
      <c r="O5889" s="279"/>
      <c r="P5889" s="279"/>
      <c r="Q5889" s="279"/>
      <c r="R5889" s="279"/>
      <c r="S5889" s="279"/>
      <c r="T5889" s="280"/>
      <c r="U5889" s="15"/>
      <c r="V5889" s="15"/>
      <c r="W5889" s="15"/>
      <c r="X5889" s="15"/>
      <c r="Y5889" s="15"/>
      <c r="Z5889" s="15"/>
      <c r="AA5889" s="15"/>
      <c r="AB5889" s="15"/>
      <c r="AC5889" s="15"/>
      <c r="AD5889" s="15"/>
      <c r="AE5889" s="15"/>
      <c r="AT5889" s="281" t="s">
        <v>260</v>
      </c>
      <c r="AU5889" s="281" t="s">
        <v>93</v>
      </c>
      <c r="AV5889" s="15" t="s">
        <v>91</v>
      </c>
      <c r="AW5889" s="15" t="s">
        <v>40</v>
      </c>
      <c r="AX5889" s="15" t="s">
        <v>84</v>
      </c>
      <c r="AY5889" s="281" t="s">
        <v>251</v>
      </c>
    </row>
    <row r="5890" s="13" customFormat="1">
      <c r="A5890" s="13"/>
      <c r="B5890" s="249"/>
      <c r="C5890" s="250"/>
      <c r="D5890" s="251" t="s">
        <v>260</v>
      </c>
      <c r="E5890" s="252" t="s">
        <v>1</v>
      </c>
      <c r="F5890" s="253" t="s">
        <v>4302</v>
      </c>
      <c r="G5890" s="250"/>
      <c r="H5890" s="254">
        <v>4.1950000000000003</v>
      </c>
      <c r="I5890" s="255"/>
      <c r="J5890" s="250"/>
      <c r="K5890" s="250"/>
      <c r="L5890" s="256"/>
      <c r="M5890" s="257"/>
      <c r="N5890" s="258"/>
      <c r="O5890" s="258"/>
      <c r="P5890" s="258"/>
      <c r="Q5890" s="258"/>
      <c r="R5890" s="258"/>
      <c r="S5890" s="258"/>
      <c r="T5890" s="259"/>
      <c r="U5890" s="13"/>
      <c r="V5890" s="13"/>
      <c r="W5890" s="13"/>
      <c r="X5890" s="13"/>
      <c r="Y5890" s="13"/>
      <c r="Z5890" s="13"/>
      <c r="AA5890" s="13"/>
      <c r="AB5890" s="13"/>
      <c r="AC5890" s="13"/>
      <c r="AD5890" s="13"/>
      <c r="AE5890" s="13"/>
      <c r="AT5890" s="260" t="s">
        <v>260</v>
      </c>
      <c r="AU5890" s="260" t="s">
        <v>93</v>
      </c>
      <c r="AV5890" s="13" t="s">
        <v>93</v>
      </c>
      <c r="AW5890" s="13" t="s">
        <v>40</v>
      </c>
      <c r="AX5890" s="13" t="s">
        <v>84</v>
      </c>
      <c r="AY5890" s="260" t="s">
        <v>251</v>
      </c>
    </row>
    <row r="5891" s="13" customFormat="1">
      <c r="A5891" s="13"/>
      <c r="B5891" s="249"/>
      <c r="C5891" s="250"/>
      <c r="D5891" s="251" t="s">
        <v>260</v>
      </c>
      <c r="E5891" s="252" t="s">
        <v>1</v>
      </c>
      <c r="F5891" s="253" t="s">
        <v>4300</v>
      </c>
      <c r="G5891" s="250"/>
      <c r="H5891" s="254">
        <v>10.800000000000001</v>
      </c>
      <c r="I5891" s="255"/>
      <c r="J5891" s="250"/>
      <c r="K5891" s="250"/>
      <c r="L5891" s="256"/>
      <c r="M5891" s="257"/>
      <c r="N5891" s="258"/>
      <c r="O5891" s="258"/>
      <c r="P5891" s="258"/>
      <c r="Q5891" s="258"/>
      <c r="R5891" s="258"/>
      <c r="S5891" s="258"/>
      <c r="T5891" s="259"/>
      <c r="U5891" s="13"/>
      <c r="V5891" s="13"/>
      <c r="W5891" s="13"/>
      <c r="X5891" s="13"/>
      <c r="Y5891" s="13"/>
      <c r="Z5891" s="13"/>
      <c r="AA5891" s="13"/>
      <c r="AB5891" s="13"/>
      <c r="AC5891" s="13"/>
      <c r="AD5891" s="13"/>
      <c r="AE5891" s="13"/>
      <c r="AT5891" s="260" t="s">
        <v>260</v>
      </c>
      <c r="AU5891" s="260" t="s">
        <v>93</v>
      </c>
      <c r="AV5891" s="13" t="s">
        <v>93</v>
      </c>
      <c r="AW5891" s="13" t="s">
        <v>40</v>
      </c>
      <c r="AX5891" s="13" t="s">
        <v>84</v>
      </c>
      <c r="AY5891" s="260" t="s">
        <v>251</v>
      </c>
    </row>
    <row r="5892" s="13" customFormat="1">
      <c r="A5892" s="13"/>
      <c r="B5892" s="249"/>
      <c r="C5892" s="250"/>
      <c r="D5892" s="251" t="s">
        <v>260</v>
      </c>
      <c r="E5892" s="252" t="s">
        <v>1</v>
      </c>
      <c r="F5892" s="253" t="s">
        <v>4301</v>
      </c>
      <c r="G5892" s="250"/>
      <c r="H5892" s="254">
        <v>1.2</v>
      </c>
      <c r="I5892" s="255"/>
      <c r="J5892" s="250"/>
      <c r="K5892" s="250"/>
      <c r="L5892" s="256"/>
      <c r="M5892" s="257"/>
      <c r="N5892" s="258"/>
      <c r="O5892" s="258"/>
      <c r="P5892" s="258"/>
      <c r="Q5892" s="258"/>
      <c r="R5892" s="258"/>
      <c r="S5892" s="258"/>
      <c r="T5892" s="259"/>
      <c r="U5892" s="13"/>
      <c r="V5892" s="13"/>
      <c r="W5892" s="13"/>
      <c r="X5892" s="13"/>
      <c r="Y5892" s="13"/>
      <c r="Z5892" s="13"/>
      <c r="AA5892" s="13"/>
      <c r="AB5892" s="13"/>
      <c r="AC5892" s="13"/>
      <c r="AD5892" s="13"/>
      <c r="AE5892" s="13"/>
      <c r="AT5892" s="260" t="s">
        <v>260</v>
      </c>
      <c r="AU5892" s="260" t="s">
        <v>93</v>
      </c>
      <c r="AV5892" s="13" t="s">
        <v>93</v>
      </c>
      <c r="AW5892" s="13" t="s">
        <v>40</v>
      </c>
      <c r="AX5892" s="13" t="s">
        <v>84</v>
      </c>
      <c r="AY5892" s="260" t="s">
        <v>251</v>
      </c>
    </row>
    <row r="5893" s="16" customFormat="1">
      <c r="A5893" s="16"/>
      <c r="B5893" s="283"/>
      <c r="C5893" s="284"/>
      <c r="D5893" s="251" t="s">
        <v>260</v>
      </c>
      <c r="E5893" s="285" t="s">
        <v>1</v>
      </c>
      <c r="F5893" s="286" t="s">
        <v>329</v>
      </c>
      <c r="G5893" s="284"/>
      <c r="H5893" s="287">
        <v>16.195</v>
      </c>
      <c r="I5893" s="288"/>
      <c r="J5893" s="284"/>
      <c r="K5893" s="284"/>
      <c r="L5893" s="289"/>
      <c r="M5893" s="290"/>
      <c r="N5893" s="291"/>
      <c r="O5893" s="291"/>
      <c r="P5893" s="291"/>
      <c r="Q5893" s="291"/>
      <c r="R5893" s="291"/>
      <c r="S5893" s="291"/>
      <c r="T5893" s="292"/>
      <c r="U5893" s="16"/>
      <c r="V5893" s="16"/>
      <c r="W5893" s="16"/>
      <c r="X5893" s="16"/>
      <c r="Y5893" s="16"/>
      <c r="Z5893" s="16"/>
      <c r="AA5893" s="16"/>
      <c r="AB5893" s="16"/>
      <c r="AC5893" s="16"/>
      <c r="AD5893" s="16"/>
      <c r="AE5893" s="16"/>
      <c r="AT5893" s="293" t="s">
        <v>260</v>
      </c>
      <c r="AU5893" s="293" t="s">
        <v>93</v>
      </c>
      <c r="AV5893" s="16" t="s">
        <v>273</v>
      </c>
      <c r="AW5893" s="16" t="s">
        <v>40</v>
      </c>
      <c r="AX5893" s="16" t="s">
        <v>84</v>
      </c>
      <c r="AY5893" s="293" t="s">
        <v>251</v>
      </c>
    </row>
    <row r="5894" s="15" customFormat="1">
      <c r="A5894" s="15"/>
      <c r="B5894" s="272"/>
      <c r="C5894" s="273"/>
      <c r="D5894" s="251" t="s">
        <v>260</v>
      </c>
      <c r="E5894" s="274" t="s">
        <v>1</v>
      </c>
      <c r="F5894" s="275" t="s">
        <v>517</v>
      </c>
      <c r="G5894" s="273"/>
      <c r="H5894" s="274" t="s">
        <v>1</v>
      </c>
      <c r="I5894" s="276"/>
      <c r="J5894" s="273"/>
      <c r="K5894" s="273"/>
      <c r="L5894" s="277"/>
      <c r="M5894" s="278"/>
      <c r="N5894" s="279"/>
      <c r="O5894" s="279"/>
      <c r="P5894" s="279"/>
      <c r="Q5894" s="279"/>
      <c r="R5894" s="279"/>
      <c r="S5894" s="279"/>
      <c r="T5894" s="280"/>
      <c r="U5894" s="15"/>
      <c r="V5894" s="15"/>
      <c r="W5894" s="15"/>
      <c r="X5894" s="15"/>
      <c r="Y5894" s="15"/>
      <c r="Z5894" s="15"/>
      <c r="AA5894" s="15"/>
      <c r="AB5894" s="15"/>
      <c r="AC5894" s="15"/>
      <c r="AD5894" s="15"/>
      <c r="AE5894" s="15"/>
      <c r="AT5894" s="281" t="s">
        <v>260</v>
      </c>
      <c r="AU5894" s="281" t="s">
        <v>93</v>
      </c>
      <c r="AV5894" s="15" t="s">
        <v>91</v>
      </c>
      <c r="AW5894" s="15" t="s">
        <v>40</v>
      </c>
      <c r="AX5894" s="15" t="s">
        <v>84</v>
      </c>
      <c r="AY5894" s="281" t="s">
        <v>251</v>
      </c>
    </row>
    <row r="5895" s="13" customFormat="1">
      <c r="A5895" s="13"/>
      <c r="B5895" s="249"/>
      <c r="C5895" s="250"/>
      <c r="D5895" s="251" t="s">
        <v>260</v>
      </c>
      <c r="E5895" s="252" t="s">
        <v>1</v>
      </c>
      <c r="F5895" s="253" t="s">
        <v>4303</v>
      </c>
      <c r="G5895" s="250"/>
      <c r="H5895" s="254">
        <v>4.1950000000000003</v>
      </c>
      <c r="I5895" s="255"/>
      <c r="J5895" s="250"/>
      <c r="K5895" s="250"/>
      <c r="L5895" s="256"/>
      <c r="M5895" s="257"/>
      <c r="N5895" s="258"/>
      <c r="O5895" s="258"/>
      <c r="P5895" s="258"/>
      <c r="Q5895" s="258"/>
      <c r="R5895" s="258"/>
      <c r="S5895" s="258"/>
      <c r="T5895" s="259"/>
      <c r="U5895" s="13"/>
      <c r="V5895" s="13"/>
      <c r="W5895" s="13"/>
      <c r="X5895" s="13"/>
      <c r="Y5895" s="13"/>
      <c r="Z5895" s="13"/>
      <c r="AA5895" s="13"/>
      <c r="AB5895" s="13"/>
      <c r="AC5895" s="13"/>
      <c r="AD5895" s="13"/>
      <c r="AE5895" s="13"/>
      <c r="AT5895" s="260" t="s">
        <v>260</v>
      </c>
      <c r="AU5895" s="260" t="s">
        <v>93</v>
      </c>
      <c r="AV5895" s="13" t="s">
        <v>93</v>
      </c>
      <c r="AW5895" s="13" t="s">
        <v>40</v>
      </c>
      <c r="AX5895" s="13" t="s">
        <v>84</v>
      </c>
      <c r="AY5895" s="260" t="s">
        <v>251</v>
      </c>
    </row>
    <row r="5896" s="13" customFormat="1">
      <c r="A5896" s="13"/>
      <c r="B5896" s="249"/>
      <c r="C5896" s="250"/>
      <c r="D5896" s="251" t="s">
        <v>260</v>
      </c>
      <c r="E5896" s="252" t="s">
        <v>1</v>
      </c>
      <c r="F5896" s="253" t="s">
        <v>4300</v>
      </c>
      <c r="G5896" s="250"/>
      <c r="H5896" s="254">
        <v>10.800000000000001</v>
      </c>
      <c r="I5896" s="255"/>
      <c r="J5896" s="250"/>
      <c r="K5896" s="250"/>
      <c r="L5896" s="256"/>
      <c r="M5896" s="257"/>
      <c r="N5896" s="258"/>
      <c r="O5896" s="258"/>
      <c r="P5896" s="258"/>
      <c r="Q5896" s="258"/>
      <c r="R5896" s="258"/>
      <c r="S5896" s="258"/>
      <c r="T5896" s="259"/>
      <c r="U5896" s="13"/>
      <c r="V5896" s="13"/>
      <c r="W5896" s="13"/>
      <c r="X5896" s="13"/>
      <c r="Y5896" s="13"/>
      <c r="Z5896" s="13"/>
      <c r="AA5896" s="13"/>
      <c r="AB5896" s="13"/>
      <c r="AC5896" s="13"/>
      <c r="AD5896" s="13"/>
      <c r="AE5896" s="13"/>
      <c r="AT5896" s="260" t="s">
        <v>260</v>
      </c>
      <c r="AU5896" s="260" t="s">
        <v>93</v>
      </c>
      <c r="AV5896" s="13" t="s">
        <v>93</v>
      </c>
      <c r="AW5896" s="13" t="s">
        <v>40</v>
      </c>
      <c r="AX5896" s="13" t="s">
        <v>84</v>
      </c>
      <c r="AY5896" s="260" t="s">
        <v>251</v>
      </c>
    </row>
    <row r="5897" s="13" customFormat="1">
      <c r="A5897" s="13"/>
      <c r="B5897" s="249"/>
      <c r="C5897" s="250"/>
      <c r="D5897" s="251" t="s">
        <v>260</v>
      </c>
      <c r="E5897" s="252" t="s">
        <v>1</v>
      </c>
      <c r="F5897" s="253" t="s">
        <v>4301</v>
      </c>
      <c r="G5897" s="250"/>
      <c r="H5897" s="254">
        <v>1.2</v>
      </c>
      <c r="I5897" s="255"/>
      <c r="J5897" s="250"/>
      <c r="K5897" s="250"/>
      <c r="L5897" s="256"/>
      <c r="M5897" s="257"/>
      <c r="N5897" s="258"/>
      <c r="O5897" s="258"/>
      <c r="P5897" s="258"/>
      <c r="Q5897" s="258"/>
      <c r="R5897" s="258"/>
      <c r="S5897" s="258"/>
      <c r="T5897" s="259"/>
      <c r="U5897" s="13"/>
      <c r="V5897" s="13"/>
      <c r="W5897" s="13"/>
      <c r="X5897" s="13"/>
      <c r="Y5897" s="13"/>
      <c r="Z5897" s="13"/>
      <c r="AA5897" s="13"/>
      <c r="AB5897" s="13"/>
      <c r="AC5897" s="13"/>
      <c r="AD5897" s="13"/>
      <c r="AE5897" s="13"/>
      <c r="AT5897" s="260" t="s">
        <v>260</v>
      </c>
      <c r="AU5897" s="260" t="s">
        <v>93</v>
      </c>
      <c r="AV5897" s="13" t="s">
        <v>93</v>
      </c>
      <c r="AW5897" s="13" t="s">
        <v>40</v>
      </c>
      <c r="AX5897" s="13" t="s">
        <v>84</v>
      </c>
      <c r="AY5897" s="260" t="s">
        <v>251</v>
      </c>
    </row>
    <row r="5898" s="16" customFormat="1">
      <c r="A5898" s="16"/>
      <c r="B5898" s="283"/>
      <c r="C5898" s="284"/>
      <c r="D5898" s="251" t="s">
        <v>260</v>
      </c>
      <c r="E5898" s="285" t="s">
        <v>1</v>
      </c>
      <c r="F5898" s="286" t="s">
        <v>329</v>
      </c>
      <c r="G5898" s="284"/>
      <c r="H5898" s="287">
        <v>16.195</v>
      </c>
      <c r="I5898" s="288"/>
      <c r="J5898" s="284"/>
      <c r="K5898" s="284"/>
      <c r="L5898" s="289"/>
      <c r="M5898" s="290"/>
      <c r="N5898" s="291"/>
      <c r="O5898" s="291"/>
      <c r="P5898" s="291"/>
      <c r="Q5898" s="291"/>
      <c r="R5898" s="291"/>
      <c r="S5898" s="291"/>
      <c r="T5898" s="292"/>
      <c r="U5898" s="16"/>
      <c r="V5898" s="16"/>
      <c r="W5898" s="16"/>
      <c r="X5898" s="16"/>
      <c r="Y5898" s="16"/>
      <c r="Z5898" s="16"/>
      <c r="AA5898" s="16"/>
      <c r="AB5898" s="16"/>
      <c r="AC5898" s="16"/>
      <c r="AD5898" s="16"/>
      <c r="AE5898" s="16"/>
      <c r="AT5898" s="293" t="s">
        <v>260</v>
      </c>
      <c r="AU5898" s="293" t="s">
        <v>93</v>
      </c>
      <c r="AV5898" s="16" t="s">
        <v>273</v>
      </c>
      <c r="AW5898" s="16" t="s">
        <v>40</v>
      </c>
      <c r="AX5898" s="16" t="s">
        <v>84</v>
      </c>
      <c r="AY5898" s="293" t="s">
        <v>251</v>
      </c>
    </row>
    <row r="5899" s="15" customFormat="1">
      <c r="A5899" s="15"/>
      <c r="B5899" s="272"/>
      <c r="C5899" s="273"/>
      <c r="D5899" s="251" t="s">
        <v>260</v>
      </c>
      <c r="E5899" s="274" t="s">
        <v>1</v>
      </c>
      <c r="F5899" s="275" t="s">
        <v>519</v>
      </c>
      <c r="G5899" s="273"/>
      <c r="H5899" s="274" t="s">
        <v>1</v>
      </c>
      <c r="I5899" s="276"/>
      <c r="J5899" s="273"/>
      <c r="K5899" s="273"/>
      <c r="L5899" s="277"/>
      <c r="M5899" s="278"/>
      <c r="N5899" s="279"/>
      <c r="O5899" s="279"/>
      <c r="P5899" s="279"/>
      <c r="Q5899" s="279"/>
      <c r="R5899" s="279"/>
      <c r="S5899" s="279"/>
      <c r="T5899" s="280"/>
      <c r="U5899" s="15"/>
      <c r="V5899" s="15"/>
      <c r="W5899" s="15"/>
      <c r="X5899" s="15"/>
      <c r="Y5899" s="15"/>
      <c r="Z5899" s="15"/>
      <c r="AA5899" s="15"/>
      <c r="AB5899" s="15"/>
      <c r="AC5899" s="15"/>
      <c r="AD5899" s="15"/>
      <c r="AE5899" s="15"/>
      <c r="AT5899" s="281" t="s">
        <v>260</v>
      </c>
      <c r="AU5899" s="281" t="s">
        <v>93</v>
      </c>
      <c r="AV5899" s="15" t="s">
        <v>91</v>
      </c>
      <c r="AW5899" s="15" t="s">
        <v>40</v>
      </c>
      <c r="AX5899" s="15" t="s">
        <v>84</v>
      </c>
      <c r="AY5899" s="281" t="s">
        <v>251</v>
      </c>
    </row>
    <row r="5900" s="13" customFormat="1">
      <c r="A5900" s="13"/>
      <c r="B5900" s="249"/>
      <c r="C5900" s="250"/>
      <c r="D5900" s="251" t="s">
        <v>260</v>
      </c>
      <c r="E5900" s="252" t="s">
        <v>1</v>
      </c>
      <c r="F5900" s="253" t="s">
        <v>4304</v>
      </c>
      <c r="G5900" s="250"/>
      <c r="H5900" s="254">
        <v>4.1950000000000003</v>
      </c>
      <c r="I5900" s="255"/>
      <c r="J5900" s="250"/>
      <c r="K5900" s="250"/>
      <c r="L5900" s="256"/>
      <c r="M5900" s="257"/>
      <c r="N5900" s="258"/>
      <c r="O5900" s="258"/>
      <c r="P5900" s="258"/>
      <c r="Q5900" s="258"/>
      <c r="R5900" s="258"/>
      <c r="S5900" s="258"/>
      <c r="T5900" s="259"/>
      <c r="U5900" s="13"/>
      <c r="V5900" s="13"/>
      <c r="W5900" s="13"/>
      <c r="X5900" s="13"/>
      <c r="Y5900" s="13"/>
      <c r="Z5900" s="13"/>
      <c r="AA5900" s="13"/>
      <c r="AB5900" s="13"/>
      <c r="AC5900" s="13"/>
      <c r="AD5900" s="13"/>
      <c r="AE5900" s="13"/>
      <c r="AT5900" s="260" t="s">
        <v>260</v>
      </c>
      <c r="AU5900" s="260" t="s">
        <v>93</v>
      </c>
      <c r="AV5900" s="13" t="s">
        <v>93</v>
      </c>
      <c r="AW5900" s="13" t="s">
        <v>40</v>
      </c>
      <c r="AX5900" s="13" t="s">
        <v>84</v>
      </c>
      <c r="AY5900" s="260" t="s">
        <v>251</v>
      </c>
    </row>
    <row r="5901" s="13" customFormat="1">
      <c r="A5901" s="13"/>
      <c r="B5901" s="249"/>
      <c r="C5901" s="250"/>
      <c r="D5901" s="251" t="s">
        <v>260</v>
      </c>
      <c r="E5901" s="252" t="s">
        <v>1</v>
      </c>
      <c r="F5901" s="253" t="s">
        <v>4300</v>
      </c>
      <c r="G5901" s="250"/>
      <c r="H5901" s="254">
        <v>10.800000000000001</v>
      </c>
      <c r="I5901" s="255"/>
      <c r="J5901" s="250"/>
      <c r="K5901" s="250"/>
      <c r="L5901" s="256"/>
      <c r="M5901" s="257"/>
      <c r="N5901" s="258"/>
      <c r="O5901" s="258"/>
      <c r="P5901" s="258"/>
      <c r="Q5901" s="258"/>
      <c r="R5901" s="258"/>
      <c r="S5901" s="258"/>
      <c r="T5901" s="259"/>
      <c r="U5901" s="13"/>
      <c r="V5901" s="13"/>
      <c r="W5901" s="13"/>
      <c r="X5901" s="13"/>
      <c r="Y5901" s="13"/>
      <c r="Z5901" s="13"/>
      <c r="AA5901" s="13"/>
      <c r="AB5901" s="13"/>
      <c r="AC5901" s="13"/>
      <c r="AD5901" s="13"/>
      <c r="AE5901" s="13"/>
      <c r="AT5901" s="260" t="s">
        <v>260</v>
      </c>
      <c r="AU5901" s="260" t="s">
        <v>93</v>
      </c>
      <c r="AV5901" s="13" t="s">
        <v>93</v>
      </c>
      <c r="AW5901" s="13" t="s">
        <v>40</v>
      </c>
      <c r="AX5901" s="13" t="s">
        <v>84</v>
      </c>
      <c r="AY5901" s="260" t="s">
        <v>251</v>
      </c>
    </row>
    <row r="5902" s="13" customFormat="1">
      <c r="A5902" s="13"/>
      <c r="B5902" s="249"/>
      <c r="C5902" s="250"/>
      <c r="D5902" s="251" t="s">
        <v>260</v>
      </c>
      <c r="E5902" s="252" t="s">
        <v>1</v>
      </c>
      <c r="F5902" s="253" t="s">
        <v>4301</v>
      </c>
      <c r="G5902" s="250"/>
      <c r="H5902" s="254">
        <v>1.2</v>
      </c>
      <c r="I5902" s="255"/>
      <c r="J5902" s="250"/>
      <c r="K5902" s="250"/>
      <c r="L5902" s="256"/>
      <c r="M5902" s="257"/>
      <c r="N5902" s="258"/>
      <c r="O5902" s="258"/>
      <c r="P5902" s="258"/>
      <c r="Q5902" s="258"/>
      <c r="R5902" s="258"/>
      <c r="S5902" s="258"/>
      <c r="T5902" s="259"/>
      <c r="U5902" s="13"/>
      <c r="V5902" s="13"/>
      <c r="W5902" s="13"/>
      <c r="X5902" s="13"/>
      <c r="Y5902" s="13"/>
      <c r="Z5902" s="13"/>
      <c r="AA5902" s="13"/>
      <c r="AB5902" s="13"/>
      <c r="AC5902" s="13"/>
      <c r="AD5902" s="13"/>
      <c r="AE5902" s="13"/>
      <c r="AT5902" s="260" t="s">
        <v>260</v>
      </c>
      <c r="AU5902" s="260" t="s">
        <v>93</v>
      </c>
      <c r="AV5902" s="13" t="s">
        <v>93</v>
      </c>
      <c r="AW5902" s="13" t="s">
        <v>40</v>
      </c>
      <c r="AX5902" s="13" t="s">
        <v>84</v>
      </c>
      <c r="AY5902" s="260" t="s">
        <v>251</v>
      </c>
    </row>
    <row r="5903" s="16" customFormat="1">
      <c r="A5903" s="16"/>
      <c r="B5903" s="283"/>
      <c r="C5903" s="284"/>
      <c r="D5903" s="251" t="s">
        <v>260</v>
      </c>
      <c r="E5903" s="285" t="s">
        <v>1</v>
      </c>
      <c r="F5903" s="286" t="s">
        <v>329</v>
      </c>
      <c r="G5903" s="284"/>
      <c r="H5903" s="287">
        <v>16.195</v>
      </c>
      <c r="I5903" s="288"/>
      <c r="J5903" s="284"/>
      <c r="K5903" s="284"/>
      <c r="L5903" s="289"/>
      <c r="M5903" s="290"/>
      <c r="N5903" s="291"/>
      <c r="O5903" s="291"/>
      <c r="P5903" s="291"/>
      <c r="Q5903" s="291"/>
      <c r="R5903" s="291"/>
      <c r="S5903" s="291"/>
      <c r="T5903" s="292"/>
      <c r="U5903" s="16"/>
      <c r="V5903" s="16"/>
      <c r="W5903" s="16"/>
      <c r="X5903" s="16"/>
      <c r="Y5903" s="16"/>
      <c r="Z5903" s="16"/>
      <c r="AA5903" s="16"/>
      <c r="AB5903" s="16"/>
      <c r="AC5903" s="16"/>
      <c r="AD5903" s="16"/>
      <c r="AE5903" s="16"/>
      <c r="AT5903" s="293" t="s">
        <v>260</v>
      </c>
      <c r="AU5903" s="293" t="s">
        <v>93</v>
      </c>
      <c r="AV5903" s="16" t="s">
        <v>273</v>
      </c>
      <c r="AW5903" s="16" t="s">
        <v>40</v>
      </c>
      <c r="AX5903" s="16" t="s">
        <v>84</v>
      </c>
      <c r="AY5903" s="293" t="s">
        <v>251</v>
      </c>
    </row>
    <row r="5904" s="15" customFormat="1">
      <c r="A5904" s="15"/>
      <c r="B5904" s="272"/>
      <c r="C5904" s="273"/>
      <c r="D5904" s="251" t="s">
        <v>260</v>
      </c>
      <c r="E5904" s="274" t="s">
        <v>1</v>
      </c>
      <c r="F5904" s="275" t="s">
        <v>520</v>
      </c>
      <c r="G5904" s="273"/>
      <c r="H5904" s="274" t="s">
        <v>1</v>
      </c>
      <c r="I5904" s="276"/>
      <c r="J5904" s="273"/>
      <c r="K5904" s="273"/>
      <c r="L5904" s="277"/>
      <c r="M5904" s="278"/>
      <c r="N5904" s="279"/>
      <c r="O5904" s="279"/>
      <c r="P5904" s="279"/>
      <c r="Q5904" s="279"/>
      <c r="R5904" s="279"/>
      <c r="S5904" s="279"/>
      <c r="T5904" s="280"/>
      <c r="U5904" s="15"/>
      <c r="V5904" s="15"/>
      <c r="W5904" s="15"/>
      <c r="X5904" s="15"/>
      <c r="Y5904" s="15"/>
      <c r="Z5904" s="15"/>
      <c r="AA5904" s="15"/>
      <c r="AB5904" s="15"/>
      <c r="AC5904" s="15"/>
      <c r="AD5904" s="15"/>
      <c r="AE5904" s="15"/>
      <c r="AT5904" s="281" t="s">
        <v>260</v>
      </c>
      <c r="AU5904" s="281" t="s">
        <v>93</v>
      </c>
      <c r="AV5904" s="15" t="s">
        <v>91</v>
      </c>
      <c r="AW5904" s="15" t="s">
        <v>40</v>
      </c>
      <c r="AX5904" s="15" t="s">
        <v>84</v>
      </c>
      <c r="AY5904" s="281" t="s">
        <v>251</v>
      </c>
    </row>
    <row r="5905" s="13" customFormat="1">
      <c r="A5905" s="13"/>
      <c r="B5905" s="249"/>
      <c r="C5905" s="250"/>
      <c r="D5905" s="251" t="s">
        <v>260</v>
      </c>
      <c r="E5905" s="252" t="s">
        <v>1</v>
      </c>
      <c r="F5905" s="253" t="s">
        <v>4305</v>
      </c>
      <c r="G5905" s="250"/>
      <c r="H5905" s="254">
        <v>4.1950000000000003</v>
      </c>
      <c r="I5905" s="255"/>
      <c r="J5905" s="250"/>
      <c r="K5905" s="250"/>
      <c r="L5905" s="256"/>
      <c r="M5905" s="257"/>
      <c r="N5905" s="258"/>
      <c r="O5905" s="258"/>
      <c r="P5905" s="258"/>
      <c r="Q5905" s="258"/>
      <c r="R5905" s="258"/>
      <c r="S5905" s="258"/>
      <c r="T5905" s="259"/>
      <c r="U5905" s="13"/>
      <c r="V5905" s="13"/>
      <c r="W5905" s="13"/>
      <c r="X5905" s="13"/>
      <c r="Y5905" s="13"/>
      <c r="Z5905" s="13"/>
      <c r="AA5905" s="13"/>
      <c r="AB5905" s="13"/>
      <c r="AC5905" s="13"/>
      <c r="AD5905" s="13"/>
      <c r="AE5905" s="13"/>
      <c r="AT5905" s="260" t="s">
        <v>260</v>
      </c>
      <c r="AU5905" s="260" t="s">
        <v>93</v>
      </c>
      <c r="AV5905" s="13" t="s">
        <v>93</v>
      </c>
      <c r="AW5905" s="13" t="s">
        <v>40</v>
      </c>
      <c r="AX5905" s="13" t="s">
        <v>84</v>
      </c>
      <c r="AY5905" s="260" t="s">
        <v>251</v>
      </c>
    </row>
    <row r="5906" s="13" customFormat="1">
      <c r="A5906" s="13"/>
      <c r="B5906" s="249"/>
      <c r="C5906" s="250"/>
      <c r="D5906" s="251" t="s">
        <v>260</v>
      </c>
      <c r="E5906" s="252" t="s">
        <v>1</v>
      </c>
      <c r="F5906" s="253" t="s">
        <v>4300</v>
      </c>
      <c r="G5906" s="250"/>
      <c r="H5906" s="254">
        <v>10.800000000000001</v>
      </c>
      <c r="I5906" s="255"/>
      <c r="J5906" s="250"/>
      <c r="K5906" s="250"/>
      <c r="L5906" s="256"/>
      <c r="M5906" s="257"/>
      <c r="N5906" s="258"/>
      <c r="O5906" s="258"/>
      <c r="P5906" s="258"/>
      <c r="Q5906" s="258"/>
      <c r="R5906" s="258"/>
      <c r="S5906" s="258"/>
      <c r="T5906" s="259"/>
      <c r="U5906" s="13"/>
      <c r="V5906" s="13"/>
      <c r="W5906" s="13"/>
      <c r="X5906" s="13"/>
      <c r="Y5906" s="13"/>
      <c r="Z5906" s="13"/>
      <c r="AA5906" s="13"/>
      <c r="AB5906" s="13"/>
      <c r="AC5906" s="13"/>
      <c r="AD5906" s="13"/>
      <c r="AE5906" s="13"/>
      <c r="AT5906" s="260" t="s">
        <v>260</v>
      </c>
      <c r="AU5906" s="260" t="s">
        <v>93</v>
      </c>
      <c r="AV5906" s="13" t="s">
        <v>93</v>
      </c>
      <c r="AW5906" s="13" t="s">
        <v>40</v>
      </c>
      <c r="AX5906" s="13" t="s">
        <v>84</v>
      </c>
      <c r="AY5906" s="260" t="s">
        <v>251</v>
      </c>
    </row>
    <row r="5907" s="13" customFormat="1">
      <c r="A5907" s="13"/>
      <c r="B5907" s="249"/>
      <c r="C5907" s="250"/>
      <c r="D5907" s="251" t="s">
        <v>260</v>
      </c>
      <c r="E5907" s="252" t="s">
        <v>1</v>
      </c>
      <c r="F5907" s="253" t="s">
        <v>4301</v>
      </c>
      <c r="G5907" s="250"/>
      <c r="H5907" s="254">
        <v>1.2</v>
      </c>
      <c r="I5907" s="255"/>
      <c r="J5907" s="250"/>
      <c r="K5907" s="250"/>
      <c r="L5907" s="256"/>
      <c r="M5907" s="257"/>
      <c r="N5907" s="258"/>
      <c r="O5907" s="258"/>
      <c r="P5907" s="258"/>
      <c r="Q5907" s="258"/>
      <c r="R5907" s="258"/>
      <c r="S5907" s="258"/>
      <c r="T5907" s="259"/>
      <c r="U5907" s="13"/>
      <c r="V5907" s="13"/>
      <c r="W5907" s="13"/>
      <c r="X5907" s="13"/>
      <c r="Y5907" s="13"/>
      <c r="Z5907" s="13"/>
      <c r="AA5907" s="13"/>
      <c r="AB5907" s="13"/>
      <c r="AC5907" s="13"/>
      <c r="AD5907" s="13"/>
      <c r="AE5907" s="13"/>
      <c r="AT5907" s="260" t="s">
        <v>260</v>
      </c>
      <c r="AU5907" s="260" t="s">
        <v>93</v>
      </c>
      <c r="AV5907" s="13" t="s">
        <v>93</v>
      </c>
      <c r="AW5907" s="13" t="s">
        <v>40</v>
      </c>
      <c r="AX5907" s="13" t="s">
        <v>84</v>
      </c>
      <c r="AY5907" s="260" t="s">
        <v>251</v>
      </c>
    </row>
    <row r="5908" s="16" customFormat="1">
      <c r="A5908" s="16"/>
      <c r="B5908" s="283"/>
      <c r="C5908" s="284"/>
      <c r="D5908" s="251" t="s">
        <v>260</v>
      </c>
      <c r="E5908" s="285" t="s">
        <v>1</v>
      </c>
      <c r="F5908" s="286" t="s">
        <v>329</v>
      </c>
      <c r="G5908" s="284"/>
      <c r="H5908" s="287">
        <v>16.195</v>
      </c>
      <c r="I5908" s="288"/>
      <c r="J5908" s="284"/>
      <c r="K5908" s="284"/>
      <c r="L5908" s="289"/>
      <c r="M5908" s="290"/>
      <c r="N5908" s="291"/>
      <c r="O5908" s="291"/>
      <c r="P5908" s="291"/>
      <c r="Q5908" s="291"/>
      <c r="R5908" s="291"/>
      <c r="S5908" s="291"/>
      <c r="T5908" s="292"/>
      <c r="U5908" s="16"/>
      <c r="V5908" s="16"/>
      <c r="W5908" s="16"/>
      <c r="X5908" s="16"/>
      <c r="Y5908" s="16"/>
      <c r="Z5908" s="16"/>
      <c r="AA5908" s="16"/>
      <c r="AB5908" s="16"/>
      <c r="AC5908" s="16"/>
      <c r="AD5908" s="16"/>
      <c r="AE5908" s="16"/>
      <c r="AT5908" s="293" t="s">
        <v>260</v>
      </c>
      <c r="AU5908" s="293" t="s">
        <v>93</v>
      </c>
      <c r="AV5908" s="16" t="s">
        <v>273</v>
      </c>
      <c r="AW5908" s="16" t="s">
        <v>40</v>
      </c>
      <c r="AX5908" s="16" t="s">
        <v>84</v>
      </c>
      <c r="AY5908" s="293" t="s">
        <v>251</v>
      </c>
    </row>
    <row r="5909" s="14" customFormat="1">
      <c r="A5909" s="14"/>
      <c r="B5909" s="261"/>
      <c r="C5909" s="262"/>
      <c r="D5909" s="251" t="s">
        <v>260</v>
      </c>
      <c r="E5909" s="263" t="s">
        <v>1</v>
      </c>
      <c r="F5909" s="264" t="s">
        <v>262</v>
      </c>
      <c r="G5909" s="262"/>
      <c r="H5909" s="265">
        <v>96.632000000000005</v>
      </c>
      <c r="I5909" s="266"/>
      <c r="J5909" s="262"/>
      <c r="K5909" s="262"/>
      <c r="L5909" s="267"/>
      <c r="M5909" s="268"/>
      <c r="N5909" s="269"/>
      <c r="O5909" s="269"/>
      <c r="P5909" s="269"/>
      <c r="Q5909" s="269"/>
      <c r="R5909" s="269"/>
      <c r="S5909" s="269"/>
      <c r="T5909" s="270"/>
      <c r="U5909" s="14"/>
      <c r="V5909" s="14"/>
      <c r="W5909" s="14"/>
      <c r="X5909" s="14"/>
      <c r="Y5909" s="14"/>
      <c r="Z5909" s="14"/>
      <c r="AA5909" s="14"/>
      <c r="AB5909" s="14"/>
      <c r="AC5909" s="14"/>
      <c r="AD5909" s="14"/>
      <c r="AE5909" s="14"/>
      <c r="AT5909" s="271" t="s">
        <v>260</v>
      </c>
      <c r="AU5909" s="271" t="s">
        <v>93</v>
      </c>
      <c r="AV5909" s="14" t="s">
        <v>257</v>
      </c>
      <c r="AW5909" s="14" t="s">
        <v>40</v>
      </c>
      <c r="AX5909" s="14" t="s">
        <v>91</v>
      </c>
      <c r="AY5909" s="271" t="s">
        <v>251</v>
      </c>
    </row>
    <row r="5910" s="13" customFormat="1">
      <c r="A5910" s="13"/>
      <c r="B5910" s="249"/>
      <c r="C5910" s="250"/>
      <c r="D5910" s="251" t="s">
        <v>260</v>
      </c>
      <c r="E5910" s="250"/>
      <c r="F5910" s="253" t="s">
        <v>4310</v>
      </c>
      <c r="G5910" s="250"/>
      <c r="H5910" s="254">
        <v>101.464</v>
      </c>
      <c r="I5910" s="255"/>
      <c r="J5910" s="250"/>
      <c r="K5910" s="250"/>
      <c r="L5910" s="256"/>
      <c r="M5910" s="257"/>
      <c r="N5910" s="258"/>
      <c r="O5910" s="258"/>
      <c r="P5910" s="258"/>
      <c r="Q5910" s="258"/>
      <c r="R5910" s="258"/>
      <c r="S5910" s="258"/>
      <c r="T5910" s="259"/>
      <c r="U5910" s="13"/>
      <c r="V5910" s="13"/>
      <c r="W5910" s="13"/>
      <c r="X5910" s="13"/>
      <c r="Y5910" s="13"/>
      <c r="Z5910" s="13"/>
      <c r="AA5910" s="13"/>
      <c r="AB5910" s="13"/>
      <c r="AC5910" s="13"/>
      <c r="AD5910" s="13"/>
      <c r="AE5910" s="13"/>
      <c r="AT5910" s="260" t="s">
        <v>260</v>
      </c>
      <c r="AU5910" s="260" t="s">
        <v>93</v>
      </c>
      <c r="AV5910" s="13" t="s">
        <v>93</v>
      </c>
      <c r="AW5910" s="13" t="s">
        <v>4</v>
      </c>
      <c r="AX5910" s="13" t="s">
        <v>91</v>
      </c>
      <c r="AY5910" s="260" t="s">
        <v>251</v>
      </c>
    </row>
    <row r="5911" s="2" customFormat="1" ht="16.5" customHeight="1">
      <c r="A5911" s="41"/>
      <c r="B5911" s="42"/>
      <c r="C5911" s="230" t="s">
        <v>4311</v>
      </c>
      <c r="D5911" s="230" t="s">
        <v>253</v>
      </c>
      <c r="E5911" s="231" t="s">
        <v>4312</v>
      </c>
      <c r="F5911" s="232" t="s">
        <v>4313</v>
      </c>
      <c r="G5911" s="233" t="s">
        <v>321</v>
      </c>
      <c r="H5911" s="234">
        <v>1572</v>
      </c>
      <c r="I5911" s="235"/>
      <c r="J5911" s="236">
        <f>ROUND(I5911*H5911,2)</f>
        <v>0</v>
      </c>
      <c r="K5911" s="237"/>
      <c r="L5911" s="47"/>
      <c r="M5911" s="238" t="s">
        <v>1</v>
      </c>
      <c r="N5911" s="239" t="s">
        <v>49</v>
      </c>
      <c r="O5911" s="94"/>
      <c r="P5911" s="240">
        <f>O5911*H5911</f>
        <v>0</v>
      </c>
      <c r="Q5911" s="240">
        <v>3.0000000000000001E-05</v>
      </c>
      <c r="R5911" s="240">
        <f>Q5911*H5911</f>
        <v>0.047160000000000001</v>
      </c>
      <c r="S5911" s="240">
        <v>0</v>
      </c>
      <c r="T5911" s="241">
        <f>S5911*H5911</f>
        <v>0</v>
      </c>
      <c r="U5911" s="41"/>
      <c r="V5911" s="41"/>
      <c r="W5911" s="41"/>
      <c r="X5911" s="41"/>
      <c r="Y5911" s="41"/>
      <c r="Z5911" s="41"/>
      <c r="AA5911" s="41"/>
      <c r="AB5911" s="41"/>
      <c r="AC5911" s="41"/>
      <c r="AD5911" s="41"/>
      <c r="AE5911" s="41"/>
      <c r="AR5911" s="242" t="s">
        <v>304</v>
      </c>
      <c r="AT5911" s="242" t="s">
        <v>253</v>
      </c>
      <c r="AU5911" s="242" t="s">
        <v>93</v>
      </c>
      <c r="AY5911" s="19" t="s">
        <v>251</v>
      </c>
      <c r="BE5911" s="243">
        <f>IF(N5911="základní",J5911,0)</f>
        <v>0</v>
      </c>
      <c r="BF5911" s="243">
        <f>IF(N5911="snížená",J5911,0)</f>
        <v>0</v>
      </c>
      <c r="BG5911" s="243">
        <f>IF(N5911="zákl. přenesená",J5911,0)</f>
        <v>0</v>
      </c>
      <c r="BH5911" s="243">
        <f>IF(N5911="sníž. přenesená",J5911,0)</f>
        <v>0</v>
      </c>
      <c r="BI5911" s="243">
        <f>IF(N5911="nulová",J5911,0)</f>
        <v>0</v>
      </c>
      <c r="BJ5911" s="19" t="s">
        <v>91</v>
      </c>
      <c r="BK5911" s="243">
        <f>ROUND(I5911*H5911,2)</f>
        <v>0</v>
      </c>
      <c r="BL5911" s="19" t="s">
        <v>304</v>
      </c>
      <c r="BM5911" s="242" t="s">
        <v>4314</v>
      </c>
    </row>
    <row r="5912" s="2" customFormat="1">
      <c r="A5912" s="41"/>
      <c r="B5912" s="42"/>
      <c r="C5912" s="43"/>
      <c r="D5912" s="244" t="s">
        <v>258</v>
      </c>
      <c r="E5912" s="43"/>
      <c r="F5912" s="245" t="s">
        <v>4315</v>
      </c>
      <c r="G5912" s="43"/>
      <c r="H5912" s="43"/>
      <c r="I5912" s="246"/>
      <c r="J5912" s="43"/>
      <c r="K5912" s="43"/>
      <c r="L5912" s="47"/>
      <c r="M5912" s="247"/>
      <c r="N5912" s="248"/>
      <c r="O5912" s="94"/>
      <c r="P5912" s="94"/>
      <c r="Q5912" s="94"/>
      <c r="R5912" s="94"/>
      <c r="S5912" s="94"/>
      <c r="T5912" s="95"/>
      <c r="U5912" s="41"/>
      <c r="V5912" s="41"/>
      <c r="W5912" s="41"/>
      <c r="X5912" s="41"/>
      <c r="Y5912" s="41"/>
      <c r="Z5912" s="41"/>
      <c r="AA5912" s="41"/>
      <c r="AB5912" s="41"/>
      <c r="AC5912" s="41"/>
      <c r="AD5912" s="41"/>
      <c r="AE5912" s="41"/>
      <c r="AT5912" s="19" t="s">
        <v>258</v>
      </c>
      <c r="AU5912" s="19" t="s">
        <v>93</v>
      </c>
    </row>
    <row r="5913" s="15" customFormat="1">
      <c r="A5913" s="15"/>
      <c r="B5913" s="272"/>
      <c r="C5913" s="273"/>
      <c r="D5913" s="251" t="s">
        <v>260</v>
      </c>
      <c r="E5913" s="274" t="s">
        <v>1</v>
      </c>
      <c r="F5913" s="275" t="s">
        <v>325</v>
      </c>
      <c r="G5913" s="273"/>
      <c r="H5913" s="274" t="s">
        <v>1</v>
      </c>
      <c r="I5913" s="276"/>
      <c r="J5913" s="273"/>
      <c r="K5913" s="273"/>
      <c r="L5913" s="277"/>
      <c r="M5913" s="278"/>
      <c r="N5913" s="279"/>
      <c r="O5913" s="279"/>
      <c r="P5913" s="279"/>
      <c r="Q5913" s="279"/>
      <c r="R5913" s="279"/>
      <c r="S5913" s="279"/>
      <c r="T5913" s="280"/>
      <c r="U5913" s="15"/>
      <c r="V5913" s="15"/>
      <c r="W5913" s="15"/>
      <c r="X5913" s="15"/>
      <c r="Y5913" s="15"/>
      <c r="Z5913" s="15"/>
      <c r="AA5913" s="15"/>
      <c r="AB5913" s="15"/>
      <c r="AC5913" s="15"/>
      <c r="AD5913" s="15"/>
      <c r="AE5913" s="15"/>
      <c r="AT5913" s="281" t="s">
        <v>260</v>
      </c>
      <c r="AU5913" s="281" t="s">
        <v>93</v>
      </c>
      <c r="AV5913" s="15" t="s">
        <v>91</v>
      </c>
      <c r="AW5913" s="15" t="s">
        <v>40</v>
      </c>
      <c r="AX5913" s="15" t="s">
        <v>84</v>
      </c>
      <c r="AY5913" s="281" t="s">
        <v>251</v>
      </c>
    </row>
    <row r="5914" s="13" customFormat="1">
      <c r="A5914" s="13"/>
      <c r="B5914" s="249"/>
      <c r="C5914" s="250"/>
      <c r="D5914" s="251" t="s">
        <v>260</v>
      </c>
      <c r="E5914" s="252" t="s">
        <v>1</v>
      </c>
      <c r="F5914" s="253" t="s">
        <v>4316</v>
      </c>
      <c r="G5914" s="250"/>
      <c r="H5914" s="254">
        <v>9</v>
      </c>
      <c r="I5914" s="255"/>
      <c r="J5914" s="250"/>
      <c r="K5914" s="250"/>
      <c r="L5914" s="256"/>
      <c r="M5914" s="257"/>
      <c r="N5914" s="258"/>
      <c r="O5914" s="258"/>
      <c r="P5914" s="258"/>
      <c r="Q5914" s="258"/>
      <c r="R5914" s="258"/>
      <c r="S5914" s="258"/>
      <c r="T5914" s="259"/>
      <c r="U5914" s="13"/>
      <c r="V5914" s="13"/>
      <c r="W5914" s="13"/>
      <c r="X5914" s="13"/>
      <c r="Y5914" s="13"/>
      <c r="Z5914" s="13"/>
      <c r="AA5914" s="13"/>
      <c r="AB5914" s="13"/>
      <c r="AC5914" s="13"/>
      <c r="AD5914" s="13"/>
      <c r="AE5914" s="13"/>
      <c r="AT5914" s="260" t="s">
        <v>260</v>
      </c>
      <c r="AU5914" s="260" t="s">
        <v>93</v>
      </c>
      <c r="AV5914" s="13" t="s">
        <v>93</v>
      </c>
      <c r="AW5914" s="13" t="s">
        <v>40</v>
      </c>
      <c r="AX5914" s="13" t="s">
        <v>84</v>
      </c>
      <c r="AY5914" s="260" t="s">
        <v>251</v>
      </c>
    </row>
    <row r="5915" s="13" customFormat="1">
      <c r="A5915" s="13"/>
      <c r="B5915" s="249"/>
      <c r="C5915" s="250"/>
      <c r="D5915" s="251" t="s">
        <v>260</v>
      </c>
      <c r="E5915" s="252" t="s">
        <v>1</v>
      </c>
      <c r="F5915" s="253" t="s">
        <v>4317</v>
      </c>
      <c r="G5915" s="250"/>
      <c r="H5915" s="254">
        <v>9</v>
      </c>
      <c r="I5915" s="255"/>
      <c r="J5915" s="250"/>
      <c r="K5915" s="250"/>
      <c r="L5915" s="256"/>
      <c r="M5915" s="257"/>
      <c r="N5915" s="258"/>
      <c r="O5915" s="258"/>
      <c r="P5915" s="258"/>
      <c r="Q5915" s="258"/>
      <c r="R5915" s="258"/>
      <c r="S5915" s="258"/>
      <c r="T5915" s="259"/>
      <c r="U5915" s="13"/>
      <c r="V5915" s="13"/>
      <c r="W5915" s="13"/>
      <c r="X5915" s="13"/>
      <c r="Y5915" s="13"/>
      <c r="Z5915" s="13"/>
      <c r="AA5915" s="13"/>
      <c r="AB5915" s="13"/>
      <c r="AC5915" s="13"/>
      <c r="AD5915" s="13"/>
      <c r="AE5915" s="13"/>
      <c r="AT5915" s="260" t="s">
        <v>260</v>
      </c>
      <c r="AU5915" s="260" t="s">
        <v>93</v>
      </c>
      <c r="AV5915" s="13" t="s">
        <v>93</v>
      </c>
      <c r="AW5915" s="13" t="s">
        <v>40</v>
      </c>
      <c r="AX5915" s="13" t="s">
        <v>84</v>
      </c>
      <c r="AY5915" s="260" t="s">
        <v>251</v>
      </c>
    </row>
    <row r="5916" s="13" customFormat="1">
      <c r="A5916" s="13"/>
      <c r="B5916" s="249"/>
      <c r="C5916" s="250"/>
      <c r="D5916" s="251" t="s">
        <v>260</v>
      </c>
      <c r="E5916" s="252" t="s">
        <v>1</v>
      </c>
      <c r="F5916" s="253" t="s">
        <v>4318</v>
      </c>
      <c r="G5916" s="250"/>
      <c r="H5916" s="254">
        <v>14.4</v>
      </c>
      <c r="I5916" s="255"/>
      <c r="J5916" s="250"/>
      <c r="K5916" s="250"/>
      <c r="L5916" s="256"/>
      <c r="M5916" s="257"/>
      <c r="N5916" s="258"/>
      <c r="O5916" s="258"/>
      <c r="P5916" s="258"/>
      <c r="Q5916" s="258"/>
      <c r="R5916" s="258"/>
      <c r="S5916" s="258"/>
      <c r="T5916" s="259"/>
      <c r="U5916" s="13"/>
      <c r="V5916" s="13"/>
      <c r="W5916" s="13"/>
      <c r="X5916" s="13"/>
      <c r="Y5916" s="13"/>
      <c r="Z5916" s="13"/>
      <c r="AA5916" s="13"/>
      <c r="AB5916" s="13"/>
      <c r="AC5916" s="13"/>
      <c r="AD5916" s="13"/>
      <c r="AE5916" s="13"/>
      <c r="AT5916" s="260" t="s">
        <v>260</v>
      </c>
      <c r="AU5916" s="260" t="s">
        <v>93</v>
      </c>
      <c r="AV5916" s="13" t="s">
        <v>93</v>
      </c>
      <c r="AW5916" s="13" t="s">
        <v>40</v>
      </c>
      <c r="AX5916" s="13" t="s">
        <v>84</v>
      </c>
      <c r="AY5916" s="260" t="s">
        <v>251</v>
      </c>
    </row>
    <row r="5917" s="13" customFormat="1">
      <c r="A5917" s="13"/>
      <c r="B5917" s="249"/>
      <c r="C5917" s="250"/>
      <c r="D5917" s="251" t="s">
        <v>260</v>
      </c>
      <c r="E5917" s="252" t="s">
        <v>1</v>
      </c>
      <c r="F5917" s="253" t="s">
        <v>4319</v>
      </c>
      <c r="G5917" s="250"/>
      <c r="H5917" s="254">
        <v>14.4</v>
      </c>
      <c r="I5917" s="255"/>
      <c r="J5917" s="250"/>
      <c r="K5917" s="250"/>
      <c r="L5917" s="256"/>
      <c r="M5917" s="257"/>
      <c r="N5917" s="258"/>
      <c r="O5917" s="258"/>
      <c r="P5917" s="258"/>
      <c r="Q5917" s="258"/>
      <c r="R5917" s="258"/>
      <c r="S5917" s="258"/>
      <c r="T5917" s="259"/>
      <c r="U5917" s="13"/>
      <c r="V5917" s="13"/>
      <c r="W5917" s="13"/>
      <c r="X5917" s="13"/>
      <c r="Y5917" s="13"/>
      <c r="Z5917" s="13"/>
      <c r="AA5917" s="13"/>
      <c r="AB5917" s="13"/>
      <c r="AC5917" s="13"/>
      <c r="AD5917" s="13"/>
      <c r="AE5917" s="13"/>
      <c r="AT5917" s="260" t="s">
        <v>260</v>
      </c>
      <c r="AU5917" s="260" t="s">
        <v>93</v>
      </c>
      <c r="AV5917" s="13" t="s">
        <v>93</v>
      </c>
      <c r="AW5917" s="13" t="s">
        <v>40</v>
      </c>
      <c r="AX5917" s="13" t="s">
        <v>84</v>
      </c>
      <c r="AY5917" s="260" t="s">
        <v>251</v>
      </c>
    </row>
    <row r="5918" s="13" customFormat="1">
      <c r="A5918" s="13"/>
      <c r="B5918" s="249"/>
      <c r="C5918" s="250"/>
      <c r="D5918" s="251" t="s">
        <v>260</v>
      </c>
      <c r="E5918" s="252" t="s">
        <v>1</v>
      </c>
      <c r="F5918" s="253" t="s">
        <v>4299</v>
      </c>
      <c r="G5918" s="250"/>
      <c r="H5918" s="254">
        <v>1.2</v>
      </c>
      <c r="I5918" s="255"/>
      <c r="J5918" s="250"/>
      <c r="K5918" s="250"/>
      <c r="L5918" s="256"/>
      <c r="M5918" s="257"/>
      <c r="N5918" s="258"/>
      <c r="O5918" s="258"/>
      <c r="P5918" s="258"/>
      <c r="Q5918" s="258"/>
      <c r="R5918" s="258"/>
      <c r="S5918" s="258"/>
      <c r="T5918" s="259"/>
      <c r="U5918" s="13"/>
      <c r="V5918" s="13"/>
      <c r="W5918" s="13"/>
      <c r="X5918" s="13"/>
      <c r="Y5918" s="13"/>
      <c r="Z5918" s="13"/>
      <c r="AA5918" s="13"/>
      <c r="AB5918" s="13"/>
      <c r="AC5918" s="13"/>
      <c r="AD5918" s="13"/>
      <c r="AE5918" s="13"/>
      <c r="AT5918" s="260" t="s">
        <v>260</v>
      </c>
      <c r="AU5918" s="260" t="s">
        <v>93</v>
      </c>
      <c r="AV5918" s="13" t="s">
        <v>93</v>
      </c>
      <c r="AW5918" s="13" t="s">
        <v>40</v>
      </c>
      <c r="AX5918" s="13" t="s">
        <v>84</v>
      </c>
      <c r="AY5918" s="260" t="s">
        <v>251</v>
      </c>
    </row>
    <row r="5919" s="16" customFormat="1">
      <c r="A5919" s="16"/>
      <c r="B5919" s="283"/>
      <c r="C5919" s="284"/>
      <c r="D5919" s="251" t="s">
        <v>260</v>
      </c>
      <c r="E5919" s="285" t="s">
        <v>1</v>
      </c>
      <c r="F5919" s="286" t="s">
        <v>329</v>
      </c>
      <c r="G5919" s="284"/>
      <c r="H5919" s="287">
        <v>48</v>
      </c>
      <c r="I5919" s="288"/>
      <c r="J5919" s="284"/>
      <c r="K5919" s="284"/>
      <c r="L5919" s="289"/>
      <c r="M5919" s="290"/>
      <c r="N5919" s="291"/>
      <c r="O5919" s="291"/>
      <c r="P5919" s="291"/>
      <c r="Q5919" s="291"/>
      <c r="R5919" s="291"/>
      <c r="S5919" s="291"/>
      <c r="T5919" s="292"/>
      <c r="U5919" s="16"/>
      <c r="V5919" s="16"/>
      <c r="W5919" s="16"/>
      <c r="X5919" s="16"/>
      <c r="Y5919" s="16"/>
      <c r="Z5919" s="16"/>
      <c r="AA5919" s="16"/>
      <c r="AB5919" s="16"/>
      <c r="AC5919" s="16"/>
      <c r="AD5919" s="16"/>
      <c r="AE5919" s="16"/>
      <c r="AT5919" s="293" t="s">
        <v>260</v>
      </c>
      <c r="AU5919" s="293" t="s">
        <v>93</v>
      </c>
      <c r="AV5919" s="16" t="s">
        <v>273</v>
      </c>
      <c r="AW5919" s="16" t="s">
        <v>40</v>
      </c>
      <c r="AX5919" s="16" t="s">
        <v>84</v>
      </c>
      <c r="AY5919" s="293" t="s">
        <v>251</v>
      </c>
    </row>
    <row r="5920" s="15" customFormat="1">
      <c r="A5920" s="15"/>
      <c r="B5920" s="272"/>
      <c r="C5920" s="273"/>
      <c r="D5920" s="251" t="s">
        <v>260</v>
      </c>
      <c r="E5920" s="274" t="s">
        <v>1</v>
      </c>
      <c r="F5920" s="275" t="s">
        <v>505</v>
      </c>
      <c r="G5920" s="273"/>
      <c r="H5920" s="274" t="s">
        <v>1</v>
      </c>
      <c r="I5920" s="276"/>
      <c r="J5920" s="273"/>
      <c r="K5920" s="273"/>
      <c r="L5920" s="277"/>
      <c r="M5920" s="278"/>
      <c r="N5920" s="279"/>
      <c r="O5920" s="279"/>
      <c r="P5920" s="279"/>
      <c r="Q5920" s="279"/>
      <c r="R5920" s="279"/>
      <c r="S5920" s="279"/>
      <c r="T5920" s="280"/>
      <c r="U5920" s="15"/>
      <c r="V5920" s="15"/>
      <c r="W5920" s="15"/>
      <c r="X5920" s="15"/>
      <c r="Y5920" s="15"/>
      <c r="Z5920" s="15"/>
      <c r="AA5920" s="15"/>
      <c r="AB5920" s="15"/>
      <c r="AC5920" s="15"/>
      <c r="AD5920" s="15"/>
      <c r="AE5920" s="15"/>
      <c r="AT5920" s="281" t="s">
        <v>260</v>
      </c>
      <c r="AU5920" s="281" t="s">
        <v>93</v>
      </c>
      <c r="AV5920" s="15" t="s">
        <v>91</v>
      </c>
      <c r="AW5920" s="15" t="s">
        <v>40</v>
      </c>
      <c r="AX5920" s="15" t="s">
        <v>84</v>
      </c>
      <c r="AY5920" s="281" t="s">
        <v>251</v>
      </c>
    </row>
    <row r="5921" s="15" customFormat="1">
      <c r="A5921" s="15"/>
      <c r="B5921" s="272"/>
      <c r="C5921" s="273"/>
      <c r="D5921" s="251" t="s">
        <v>260</v>
      </c>
      <c r="E5921" s="274" t="s">
        <v>1</v>
      </c>
      <c r="F5921" s="275" t="s">
        <v>4320</v>
      </c>
      <c r="G5921" s="273"/>
      <c r="H5921" s="274" t="s">
        <v>1</v>
      </c>
      <c r="I5921" s="276"/>
      <c r="J5921" s="273"/>
      <c r="K5921" s="273"/>
      <c r="L5921" s="277"/>
      <c r="M5921" s="278"/>
      <c r="N5921" s="279"/>
      <c r="O5921" s="279"/>
      <c r="P5921" s="279"/>
      <c r="Q5921" s="279"/>
      <c r="R5921" s="279"/>
      <c r="S5921" s="279"/>
      <c r="T5921" s="280"/>
      <c r="U5921" s="15"/>
      <c r="V5921" s="15"/>
      <c r="W5921" s="15"/>
      <c r="X5921" s="15"/>
      <c r="Y5921" s="15"/>
      <c r="Z5921" s="15"/>
      <c r="AA5921" s="15"/>
      <c r="AB5921" s="15"/>
      <c r="AC5921" s="15"/>
      <c r="AD5921" s="15"/>
      <c r="AE5921" s="15"/>
      <c r="AT5921" s="281" t="s">
        <v>260</v>
      </c>
      <c r="AU5921" s="281" t="s">
        <v>93</v>
      </c>
      <c r="AV5921" s="15" t="s">
        <v>91</v>
      </c>
      <c r="AW5921" s="15" t="s">
        <v>40</v>
      </c>
      <c r="AX5921" s="15" t="s">
        <v>84</v>
      </c>
      <c r="AY5921" s="281" t="s">
        <v>251</v>
      </c>
    </row>
    <row r="5922" s="13" customFormat="1">
      <c r="A5922" s="13"/>
      <c r="B5922" s="249"/>
      <c r="C5922" s="250"/>
      <c r="D5922" s="251" t="s">
        <v>260</v>
      </c>
      <c r="E5922" s="252" t="s">
        <v>1</v>
      </c>
      <c r="F5922" s="253" t="s">
        <v>4321</v>
      </c>
      <c r="G5922" s="250"/>
      <c r="H5922" s="254">
        <v>259.19999999999999</v>
      </c>
      <c r="I5922" s="255"/>
      <c r="J5922" s="250"/>
      <c r="K5922" s="250"/>
      <c r="L5922" s="256"/>
      <c r="M5922" s="257"/>
      <c r="N5922" s="258"/>
      <c r="O5922" s="258"/>
      <c r="P5922" s="258"/>
      <c r="Q5922" s="258"/>
      <c r="R5922" s="258"/>
      <c r="S5922" s="258"/>
      <c r="T5922" s="259"/>
      <c r="U5922" s="13"/>
      <c r="V5922" s="13"/>
      <c r="W5922" s="13"/>
      <c r="X5922" s="13"/>
      <c r="Y5922" s="13"/>
      <c r="Z5922" s="13"/>
      <c r="AA5922" s="13"/>
      <c r="AB5922" s="13"/>
      <c r="AC5922" s="13"/>
      <c r="AD5922" s="13"/>
      <c r="AE5922" s="13"/>
      <c r="AT5922" s="260" t="s">
        <v>260</v>
      </c>
      <c r="AU5922" s="260" t="s">
        <v>93</v>
      </c>
      <c r="AV5922" s="13" t="s">
        <v>93</v>
      </c>
      <c r="AW5922" s="13" t="s">
        <v>40</v>
      </c>
      <c r="AX5922" s="13" t="s">
        <v>84</v>
      </c>
      <c r="AY5922" s="260" t="s">
        <v>251</v>
      </c>
    </row>
    <row r="5923" s="13" customFormat="1">
      <c r="A5923" s="13"/>
      <c r="B5923" s="249"/>
      <c r="C5923" s="250"/>
      <c r="D5923" s="251" t="s">
        <v>260</v>
      </c>
      <c r="E5923" s="252" t="s">
        <v>1</v>
      </c>
      <c r="F5923" s="253" t="s">
        <v>4322</v>
      </c>
      <c r="G5923" s="250"/>
      <c r="H5923" s="254">
        <v>14.4</v>
      </c>
      <c r="I5923" s="255"/>
      <c r="J5923" s="250"/>
      <c r="K5923" s="250"/>
      <c r="L5923" s="256"/>
      <c r="M5923" s="257"/>
      <c r="N5923" s="258"/>
      <c r="O5923" s="258"/>
      <c r="P5923" s="258"/>
      <c r="Q5923" s="258"/>
      <c r="R5923" s="258"/>
      <c r="S5923" s="258"/>
      <c r="T5923" s="259"/>
      <c r="U5923" s="13"/>
      <c r="V5923" s="13"/>
      <c r="W5923" s="13"/>
      <c r="X5923" s="13"/>
      <c r="Y5923" s="13"/>
      <c r="Z5923" s="13"/>
      <c r="AA5923" s="13"/>
      <c r="AB5923" s="13"/>
      <c r="AC5923" s="13"/>
      <c r="AD5923" s="13"/>
      <c r="AE5923" s="13"/>
      <c r="AT5923" s="260" t="s">
        <v>260</v>
      </c>
      <c r="AU5923" s="260" t="s">
        <v>93</v>
      </c>
      <c r="AV5923" s="13" t="s">
        <v>93</v>
      </c>
      <c r="AW5923" s="13" t="s">
        <v>40</v>
      </c>
      <c r="AX5923" s="13" t="s">
        <v>84</v>
      </c>
      <c r="AY5923" s="260" t="s">
        <v>251</v>
      </c>
    </row>
    <row r="5924" s="13" customFormat="1">
      <c r="A5924" s="13"/>
      <c r="B5924" s="249"/>
      <c r="C5924" s="250"/>
      <c r="D5924" s="251" t="s">
        <v>260</v>
      </c>
      <c r="E5924" s="252" t="s">
        <v>1</v>
      </c>
      <c r="F5924" s="253" t="s">
        <v>4323</v>
      </c>
      <c r="G5924" s="250"/>
      <c r="H5924" s="254">
        <v>14.4</v>
      </c>
      <c r="I5924" s="255"/>
      <c r="J5924" s="250"/>
      <c r="K5924" s="250"/>
      <c r="L5924" s="256"/>
      <c r="M5924" s="257"/>
      <c r="N5924" s="258"/>
      <c r="O5924" s="258"/>
      <c r="P5924" s="258"/>
      <c r="Q5924" s="258"/>
      <c r="R5924" s="258"/>
      <c r="S5924" s="258"/>
      <c r="T5924" s="259"/>
      <c r="U5924" s="13"/>
      <c r="V5924" s="13"/>
      <c r="W5924" s="13"/>
      <c r="X5924" s="13"/>
      <c r="Y5924" s="13"/>
      <c r="Z5924" s="13"/>
      <c r="AA5924" s="13"/>
      <c r="AB5924" s="13"/>
      <c r="AC5924" s="13"/>
      <c r="AD5924" s="13"/>
      <c r="AE5924" s="13"/>
      <c r="AT5924" s="260" t="s">
        <v>260</v>
      </c>
      <c r="AU5924" s="260" t="s">
        <v>93</v>
      </c>
      <c r="AV5924" s="13" t="s">
        <v>93</v>
      </c>
      <c r="AW5924" s="13" t="s">
        <v>40</v>
      </c>
      <c r="AX5924" s="13" t="s">
        <v>84</v>
      </c>
      <c r="AY5924" s="260" t="s">
        <v>251</v>
      </c>
    </row>
    <row r="5925" s="13" customFormat="1">
      <c r="A5925" s="13"/>
      <c r="B5925" s="249"/>
      <c r="C5925" s="250"/>
      <c r="D5925" s="251" t="s">
        <v>260</v>
      </c>
      <c r="E5925" s="252" t="s">
        <v>1</v>
      </c>
      <c r="F5925" s="253" t="s">
        <v>4300</v>
      </c>
      <c r="G5925" s="250"/>
      <c r="H5925" s="254">
        <v>10.800000000000001</v>
      </c>
      <c r="I5925" s="255"/>
      <c r="J5925" s="250"/>
      <c r="K5925" s="250"/>
      <c r="L5925" s="256"/>
      <c r="M5925" s="257"/>
      <c r="N5925" s="258"/>
      <c r="O5925" s="258"/>
      <c r="P5925" s="258"/>
      <c r="Q5925" s="258"/>
      <c r="R5925" s="258"/>
      <c r="S5925" s="258"/>
      <c r="T5925" s="259"/>
      <c r="U5925" s="13"/>
      <c r="V5925" s="13"/>
      <c r="W5925" s="13"/>
      <c r="X5925" s="13"/>
      <c r="Y5925" s="13"/>
      <c r="Z5925" s="13"/>
      <c r="AA5925" s="13"/>
      <c r="AB5925" s="13"/>
      <c r="AC5925" s="13"/>
      <c r="AD5925" s="13"/>
      <c r="AE5925" s="13"/>
      <c r="AT5925" s="260" t="s">
        <v>260</v>
      </c>
      <c r="AU5925" s="260" t="s">
        <v>93</v>
      </c>
      <c r="AV5925" s="13" t="s">
        <v>93</v>
      </c>
      <c r="AW5925" s="13" t="s">
        <v>40</v>
      </c>
      <c r="AX5925" s="13" t="s">
        <v>84</v>
      </c>
      <c r="AY5925" s="260" t="s">
        <v>251</v>
      </c>
    </row>
    <row r="5926" s="13" customFormat="1">
      <c r="A5926" s="13"/>
      <c r="B5926" s="249"/>
      <c r="C5926" s="250"/>
      <c r="D5926" s="251" t="s">
        <v>260</v>
      </c>
      <c r="E5926" s="252" t="s">
        <v>1</v>
      </c>
      <c r="F5926" s="253" t="s">
        <v>4301</v>
      </c>
      <c r="G5926" s="250"/>
      <c r="H5926" s="254">
        <v>1.2</v>
      </c>
      <c r="I5926" s="255"/>
      <c r="J5926" s="250"/>
      <c r="K5926" s="250"/>
      <c r="L5926" s="256"/>
      <c r="M5926" s="257"/>
      <c r="N5926" s="258"/>
      <c r="O5926" s="258"/>
      <c r="P5926" s="258"/>
      <c r="Q5926" s="258"/>
      <c r="R5926" s="258"/>
      <c r="S5926" s="258"/>
      <c r="T5926" s="259"/>
      <c r="U5926" s="13"/>
      <c r="V5926" s="13"/>
      <c r="W5926" s="13"/>
      <c r="X5926" s="13"/>
      <c r="Y5926" s="13"/>
      <c r="Z5926" s="13"/>
      <c r="AA5926" s="13"/>
      <c r="AB5926" s="13"/>
      <c r="AC5926" s="13"/>
      <c r="AD5926" s="13"/>
      <c r="AE5926" s="13"/>
      <c r="AT5926" s="260" t="s">
        <v>260</v>
      </c>
      <c r="AU5926" s="260" t="s">
        <v>93</v>
      </c>
      <c r="AV5926" s="13" t="s">
        <v>93</v>
      </c>
      <c r="AW5926" s="13" t="s">
        <v>40</v>
      </c>
      <c r="AX5926" s="13" t="s">
        <v>84</v>
      </c>
      <c r="AY5926" s="260" t="s">
        <v>251</v>
      </c>
    </row>
    <row r="5927" s="16" customFormat="1">
      <c r="A5927" s="16"/>
      <c r="B5927" s="283"/>
      <c r="C5927" s="284"/>
      <c r="D5927" s="251" t="s">
        <v>260</v>
      </c>
      <c r="E5927" s="285" t="s">
        <v>1</v>
      </c>
      <c r="F5927" s="286" t="s">
        <v>329</v>
      </c>
      <c r="G5927" s="284"/>
      <c r="H5927" s="287">
        <v>299.99999999999994</v>
      </c>
      <c r="I5927" s="288"/>
      <c r="J5927" s="284"/>
      <c r="K5927" s="284"/>
      <c r="L5927" s="289"/>
      <c r="M5927" s="290"/>
      <c r="N5927" s="291"/>
      <c r="O5927" s="291"/>
      <c r="P5927" s="291"/>
      <c r="Q5927" s="291"/>
      <c r="R5927" s="291"/>
      <c r="S5927" s="291"/>
      <c r="T5927" s="292"/>
      <c r="U5927" s="16"/>
      <c r="V5927" s="16"/>
      <c r="W5927" s="16"/>
      <c r="X5927" s="16"/>
      <c r="Y5927" s="16"/>
      <c r="Z5927" s="16"/>
      <c r="AA5927" s="16"/>
      <c r="AB5927" s="16"/>
      <c r="AC5927" s="16"/>
      <c r="AD5927" s="16"/>
      <c r="AE5927" s="16"/>
      <c r="AT5927" s="293" t="s">
        <v>260</v>
      </c>
      <c r="AU5927" s="293" t="s">
        <v>93</v>
      </c>
      <c r="AV5927" s="16" t="s">
        <v>273</v>
      </c>
      <c r="AW5927" s="16" t="s">
        <v>40</v>
      </c>
      <c r="AX5927" s="16" t="s">
        <v>84</v>
      </c>
      <c r="AY5927" s="293" t="s">
        <v>251</v>
      </c>
    </row>
    <row r="5928" s="15" customFormat="1">
      <c r="A5928" s="15"/>
      <c r="B5928" s="272"/>
      <c r="C5928" s="273"/>
      <c r="D5928" s="251" t="s">
        <v>260</v>
      </c>
      <c r="E5928" s="274" t="s">
        <v>1</v>
      </c>
      <c r="F5928" s="275" t="s">
        <v>511</v>
      </c>
      <c r="G5928" s="273"/>
      <c r="H5928" s="274" t="s">
        <v>1</v>
      </c>
      <c r="I5928" s="276"/>
      <c r="J5928" s="273"/>
      <c r="K5928" s="273"/>
      <c r="L5928" s="277"/>
      <c r="M5928" s="278"/>
      <c r="N5928" s="279"/>
      <c r="O5928" s="279"/>
      <c r="P5928" s="279"/>
      <c r="Q5928" s="279"/>
      <c r="R5928" s="279"/>
      <c r="S5928" s="279"/>
      <c r="T5928" s="280"/>
      <c r="U5928" s="15"/>
      <c r="V5928" s="15"/>
      <c r="W5928" s="15"/>
      <c r="X5928" s="15"/>
      <c r="Y5928" s="15"/>
      <c r="Z5928" s="15"/>
      <c r="AA5928" s="15"/>
      <c r="AB5928" s="15"/>
      <c r="AC5928" s="15"/>
      <c r="AD5928" s="15"/>
      <c r="AE5928" s="15"/>
      <c r="AT5928" s="281" t="s">
        <v>260</v>
      </c>
      <c r="AU5928" s="281" t="s">
        <v>93</v>
      </c>
      <c r="AV5928" s="15" t="s">
        <v>91</v>
      </c>
      <c r="AW5928" s="15" t="s">
        <v>40</v>
      </c>
      <c r="AX5928" s="15" t="s">
        <v>84</v>
      </c>
      <c r="AY5928" s="281" t="s">
        <v>251</v>
      </c>
    </row>
    <row r="5929" s="13" customFormat="1">
      <c r="A5929" s="13"/>
      <c r="B5929" s="249"/>
      <c r="C5929" s="250"/>
      <c r="D5929" s="251" t="s">
        <v>260</v>
      </c>
      <c r="E5929" s="252" t="s">
        <v>1</v>
      </c>
      <c r="F5929" s="253" t="s">
        <v>4324</v>
      </c>
      <c r="G5929" s="250"/>
      <c r="H5929" s="254">
        <v>6</v>
      </c>
      <c r="I5929" s="255"/>
      <c r="J5929" s="250"/>
      <c r="K5929" s="250"/>
      <c r="L5929" s="256"/>
      <c r="M5929" s="257"/>
      <c r="N5929" s="258"/>
      <c r="O5929" s="258"/>
      <c r="P5929" s="258"/>
      <c r="Q5929" s="258"/>
      <c r="R5929" s="258"/>
      <c r="S5929" s="258"/>
      <c r="T5929" s="259"/>
      <c r="U5929" s="13"/>
      <c r="V5929" s="13"/>
      <c r="W5929" s="13"/>
      <c r="X5929" s="13"/>
      <c r="Y5929" s="13"/>
      <c r="Z5929" s="13"/>
      <c r="AA5929" s="13"/>
      <c r="AB5929" s="13"/>
      <c r="AC5929" s="13"/>
      <c r="AD5929" s="13"/>
      <c r="AE5929" s="13"/>
      <c r="AT5929" s="260" t="s">
        <v>260</v>
      </c>
      <c r="AU5929" s="260" t="s">
        <v>93</v>
      </c>
      <c r="AV5929" s="13" t="s">
        <v>93</v>
      </c>
      <c r="AW5929" s="13" t="s">
        <v>40</v>
      </c>
      <c r="AX5929" s="13" t="s">
        <v>84</v>
      </c>
      <c r="AY5929" s="260" t="s">
        <v>251</v>
      </c>
    </row>
    <row r="5930" s="13" customFormat="1">
      <c r="A5930" s="13"/>
      <c r="B5930" s="249"/>
      <c r="C5930" s="250"/>
      <c r="D5930" s="251" t="s">
        <v>260</v>
      </c>
      <c r="E5930" s="252" t="s">
        <v>1</v>
      </c>
      <c r="F5930" s="253" t="s">
        <v>4321</v>
      </c>
      <c r="G5930" s="250"/>
      <c r="H5930" s="254">
        <v>259.19999999999999</v>
      </c>
      <c r="I5930" s="255"/>
      <c r="J5930" s="250"/>
      <c r="K5930" s="250"/>
      <c r="L5930" s="256"/>
      <c r="M5930" s="257"/>
      <c r="N5930" s="258"/>
      <c r="O5930" s="258"/>
      <c r="P5930" s="258"/>
      <c r="Q5930" s="258"/>
      <c r="R5930" s="258"/>
      <c r="S5930" s="258"/>
      <c r="T5930" s="259"/>
      <c r="U5930" s="13"/>
      <c r="V5930" s="13"/>
      <c r="W5930" s="13"/>
      <c r="X5930" s="13"/>
      <c r="Y5930" s="13"/>
      <c r="Z5930" s="13"/>
      <c r="AA5930" s="13"/>
      <c r="AB5930" s="13"/>
      <c r="AC5930" s="13"/>
      <c r="AD5930" s="13"/>
      <c r="AE5930" s="13"/>
      <c r="AT5930" s="260" t="s">
        <v>260</v>
      </c>
      <c r="AU5930" s="260" t="s">
        <v>93</v>
      </c>
      <c r="AV5930" s="13" t="s">
        <v>93</v>
      </c>
      <c r="AW5930" s="13" t="s">
        <v>40</v>
      </c>
      <c r="AX5930" s="13" t="s">
        <v>84</v>
      </c>
      <c r="AY5930" s="260" t="s">
        <v>251</v>
      </c>
    </row>
    <row r="5931" s="13" customFormat="1">
      <c r="A5931" s="13"/>
      <c r="B5931" s="249"/>
      <c r="C5931" s="250"/>
      <c r="D5931" s="251" t="s">
        <v>260</v>
      </c>
      <c r="E5931" s="252" t="s">
        <v>1</v>
      </c>
      <c r="F5931" s="253" t="s">
        <v>4325</v>
      </c>
      <c r="G5931" s="250"/>
      <c r="H5931" s="254">
        <v>14.4</v>
      </c>
      <c r="I5931" s="255"/>
      <c r="J5931" s="250"/>
      <c r="K5931" s="250"/>
      <c r="L5931" s="256"/>
      <c r="M5931" s="257"/>
      <c r="N5931" s="258"/>
      <c r="O5931" s="258"/>
      <c r="P5931" s="258"/>
      <c r="Q5931" s="258"/>
      <c r="R5931" s="258"/>
      <c r="S5931" s="258"/>
      <c r="T5931" s="259"/>
      <c r="U5931" s="13"/>
      <c r="V5931" s="13"/>
      <c r="W5931" s="13"/>
      <c r="X5931" s="13"/>
      <c r="Y5931" s="13"/>
      <c r="Z5931" s="13"/>
      <c r="AA5931" s="13"/>
      <c r="AB5931" s="13"/>
      <c r="AC5931" s="13"/>
      <c r="AD5931" s="13"/>
      <c r="AE5931" s="13"/>
      <c r="AT5931" s="260" t="s">
        <v>260</v>
      </c>
      <c r="AU5931" s="260" t="s">
        <v>93</v>
      </c>
      <c r="AV5931" s="13" t="s">
        <v>93</v>
      </c>
      <c r="AW5931" s="13" t="s">
        <v>40</v>
      </c>
      <c r="AX5931" s="13" t="s">
        <v>84</v>
      </c>
      <c r="AY5931" s="260" t="s">
        <v>251</v>
      </c>
    </row>
    <row r="5932" s="13" customFormat="1">
      <c r="A5932" s="13"/>
      <c r="B5932" s="249"/>
      <c r="C5932" s="250"/>
      <c r="D5932" s="251" t="s">
        <v>260</v>
      </c>
      <c r="E5932" s="252" t="s">
        <v>1</v>
      </c>
      <c r="F5932" s="253" t="s">
        <v>4326</v>
      </c>
      <c r="G5932" s="250"/>
      <c r="H5932" s="254">
        <v>14.4</v>
      </c>
      <c r="I5932" s="255"/>
      <c r="J5932" s="250"/>
      <c r="K5932" s="250"/>
      <c r="L5932" s="256"/>
      <c r="M5932" s="257"/>
      <c r="N5932" s="258"/>
      <c r="O5932" s="258"/>
      <c r="P5932" s="258"/>
      <c r="Q5932" s="258"/>
      <c r="R5932" s="258"/>
      <c r="S5932" s="258"/>
      <c r="T5932" s="259"/>
      <c r="U5932" s="13"/>
      <c r="V5932" s="13"/>
      <c r="W5932" s="13"/>
      <c r="X5932" s="13"/>
      <c r="Y5932" s="13"/>
      <c r="Z5932" s="13"/>
      <c r="AA5932" s="13"/>
      <c r="AB5932" s="13"/>
      <c r="AC5932" s="13"/>
      <c r="AD5932" s="13"/>
      <c r="AE5932" s="13"/>
      <c r="AT5932" s="260" t="s">
        <v>260</v>
      </c>
      <c r="AU5932" s="260" t="s">
        <v>93</v>
      </c>
      <c r="AV5932" s="13" t="s">
        <v>93</v>
      </c>
      <c r="AW5932" s="13" t="s">
        <v>40</v>
      </c>
      <c r="AX5932" s="13" t="s">
        <v>84</v>
      </c>
      <c r="AY5932" s="260" t="s">
        <v>251</v>
      </c>
    </row>
    <row r="5933" s="13" customFormat="1">
      <c r="A5933" s="13"/>
      <c r="B5933" s="249"/>
      <c r="C5933" s="250"/>
      <c r="D5933" s="251" t="s">
        <v>260</v>
      </c>
      <c r="E5933" s="252" t="s">
        <v>1</v>
      </c>
      <c r="F5933" s="253" t="s">
        <v>4300</v>
      </c>
      <c r="G5933" s="250"/>
      <c r="H5933" s="254">
        <v>10.800000000000001</v>
      </c>
      <c r="I5933" s="255"/>
      <c r="J5933" s="250"/>
      <c r="K5933" s="250"/>
      <c r="L5933" s="256"/>
      <c r="M5933" s="257"/>
      <c r="N5933" s="258"/>
      <c r="O5933" s="258"/>
      <c r="P5933" s="258"/>
      <c r="Q5933" s="258"/>
      <c r="R5933" s="258"/>
      <c r="S5933" s="258"/>
      <c r="T5933" s="259"/>
      <c r="U5933" s="13"/>
      <c r="V5933" s="13"/>
      <c r="W5933" s="13"/>
      <c r="X5933" s="13"/>
      <c r="Y5933" s="13"/>
      <c r="Z5933" s="13"/>
      <c r="AA5933" s="13"/>
      <c r="AB5933" s="13"/>
      <c r="AC5933" s="13"/>
      <c r="AD5933" s="13"/>
      <c r="AE5933" s="13"/>
      <c r="AT5933" s="260" t="s">
        <v>260</v>
      </c>
      <c r="AU5933" s="260" t="s">
        <v>93</v>
      </c>
      <c r="AV5933" s="13" t="s">
        <v>93</v>
      </c>
      <c r="AW5933" s="13" t="s">
        <v>40</v>
      </c>
      <c r="AX5933" s="13" t="s">
        <v>84</v>
      </c>
      <c r="AY5933" s="260" t="s">
        <v>251</v>
      </c>
    </row>
    <row r="5934" s="13" customFormat="1">
      <c r="A5934" s="13"/>
      <c r="B5934" s="249"/>
      <c r="C5934" s="250"/>
      <c r="D5934" s="251" t="s">
        <v>260</v>
      </c>
      <c r="E5934" s="252" t="s">
        <v>1</v>
      </c>
      <c r="F5934" s="253" t="s">
        <v>4301</v>
      </c>
      <c r="G5934" s="250"/>
      <c r="H5934" s="254">
        <v>1.2</v>
      </c>
      <c r="I5934" s="255"/>
      <c r="J5934" s="250"/>
      <c r="K5934" s="250"/>
      <c r="L5934" s="256"/>
      <c r="M5934" s="257"/>
      <c r="N5934" s="258"/>
      <c r="O5934" s="258"/>
      <c r="P5934" s="258"/>
      <c r="Q5934" s="258"/>
      <c r="R5934" s="258"/>
      <c r="S5934" s="258"/>
      <c r="T5934" s="259"/>
      <c r="U5934" s="13"/>
      <c r="V5934" s="13"/>
      <c r="W5934" s="13"/>
      <c r="X5934" s="13"/>
      <c r="Y5934" s="13"/>
      <c r="Z5934" s="13"/>
      <c r="AA5934" s="13"/>
      <c r="AB5934" s="13"/>
      <c r="AC5934" s="13"/>
      <c r="AD5934" s="13"/>
      <c r="AE5934" s="13"/>
      <c r="AT5934" s="260" t="s">
        <v>260</v>
      </c>
      <c r="AU5934" s="260" t="s">
        <v>93</v>
      </c>
      <c r="AV5934" s="13" t="s">
        <v>93</v>
      </c>
      <c r="AW5934" s="13" t="s">
        <v>40</v>
      </c>
      <c r="AX5934" s="13" t="s">
        <v>84</v>
      </c>
      <c r="AY5934" s="260" t="s">
        <v>251</v>
      </c>
    </row>
    <row r="5935" s="16" customFormat="1">
      <c r="A5935" s="16"/>
      <c r="B5935" s="283"/>
      <c r="C5935" s="284"/>
      <c r="D5935" s="251" t="s">
        <v>260</v>
      </c>
      <c r="E5935" s="285" t="s">
        <v>1</v>
      </c>
      <c r="F5935" s="286" t="s">
        <v>329</v>
      </c>
      <c r="G5935" s="284"/>
      <c r="H5935" s="287">
        <v>305.99999999999994</v>
      </c>
      <c r="I5935" s="288"/>
      <c r="J5935" s="284"/>
      <c r="K5935" s="284"/>
      <c r="L5935" s="289"/>
      <c r="M5935" s="290"/>
      <c r="N5935" s="291"/>
      <c r="O5935" s="291"/>
      <c r="P5935" s="291"/>
      <c r="Q5935" s="291"/>
      <c r="R5935" s="291"/>
      <c r="S5935" s="291"/>
      <c r="T5935" s="292"/>
      <c r="U5935" s="16"/>
      <c r="V5935" s="16"/>
      <c r="W5935" s="16"/>
      <c r="X5935" s="16"/>
      <c r="Y5935" s="16"/>
      <c r="Z5935" s="16"/>
      <c r="AA5935" s="16"/>
      <c r="AB5935" s="16"/>
      <c r="AC5935" s="16"/>
      <c r="AD5935" s="16"/>
      <c r="AE5935" s="16"/>
      <c r="AT5935" s="293" t="s">
        <v>260</v>
      </c>
      <c r="AU5935" s="293" t="s">
        <v>93</v>
      </c>
      <c r="AV5935" s="16" t="s">
        <v>273</v>
      </c>
      <c r="AW5935" s="16" t="s">
        <v>40</v>
      </c>
      <c r="AX5935" s="16" t="s">
        <v>84</v>
      </c>
      <c r="AY5935" s="293" t="s">
        <v>251</v>
      </c>
    </row>
    <row r="5936" s="15" customFormat="1">
      <c r="A5936" s="15"/>
      <c r="B5936" s="272"/>
      <c r="C5936" s="273"/>
      <c r="D5936" s="251" t="s">
        <v>260</v>
      </c>
      <c r="E5936" s="274" t="s">
        <v>1</v>
      </c>
      <c r="F5936" s="275" t="s">
        <v>517</v>
      </c>
      <c r="G5936" s="273"/>
      <c r="H5936" s="274" t="s">
        <v>1</v>
      </c>
      <c r="I5936" s="276"/>
      <c r="J5936" s="273"/>
      <c r="K5936" s="273"/>
      <c r="L5936" s="277"/>
      <c r="M5936" s="278"/>
      <c r="N5936" s="279"/>
      <c r="O5936" s="279"/>
      <c r="P5936" s="279"/>
      <c r="Q5936" s="279"/>
      <c r="R5936" s="279"/>
      <c r="S5936" s="279"/>
      <c r="T5936" s="280"/>
      <c r="U5936" s="15"/>
      <c r="V5936" s="15"/>
      <c r="W5936" s="15"/>
      <c r="X5936" s="15"/>
      <c r="Y5936" s="15"/>
      <c r="Z5936" s="15"/>
      <c r="AA5936" s="15"/>
      <c r="AB5936" s="15"/>
      <c r="AC5936" s="15"/>
      <c r="AD5936" s="15"/>
      <c r="AE5936" s="15"/>
      <c r="AT5936" s="281" t="s">
        <v>260</v>
      </c>
      <c r="AU5936" s="281" t="s">
        <v>93</v>
      </c>
      <c r="AV5936" s="15" t="s">
        <v>91</v>
      </c>
      <c r="AW5936" s="15" t="s">
        <v>40</v>
      </c>
      <c r="AX5936" s="15" t="s">
        <v>84</v>
      </c>
      <c r="AY5936" s="281" t="s">
        <v>251</v>
      </c>
    </row>
    <row r="5937" s="13" customFormat="1">
      <c r="A5937" s="13"/>
      <c r="B5937" s="249"/>
      <c r="C5937" s="250"/>
      <c r="D5937" s="251" t="s">
        <v>260</v>
      </c>
      <c r="E5937" s="252" t="s">
        <v>1</v>
      </c>
      <c r="F5937" s="253" t="s">
        <v>4327</v>
      </c>
      <c r="G5937" s="250"/>
      <c r="H5937" s="254">
        <v>6</v>
      </c>
      <c r="I5937" s="255"/>
      <c r="J5937" s="250"/>
      <c r="K5937" s="250"/>
      <c r="L5937" s="256"/>
      <c r="M5937" s="257"/>
      <c r="N5937" s="258"/>
      <c r="O5937" s="258"/>
      <c r="P5937" s="258"/>
      <c r="Q5937" s="258"/>
      <c r="R5937" s="258"/>
      <c r="S5937" s="258"/>
      <c r="T5937" s="259"/>
      <c r="U5937" s="13"/>
      <c r="V5937" s="13"/>
      <c r="W5937" s="13"/>
      <c r="X5937" s="13"/>
      <c r="Y5937" s="13"/>
      <c r="Z5937" s="13"/>
      <c r="AA5937" s="13"/>
      <c r="AB5937" s="13"/>
      <c r="AC5937" s="13"/>
      <c r="AD5937" s="13"/>
      <c r="AE5937" s="13"/>
      <c r="AT5937" s="260" t="s">
        <v>260</v>
      </c>
      <c r="AU5937" s="260" t="s">
        <v>93</v>
      </c>
      <c r="AV5937" s="13" t="s">
        <v>93</v>
      </c>
      <c r="AW5937" s="13" t="s">
        <v>40</v>
      </c>
      <c r="AX5937" s="13" t="s">
        <v>84</v>
      </c>
      <c r="AY5937" s="260" t="s">
        <v>251</v>
      </c>
    </row>
    <row r="5938" s="13" customFormat="1">
      <c r="A5938" s="13"/>
      <c r="B5938" s="249"/>
      <c r="C5938" s="250"/>
      <c r="D5938" s="251" t="s">
        <v>260</v>
      </c>
      <c r="E5938" s="252" t="s">
        <v>1</v>
      </c>
      <c r="F5938" s="253" t="s">
        <v>4321</v>
      </c>
      <c r="G5938" s="250"/>
      <c r="H5938" s="254">
        <v>259.19999999999999</v>
      </c>
      <c r="I5938" s="255"/>
      <c r="J5938" s="250"/>
      <c r="K5938" s="250"/>
      <c r="L5938" s="256"/>
      <c r="M5938" s="257"/>
      <c r="N5938" s="258"/>
      <c r="O5938" s="258"/>
      <c r="P5938" s="258"/>
      <c r="Q5938" s="258"/>
      <c r="R5938" s="258"/>
      <c r="S5938" s="258"/>
      <c r="T5938" s="259"/>
      <c r="U5938" s="13"/>
      <c r="V5938" s="13"/>
      <c r="W5938" s="13"/>
      <c r="X5938" s="13"/>
      <c r="Y5938" s="13"/>
      <c r="Z5938" s="13"/>
      <c r="AA5938" s="13"/>
      <c r="AB5938" s="13"/>
      <c r="AC5938" s="13"/>
      <c r="AD5938" s="13"/>
      <c r="AE5938" s="13"/>
      <c r="AT5938" s="260" t="s">
        <v>260</v>
      </c>
      <c r="AU5938" s="260" t="s">
        <v>93</v>
      </c>
      <c r="AV5938" s="13" t="s">
        <v>93</v>
      </c>
      <c r="AW5938" s="13" t="s">
        <v>40</v>
      </c>
      <c r="AX5938" s="13" t="s">
        <v>84</v>
      </c>
      <c r="AY5938" s="260" t="s">
        <v>251</v>
      </c>
    </row>
    <row r="5939" s="13" customFormat="1">
      <c r="A5939" s="13"/>
      <c r="B5939" s="249"/>
      <c r="C5939" s="250"/>
      <c r="D5939" s="251" t="s">
        <v>260</v>
      </c>
      <c r="E5939" s="252" t="s">
        <v>1</v>
      </c>
      <c r="F5939" s="253" t="s">
        <v>4328</v>
      </c>
      <c r="G5939" s="250"/>
      <c r="H5939" s="254">
        <v>14.4</v>
      </c>
      <c r="I5939" s="255"/>
      <c r="J5939" s="250"/>
      <c r="K5939" s="250"/>
      <c r="L5939" s="256"/>
      <c r="M5939" s="257"/>
      <c r="N5939" s="258"/>
      <c r="O5939" s="258"/>
      <c r="P5939" s="258"/>
      <c r="Q5939" s="258"/>
      <c r="R5939" s="258"/>
      <c r="S5939" s="258"/>
      <c r="T5939" s="259"/>
      <c r="U5939" s="13"/>
      <c r="V5939" s="13"/>
      <c r="W5939" s="13"/>
      <c r="X5939" s="13"/>
      <c r="Y5939" s="13"/>
      <c r="Z5939" s="13"/>
      <c r="AA5939" s="13"/>
      <c r="AB5939" s="13"/>
      <c r="AC5939" s="13"/>
      <c r="AD5939" s="13"/>
      <c r="AE5939" s="13"/>
      <c r="AT5939" s="260" t="s">
        <v>260</v>
      </c>
      <c r="AU5939" s="260" t="s">
        <v>93</v>
      </c>
      <c r="AV5939" s="13" t="s">
        <v>93</v>
      </c>
      <c r="AW5939" s="13" t="s">
        <v>40</v>
      </c>
      <c r="AX5939" s="13" t="s">
        <v>84</v>
      </c>
      <c r="AY5939" s="260" t="s">
        <v>251</v>
      </c>
    </row>
    <row r="5940" s="13" customFormat="1">
      <c r="A5940" s="13"/>
      <c r="B5940" s="249"/>
      <c r="C5940" s="250"/>
      <c r="D5940" s="251" t="s">
        <v>260</v>
      </c>
      <c r="E5940" s="252" t="s">
        <v>1</v>
      </c>
      <c r="F5940" s="253" t="s">
        <v>4329</v>
      </c>
      <c r="G5940" s="250"/>
      <c r="H5940" s="254">
        <v>14.4</v>
      </c>
      <c r="I5940" s="255"/>
      <c r="J5940" s="250"/>
      <c r="K5940" s="250"/>
      <c r="L5940" s="256"/>
      <c r="M5940" s="257"/>
      <c r="N5940" s="258"/>
      <c r="O5940" s="258"/>
      <c r="P5940" s="258"/>
      <c r="Q5940" s="258"/>
      <c r="R5940" s="258"/>
      <c r="S5940" s="258"/>
      <c r="T5940" s="259"/>
      <c r="U5940" s="13"/>
      <c r="V5940" s="13"/>
      <c r="W5940" s="13"/>
      <c r="X5940" s="13"/>
      <c r="Y5940" s="13"/>
      <c r="Z5940" s="13"/>
      <c r="AA5940" s="13"/>
      <c r="AB5940" s="13"/>
      <c r="AC5940" s="13"/>
      <c r="AD5940" s="13"/>
      <c r="AE5940" s="13"/>
      <c r="AT5940" s="260" t="s">
        <v>260</v>
      </c>
      <c r="AU5940" s="260" t="s">
        <v>93</v>
      </c>
      <c r="AV5940" s="13" t="s">
        <v>93</v>
      </c>
      <c r="AW5940" s="13" t="s">
        <v>40</v>
      </c>
      <c r="AX5940" s="13" t="s">
        <v>84</v>
      </c>
      <c r="AY5940" s="260" t="s">
        <v>251</v>
      </c>
    </row>
    <row r="5941" s="13" customFormat="1">
      <c r="A5941" s="13"/>
      <c r="B5941" s="249"/>
      <c r="C5941" s="250"/>
      <c r="D5941" s="251" t="s">
        <v>260</v>
      </c>
      <c r="E5941" s="252" t="s">
        <v>1</v>
      </c>
      <c r="F5941" s="253" t="s">
        <v>4300</v>
      </c>
      <c r="G5941" s="250"/>
      <c r="H5941" s="254">
        <v>10.800000000000001</v>
      </c>
      <c r="I5941" s="255"/>
      <c r="J5941" s="250"/>
      <c r="K5941" s="250"/>
      <c r="L5941" s="256"/>
      <c r="M5941" s="257"/>
      <c r="N5941" s="258"/>
      <c r="O5941" s="258"/>
      <c r="P5941" s="258"/>
      <c r="Q5941" s="258"/>
      <c r="R5941" s="258"/>
      <c r="S5941" s="258"/>
      <c r="T5941" s="259"/>
      <c r="U5941" s="13"/>
      <c r="V5941" s="13"/>
      <c r="W5941" s="13"/>
      <c r="X5941" s="13"/>
      <c r="Y5941" s="13"/>
      <c r="Z5941" s="13"/>
      <c r="AA5941" s="13"/>
      <c r="AB5941" s="13"/>
      <c r="AC5941" s="13"/>
      <c r="AD5941" s="13"/>
      <c r="AE5941" s="13"/>
      <c r="AT5941" s="260" t="s">
        <v>260</v>
      </c>
      <c r="AU5941" s="260" t="s">
        <v>93</v>
      </c>
      <c r="AV5941" s="13" t="s">
        <v>93</v>
      </c>
      <c r="AW5941" s="13" t="s">
        <v>40</v>
      </c>
      <c r="AX5941" s="13" t="s">
        <v>84</v>
      </c>
      <c r="AY5941" s="260" t="s">
        <v>251</v>
      </c>
    </row>
    <row r="5942" s="13" customFormat="1">
      <c r="A5942" s="13"/>
      <c r="B5942" s="249"/>
      <c r="C5942" s="250"/>
      <c r="D5942" s="251" t="s">
        <v>260</v>
      </c>
      <c r="E5942" s="252" t="s">
        <v>1</v>
      </c>
      <c r="F5942" s="253" t="s">
        <v>4301</v>
      </c>
      <c r="G5942" s="250"/>
      <c r="H5942" s="254">
        <v>1.2</v>
      </c>
      <c r="I5942" s="255"/>
      <c r="J5942" s="250"/>
      <c r="K5942" s="250"/>
      <c r="L5942" s="256"/>
      <c r="M5942" s="257"/>
      <c r="N5942" s="258"/>
      <c r="O5942" s="258"/>
      <c r="P5942" s="258"/>
      <c r="Q5942" s="258"/>
      <c r="R5942" s="258"/>
      <c r="S5942" s="258"/>
      <c r="T5942" s="259"/>
      <c r="U5942" s="13"/>
      <c r="V5942" s="13"/>
      <c r="W5942" s="13"/>
      <c r="X5942" s="13"/>
      <c r="Y5942" s="13"/>
      <c r="Z5942" s="13"/>
      <c r="AA5942" s="13"/>
      <c r="AB5942" s="13"/>
      <c r="AC5942" s="13"/>
      <c r="AD5942" s="13"/>
      <c r="AE5942" s="13"/>
      <c r="AT5942" s="260" t="s">
        <v>260</v>
      </c>
      <c r="AU5942" s="260" t="s">
        <v>93</v>
      </c>
      <c r="AV5942" s="13" t="s">
        <v>93</v>
      </c>
      <c r="AW5942" s="13" t="s">
        <v>40</v>
      </c>
      <c r="AX5942" s="13" t="s">
        <v>84</v>
      </c>
      <c r="AY5942" s="260" t="s">
        <v>251</v>
      </c>
    </row>
    <row r="5943" s="16" customFormat="1">
      <c r="A5943" s="16"/>
      <c r="B5943" s="283"/>
      <c r="C5943" s="284"/>
      <c r="D5943" s="251" t="s">
        <v>260</v>
      </c>
      <c r="E5943" s="285" t="s">
        <v>1</v>
      </c>
      <c r="F5943" s="286" t="s">
        <v>329</v>
      </c>
      <c r="G5943" s="284"/>
      <c r="H5943" s="287">
        <v>305.99999999999994</v>
      </c>
      <c r="I5943" s="288"/>
      <c r="J5943" s="284"/>
      <c r="K5943" s="284"/>
      <c r="L5943" s="289"/>
      <c r="M5943" s="290"/>
      <c r="N5943" s="291"/>
      <c r="O5943" s="291"/>
      <c r="P5943" s="291"/>
      <c r="Q5943" s="291"/>
      <c r="R5943" s="291"/>
      <c r="S5943" s="291"/>
      <c r="T5943" s="292"/>
      <c r="U5943" s="16"/>
      <c r="V5943" s="16"/>
      <c r="W5943" s="16"/>
      <c r="X5943" s="16"/>
      <c r="Y5943" s="16"/>
      <c r="Z5943" s="16"/>
      <c r="AA5943" s="16"/>
      <c r="AB5943" s="16"/>
      <c r="AC5943" s="16"/>
      <c r="AD5943" s="16"/>
      <c r="AE5943" s="16"/>
      <c r="AT5943" s="293" t="s">
        <v>260</v>
      </c>
      <c r="AU5943" s="293" t="s">
        <v>93</v>
      </c>
      <c r="AV5943" s="16" t="s">
        <v>273</v>
      </c>
      <c r="AW5943" s="16" t="s">
        <v>40</v>
      </c>
      <c r="AX5943" s="16" t="s">
        <v>84</v>
      </c>
      <c r="AY5943" s="293" t="s">
        <v>251</v>
      </c>
    </row>
    <row r="5944" s="15" customFormat="1">
      <c r="A5944" s="15"/>
      <c r="B5944" s="272"/>
      <c r="C5944" s="273"/>
      <c r="D5944" s="251" t="s">
        <v>260</v>
      </c>
      <c r="E5944" s="274" t="s">
        <v>1</v>
      </c>
      <c r="F5944" s="275" t="s">
        <v>519</v>
      </c>
      <c r="G5944" s="273"/>
      <c r="H5944" s="274" t="s">
        <v>1</v>
      </c>
      <c r="I5944" s="276"/>
      <c r="J5944" s="273"/>
      <c r="K5944" s="273"/>
      <c r="L5944" s="277"/>
      <c r="M5944" s="278"/>
      <c r="N5944" s="279"/>
      <c r="O5944" s="279"/>
      <c r="P5944" s="279"/>
      <c r="Q5944" s="279"/>
      <c r="R5944" s="279"/>
      <c r="S5944" s="279"/>
      <c r="T5944" s="280"/>
      <c r="U5944" s="15"/>
      <c r="V5944" s="15"/>
      <c r="W5944" s="15"/>
      <c r="X5944" s="15"/>
      <c r="Y5944" s="15"/>
      <c r="Z5944" s="15"/>
      <c r="AA5944" s="15"/>
      <c r="AB5944" s="15"/>
      <c r="AC5944" s="15"/>
      <c r="AD5944" s="15"/>
      <c r="AE5944" s="15"/>
      <c r="AT5944" s="281" t="s">
        <v>260</v>
      </c>
      <c r="AU5944" s="281" t="s">
        <v>93</v>
      </c>
      <c r="AV5944" s="15" t="s">
        <v>91</v>
      </c>
      <c r="AW5944" s="15" t="s">
        <v>40</v>
      </c>
      <c r="AX5944" s="15" t="s">
        <v>84</v>
      </c>
      <c r="AY5944" s="281" t="s">
        <v>251</v>
      </c>
    </row>
    <row r="5945" s="13" customFormat="1">
      <c r="A5945" s="13"/>
      <c r="B5945" s="249"/>
      <c r="C5945" s="250"/>
      <c r="D5945" s="251" t="s">
        <v>260</v>
      </c>
      <c r="E5945" s="252" t="s">
        <v>1</v>
      </c>
      <c r="F5945" s="253" t="s">
        <v>4330</v>
      </c>
      <c r="G5945" s="250"/>
      <c r="H5945" s="254">
        <v>6</v>
      </c>
      <c r="I5945" s="255"/>
      <c r="J5945" s="250"/>
      <c r="K5945" s="250"/>
      <c r="L5945" s="256"/>
      <c r="M5945" s="257"/>
      <c r="N5945" s="258"/>
      <c r="O5945" s="258"/>
      <c r="P5945" s="258"/>
      <c r="Q5945" s="258"/>
      <c r="R5945" s="258"/>
      <c r="S5945" s="258"/>
      <c r="T5945" s="259"/>
      <c r="U5945" s="13"/>
      <c r="V5945" s="13"/>
      <c r="W5945" s="13"/>
      <c r="X5945" s="13"/>
      <c r="Y5945" s="13"/>
      <c r="Z5945" s="13"/>
      <c r="AA5945" s="13"/>
      <c r="AB5945" s="13"/>
      <c r="AC5945" s="13"/>
      <c r="AD5945" s="13"/>
      <c r="AE5945" s="13"/>
      <c r="AT5945" s="260" t="s">
        <v>260</v>
      </c>
      <c r="AU5945" s="260" t="s">
        <v>93</v>
      </c>
      <c r="AV5945" s="13" t="s">
        <v>93</v>
      </c>
      <c r="AW5945" s="13" t="s">
        <v>40</v>
      </c>
      <c r="AX5945" s="13" t="s">
        <v>84</v>
      </c>
      <c r="AY5945" s="260" t="s">
        <v>251</v>
      </c>
    </row>
    <row r="5946" s="13" customFormat="1">
      <c r="A5946" s="13"/>
      <c r="B5946" s="249"/>
      <c r="C5946" s="250"/>
      <c r="D5946" s="251" t="s">
        <v>260</v>
      </c>
      <c r="E5946" s="252" t="s">
        <v>1</v>
      </c>
      <c r="F5946" s="253" t="s">
        <v>4321</v>
      </c>
      <c r="G5946" s="250"/>
      <c r="H5946" s="254">
        <v>259.19999999999999</v>
      </c>
      <c r="I5946" s="255"/>
      <c r="J5946" s="250"/>
      <c r="K5946" s="250"/>
      <c r="L5946" s="256"/>
      <c r="M5946" s="257"/>
      <c r="N5946" s="258"/>
      <c r="O5946" s="258"/>
      <c r="P5946" s="258"/>
      <c r="Q5946" s="258"/>
      <c r="R5946" s="258"/>
      <c r="S5946" s="258"/>
      <c r="T5946" s="259"/>
      <c r="U5946" s="13"/>
      <c r="V5946" s="13"/>
      <c r="W5946" s="13"/>
      <c r="X5946" s="13"/>
      <c r="Y5946" s="13"/>
      <c r="Z5946" s="13"/>
      <c r="AA5946" s="13"/>
      <c r="AB5946" s="13"/>
      <c r="AC5946" s="13"/>
      <c r="AD5946" s="13"/>
      <c r="AE5946" s="13"/>
      <c r="AT5946" s="260" t="s">
        <v>260</v>
      </c>
      <c r="AU5946" s="260" t="s">
        <v>93</v>
      </c>
      <c r="AV5946" s="13" t="s">
        <v>93</v>
      </c>
      <c r="AW5946" s="13" t="s">
        <v>40</v>
      </c>
      <c r="AX5946" s="13" t="s">
        <v>84</v>
      </c>
      <c r="AY5946" s="260" t="s">
        <v>251</v>
      </c>
    </row>
    <row r="5947" s="13" customFormat="1">
      <c r="A5947" s="13"/>
      <c r="B5947" s="249"/>
      <c r="C5947" s="250"/>
      <c r="D5947" s="251" t="s">
        <v>260</v>
      </c>
      <c r="E5947" s="252" t="s">
        <v>1</v>
      </c>
      <c r="F5947" s="253" t="s">
        <v>4331</v>
      </c>
      <c r="G5947" s="250"/>
      <c r="H5947" s="254">
        <v>14.4</v>
      </c>
      <c r="I5947" s="255"/>
      <c r="J5947" s="250"/>
      <c r="K5947" s="250"/>
      <c r="L5947" s="256"/>
      <c r="M5947" s="257"/>
      <c r="N5947" s="258"/>
      <c r="O5947" s="258"/>
      <c r="P5947" s="258"/>
      <c r="Q5947" s="258"/>
      <c r="R5947" s="258"/>
      <c r="S5947" s="258"/>
      <c r="T5947" s="259"/>
      <c r="U5947" s="13"/>
      <c r="V5947" s="13"/>
      <c r="W5947" s="13"/>
      <c r="X5947" s="13"/>
      <c r="Y5947" s="13"/>
      <c r="Z5947" s="13"/>
      <c r="AA5947" s="13"/>
      <c r="AB5947" s="13"/>
      <c r="AC5947" s="13"/>
      <c r="AD5947" s="13"/>
      <c r="AE5947" s="13"/>
      <c r="AT5947" s="260" t="s">
        <v>260</v>
      </c>
      <c r="AU5947" s="260" t="s">
        <v>93</v>
      </c>
      <c r="AV5947" s="13" t="s">
        <v>93</v>
      </c>
      <c r="AW5947" s="13" t="s">
        <v>40</v>
      </c>
      <c r="AX5947" s="13" t="s">
        <v>84</v>
      </c>
      <c r="AY5947" s="260" t="s">
        <v>251</v>
      </c>
    </row>
    <row r="5948" s="13" customFormat="1">
      <c r="A5948" s="13"/>
      <c r="B5948" s="249"/>
      <c r="C5948" s="250"/>
      <c r="D5948" s="251" t="s">
        <v>260</v>
      </c>
      <c r="E5948" s="252" t="s">
        <v>1</v>
      </c>
      <c r="F5948" s="253" t="s">
        <v>4332</v>
      </c>
      <c r="G5948" s="250"/>
      <c r="H5948" s="254">
        <v>14.4</v>
      </c>
      <c r="I5948" s="255"/>
      <c r="J5948" s="250"/>
      <c r="K5948" s="250"/>
      <c r="L5948" s="256"/>
      <c r="M5948" s="257"/>
      <c r="N5948" s="258"/>
      <c r="O5948" s="258"/>
      <c r="P5948" s="258"/>
      <c r="Q5948" s="258"/>
      <c r="R5948" s="258"/>
      <c r="S5948" s="258"/>
      <c r="T5948" s="259"/>
      <c r="U5948" s="13"/>
      <c r="V5948" s="13"/>
      <c r="W5948" s="13"/>
      <c r="X5948" s="13"/>
      <c r="Y5948" s="13"/>
      <c r="Z5948" s="13"/>
      <c r="AA5948" s="13"/>
      <c r="AB5948" s="13"/>
      <c r="AC5948" s="13"/>
      <c r="AD5948" s="13"/>
      <c r="AE5948" s="13"/>
      <c r="AT5948" s="260" t="s">
        <v>260</v>
      </c>
      <c r="AU5948" s="260" t="s">
        <v>93</v>
      </c>
      <c r="AV5948" s="13" t="s">
        <v>93</v>
      </c>
      <c r="AW5948" s="13" t="s">
        <v>40</v>
      </c>
      <c r="AX5948" s="13" t="s">
        <v>84</v>
      </c>
      <c r="AY5948" s="260" t="s">
        <v>251</v>
      </c>
    </row>
    <row r="5949" s="13" customFormat="1">
      <c r="A5949" s="13"/>
      <c r="B5949" s="249"/>
      <c r="C5949" s="250"/>
      <c r="D5949" s="251" t="s">
        <v>260</v>
      </c>
      <c r="E5949" s="252" t="s">
        <v>1</v>
      </c>
      <c r="F5949" s="253" t="s">
        <v>4300</v>
      </c>
      <c r="G5949" s="250"/>
      <c r="H5949" s="254">
        <v>10.800000000000001</v>
      </c>
      <c r="I5949" s="255"/>
      <c r="J5949" s="250"/>
      <c r="K5949" s="250"/>
      <c r="L5949" s="256"/>
      <c r="M5949" s="257"/>
      <c r="N5949" s="258"/>
      <c r="O5949" s="258"/>
      <c r="P5949" s="258"/>
      <c r="Q5949" s="258"/>
      <c r="R5949" s="258"/>
      <c r="S5949" s="258"/>
      <c r="T5949" s="259"/>
      <c r="U5949" s="13"/>
      <c r="V5949" s="13"/>
      <c r="W5949" s="13"/>
      <c r="X5949" s="13"/>
      <c r="Y5949" s="13"/>
      <c r="Z5949" s="13"/>
      <c r="AA5949" s="13"/>
      <c r="AB5949" s="13"/>
      <c r="AC5949" s="13"/>
      <c r="AD5949" s="13"/>
      <c r="AE5949" s="13"/>
      <c r="AT5949" s="260" t="s">
        <v>260</v>
      </c>
      <c r="AU5949" s="260" t="s">
        <v>93</v>
      </c>
      <c r="AV5949" s="13" t="s">
        <v>93</v>
      </c>
      <c r="AW5949" s="13" t="s">
        <v>40</v>
      </c>
      <c r="AX5949" s="13" t="s">
        <v>84</v>
      </c>
      <c r="AY5949" s="260" t="s">
        <v>251</v>
      </c>
    </row>
    <row r="5950" s="13" customFormat="1">
      <c r="A5950" s="13"/>
      <c r="B5950" s="249"/>
      <c r="C5950" s="250"/>
      <c r="D5950" s="251" t="s">
        <v>260</v>
      </c>
      <c r="E5950" s="252" t="s">
        <v>1</v>
      </c>
      <c r="F5950" s="253" t="s">
        <v>4301</v>
      </c>
      <c r="G5950" s="250"/>
      <c r="H5950" s="254">
        <v>1.2</v>
      </c>
      <c r="I5950" s="255"/>
      <c r="J5950" s="250"/>
      <c r="K5950" s="250"/>
      <c r="L5950" s="256"/>
      <c r="M5950" s="257"/>
      <c r="N5950" s="258"/>
      <c r="O5950" s="258"/>
      <c r="P5950" s="258"/>
      <c r="Q5950" s="258"/>
      <c r="R5950" s="258"/>
      <c r="S5950" s="258"/>
      <c r="T5950" s="259"/>
      <c r="U5950" s="13"/>
      <c r="V5950" s="13"/>
      <c r="W5950" s="13"/>
      <c r="X5950" s="13"/>
      <c r="Y5950" s="13"/>
      <c r="Z5950" s="13"/>
      <c r="AA5950" s="13"/>
      <c r="AB5950" s="13"/>
      <c r="AC5950" s="13"/>
      <c r="AD5950" s="13"/>
      <c r="AE5950" s="13"/>
      <c r="AT5950" s="260" t="s">
        <v>260</v>
      </c>
      <c r="AU5950" s="260" t="s">
        <v>93</v>
      </c>
      <c r="AV5950" s="13" t="s">
        <v>93</v>
      </c>
      <c r="AW5950" s="13" t="s">
        <v>40</v>
      </c>
      <c r="AX5950" s="13" t="s">
        <v>84</v>
      </c>
      <c r="AY5950" s="260" t="s">
        <v>251</v>
      </c>
    </row>
    <row r="5951" s="16" customFormat="1">
      <c r="A5951" s="16"/>
      <c r="B5951" s="283"/>
      <c r="C5951" s="284"/>
      <c r="D5951" s="251" t="s">
        <v>260</v>
      </c>
      <c r="E5951" s="285" t="s">
        <v>1</v>
      </c>
      <c r="F5951" s="286" t="s">
        <v>329</v>
      </c>
      <c r="G5951" s="284"/>
      <c r="H5951" s="287">
        <v>305.99999999999994</v>
      </c>
      <c r="I5951" s="288"/>
      <c r="J5951" s="284"/>
      <c r="K5951" s="284"/>
      <c r="L5951" s="289"/>
      <c r="M5951" s="290"/>
      <c r="N5951" s="291"/>
      <c r="O5951" s="291"/>
      <c r="P5951" s="291"/>
      <c r="Q5951" s="291"/>
      <c r="R5951" s="291"/>
      <c r="S5951" s="291"/>
      <c r="T5951" s="292"/>
      <c r="U5951" s="16"/>
      <c r="V5951" s="16"/>
      <c r="W5951" s="16"/>
      <c r="X5951" s="16"/>
      <c r="Y5951" s="16"/>
      <c r="Z5951" s="16"/>
      <c r="AA5951" s="16"/>
      <c r="AB5951" s="16"/>
      <c r="AC5951" s="16"/>
      <c r="AD5951" s="16"/>
      <c r="AE5951" s="16"/>
      <c r="AT5951" s="293" t="s">
        <v>260</v>
      </c>
      <c r="AU5951" s="293" t="s">
        <v>93</v>
      </c>
      <c r="AV5951" s="16" t="s">
        <v>273</v>
      </c>
      <c r="AW5951" s="16" t="s">
        <v>40</v>
      </c>
      <c r="AX5951" s="16" t="s">
        <v>84</v>
      </c>
      <c r="AY5951" s="293" t="s">
        <v>251</v>
      </c>
    </row>
    <row r="5952" s="15" customFormat="1">
      <c r="A5952" s="15"/>
      <c r="B5952" s="272"/>
      <c r="C5952" s="273"/>
      <c r="D5952" s="251" t="s">
        <v>260</v>
      </c>
      <c r="E5952" s="274" t="s">
        <v>1</v>
      </c>
      <c r="F5952" s="275" t="s">
        <v>520</v>
      </c>
      <c r="G5952" s="273"/>
      <c r="H5952" s="274" t="s">
        <v>1</v>
      </c>
      <c r="I5952" s="276"/>
      <c r="J5952" s="273"/>
      <c r="K5952" s="273"/>
      <c r="L5952" s="277"/>
      <c r="M5952" s="278"/>
      <c r="N5952" s="279"/>
      <c r="O5952" s="279"/>
      <c r="P5952" s="279"/>
      <c r="Q5952" s="279"/>
      <c r="R5952" s="279"/>
      <c r="S5952" s="279"/>
      <c r="T5952" s="280"/>
      <c r="U5952" s="15"/>
      <c r="V5952" s="15"/>
      <c r="W5952" s="15"/>
      <c r="X5952" s="15"/>
      <c r="Y5952" s="15"/>
      <c r="Z5952" s="15"/>
      <c r="AA5952" s="15"/>
      <c r="AB5952" s="15"/>
      <c r="AC5952" s="15"/>
      <c r="AD5952" s="15"/>
      <c r="AE5952" s="15"/>
      <c r="AT5952" s="281" t="s">
        <v>260</v>
      </c>
      <c r="AU5952" s="281" t="s">
        <v>93</v>
      </c>
      <c r="AV5952" s="15" t="s">
        <v>91</v>
      </c>
      <c r="AW5952" s="15" t="s">
        <v>40</v>
      </c>
      <c r="AX5952" s="15" t="s">
        <v>84</v>
      </c>
      <c r="AY5952" s="281" t="s">
        <v>251</v>
      </c>
    </row>
    <row r="5953" s="13" customFormat="1">
      <c r="A5953" s="13"/>
      <c r="B5953" s="249"/>
      <c r="C5953" s="250"/>
      <c r="D5953" s="251" t="s">
        <v>260</v>
      </c>
      <c r="E5953" s="252" t="s">
        <v>1</v>
      </c>
      <c r="F5953" s="253" t="s">
        <v>4333</v>
      </c>
      <c r="G5953" s="250"/>
      <c r="H5953" s="254">
        <v>6</v>
      </c>
      <c r="I5953" s="255"/>
      <c r="J5953" s="250"/>
      <c r="K5953" s="250"/>
      <c r="L5953" s="256"/>
      <c r="M5953" s="257"/>
      <c r="N5953" s="258"/>
      <c r="O5953" s="258"/>
      <c r="P5953" s="258"/>
      <c r="Q5953" s="258"/>
      <c r="R5953" s="258"/>
      <c r="S5953" s="258"/>
      <c r="T5953" s="259"/>
      <c r="U5953" s="13"/>
      <c r="V5953" s="13"/>
      <c r="W5953" s="13"/>
      <c r="X5953" s="13"/>
      <c r="Y5953" s="13"/>
      <c r="Z5953" s="13"/>
      <c r="AA5953" s="13"/>
      <c r="AB5953" s="13"/>
      <c r="AC5953" s="13"/>
      <c r="AD5953" s="13"/>
      <c r="AE5953" s="13"/>
      <c r="AT5953" s="260" t="s">
        <v>260</v>
      </c>
      <c r="AU5953" s="260" t="s">
        <v>93</v>
      </c>
      <c r="AV5953" s="13" t="s">
        <v>93</v>
      </c>
      <c r="AW5953" s="13" t="s">
        <v>40</v>
      </c>
      <c r="AX5953" s="13" t="s">
        <v>84</v>
      </c>
      <c r="AY5953" s="260" t="s">
        <v>251</v>
      </c>
    </row>
    <row r="5954" s="13" customFormat="1">
      <c r="A5954" s="13"/>
      <c r="B5954" s="249"/>
      <c r="C5954" s="250"/>
      <c r="D5954" s="251" t="s">
        <v>260</v>
      </c>
      <c r="E5954" s="252" t="s">
        <v>1</v>
      </c>
      <c r="F5954" s="253" t="s">
        <v>4321</v>
      </c>
      <c r="G5954" s="250"/>
      <c r="H5954" s="254">
        <v>259.19999999999999</v>
      </c>
      <c r="I5954" s="255"/>
      <c r="J5954" s="250"/>
      <c r="K5954" s="250"/>
      <c r="L5954" s="256"/>
      <c r="M5954" s="257"/>
      <c r="N5954" s="258"/>
      <c r="O5954" s="258"/>
      <c r="P5954" s="258"/>
      <c r="Q5954" s="258"/>
      <c r="R5954" s="258"/>
      <c r="S5954" s="258"/>
      <c r="T5954" s="259"/>
      <c r="U5954" s="13"/>
      <c r="V5954" s="13"/>
      <c r="W5954" s="13"/>
      <c r="X5954" s="13"/>
      <c r="Y5954" s="13"/>
      <c r="Z5954" s="13"/>
      <c r="AA5954" s="13"/>
      <c r="AB5954" s="13"/>
      <c r="AC5954" s="13"/>
      <c r="AD5954" s="13"/>
      <c r="AE5954" s="13"/>
      <c r="AT5954" s="260" t="s">
        <v>260</v>
      </c>
      <c r="AU5954" s="260" t="s">
        <v>93</v>
      </c>
      <c r="AV5954" s="13" t="s">
        <v>93</v>
      </c>
      <c r="AW5954" s="13" t="s">
        <v>40</v>
      </c>
      <c r="AX5954" s="13" t="s">
        <v>84</v>
      </c>
      <c r="AY5954" s="260" t="s">
        <v>251</v>
      </c>
    </row>
    <row r="5955" s="13" customFormat="1">
      <c r="A5955" s="13"/>
      <c r="B5955" s="249"/>
      <c r="C5955" s="250"/>
      <c r="D5955" s="251" t="s">
        <v>260</v>
      </c>
      <c r="E5955" s="252" t="s">
        <v>1</v>
      </c>
      <c r="F5955" s="253" t="s">
        <v>4334</v>
      </c>
      <c r="G5955" s="250"/>
      <c r="H5955" s="254">
        <v>14.4</v>
      </c>
      <c r="I5955" s="255"/>
      <c r="J5955" s="250"/>
      <c r="K5955" s="250"/>
      <c r="L5955" s="256"/>
      <c r="M5955" s="257"/>
      <c r="N5955" s="258"/>
      <c r="O5955" s="258"/>
      <c r="P5955" s="258"/>
      <c r="Q5955" s="258"/>
      <c r="R5955" s="258"/>
      <c r="S5955" s="258"/>
      <c r="T5955" s="259"/>
      <c r="U5955" s="13"/>
      <c r="V5955" s="13"/>
      <c r="W5955" s="13"/>
      <c r="X5955" s="13"/>
      <c r="Y5955" s="13"/>
      <c r="Z5955" s="13"/>
      <c r="AA5955" s="13"/>
      <c r="AB5955" s="13"/>
      <c r="AC5955" s="13"/>
      <c r="AD5955" s="13"/>
      <c r="AE5955" s="13"/>
      <c r="AT5955" s="260" t="s">
        <v>260</v>
      </c>
      <c r="AU5955" s="260" t="s">
        <v>93</v>
      </c>
      <c r="AV5955" s="13" t="s">
        <v>93</v>
      </c>
      <c r="AW5955" s="13" t="s">
        <v>40</v>
      </c>
      <c r="AX5955" s="13" t="s">
        <v>84</v>
      </c>
      <c r="AY5955" s="260" t="s">
        <v>251</v>
      </c>
    </row>
    <row r="5956" s="13" customFormat="1">
      <c r="A5956" s="13"/>
      <c r="B5956" s="249"/>
      <c r="C5956" s="250"/>
      <c r="D5956" s="251" t="s">
        <v>260</v>
      </c>
      <c r="E5956" s="252" t="s">
        <v>1</v>
      </c>
      <c r="F5956" s="253" t="s">
        <v>4335</v>
      </c>
      <c r="G5956" s="250"/>
      <c r="H5956" s="254">
        <v>14.4</v>
      </c>
      <c r="I5956" s="255"/>
      <c r="J5956" s="250"/>
      <c r="K5956" s="250"/>
      <c r="L5956" s="256"/>
      <c r="M5956" s="257"/>
      <c r="N5956" s="258"/>
      <c r="O5956" s="258"/>
      <c r="P5956" s="258"/>
      <c r="Q5956" s="258"/>
      <c r="R5956" s="258"/>
      <c r="S5956" s="258"/>
      <c r="T5956" s="259"/>
      <c r="U5956" s="13"/>
      <c r="V5956" s="13"/>
      <c r="W5956" s="13"/>
      <c r="X5956" s="13"/>
      <c r="Y5956" s="13"/>
      <c r="Z5956" s="13"/>
      <c r="AA5956" s="13"/>
      <c r="AB5956" s="13"/>
      <c r="AC5956" s="13"/>
      <c r="AD5956" s="13"/>
      <c r="AE5956" s="13"/>
      <c r="AT5956" s="260" t="s">
        <v>260</v>
      </c>
      <c r="AU5956" s="260" t="s">
        <v>93</v>
      </c>
      <c r="AV5956" s="13" t="s">
        <v>93</v>
      </c>
      <c r="AW5956" s="13" t="s">
        <v>40</v>
      </c>
      <c r="AX5956" s="13" t="s">
        <v>84</v>
      </c>
      <c r="AY5956" s="260" t="s">
        <v>251</v>
      </c>
    </row>
    <row r="5957" s="13" customFormat="1">
      <c r="A5957" s="13"/>
      <c r="B5957" s="249"/>
      <c r="C5957" s="250"/>
      <c r="D5957" s="251" t="s">
        <v>260</v>
      </c>
      <c r="E5957" s="252" t="s">
        <v>1</v>
      </c>
      <c r="F5957" s="253" t="s">
        <v>4300</v>
      </c>
      <c r="G5957" s="250"/>
      <c r="H5957" s="254">
        <v>10.800000000000001</v>
      </c>
      <c r="I5957" s="255"/>
      <c r="J5957" s="250"/>
      <c r="K5957" s="250"/>
      <c r="L5957" s="256"/>
      <c r="M5957" s="257"/>
      <c r="N5957" s="258"/>
      <c r="O5957" s="258"/>
      <c r="P5957" s="258"/>
      <c r="Q5957" s="258"/>
      <c r="R5957" s="258"/>
      <c r="S5957" s="258"/>
      <c r="T5957" s="259"/>
      <c r="U5957" s="13"/>
      <c r="V5957" s="13"/>
      <c r="W5957" s="13"/>
      <c r="X5957" s="13"/>
      <c r="Y5957" s="13"/>
      <c r="Z5957" s="13"/>
      <c r="AA5957" s="13"/>
      <c r="AB5957" s="13"/>
      <c r="AC5957" s="13"/>
      <c r="AD5957" s="13"/>
      <c r="AE5957" s="13"/>
      <c r="AT5957" s="260" t="s">
        <v>260</v>
      </c>
      <c r="AU5957" s="260" t="s">
        <v>93</v>
      </c>
      <c r="AV5957" s="13" t="s">
        <v>93</v>
      </c>
      <c r="AW5957" s="13" t="s">
        <v>40</v>
      </c>
      <c r="AX5957" s="13" t="s">
        <v>84</v>
      </c>
      <c r="AY5957" s="260" t="s">
        <v>251</v>
      </c>
    </row>
    <row r="5958" s="13" customFormat="1">
      <c r="A5958" s="13"/>
      <c r="B5958" s="249"/>
      <c r="C5958" s="250"/>
      <c r="D5958" s="251" t="s">
        <v>260</v>
      </c>
      <c r="E5958" s="252" t="s">
        <v>1</v>
      </c>
      <c r="F5958" s="253" t="s">
        <v>4301</v>
      </c>
      <c r="G5958" s="250"/>
      <c r="H5958" s="254">
        <v>1.2</v>
      </c>
      <c r="I5958" s="255"/>
      <c r="J5958" s="250"/>
      <c r="K5958" s="250"/>
      <c r="L5958" s="256"/>
      <c r="M5958" s="257"/>
      <c r="N5958" s="258"/>
      <c r="O5958" s="258"/>
      <c r="P5958" s="258"/>
      <c r="Q5958" s="258"/>
      <c r="R5958" s="258"/>
      <c r="S5958" s="258"/>
      <c r="T5958" s="259"/>
      <c r="U5958" s="13"/>
      <c r="V5958" s="13"/>
      <c r="W5958" s="13"/>
      <c r="X5958" s="13"/>
      <c r="Y5958" s="13"/>
      <c r="Z5958" s="13"/>
      <c r="AA5958" s="13"/>
      <c r="AB5958" s="13"/>
      <c r="AC5958" s="13"/>
      <c r="AD5958" s="13"/>
      <c r="AE5958" s="13"/>
      <c r="AT5958" s="260" t="s">
        <v>260</v>
      </c>
      <c r="AU5958" s="260" t="s">
        <v>93</v>
      </c>
      <c r="AV5958" s="13" t="s">
        <v>93</v>
      </c>
      <c r="AW5958" s="13" t="s">
        <v>40</v>
      </c>
      <c r="AX5958" s="13" t="s">
        <v>84</v>
      </c>
      <c r="AY5958" s="260" t="s">
        <v>251</v>
      </c>
    </row>
    <row r="5959" s="16" customFormat="1">
      <c r="A5959" s="16"/>
      <c r="B5959" s="283"/>
      <c r="C5959" s="284"/>
      <c r="D5959" s="251" t="s">
        <v>260</v>
      </c>
      <c r="E5959" s="285" t="s">
        <v>1</v>
      </c>
      <c r="F5959" s="286" t="s">
        <v>329</v>
      </c>
      <c r="G5959" s="284"/>
      <c r="H5959" s="287">
        <v>305.99999999999994</v>
      </c>
      <c r="I5959" s="288"/>
      <c r="J5959" s="284"/>
      <c r="K5959" s="284"/>
      <c r="L5959" s="289"/>
      <c r="M5959" s="290"/>
      <c r="N5959" s="291"/>
      <c r="O5959" s="291"/>
      <c r="P5959" s="291"/>
      <c r="Q5959" s="291"/>
      <c r="R5959" s="291"/>
      <c r="S5959" s="291"/>
      <c r="T5959" s="292"/>
      <c r="U5959" s="16"/>
      <c r="V5959" s="16"/>
      <c r="W5959" s="16"/>
      <c r="X5959" s="16"/>
      <c r="Y5959" s="16"/>
      <c r="Z5959" s="16"/>
      <c r="AA5959" s="16"/>
      <c r="AB5959" s="16"/>
      <c r="AC5959" s="16"/>
      <c r="AD5959" s="16"/>
      <c r="AE5959" s="16"/>
      <c r="AT5959" s="293" t="s">
        <v>260</v>
      </c>
      <c r="AU5959" s="293" t="s">
        <v>93</v>
      </c>
      <c r="AV5959" s="16" t="s">
        <v>273</v>
      </c>
      <c r="AW5959" s="16" t="s">
        <v>40</v>
      </c>
      <c r="AX5959" s="16" t="s">
        <v>84</v>
      </c>
      <c r="AY5959" s="293" t="s">
        <v>251</v>
      </c>
    </row>
    <row r="5960" s="14" customFormat="1">
      <c r="A5960" s="14"/>
      <c r="B5960" s="261"/>
      <c r="C5960" s="262"/>
      <c r="D5960" s="251" t="s">
        <v>260</v>
      </c>
      <c r="E5960" s="263" t="s">
        <v>1</v>
      </c>
      <c r="F5960" s="264" t="s">
        <v>262</v>
      </c>
      <c r="G5960" s="262"/>
      <c r="H5960" s="265">
        <v>1572.0000000000002</v>
      </c>
      <c r="I5960" s="266"/>
      <c r="J5960" s="262"/>
      <c r="K5960" s="262"/>
      <c r="L5960" s="267"/>
      <c r="M5960" s="268"/>
      <c r="N5960" s="269"/>
      <c r="O5960" s="269"/>
      <c r="P5960" s="269"/>
      <c r="Q5960" s="269"/>
      <c r="R5960" s="269"/>
      <c r="S5960" s="269"/>
      <c r="T5960" s="270"/>
      <c r="U5960" s="14"/>
      <c r="V5960" s="14"/>
      <c r="W5960" s="14"/>
      <c r="X5960" s="14"/>
      <c r="Y5960" s="14"/>
      <c r="Z5960" s="14"/>
      <c r="AA5960" s="14"/>
      <c r="AB5960" s="14"/>
      <c r="AC5960" s="14"/>
      <c r="AD5960" s="14"/>
      <c r="AE5960" s="14"/>
      <c r="AT5960" s="271" t="s">
        <v>260</v>
      </c>
      <c r="AU5960" s="271" t="s">
        <v>93</v>
      </c>
      <c r="AV5960" s="14" t="s">
        <v>257</v>
      </c>
      <c r="AW5960" s="14" t="s">
        <v>40</v>
      </c>
      <c r="AX5960" s="14" t="s">
        <v>91</v>
      </c>
      <c r="AY5960" s="271" t="s">
        <v>251</v>
      </c>
    </row>
    <row r="5961" s="2" customFormat="1" ht="24.15" customHeight="1">
      <c r="A5961" s="41"/>
      <c r="B5961" s="42"/>
      <c r="C5961" s="230" t="s">
        <v>4336</v>
      </c>
      <c r="D5961" s="230" t="s">
        <v>253</v>
      </c>
      <c r="E5961" s="231" t="s">
        <v>4337</v>
      </c>
      <c r="F5961" s="232" t="s">
        <v>4338</v>
      </c>
      <c r="G5961" s="233" t="s">
        <v>1665</v>
      </c>
      <c r="H5961" s="305"/>
      <c r="I5961" s="235"/>
      <c r="J5961" s="236">
        <f>ROUND(I5961*H5961,2)</f>
        <v>0</v>
      </c>
      <c r="K5961" s="237"/>
      <c r="L5961" s="47"/>
      <c r="M5961" s="238" t="s">
        <v>1</v>
      </c>
      <c r="N5961" s="239" t="s">
        <v>49</v>
      </c>
      <c r="O5961" s="94"/>
      <c r="P5961" s="240">
        <f>O5961*H5961</f>
        <v>0</v>
      </c>
      <c r="Q5961" s="240">
        <v>0</v>
      </c>
      <c r="R5961" s="240">
        <f>Q5961*H5961</f>
        <v>0</v>
      </c>
      <c r="S5961" s="240">
        <v>0</v>
      </c>
      <c r="T5961" s="241">
        <f>S5961*H5961</f>
        <v>0</v>
      </c>
      <c r="U5961" s="41"/>
      <c r="V5961" s="41"/>
      <c r="W5961" s="41"/>
      <c r="X5961" s="41"/>
      <c r="Y5961" s="41"/>
      <c r="Z5961" s="41"/>
      <c r="AA5961" s="41"/>
      <c r="AB5961" s="41"/>
      <c r="AC5961" s="41"/>
      <c r="AD5961" s="41"/>
      <c r="AE5961" s="41"/>
      <c r="AR5961" s="242" t="s">
        <v>304</v>
      </c>
      <c r="AT5961" s="242" t="s">
        <v>253</v>
      </c>
      <c r="AU5961" s="242" t="s">
        <v>93</v>
      </c>
      <c r="AY5961" s="19" t="s">
        <v>251</v>
      </c>
      <c r="BE5961" s="243">
        <f>IF(N5961="základní",J5961,0)</f>
        <v>0</v>
      </c>
      <c r="BF5961" s="243">
        <f>IF(N5961="snížená",J5961,0)</f>
        <v>0</v>
      </c>
      <c r="BG5961" s="243">
        <f>IF(N5961="zákl. přenesená",J5961,0)</f>
        <v>0</v>
      </c>
      <c r="BH5961" s="243">
        <f>IF(N5961="sníž. přenesená",J5961,0)</f>
        <v>0</v>
      </c>
      <c r="BI5961" s="243">
        <f>IF(N5961="nulová",J5961,0)</f>
        <v>0</v>
      </c>
      <c r="BJ5961" s="19" t="s">
        <v>91</v>
      </c>
      <c r="BK5961" s="243">
        <f>ROUND(I5961*H5961,2)</f>
        <v>0</v>
      </c>
      <c r="BL5961" s="19" t="s">
        <v>304</v>
      </c>
      <c r="BM5961" s="242" t="s">
        <v>4339</v>
      </c>
    </row>
    <row r="5962" s="2" customFormat="1">
      <c r="A5962" s="41"/>
      <c r="B5962" s="42"/>
      <c r="C5962" s="43"/>
      <c r="D5962" s="244" t="s">
        <v>258</v>
      </c>
      <c r="E5962" s="43"/>
      <c r="F5962" s="245" t="s">
        <v>4340</v>
      </c>
      <c r="G5962" s="43"/>
      <c r="H5962" s="43"/>
      <c r="I5962" s="246"/>
      <c r="J5962" s="43"/>
      <c r="K5962" s="43"/>
      <c r="L5962" s="47"/>
      <c r="M5962" s="247"/>
      <c r="N5962" s="248"/>
      <c r="O5962" s="94"/>
      <c r="P5962" s="94"/>
      <c r="Q5962" s="94"/>
      <c r="R5962" s="94"/>
      <c r="S5962" s="94"/>
      <c r="T5962" s="95"/>
      <c r="U5962" s="41"/>
      <c r="V5962" s="41"/>
      <c r="W5962" s="41"/>
      <c r="X5962" s="41"/>
      <c r="Y5962" s="41"/>
      <c r="Z5962" s="41"/>
      <c r="AA5962" s="41"/>
      <c r="AB5962" s="41"/>
      <c r="AC5962" s="41"/>
      <c r="AD5962" s="41"/>
      <c r="AE5962" s="41"/>
      <c r="AT5962" s="19" t="s">
        <v>258</v>
      </c>
      <c r="AU5962" s="19" t="s">
        <v>93</v>
      </c>
    </row>
    <row r="5963" s="12" customFormat="1" ht="22.8" customHeight="1">
      <c r="A5963" s="12"/>
      <c r="B5963" s="214"/>
      <c r="C5963" s="215"/>
      <c r="D5963" s="216" t="s">
        <v>83</v>
      </c>
      <c r="E5963" s="228" t="s">
        <v>4341</v>
      </c>
      <c r="F5963" s="228" t="s">
        <v>4342</v>
      </c>
      <c r="G5963" s="215"/>
      <c r="H5963" s="215"/>
      <c r="I5963" s="218"/>
      <c r="J5963" s="229">
        <f>BK5963</f>
        <v>0</v>
      </c>
      <c r="K5963" s="215"/>
      <c r="L5963" s="220"/>
      <c r="M5963" s="221"/>
      <c r="N5963" s="222"/>
      <c r="O5963" s="222"/>
      <c r="P5963" s="223">
        <f>SUM(P5964:P6002)</f>
        <v>0</v>
      </c>
      <c r="Q5963" s="222"/>
      <c r="R5963" s="223">
        <f>SUM(R5964:R6002)</f>
        <v>3.0372139216000003</v>
      </c>
      <c r="S5963" s="222"/>
      <c r="T5963" s="224">
        <f>SUM(T5964:T6002)</f>
        <v>0</v>
      </c>
      <c r="U5963" s="12"/>
      <c r="V5963" s="12"/>
      <c r="W5963" s="12"/>
      <c r="X5963" s="12"/>
      <c r="Y5963" s="12"/>
      <c r="Z5963" s="12"/>
      <c r="AA5963" s="12"/>
      <c r="AB5963" s="12"/>
      <c r="AC5963" s="12"/>
      <c r="AD5963" s="12"/>
      <c r="AE5963" s="12"/>
      <c r="AR5963" s="225" t="s">
        <v>93</v>
      </c>
      <c r="AT5963" s="226" t="s">
        <v>83</v>
      </c>
      <c r="AU5963" s="226" t="s">
        <v>91</v>
      </c>
      <c r="AY5963" s="225" t="s">
        <v>251</v>
      </c>
      <c r="BK5963" s="227">
        <f>SUM(BK5964:BK6002)</f>
        <v>0</v>
      </c>
    </row>
    <row r="5964" s="2" customFormat="1" ht="44.25" customHeight="1">
      <c r="A5964" s="41"/>
      <c r="B5964" s="42"/>
      <c r="C5964" s="230" t="s">
        <v>4343</v>
      </c>
      <c r="D5964" s="230" t="s">
        <v>253</v>
      </c>
      <c r="E5964" s="231" t="s">
        <v>4344</v>
      </c>
      <c r="F5964" s="232" t="s">
        <v>4345</v>
      </c>
      <c r="G5964" s="233" t="s">
        <v>571</v>
      </c>
      <c r="H5964" s="234">
        <v>25</v>
      </c>
      <c r="I5964" s="235"/>
      <c r="J5964" s="236">
        <f>ROUND(I5964*H5964,2)</f>
        <v>0</v>
      </c>
      <c r="K5964" s="237"/>
      <c r="L5964" s="47"/>
      <c r="M5964" s="238" t="s">
        <v>1</v>
      </c>
      <c r="N5964" s="239" t="s">
        <v>49</v>
      </c>
      <c r="O5964" s="94"/>
      <c r="P5964" s="240">
        <f>O5964*H5964</f>
        <v>0</v>
      </c>
      <c r="Q5964" s="240">
        <v>0</v>
      </c>
      <c r="R5964" s="240">
        <f>Q5964*H5964</f>
        <v>0</v>
      </c>
      <c r="S5964" s="240">
        <v>0</v>
      </c>
      <c r="T5964" s="241">
        <f>S5964*H5964</f>
        <v>0</v>
      </c>
      <c r="U5964" s="41"/>
      <c r="V5964" s="41"/>
      <c r="W5964" s="41"/>
      <c r="X5964" s="41"/>
      <c r="Y5964" s="41"/>
      <c r="Z5964" s="41"/>
      <c r="AA5964" s="41"/>
      <c r="AB5964" s="41"/>
      <c r="AC5964" s="41"/>
      <c r="AD5964" s="41"/>
      <c r="AE5964" s="41"/>
      <c r="AR5964" s="242" t="s">
        <v>304</v>
      </c>
      <c r="AT5964" s="242" t="s">
        <v>253</v>
      </c>
      <c r="AU5964" s="242" t="s">
        <v>93</v>
      </c>
      <c r="AY5964" s="19" t="s">
        <v>251</v>
      </c>
      <c r="BE5964" s="243">
        <f>IF(N5964="základní",J5964,0)</f>
        <v>0</v>
      </c>
      <c r="BF5964" s="243">
        <f>IF(N5964="snížená",J5964,0)</f>
        <v>0</v>
      </c>
      <c r="BG5964" s="243">
        <f>IF(N5964="zákl. přenesená",J5964,0)</f>
        <v>0</v>
      </c>
      <c r="BH5964" s="243">
        <f>IF(N5964="sníž. přenesená",J5964,0)</f>
        <v>0</v>
      </c>
      <c r="BI5964" s="243">
        <f>IF(N5964="nulová",J5964,0)</f>
        <v>0</v>
      </c>
      <c r="BJ5964" s="19" t="s">
        <v>91</v>
      </c>
      <c r="BK5964" s="243">
        <f>ROUND(I5964*H5964,2)</f>
        <v>0</v>
      </c>
      <c r="BL5964" s="19" t="s">
        <v>304</v>
      </c>
      <c r="BM5964" s="242" t="s">
        <v>4346</v>
      </c>
    </row>
    <row r="5965" s="15" customFormat="1">
      <c r="A5965" s="15"/>
      <c r="B5965" s="272"/>
      <c r="C5965" s="273"/>
      <c r="D5965" s="251" t="s">
        <v>260</v>
      </c>
      <c r="E5965" s="274" t="s">
        <v>1</v>
      </c>
      <c r="F5965" s="275" t="s">
        <v>325</v>
      </c>
      <c r="G5965" s="273"/>
      <c r="H5965" s="274" t="s">
        <v>1</v>
      </c>
      <c r="I5965" s="276"/>
      <c r="J5965" s="273"/>
      <c r="K5965" s="273"/>
      <c r="L5965" s="277"/>
      <c r="M5965" s="278"/>
      <c r="N5965" s="279"/>
      <c r="O5965" s="279"/>
      <c r="P5965" s="279"/>
      <c r="Q5965" s="279"/>
      <c r="R5965" s="279"/>
      <c r="S5965" s="279"/>
      <c r="T5965" s="280"/>
      <c r="U5965" s="15"/>
      <c r="V5965" s="15"/>
      <c r="W5965" s="15"/>
      <c r="X5965" s="15"/>
      <c r="Y5965" s="15"/>
      <c r="Z5965" s="15"/>
      <c r="AA5965" s="15"/>
      <c r="AB5965" s="15"/>
      <c r="AC5965" s="15"/>
      <c r="AD5965" s="15"/>
      <c r="AE5965" s="15"/>
      <c r="AT5965" s="281" t="s">
        <v>260</v>
      </c>
      <c r="AU5965" s="281" t="s">
        <v>93</v>
      </c>
      <c r="AV5965" s="15" t="s">
        <v>91</v>
      </c>
      <c r="AW5965" s="15" t="s">
        <v>40</v>
      </c>
      <c r="AX5965" s="15" t="s">
        <v>84</v>
      </c>
      <c r="AY5965" s="281" t="s">
        <v>251</v>
      </c>
    </row>
    <row r="5966" s="13" customFormat="1">
      <c r="A5966" s="13"/>
      <c r="B5966" s="249"/>
      <c r="C5966" s="250"/>
      <c r="D5966" s="251" t="s">
        <v>260</v>
      </c>
      <c r="E5966" s="252" t="s">
        <v>1</v>
      </c>
      <c r="F5966" s="253" t="s">
        <v>4347</v>
      </c>
      <c r="G5966" s="250"/>
      <c r="H5966" s="254">
        <v>1</v>
      </c>
      <c r="I5966" s="255"/>
      <c r="J5966" s="250"/>
      <c r="K5966" s="250"/>
      <c r="L5966" s="256"/>
      <c r="M5966" s="257"/>
      <c r="N5966" s="258"/>
      <c r="O5966" s="258"/>
      <c r="P5966" s="258"/>
      <c r="Q5966" s="258"/>
      <c r="R5966" s="258"/>
      <c r="S5966" s="258"/>
      <c r="T5966" s="259"/>
      <c r="U5966" s="13"/>
      <c r="V5966" s="13"/>
      <c r="W5966" s="13"/>
      <c r="X5966" s="13"/>
      <c r="Y5966" s="13"/>
      <c r="Z5966" s="13"/>
      <c r="AA5966" s="13"/>
      <c r="AB5966" s="13"/>
      <c r="AC5966" s="13"/>
      <c r="AD5966" s="13"/>
      <c r="AE5966" s="13"/>
      <c r="AT5966" s="260" t="s">
        <v>260</v>
      </c>
      <c r="AU5966" s="260" t="s">
        <v>93</v>
      </c>
      <c r="AV5966" s="13" t="s">
        <v>93</v>
      </c>
      <c r="AW5966" s="13" t="s">
        <v>40</v>
      </c>
      <c r="AX5966" s="13" t="s">
        <v>84</v>
      </c>
      <c r="AY5966" s="260" t="s">
        <v>251</v>
      </c>
    </row>
    <row r="5967" s="13" customFormat="1">
      <c r="A5967" s="13"/>
      <c r="B5967" s="249"/>
      <c r="C5967" s="250"/>
      <c r="D5967" s="251" t="s">
        <v>260</v>
      </c>
      <c r="E5967" s="252" t="s">
        <v>1</v>
      </c>
      <c r="F5967" s="253" t="s">
        <v>4348</v>
      </c>
      <c r="G5967" s="250"/>
      <c r="H5967" s="254">
        <v>1</v>
      </c>
      <c r="I5967" s="255"/>
      <c r="J5967" s="250"/>
      <c r="K5967" s="250"/>
      <c r="L5967" s="256"/>
      <c r="M5967" s="257"/>
      <c r="N5967" s="258"/>
      <c r="O5967" s="258"/>
      <c r="P5967" s="258"/>
      <c r="Q5967" s="258"/>
      <c r="R5967" s="258"/>
      <c r="S5967" s="258"/>
      <c r="T5967" s="259"/>
      <c r="U5967" s="13"/>
      <c r="V5967" s="13"/>
      <c r="W5967" s="13"/>
      <c r="X5967" s="13"/>
      <c r="Y5967" s="13"/>
      <c r="Z5967" s="13"/>
      <c r="AA5967" s="13"/>
      <c r="AB5967" s="13"/>
      <c r="AC5967" s="13"/>
      <c r="AD5967" s="13"/>
      <c r="AE5967" s="13"/>
      <c r="AT5967" s="260" t="s">
        <v>260</v>
      </c>
      <c r="AU5967" s="260" t="s">
        <v>93</v>
      </c>
      <c r="AV5967" s="13" t="s">
        <v>93</v>
      </c>
      <c r="AW5967" s="13" t="s">
        <v>40</v>
      </c>
      <c r="AX5967" s="13" t="s">
        <v>84</v>
      </c>
      <c r="AY5967" s="260" t="s">
        <v>251</v>
      </c>
    </row>
    <row r="5968" s="13" customFormat="1">
      <c r="A5968" s="13"/>
      <c r="B5968" s="249"/>
      <c r="C5968" s="250"/>
      <c r="D5968" s="251" t="s">
        <v>260</v>
      </c>
      <c r="E5968" s="252" t="s">
        <v>1</v>
      </c>
      <c r="F5968" s="253" t="s">
        <v>4349</v>
      </c>
      <c r="G5968" s="250"/>
      <c r="H5968" s="254">
        <v>1</v>
      </c>
      <c r="I5968" s="255"/>
      <c r="J5968" s="250"/>
      <c r="K5968" s="250"/>
      <c r="L5968" s="256"/>
      <c r="M5968" s="257"/>
      <c r="N5968" s="258"/>
      <c r="O5968" s="258"/>
      <c r="P5968" s="258"/>
      <c r="Q5968" s="258"/>
      <c r="R5968" s="258"/>
      <c r="S5968" s="258"/>
      <c r="T5968" s="259"/>
      <c r="U5968" s="13"/>
      <c r="V5968" s="13"/>
      <c r="W5968" s="13"/>
      <c r="X5968" s="13"/>
      <c r="Y5968" s="13"/>
      <c r="Z5968" s="13"/>
      <c r="AA5968" s="13"/>
      <c r="AB5968" s="13"/>
      <c r="AC5968" s="13"/>
      <c r="AD5968" s="13"/>
      <c r="AE5968" s="13"/>
      <c r="AT5968" s="260" t="s">
        <v>260</v>
      </c>
      <c r="AU5968" s="260" t="s">
        <v>93</v>
      </c>
      <c r="AV5968" s="13" t="s">
        <v>93</v>
      </c>
      <c r="AW5968" s="13" t="s">
        <v>40</v>
      </c>
      <c r="AX5968" s="13" t="s">
        <v>84</v>
      </c>
      <c r="AY5968" s="260" t="s">
        <v>251</v>
      </c>
    </row>
    <row r="5969" s="13" customFormat="1">
      <c r="A5969" s="13"/>
      <c r="B5969" s="249"/>
      <c r="C5969" s="250"/>
      <c r="D5969" s="251" t="s">
        <v>260</v>
      </c>
      <c r="E5969" s="252" t="s">
        <v>1</v>
      </c>
      <c r="F5969" s="253" t="s">
        <v>4350</v>
      </c>
      <c r="G5969" s="250"/>
      <c r="H5969" s="254">
        <v>1</v>
      </c>
      <c r="I5969" s="255"/>
      <c r="J5969" s="250"/>
      <c r="K5969" s="250"/>
      <c r="L5969" s="256"/>
      <c r="M5969" s="257"/>
      <c r="N5969" s="258"/>
      <c r="O5969" s="258"/>
      <c r="P5969" s="258"/>
      <c r="Q5969" s="258"/>
      <c r="R5969" s="258"/>
      <c r="S5969" s="258"/>
      <c r="T5969" s="259"/>
      <c r="U5969" s="13"/>
      <c r="V5969" s="13"/>
      <c r="W5969" s="13"/>
      <c r="X5969" s="13"/>
      <c r="Y5969" s="13"/>
      <c r="Z5969" s="13"/>
      <c r="AA5969" s="13"/>
      <c r="AB5969" s="13"/>
      <c r="AC5969" s="13"/>
      <c r="AD5969" s="13"/>
      <c r="AE5969" s="13"/>
      <c r="AT5969" s="260" t="s">
        <v>260</v>
      </c>
      <c r="AU5969" s="260" t="s">
        <v>93</v>
      </c>
      <c r="AV5969" s="13" t="s">
        <v>93</v>
      </c>
      <c r="AW5969" s="13" t="s">
        <v>40</v>
      </c>
      <c r="AX5969" s="13" t="s">
        <v>84</v>
      </c>
      <c r="AY5969" s="260" t="s">
        <v>251</v>
      </c>
    </row>
    <row r="5970" s="13" customFormat="1">
      <c r="A5970" s="13"/>
      <c r="B5970" s="249"/>
      <c r="C5970" s="250"/>
      <c r="D5970" s="251" t="s">
        <v>260</v>
      </c>
      <c r="E5970" s="252" t="s">
        <v>1</v>
      </c>
      <c r="F5970" s="253" t="s">
        <v>4351</v>
      </c>
      <c r="G5970" s="250"/>
      <c r="H5970" s="254">
        <v>1</v>
      </c>
      <c r="I5970" s="255"/>
      <c r="J5970" s="250"/>
      <c r="K5970" s="250"/>
      <c r="L5970" s="256"/>
      <c r="M5970" s="257"/>
      <c r="N5970" s="258"/>
      <c r="O5970" s="258"/>
      <c r="P5970" s="258"/>
      <c r="Q5970" s="258"/>
      <c r="R5970" s="258"/>
      <c r="S5970" s="258"/>
      <c r="T5970" s="259"/>
      <c r="U5970" s="13"/>
      <c r="V5970" s="13"/>
      <c r="W5970" s="13"/>
      <c r="X5970" s="13"/>
      <c r="Y5970" s="13"/>
      <c r="Z5970" s="13"/>
      <c r="AA5970" s="13"/>
      <c r="AB5970" s="13"/>
      <c r="AC5970" s="13"/>
      <c r="AD5970" s="13"/>
      <c r="AE5970" s="13"/>
      <c r="AT5970" s="260" t="s">
        <v>260</v>
      </c>
      <c r="AU5970" s="260" t="s">
        <v>93</v>
      </c>
      <c r="AV5970" s="13" t="s">
        <v>93</v>
      </c>
      <c r="AW5970" s="13" t="s">
        <v>40</v>
      </c>
      <c r="AX5970" s="13" t="s">
        <v>84</v>
      </c>
      <c r="AY5970" s="260" t="s">
        <v>251</v>
      </c>
    </row>
    <row r="5971" s="13" customFormat="1">
      <c r="A5971" s="13"/>
      <c r="B5971" s="249"/>
      <c r="C5971" s="250"/>
      <c r="D5971" s="251" t="s">
        <v>260</v>
      </c>
      <c r="E5971" s="252" t="s">
        <v>1</v>
      </c>
      <c r="F5971" s="253" t="s">
        <v>4352</v>
      </c>
      <c r="G5971" s="250"/>
      <c r="H5971" s="254">
        <v>1</v>
      </c>
      <c r="I5971" s="255"/>
      <c r="J5971" s="250"/>
      <c r="K5971" s="250"/>
      <c r="L5971" s="256"/>
      <c r="M5971" s="257"/>
      <c r="N5971" s="258"/>
      <c r="O5971" s="258"/>
      <c r="P5971" s="258"/>
      <c r="Q5971" s="258"/>
      <c r="R5971" s="258"/>
      <c r="S5971" s="258"/>
      <c r="T5971" s="259"/>
      <c r="U5971" s="13"/>
      <c r="V5971" s="13"/>
      <c r="W5971" s="13"/>
      <c r="X5971" s="13"/>
      <c r="Y5971" s="13"/>
      <c r="Z5971" s="13"/>
      <c r="AA5971" s="13"/>
      <c r="AB5971" s="13"/>
      <c r="AC5971" s="13"/>
      <c r="AD5971" s="13"/>
      <c r="AE5971" s="13"/>
      <c r="AT5971" s="260" t="s">
        <v>260</v>
      </c>
      <c r="AU5971" s="260" t="s">
        <v>93</v>
      </c>
      <c r="AV5971" s="13" t="s">
        <v>93</v>
      </c>
      <c r="AW5971" s="13" t="s">
        <v>40</v>
      </c>
      <c r="AX5971" s="13" t="s">
        <v>84</v>
      </c>
      <c r="AY5971" s="260" t="s">
        <v>251</v>
      </c>
    </row>
    <row r="5972" s="13" customFormat="1">
      <c r="A5972" s="13"/>
      <c r="B5972" s="249"/>
      <c r="C5972" s="250"/>
      <c r="D5972" s="251" t="s">
        <v>260</v>
      </c>
      <c r="E5972" s="252" t="s">
        <v>1</v>
      </c>
      <c r="F5972" s="253" t="s">
        <v>4353</v>
      </c>
      <c r="G5972" s="250"/>
      <c r="H5972" s="254">
        <v>1</v>
      </c>
      <c r="I5972" s="255"/>
      <c r="J5972" s="250"/>
      <c r="K5972" s="250"/>
      <c r="L5972" s="256"/>
      <c r="M5972" s="257"/>
      <c r="N5972" s="258"/>
      <c r="O5972" s="258"/>
      <c r="P5972" s="258"/>
      <c r="Q5972" s="258"/>
      <c r="R5972" s="258"/>
      <c r="S5972" s="258"/>
      <c r="T5972" s="259"/>
      <c r="U5972" s="13"/>
      <c r="V5972" s="13"/>
      <c r="W5972" s="13"/>
      <c r="X5972" s="13"/>
      <c r="Y5972" s="13"/>
      <c r="Z5972" s="13"/>
      <c r="AA5972" s="13"/>
      <c r="AB5972" s="13"/>
      <c r="AC5972" s="13"/>
      <c r="AD5972" s="13"/>
      <c r="AE5972" s="13"/>
      <c r="AT5972" s="260" t="s">
        <v>260</v>
      </c>
      <c r="AU5972" s="260" t="s">
        <v>93</v>
      </c>
      <c r="AV5972" s="13" t="s">
        <v>93</v>
      </c>
      <c r="AW5972" s="13" t="s">
        <v>40</v>
      </c>
      <c r="AX5972" s="13" t="s">
        <v>84</v>
      </c>
      <c r="AY5972" s="260" t="s">
        <v>251</v>
      </c>
    </row>
    <row r="5973" s="13" customFormat="1">
      <c r="A5973" s="13"/>
      <c r="B5973" s="249"/>
      <c r="C5973" s="250"/>
      <c r="D5973" s="251" t="s">
        <v>260</v>
      </c>
      <c r="E5973" s="252" t="s">
        <v>1</v>
      </c>
      <c r="F5973" s="253" t="s">
        <v>4354</v>
      </c>
      <c r="G5973" s="250"/>
      <c r="H5973" s="254">
        <v>1</v>
      </c>
      <c r="I5973" s="255"/>
      <c r="J5973" s="250"/>
      <c r="K5973" s="250"/>
      <c r="L5973" s="256"/>
      <c r="M5973" s="257"/>
      <c r="N5973" s="258"/>
      <c r="O5973" s="258"/>
      <c r="P5973" s="258"/>
      <c r="Q5973" s="258"/>
      <c r="R5973" s="258"/>
      <c r="S5973" s="258"/>
      <c r="T5973" s="259"/>
      <c r="U5973" s="13"/>
      <c r="V5973" s="13"/>
      <c r="W5973" s="13"/>
      <c r="X5973" s="13"/>
      <c r="Y5973" s="13"/>
      <c r="Z5973" s="13"/>
      <c r="AA5973" s="13"/>
      <c r="AB5973" s="13"/>
      <c r="AC5973" s="13"/>
      <c r="AD5973" s="13"/>
      <c r="AE5973" s="13"/>
      <c r="AT5973" s="260" t="s">
        <v>260</v>
      </c>
      <c r="AU5973" s="260" t="s">
        <v>93</v>
      </c>
      <c r="AV5973" s="13" t="s">
        <v>93</v>
      </c>
      <c r="AW5973" s="13" t="s">
        <v>40</v>
      </c>
      <c r="AX5973" s="13" t="s">
        <v>84</v>
      </c>
      <c r="AY5973" s="260" t="s">
        <v>251</v>
      </c>
    </row>
    <row r="5974" s="13" customFormat="1">
      <c r="A5974" s="13"/>
      <c r="B5974" s="249"/>
      <c r="C5974" s="250"/>
      <c r="D5974" s="251" t="s">
        <v>260</v>
      </c>
      <c r="E5974" s="252" t="s">
        <v>1</v>
      </c>
      <c r="F5974" s="253" t="s">
        <v>4355</v>
      </c>
      <c r="G5974" s="250"/>
      <c r="H5974" s="254">
        <v>1</v>
      </c>
      <c r="I5974" s="255"/>
      <c r="J5974" s="250"/>
      <c r="K5974" s="250"/>
      <c r="L5974" s="256"/>
      <c r="M5974" s="257"/>
      <c r="N5974" s="258"/>
      <c r="O5974" s="258"/>
      <c r="P5974" s="258"/>
      <c r="Q5974" s="258"/>
      <c r="R5974" s="258"/>
      <c r="S5974" s="258"/>
      <c r="T5974" s="259"/>
      <c r="U5974" s="13"/>
      <c r="V5974" s="13"/>
      <c r="W5974" s="13"/>
      <c r="X5974" s="13"/>
      <c r="Y5974" s="13"/>
      <c r="Z5974" s="13"/>
      <c r="AA5974" s="13"/>
      <c r="AB5974" s="13"/>
      <c r="AC5974" s="13"/>
      <c r="AD5974" s="13"/>
      <c r="AE5974" s="13"/>
      <c r="AT5974" s="260" t="s">
        <v>260</v>
      </c>
      <c r="AU5974" s="260" t="s">
        <v>93</v>
      </c>
      <c r="AV5974" s="13" t="s">
        <v>93</v>
      </c>
      <c r="AW5974" s="13" t="s">
        <v>40</v>
      </c>
      <c r="AX5974" s="13" t="s">
        <v>84</v>
      </c>
      <c r="AY5974" s="260" t="s">
        <v>251</v>
      </c>
    </row>
    <row r="5975" s="13" customFormat="1">
      <c r="A5975" s="13"/>
      <c r="B5975" s="249"/>
      <c r="C5975" s="250"/>
      <c r="D5975" s="251" t="s">
        <v>260</v>
      </c>
      <c r="E5975" s="252" t="s">
        <v>1</v>
      </c>
      <c r="F5975" s="253" t="s">
        <v>4356</v>
      </c>
      <c r="G5975" s="250"/>
      <c r="H5975" s="254">
        <v>1</v>
      </c>
      <c r="I5975" s="255"/>
      <c r="J5975" s="250"/>
      <c r="K5975" s="250"/>
      <c r="L5975" s="256"/>
      <c r="M5975" s="257"/>
      <c r="N5975" s="258"/>
      <c r="O5975" s="258"/>
      <c r="P5975" s="258"/>
      <c r="Q5975" s="258"/>
      <c r="R5975" s="258"/>
      <c r="S5975" s="258"/>
      <c r="T5975" s="259"/>
      <c r="U5975" s="13"/>
      <c r="V5975" s="13"/>
      <c r="W5975" s="13"/>
      <c r="X5975" s="13"/>
      <c r="Y5975" s="13"/>
      <c r="Z5975" s="13"/>
      <c r="AA5975" s="13"/>
      <c r="AB5975" s="13"/>
      <c r="AC5975" s="13"/>
      <c r="AD5975" s="13"/>
      <c r="AE5975" s="13"/>
      <c r="AT5975" s="260" t="s">
        <v>260</v>
      </c>
      <c r="AU5975" s="260" t="s">
        <v>93</v>
      </c>
      <c r="AV5975" s="13" t="s">
        <v>93</v>
      </c>
      <c r="AW5975" s="13" t="s">
        <v>40</v>
      </c>
      <c r="AX5975" s="13" t="s">
        <v>84</v>
      </c>
      <c r="AY5975" s="260" t="s">
        <v>251</v>
      </c>
    </row>
    <row r="5976" s="13" customFormat="1">
      <c r="A5976" s="13"/>
      <c r="B5976" s="249"/>
      <c r="C5976" s="250"/>
      <c r="D5976" s="251" t="s">
        <v>260</v>
      </c>
      <c r="E5976" s="252" t="s">
        <v>1</v>
      </c>
      <c r="F5976" s="253" t="s">
        <v>4357</v>
      </c>
      <c r="G5976" s="250"/>
      <c r="H5976" s="254">
        <v>1</v>
      </c>
      <c r="I5976" s="255"/>
      <c r="J5976" s="250"/>
      <c r="K5976" s="250"/>
      <c r="L5976" s="256"/>
      <c r="M5976" s="257"/>
      <c r="N5976" s="258"/>
      <c r="O5976" s="258"/>
      <c r="P5976" s="258"/>
      <c r="Q5976" s="258"/>
      <c r="R5976" s="258"/>
      <c r="S5976" s="258"/>
      <c r="T5976" s="259"/>
      <c r="U5976" s="13"/>
      <c r="V5976" s="13"/>
      <c r="W5976" s="13"/>
      <c r="X5976" s="13"/>
      <c r="Y5976" s="13"/>
      <c r="Z5976" s="13"/>
      <c r="AA5976" s="13"/>
      <c r="AB5976" s="13"/>
      <c r="AC5976" s="13"/>
      <c r="AD5976" s="13"/>
      <c r="AE5976" s="13"/>
      <c r="AT5976" s="260" t="s">
        <v>260</v>
      </c>
      <c r="AU5976" s="260" t="s">
        <v>93</v>
      </c>
      <c r="AV5976" s="13" t="s">
        <v>93</v>
      </c>
      <c r="AW5976" s="13" t="s">
        <v>40</v>
      </c>
      <c r="AX5976" s="13" t="s">
        <v>84</v>
      </c>
      <c r="AY5976" s="260" t="s">
        <v>251</v>
      </c>
    </row>
    <row r="5977" s="13" customFormat="1">
      <c r="A5977" s="13"/>
      <c r="B5977" s="249"/>
      <c r="C5977" s="250"/>
      <c r="D5977" s="251" t="s">
        <v>260</v>
      </c>
      <c r="E5977" s="252" t="s">
        <v>1</v>
      </c>
      <c r="F5977" s="253" t="s">
        <v>4358</v>
      </c>
      <c r="G5977" s="250"/>
      <c r="H5977" s="254">
        <v>1</v>
      </c>
      <c r="I5977" s="255"/>
      <c r="J5977" s="250"/>
      <c r="K5977" s="250"/>
      <c r="L5977" s="256"/>
      <c r="M5977" s="257"/>
      <c r="N5977" s="258"/>
      <c r="O5977" s="258"/>
      <c r="P5977" s="258"/>
      <c r="Q5977" s="258"/>
      <c r="R5977" s="258"/>
      <c r="S5977" s="258"/>
      <c r="T5977" s="259"/>
      <c r="U5977" s="13"/>
      <c r="V5977" s="13"/>
      <c r="W5977" s="13"/>
      <c r="X5977" s="13"/>
      <c r="Y5977" s="13"/>
      <c r="Z5977" s="13"/>
      <c r="AA5977" s="13"/>
      <c r="AB5977" s="13"/>
      <c r="AC5977" s="13"/>
      <c r="AD5977" s="13"/>
      <c r="AE5977" s="13"/>
      <c r="AT5977" s="260" t="s">
        <v>260</v>
      </c>
      <c r="AU5977" s="260" t="s">
        <v>93</v>
      </c>
      <c r="AV5977" s="13" t="s">
        <v>93</v>
      </c>
      <c r="AW5977" s="13" t="s">
        <v>40</v>
      </c>
      <c r="AX5977" s="13" t="s">
        <v>84</v>
      </c>
      <c r="AY5977" s="260" t="s">
        <v>251</v>
      </c>
    </row>
    <row r="5978" s="13" customFormat="1">
      <c r="A5978" s="13"/>
      <c r="B5978" s="249"/>
      <c r="C5978" s="250"/>
      <c r="D5978" s="251" t="s">
        <v>260</v>
      </c>
      <c r="E5978" s="252" t="s">
        <v>1</v>
      </c>
      <c r="F5978" s="253" t="s">
        <v>4359</v>
      </c>
      <c r="G5978" s="250"/>
      <c r="H5978" s="254">
        <v>1</v>
      </c>
      <c r="I5978" s="255"/>
      <c r="J5978" s="250"/>
      <c r="K5978" s="250"/>
      <c r="L5978" s="256"/>
      <c r="M5978" s="257"/>
      <c r="N5978" s="258"/>
      <c r="O5978" s="258"/>
      <c r="P5978" s="258"/>
      <c r="Q5978" s="258"/>
      <c r="R5978" s="258"/>
      <c r="S5978" s="258"/>
      <c r="T5978" s="259"/>
      <c r="U5978" s="13"/>
      <c r="V5978" s="13"/>
      <c r="W5978" s="13"/>
      <c r="X5978" s="13"/>
      <c r="Y5978" s="13"/>
      <c r="Z5978" s="13"/>
      <c r="AA5978" s="13"/>
      <c r="AB5978" s="13"/>
      <c r="AC5978" s="13"/>
      <c r="AD5978" s="13"/>
      <c r="AE5978" s="13"/>
      <c r="AT5978" s="260" t="s">
        <v>260</v>
      </c>
      <c r="AU5978" s="260" t="s">
        <v>93</v>
      </c>
      <c r="AV5978" s="13" t="s">
        <v>93</v>
      </c>
      <c r="AW5978" s="13" t="s">
        <v>40</v>
      </c>
      <c r="AX5978" s="13" t="s">
        <v>84</v>
      </c>
      <c r="AY5978" s="260" t="s">
        <v>251</v>
      </c>
    </row>
    <row r="5979" s="13" customFormat="1">
      <c r="A5979" s="13"/>
      <c r="B5979" s="249"/>
      <c r="C5979" s="250"/>
      <c r="D5979" s="251" t="s">
        <v>260</v>
      </c>
      <c r="E5979" s="252" t="s">
        <v>1</v>
      </c>
      <c r="F5979" s="253" t="s">
        <v>4360</v>
      </c>
      <c r="G5979" s="250"/>
      <c r="H5979" s="254">
        <v>1</v>
      </c>
      <c r="I5979" s="255"/>
      <c r="J5979" s="250"/>
      <c r="K5979" s="250"/>
      <c r="L5979" s="256"/>
      <c r="M5979" s="257"/>
      <c r="N5979" s="258"/>
      <c r="O5979" s="258"/>
      <c r="P5979" s="258"/>
      <c r="Q5979" s="258"/>
      <c r="R5979" s="258"/>
      <c r="S5979" s="258"/>
      <c r="T5979" s="259"/>
      <c r="U5979" s="13"/>
      <c r="V5979" s="13"/>
      <c r="W5979" s="13"/>
      <c r="X5979" s="13"/>
      <c r="Y5979" s="13"/>
      <c r="Z5979" s="13"/>
      <c r="AA5979" s="13"/>
      <c r="AB5979" s="13"/>
      <c r="AC5979" s="13"/>
      <c r="AD5979" s="13"/>
      <c r="AE5979" s="13"/>
      <c r="AT5979" s="260" t="s">
        <v>260</v>
      </c>
      <c r="AU5979" s="260" t="s">
        <v>93</v>
      </c>
      <c r="AV5979" s="13" t="s">
        <v>93</v>
      </c>
      <c r="AW5979" s="13" t="s">
        <v>40</v>
      </c>
      <c r="AX5979" s="13" t="s">
        <v>84</v>
      </c>
      <c r="AY5979" s="260" t="s">
        <v>251</v>
      </c>
    </row>
    <row r="5980" s="13" customFormat="1">
      <c r="A5980" s="13"/>
      <c r="B5980" s="249"/>
      <c r="C5980" s="250"/>
      <c r="D5980" s="251" t="s">
        <v>260</v>
      </c>
      <c r="E5980" s="252" t="s">
        <v>1</v>
      </c>
      <c r="F5980" s="253" t="s">
        <v>4361</v>
      </c>
      <c r="G5980" s="250"/>
      <c r="H5980" s="254">
        <v>1</v>
      </c>
      <c r="I5980" s="255"/>
      <c r="J5980" s="250"/>
      <c r="K5980" s="250"/>
      <c r="L5980" s="256"/>
      <c r="M5980" s="257"/>
      <c r="N5980" s="258"/>
      <c r="O5980" s="258"/>
      <c r="P5980" s="258"/>
      <c r="Q5980" s="258"/>
      <c r="R5980" s="258"/>
      <c r="S5980" s="258"/>
      <c r="T5980" s="259"/>
      <c r="U5980" s="13"/>
      <c r="V5980" s="13"/>
      <c r="W5980" s="13"/>
      <c r="X5980" s="13"/>
      <c r="Y5980" s="13"/>
      <c r="Z5980" s="13"/>
      <c r="AA5980" s="13"/>
      <c r="AB5980" s="13"/>
      <c r="AC5980" s="13"/>
      <c r="AD5980" s="13"/>
      <c r="AE5980" s="13"/>
      <c r="AT5980" s="260" t="s">
        <v>260</v>
      </c>
      <c r="AU5980" s="260" t="s">
        <v>93</v>
      </c>
      <c r="AV5980" s="13" t="s">
        <v>93</v>
      </c>
      <c r="AW5980" s="13" t="s">
        <v>40</v>
      </c>
      <c r="AX5980" s="13" t="s">
        <v>84</v>
      </c>
      <c r="AY5980" s="260" t="s">
        <v>251</v>
      </c>
    </row>
    <row r="5981" s="13" customFormat="1">
      <c r="A5981" s="13"/>
      <c r="B5981" s="249"/>
      <c r="C5981" s="250"/>
      <c r="D5981" s="251" t="s">
        <v>260</v>
      </c>
      <c r="E5981" s="252" t="s">
        <v>1</v>
      </c>
      <c r="F5981" s="253" t="s">
        <v>4362</v>
      </c>
      <c r="G5981" s="250"/>
      <c r="H5981" s="254">
        <v>1</v>
      </c>
      <c r="I5981" s="255"/>
      <c r="J5981" s="250"/>
      <c r="K5981" s="250"/>
      <c r="L5981" s="256"/>
      <c r="M5981" s="257"/>
      <c r="N5981" s="258"/>
      <c r="O5981" s="258"/>
      <c r="P5981" s="258"/>
      <c r="Q5981" s="258"/>
      <c r="R5981" s="258"/>
      <c r="S5981" s="258"/>
      <c r="T5981" s="259"/>
      <c r="U5981" s="13"/>
      <c r="V5981" s="13"/>
      <c r="W5981" s="13"/>
      <c r="X5981" s="13"/>
      <c r="Y5981" s="13"/>
      <c r="Z5981" s="13"/>
      <c r="AA5981" s="13"/>
      <c r="AB5981" s="13"/>
      <c r="AC5981" s="13"/>
      <c r="AD5981" s="13"/>
      <c r="AE5981" s="13"/>
      <c r="AT5981" s="260" t="s">
        <v>260</v>
      </c>
      <c r="AU5981" s="260" t="s">
        <v>93</v>
      </c>
      <c r="AV5981" s="13" t="s">
        <v>93</v>
      </c>
      <c r="AW5981" s="13" t="s">
        <v>40</v>
      </c>
      <c r="AX5981" s="13" t="s">
        <v>84</v>
      </c>
      <c r="AY5981" s="260" t="s">
        <v>251</v>
      </c>
    </row>
    <row r="5982" s="13" customFormat="1">
      <c r="A5982" s="13"/>
      <c r="B5982" s="249"/>
      <c r="C5982" s="250"/>
      <c r="D5982" s="251" t="s">
        <v>260</v>
      </c>
      <c r="E5982" s="252" t="s">
        <v>1</v>
      </c>
      <c r="F5982" s="253" t="s">
        <v>4363</v>
      </c>
      <c r="G5982" s="250"/>
      <c r="H5982" s="254">
        <v>1</v>
      </c>
      <c r="I5982" s="255"/>
      <c r="J5982" s="250"/>
      <c r="K5982" s="250"/>
      <c r="L5982" s="256"/>
      <c r="M5982" s="257"/>
      <c r="N5982" s="258"/>
      <c r="O5982" s="258"/>
      <c r="P5982" s="258"/>
      <c r="Q5982" s="258"/>
      <c r="R5982" s="258"/>
      <c r="S5982" s="258"/>
      <c r="T5982" s="259"/>
      <c r="U5982" s="13"/>
      <c r="V5982" s="13"/>
      <c r="W5982" s="13"/>
      <c r="X5982" s="13"/>
      <c r="Y5982" s="13"/>
      <c r="Z5982" s="13"/>
      <c r="AA5982" s="13"/>
      <c r="AB5982" s="13"/>
      <c r="AC5982" s="13"/>
      <c r="AD5982" s="13"/>
      <c r="AE5982" s="13"/>
      <c r="AT5982" s="260" t="s">
        <v>260</v>
      </c>
      <c r="AU5982" s="260" t="s">
        <v>93</v>
      </c>
      <c r="AV5982" s="13" t="s">
        <v>93</v>
      </c>
      <c r="AW5982" s="13" t="s">
        <v>40</v>
      </c>
      <c r="AX5982" s="13" t="s">
        <v>84</v>
      </c>
      <c r="AY5982" s="260" t="s">
        <v>251</v>
      </c>
    </row>
    <row r="5983" s="13" customFormat="1">
      <c r="A5983" s="13"/>
      <c r="B5983" s="249"/>
      <c r="C5983" s="250"/>
      <c r="D5983" s="251" t="s">
        <v>260</v>
      </c>
      <c r="E5983" s="252" t="s">
        <v>1</v>
      </c>
      <c r="F5983" s="253" t="s">
        <v>4364</v>
      </c>
      <c r="G5983" s="250"/>
      <c r="H5983" s="254">
        <v>1</v>
      </c>
      <c r="I5983" s="255"/>
      <c r="J5983" s="250"/>
      <c r="K5983" s="250"/>
      <c r="L5983" s="256"/>
      <c r="M5983" s="257"/>
      <c r="N5983" s="258"/>
      <c r="O5983" s="258"/>
      <c r="P5983" s="258"/>
      <c r="Q5983" s="258"/>
      <c r="R5983" s="258"/>
      <c r="S5983" s="258"/>
      <c r="T5983" s="259"/>
      <c r="U5983" s="13"/>
      <c r="V5983" s="13"/>
      <c r="W5983" s="13"/>
      <c r="X5983" s="13"/>
      <c r="Y5983" s="13"/>
      <c r="Z5983" s="13"/>
      <c r="AA5983" s="13"/>
      <c r="AB5983" s="13"/>
      <c r="AC5983" s="13"/>
      <c r="AD5983" s="13"/>
      <c r="AE5983" s="13"/>
      <c r="AT5983" s="260" t="s">
        <v>260</v>
      </c>
      <c r="AU5983" s="260" t="s">
        <v>93</v>
      </c>
      <c r="AV5983" s="13" t="s">
        <v>93</v>
      </c>
      <c r="AW5983" s="13" t="s">
        <v>40</v>
      </c>
      <c r="AX5983" s="13" t="s">
        <v>84</v>
      </c>
      <c r="AY5983" s="260" t="s">
        <v>251</v>
      </c>
    </row>
    <row r="5984" s="13" customFormat="1">
      <c r="A5984" s="13"/>
      <c r="B5984" s="249"/>
      <c r="C5984" s="250"/>
      <c r="D5984" s="251" t="s">
        <v>260</v>
      </c>
      <c r="E5984" s="252" t="s">
        <v>1</v>
      </c>
      <c r="F5984" s="253" t="s">
        <v>4365</v>
      </c>
      <c r="G5984" s="250"/>
      <c r="H5984" s="254">
        <v>1</v>
      </c>
      <c r="I5984" s="255"/>
      <c r="J5984" s="250"/>
      <c r="K5984" s="250"/>
      <c r="L5984" s="256"/>
      <c r="M5984" s="257"/>
      <c r="N5984" s="258"/>
      <c r="O5984" s="258"/>
      <c r="P5984" s="258"/>
      <c r="Q5984" s="258"/>
      <c r="R5984" s="258"/>
      <c r="S5984" s="258"/>
      <c r="T5984" s="259"/>
      <c r="U5984" s="13"/>
      <c r="V5984" s="13"/>
      <c r="W5984" s="13"/>
      <c r="X5984" s="13"/>
      <c r="Y5984" s="13"/>
      <c r="Z5984" s="13"/>
      <c r="AA5984" s="13"/>
      <c r="AB5984" s="13"/>
      <c r="AC5984" s="13"/>
      <c r="AD5984" s="13"/>
      <c r="AE5984" s="13"/>
      <c r="AT5984" s="260" t="s">
        <v>260</v>
      </c>
      <c r="AU5984" s="260" t="s">
        <v>93</v>
      </c>
      <c r="AV5984" s="13" t="s">
        <v>93</v>
      </c>
      <c r="AW5984" s="13" t="s">
        <v>40</v>
      </c>
      <c r="AX5984" s="13" t="s">
        <v>84</v>
      </c>
      <c r="AY5984" s="260" t="s">
        <v>251</v>
      </c>
    </row>
    <row r="5985" s="13" customFormat="1">
      <c r="A5985" s="13"/>
      <c r="B5985" s="249"/>
      <c r="C5985" s="250"/>
      <c r="D5985" s="251" t="s">
        <v>260</v>
      </c>
      <c r="E5985" s="252" t="s">
        <v>1</v>
      </c>
      <c r="F5985" s="253" t="s">
        <v>4366</v>
      </c>
      <c r="G5985" s="250"/>
      <c r="H5985" s="254">
        <v>2</v>
      </c>
      <c r="I5985" s="255"/>
      <c r="J5985" s="250"/>
      <c r="K5985" s="250"/>
      <c r="L5985" s="256"/>
      <c r="M5985" s="257"/>
      <c r="N5985" s="258"/>
      <c r="O5985" s="258"/>
      <c r="P5985" s="258"/>
      <c r="Q5985" s="258"/>
      <c r="R5985" s="258"/>
      <c r="S5985" s="258"/>
      <c r="T5985" s="259"/>
      <c r="U5985" s="13"/>
      <c r="V5985" s="13"/>
      <c r="W5985" s="13"/>
      <c r="X5985" s="13"/>
      <c r="Y5985" s="13"/>
      <c r="Z5985" s="13"/>
      <c r="AA5985" s="13"/>
      <c r="AB5985" s="13"/>
      <c r="AC5985" s="13"/>
      <c r="AD5985" s="13"/>
      <c r="AE5985" s="13"/>
      <c r="AT5985" s="260" t="s">
        <v>260</v>
      </c>
      <c r="AU5985" s="260" t="s">
        <v>93</v>
      </c>
      <c r="AV5985" s="13" t="s">
        <v>93</v>
      </c>
      <c r="AW5985" s="13" t="s">
        <v>40</v>
      </c>
      <c r="AX5985" s="13" t="s">
        <v>84</v>
      </c>
      <c r="AY5985" s="260" t="s">
        <v>251</v>
      </c>
    </row>
    <row r="5986" s="13" customFormat="1">
      <c r="A5986" s="13"/>
      <c r="B5986" s="249"/>
      <c r="C5986" s="250"/>
      <c r="D5986" s="251" t="s">
        <v>260</v>
      </c>
      <c r="E5986" s="252" t="s">
        <v>1</v>
      </c>
      <c r="F5986" s="253" t="s">
        <v>4367</v>
      </c>
      <c r="G5986" s="250"/>
      <c r="H5986" s="254">
        <v>1</v>
      </c>
      <c r="I5986" s="255"/>
      <c r="J5986" s="250"/>
      <c r="K5986" s="250"/>
      <c r="L5986" s="256"/>
      <c r="M5986" s="257"/>
      <c r="N5986" s="258"/>
      <c r="O5986" s="258"/>
      <c r="P5986" s="258"/>
      <c r="Q5986" s="258"/>
      <c r="R5986" s="258"/>
      <c r="S5986" s="258"/>
      <c r="T5986" s="259"/>
      <c r="U5986" s="13"/>
      <c r="V5986" s="13"/>
      <c r="W5986" s="13"/>
      <c r="X5986" s="13"/>
      <c r="Y5986" s="13"/>
      <c r="Z5986" s="13"/>
      <c r="AA5986" s="13"/>
      <c r="AB5986" s="13"/>
      <c r="AC5986" s="13"/>
      <c r="AD5986" s="13"/>
      <c r="AE5986" s="13"/>
      <c r="AT5986" s="260" t="s">
        <v>260</v>
      </c>
      <c r="AU5986" s="260" t="s">
        <v>93</v>
      </c>
      <c r="AV5986" s="13" t="s">
        <v>93</v>
      </c>
      <c r="AW5986" s="13" t="s">
        <v>40</v>
      </c>
      <c r="AX5986" s="13" t="s">
        <v>84</v>
      </c>
      <c r="AY5986" s="260" t="s">
        <v>251</v>
      </c>
    </row>
    <row r="5987" s="16" customFormat="1">
      <c r="A5987" s="16"/>
      <c r="B5987" s="283"/>
      <c r="C5987" s="284"/>
      <c r="D5987" s="251" t="s">
        <v>260</v>
      </c>
      <c r="E5987" s="285" t="s">
        <v>1</v>
      </c>
      <c r="F5987" s="286" t="s">
        <v>329</v>
      </c>
      <c r="G5987" s="284"/>
      <c r="H5987" s="287">
        <v>22</v>
      </c>
      <c r="I5987" s="288"/>
      <c r="J5987" s="284"/>
      <c r="K5987" s="284"/>
      <c r="L5987" s="289"/>
      <c r="M5987" s="290"/>
      <c r="N5987" s="291"/>
      <c r="O5987" s="291"/>
      <c r="P5987" s="291"/>
      <c r="Q5987" s="291"/>
      <c r="R5987" s="291"/>
      <c r="S5987" s="291"/>
      <c r="T5987" s="292"/>
      <c r="U5987" s="16"/>
      <c r="V5987" s="16"/>
      <c r="W5987" s="16"/>
      <c r="X5987" s="16"/>
      <c r="Y5987" s="16"/>
      <c r="Z5987" s="16"/>
      <c r="AA5987" s="16"/>
      <c r="AB5987" s="16"/>
      <c r="AC5987" s="16"/>
      <c r="AD5987" s="16"/>
      <c r="AE5987" s="16"/>
      <c r="AT5987" s="293" t="s">
        <v>260</v>
      </c>
      <c r="AU5987" s="293" t="s">
        <v>93</v>
      </c>
      <c r="AV5987" s="16" t="s">
        <v>273</v>
      </c>
      <c r="AW5987" s="16" t="s">
        <v>40</v>
      </c>
      <c r="AX5987" s="16" t="s">
        <v>84</v>
      </c>
      <c r="AY5987" s="293" t="s">
        <v>251</v>
      </c>
    </row>
    <row r="5988" s="15" customFormat="1">
      <c r="A5988" s="15"/>
      <c r="B5988" s="272"/>
      <c r="C5988" s="273"/>
      <c r="D5988" s="251" t="s">
        <v>260</v>
      </c>
      <c r="E5988" s="274" t="s">
        <v>1</v>
      </c>
      <c r="F5988" s="275" t="s">
        <v>621</v>
      </c>
      <c r="G5988" s="273"/>
      <c r="H5988" s="274" t="s">
        <v>1</v>
      </c>
      <c r="I5988" s="276"/>
      <c r="J5988" s="273"/>
      <c r="K5988" s="273"/>
      <c r="L5988" s="277"/>
      <c r="M5988" s="278"/>
      <c r="N5988" s="279"/>
      <c r="O5988" s="279"/>
      <c r="P5988" s="279"/>
      <c r="Q5988" s="279"/>
      <c r="R5988" s="279"/>
      <c r="S5988" s="279"/>
      <c r="T5988" s="280"/>
      <c r="U5988" s="15"/>
      <c r="V5988" s="15"/>
      <c r="W5988" s="15"/>
      <c r="X5988" s="15"/>
      <c r="Y5988" s="15"/>
      <c r="Z5988" s="15"/>
      <c r="AA5988" s="15"/>
      <c r="AB5988" s="15"/>
      <c r="AC5988" s="15"/>
      <c r="AD5988" s="15"/>
      <c r="AE5988" s="15"/>
      <c r="AT5988" s="281" t="s">
        <v>260</v>
      </c>
      <c r="AU5988" s="281" t="s">
        <v>93</v>
      </c>
      <c r="AV5988" s="15" t="s">
        <v>91</v>
      </c>
      <c r="AW5988" s="15" t="s">
        <v>40</v>
      </c>
      <c r="AX5988" s="15" t="s">
        <v>84</v>
      </c>
      <c r="AY5988" s="281" t="s">
        <v>251</v>
      </c>
    </row>
    <row r="5989" s="13" customFormat="1">
      <c r="A5989" s="13"/>
      <c r="B5989" s="249"/>
      <c r="C5989" s="250"/>
      <c r="D5989" s="251" t="s">
        <v>260</v>
      </c>
      <c r="E5989" s="252" t="s">
        <v>1</v>
      </c>
      <c r="F5989" s="253" t="s">
        <v>4368</v>
      </c>
      <c r="G5989" s="250"/>
      <c r="H5989" s="254">
        <v>2</v>
      </c>
      <c r="I5989" s="255"/>
      <c r="J5989" s="250"/>
      <c r="K5989" s="250"/>
      <c r="L5989" s="256"/>
      <c r="M5989" s="257"/>
      <c r="N5989" s="258"/>
      <c r="O5989" s="258"/>
      <c r="P5989" s="258"/>
      <c r="Q5989" s="258"/>
      <c r="R5989" s="258"/>
      <c r="S5989" s="258"/>
      <c r="T5989" s="259"/>
      <c r="U5989" s="13"/>
      <c r="V5989" s="13"/>
      <c r="W5989" s="13"/>
      <c r="X5989" s="13"/>
      <c r="Y5989" s="13"/>
      <c r="Z5989" s="13"/>
      <c r="AA5989" s="13"/>
      <c r="AB5989" s="13"/>
      <c r="AC5989" s="13"/>
      <c r="AD5989" s="13"/>
      <c r="AE5989" s="13"/>
      <c r="AT5989" s="260" t="s">
        <v>260</v>
      </c>
      <c r="AU5989" s="260" t="s">
        <v>93</v>
      </c>
      <c r="AV5989" s="13" t="s">
        <v>93</v>
      </c>
      <c r="AW5989" s="13" t="s">
        <v>40</v>
      </c>
      <c r="AX5989" s="13" t="s">
        <v>84</v>
      </c>
      <c r="AY5989" s="260" t="s">
        <v>251</v>
      </c>
    </row>
    <row r="5990" s="13" customFormat="1">
      <c r="A5990" s="13"/>
      <c r="B5990" s="249"/>
      <c r="C5990" s="250"/>
      <c r="D5990" s="251" t="s">
        <v>260</v>
      </c>
      <c r="E5990" s="252" t="s">
        <v>1</v>
      </c>
      <c r="F5990" s="253" t="s">
        <v>4369</v>
      </c>
      <c r="G5990" s="250"/>
      <c r="H5990" s="254">
        <v>1</v>
      </c>
      <c r="I5990" s="255"/>
      <c r="J5990" s="250"/>
      <c r="K5990" s="250"/>
      <c r="L5990" s="256"/>
      <c r="M5990" s="257"/>
      <c r="N5990" s="258"/>
      <c r="O5990" s="258"/>
      <c r="P5990" s="258"/>
      <c r="Q5990" s="258"/>
      <c r="R5990" s="258"/>
      <c r="S5990" s="258"/>
      <c r="T5990" s="259"/>
      <c r="U5990" s="13"/>
      <c r="V5990" s="13"/>
      <c r="W5990" s="13"/>
      <c r="X5990" s="13"/>
      <c r="Y5990" s="13"/>
      <c r="Z5990" s="13"/>
      <c r="AA5990" s="13"/>
      <c r="AB5990" s="13"/>
      <c r="AC5990" s="13"/>
      <c r="AD5990" s="13"/>
      <c r="AE5990" s="13"/>
      <c r="AT5990" s="260" t="s">
        <v>260</v>
      </c>
      <c r="AU5990" s="260" t="s">
        <v>93</v>
      </c>
      <c r="AV5990" s="13" t="s">
        <v>93</v>
      </c>
      <c r="AW5990" s="13" t="s">
        <v>40</v>
      </c>
      <c r="AX5990" s="13" t="s">
        <v>84</v>
      </c>
      <c r="AY5990" s="260" t="s">
        <v>251</v>
      </c>
    </row>
    <row r="5991" s="16" customFormat="1">
      <c r="A5991" s="16"/>
      <c r="B5991" s="283"/>
      <c r="C5991" s="284"/>
      <c r="D5991" s="251" t="s">
        <v>260</v>
      </c>
      <c r="E5991" s="285" t="s">
        <v>1</v>
      </c>
      <c r="F5991" s="286" t="s">
        <v>329</v>
      </c>
      <c r="G5991" s="284"/>
      <c r="H5991" s="287">
        <v>3</v>
      </c>
      <c r="I5991" s="288"/>
      <c r="J5991" s="284"/>
      <c r="K5991" s="284"/>
      <c r="L5991" s="289"/>
      <c r="M5991" s="290"/>
      <c r="N5991" s="291"/>
      <c r="O5991" s="291"/>
      <c r="P5991" s="291"/>
      <c r="Q5991" s="291"/>
      <c r="R5991" s="291"/>
      <c r="S5991" s="291"/>
      <c r="T5991" s="292"/>
      <c r="U5991" s="16"/>
      <c r="V5991" s="16"/>
      <c r="W5991" s="16"/>
      <c r="X5991" s="16"/>
      <c r="Y5991" s="16"/>
      <c r="Z5991" s="16"/>
      <c r="AA5991" s="16"/>
      <c r="AB5991" s="16"/>
      <c r="AC5991" s="16"/>
      <c r="AD5991" s="16"/>
      <c r="AE5991" s="16"/>
      <c r="AT5991" s="293" t="s">
        <v>260</v>
      </c>
      <c r="AU5991" s="293" t="s">
        <v>93</v>
      </c>
      <c r="AV5991" s="16" t="s">
        <v>273</v>
      </c>
      <c r="AW5991" s="16" t="s">
        <v>40</v>
      </c>
      <c r="AX5991" s="16" t="s">
        <v>84</v>
      </c>
      <c r="AY5991" s="293" t="s">
        <v>251</v>
      </c>
    </row>
    <row r="5992" s="14" customFormat="1">
      <c r="A5992" s="14"/>
      <c r="B5992" s="261"/>
      <c r="C5992" s="262"/>
      <c r="D5992" s="251" t="s">
        <v>260</v>
      </c>
      <c r="E5992" s="263" t="s">
        <v>1</v>
      </c>
      <c r="F5992" s="264" t="s">
        <v>262</v>
      </c>
      <c r="G5992" s="262"/>
      <c r="H5992" s="265">
        <v>25</v>
      </c>
      <c r="I5992" s="266"/>
      <c r="J5992" s="262"/>
      <c r="K5992" s="262"/>
      <c r="L5992" s="267"/>
      <c r="M5992" s="268"/>
      <c r="N5992" s="269"/>
      <c r="O5992" s="269"/>
      <c r="P5992" s="269"/>
      <c r="Q5992" s="269"/>
      <c r="R5992" s="269"/>
      <c r="S5992" s="269"/>
      <c r="T5992" s="270"/>
      <c r="U5992" s="14"/>
      <c r="V5992" s="14"/>
      <c r="W5992" s="14"/>
      <c r="X5992" s="14"/>
      <c r="Y5992" s="14"/>
      <c r="Z5992" s="14"/>
      <c r="AA5992" s="14"/>
      <c r="AB5992" s="14"/>
      <c r="AC5992" s="14"/>
      <c r="AD5992" s="14"/>
      <c r="AE5992" s="14"/>
      <c r="AT5992" s="271" t="s">
        <v>260</v>
      </c>
      <c r="AU5992" s="271" t="s">
        <v>93</v>
      </c>
      <c r="AV5992" s="14" t="s">
        <v>257</v>
      </c>
      <c r="AW5992" s="14" t="s">
        <v>40</v>
      </c>
      <c r="AX5992" s="14" t="s">
        <v>91</v>
      </c>
      <c r="AY5992" s="271" t="s">
        <v>251</v>
      </c>
    </row>
    <row r="5993" s="2" customFormat="1" ht="44.25" customHeight="1">
      <c r="A5993" s="41"/>
      <c r="B5993" s="42"/>
      <c r="C5993" s="230" t="s">
        <v>4370</v>
      </c>
      <c r="D5993" s="230" t="s">
        <v>253</v>
      </c>
      <c r="E5993" s="231" t="s">
        <v>4371</v>
      </c>
      <c r="F5993" s="232" t="s">
        <v>4372</v>
      </c>
      <c r="G5993" s="233" t="s">
        <v>571</v>
      </c>
      <c r="H5993" s="234">
        <v>1</v>
      </c>
      <c r="I5993" s="235"/>
      <c r="J5993" s="236">
        <f>ROUND(I5993*H5993,2)</f>
        <v>0</v>
      </c>
      <c r="K5993" s="237"/>
      <c r="L5993" s="47"/>
      <c r="M5993" s="238" t="s">
        <v>1</v>
      </c>
      <c r="N5993" s="239" t="s">
        <v>49</v>
      </c>
      <c r="O5993" s="94"/>
      <c r="P5993" s="240">
        <f>O5993*H5993</f>
        <v>0</v>
      </c>
      <c r="Q5993" s="240">
        <v>0</v>
      </c>
      <c r="R5993" s="240">
        <f>Q5993*H5993</f>
        <v>0</v>
      </c>
      <c r="S5993" s="240">
        <v>0</v>
      </c>
      <c r="T5993" s="241">
        <f>S5993*H5993</f>
        <v>0</v>
      </c>
      <c r="U5993" s="41"/>
      <c r="V5993" s="41"/>
      <c r="W5993" s="41"/>
      <c r="X5993" s="41"/>
      <c r="Y5993" s="41"/>
      <c r="Z5993" s="41"/>
      <c r="AA5993" s="41"/>
      <c r="AB5993" s="41"/>
      <c r="AC5993" s="41"/>
      <c r="AD5993" s="41"/>
      <c r="AE5993" s="41"/>
      <c r="AR5993" s="242" t="s">
        <v>304</v>
      </c>
      <c r="AT5993" s="242" t="s">
        <v>253</v>
      </c>
      <c r="AU5993" s="242" t="s">
        <v>93</v>
      </c>
      <c r="AY5993" s="19" t="s">
        <v>251</v>
      </c>
      <c r="BE5993" s="243">
        <f>IF(N5993="základní",J5993,0)</f>
        <v>0</v>
      </c>
      <c r="BF5993" s="243">
        <f>IF(N5993="snížená",J5993,0)</f>
        <v>0</v>
      </c>
      <c r="BG5993" s="243">
        <f>IF(N5993="zákl. přenesená",J5993,0)</f>
        <v>0</v>
      </c>
      <c r="BH5993" s="243">
        <f>IF(N5993="sníž. přenesená",J5993,0)</f>
        <v>0</v>
      </c>
      <c r="BI5993" s="243">
        <f>IF(N5993="nulová",J5993,0)</f>
        <v>0</v>
      </c>
      <c r="BJ5993" s="19" t="s">
        <v>91</v>
      </c>
      <c r="BK5993" s="243">
        <f>ROUND(I5993*H5993,2)</f>
        <v>0</v>
      </c>
      <c r="BL5993" s="19" t="s">
        <v>304</v>
      </c>
      <c r="BM5993" s="242" t="s">
        <v>4373</v>
      </c>
    </row>
    <row r="5994" s="15" customFormat="1">
      <c r="A5994" s="15"/>
      <c r="B5994" s="272"/>
      <c r="C5994" s="273"/>
      <c r="D5994" s="251" t="s">
        <v>260</v>
      </c>
      <c r="E5994" s="274" t="s">
        <v>1</v>
      </c>
      <c r="F5994" s="275" t="s">
        <v>325</v>
      </c>
      <c r="G5994" s="273"/>
      <c r="H5994" s="274" t="s">
        <v>1</v>
      </c>
      <c r="I5994" s="276"/>
      <c r="J5994" s="273"/>
      <c r="K5994" s="273"/>
      <c r="L5994" s="277"/>
      <c r="M5994" s="278"/>
      <c r="N5994" s="279"/>
      <c r="O5994" s="279"/>
      <c r="P5994" s="279"/>
      <c r="Q5994" s="279"/>
      <c r="R5994" s="279"/>
      <c r="S5994" s="279"/>
      <c r="T5994" s="280"/>
      <c r="U5994" s="15"/>
      <c r="V5994" s="15"/>
      <c r="W5994" s="15"/>
      <c r="X5994" s="15"/>
      <c r="Y5994" s="15"/>
      <c r="Z5994" s="15"/>
      <c r="AA5994" s="15"/>
      <c r="AB5994" s="15"/>
      <c r="AC5994" s="15"/>
      <c r="AD5994" s="15"/>
      <c r="AE5994" s="15"/>
      <c r="AT5994" s="281" t="s">
        <v>260</v>
      </c>
      <c r="AU5994" s="281" t="s">
        <v>93</v>
      </c>
      <c r="AV5994" s="15" t="s">
        <v>91</v>
      </c>
      <c r="AW5994" s="15" t="s">
        <v>40</v>
      </c>
      <c r="AX5994" s="15" t="s">
        <v>84</v>
      </c>
      <c r="AY5994" s="281" t="s">
        <v>251</v>
      </c>
    </row>
    <row r="5995" s="13" customFormat="1">
      <c r="A5995" s="13"/>
      <c r="B5995" s="249"/>
      <c r="C5995" s="250"/>
      <c r="D5995" s="251" t="s">
        <v>260</v>
      </c>
      <c r="E5995" s="252" t="s">
        <v>1</v>
      </c>
      <c r="F5995" s="253" t="s">
        <v>4374</v>
      </c>
      <c r="G5995" s="250"/>
      <c r="H5995" s="254">
        <v>1</v>
      </c>
      <c r="I5995" s="255"/>
      <c r="J5995" s="250"/>
      <c r="K5995" s="250"/>
      <c r="L5995" s="256"/>
      <c r="M5995" s="257"/>
      <c r="N5995" s="258"/>
      <c r="O5995" s="258"/>
      <c r="P5995" s="258"/>
      <c r="Q5995" s="258"/>
      <c r="R5995" s="258"/>
      <c r="S5995" s="258"/>
      <c r="T5995" s="259"/>
      <c r="U5995" s="13"/>
      <c r="V5995" s="13"/>
      <c r="W5995" s="13"/>
      <c r="X5995" s="13"/>
      <c r="Y5995" s="13"/>
      <c r="Z5995" s="13"/>
      <c r="AA5995" s="13"/>
      <c r="AB5995" s="13"/>
      <c r="AC5995" s="13"/>
      <c r="AD5995" s="13"/>
      <c r="AE5995" s="13"/>
      <c r="AT5995" s="260" t="s">
        <v>260</v>
      </c>
      <c r="AU5995" s="260" t="s">
        <v>93</v>
      </c>
      <c r="AV5995" s="13" t="s">
        <v>93</v>
      </c>
      <c r="AW5995" s="13" t="s">
        <v>40</v>
      </c>
      <c r="AX5995" s="13" t="s">
        <v>84</v>
      </c>
      <c r="AY5995" s="260" t="s">
        <v>251</v>
      </c>
    </row>
    <row r="5996" s="14" customFormat="1">
      <c r="A5996" s="14"/>
      <c r="B5996" s="261"/>
      <c r="C5996" s="262"/>
      <c r="D5996" s="251" t="s">
        <v>260</v>
      </c>
      <c r="E5996" s="263" t="s">
        <v>1</v>
      </c>
      <c r="F5996" s="264" t="s">
        <v>262</v>
      </c>
      <c r="G5996" s="262"/>
      <c r="H5996" s="265">
        <v>1</v>
      </c>
      <c r="I5996" s="266"/>
      <c r="J5996" s="262"/>
      <c r="K5996" s="262"/>
      <c r="L5996" s="267"/>
      <c r="M5996" s="268"/>
      <c r="N5996" s="269"/>
      <c r="O5996" s="269"/>
      <c r="P5996" s="269"/>
      <c r="Q5996" s="269"/>
      <c r="R5996" s="269"/>
      <c r="S5996" s="269"/>
      <c r="T5996" s="270"/>
      <c r="U5996" s="14"/>
      <c r="V5996" s="14"/>
      <c r="W5996" s="14"/>
      <c r="X5996" s="14"/>
      <c r="Y5996" s="14"/>
      <c r="Z5996" s="14"/>
      <c r="AA5996" s="14"/>
      <c r="AB5996" s="14"/>
      <c r="AC5996" s="14"/>
      <c r="AD5996" s="14"/>
      <c r="AE5996" s="14"/>
      <c r="AT5996" s="271" t="s">
        <v>260</v>
      </c>
      <c r="AU5996" s="271" t="s">
        <v>93</v>
      </c>
      <c r="AV5996" s="14" t="s">
        <v>257</v>
      </c>
      <c r="AW5996" s="14" t="s">
        <v>40</v>
      </c>
      <c r="AX5996" s="14" t="s">
        <v>91</v>
      </c>
      <c r="AY5996" s="271" t="s">
        <v>251</v>
      </c>
    </row>
    <row r="5997" s="2" customFormat="1" ht="24.15" customHeight="1">
      <c r="A5997" s="41"/>
      <c r="B5997" s="42"/>
      <c r="C5997" s="230" t="s">
        <v>4375</v>
      </c>
      <c r="D5997" s="230" t="s">
        <v>253</v>
      </c>
      <c r="E5997" s="231" t="s">
        <v>4376</v>
      </c>
      <c r="F5997" s="232" t="s">
        <v>4377</v>
      </c>
      <c r="G5997" s="233" t="s">
        <v>389</v>
      </c>
      <c r="H5997" s="234">
        <v>3512.0419999999999</v>
      </c>
      <c r="I5997" s="235"/>
      <c r="J5997" s="236">
        <f>ROUND(I5997*H5997,2)</f>
        <v>0</v>
      </c>
      <c r="K5997" s="237"/>
      <c r="L5997" s="47"/>
      <c r="M5997" s="238" t="s">
        <v>1</v>
      </c>
      <c r="N5997" s="239" t="s">
        <v>49</v>
      </c>
      <c r="O5997" s="94"/>
      <c r="P5997" s="240">
        <f>O5997*H5997</f>
        <v>0</v>
      </c>
      <c r="Q5997" s="240">
        <v>0.00013999999999999999</v>
      </c>
      <c r="R5997" s="240">
        <f>Q5997*H5997</f>
        <v>0.49168587999999996</v>
      </c>
      <c r="S5997" s="240">
        <v>0</v>
      </c>
      <c r="T5997" s="241">
        <f>S5997*H5997</f>
        <v>0</v>
      </c>
      <c r="U5997" s="41"/>
      <c r="V5997" s="41"/>
      <c r="W5997" s="41"/>
      <c r="X5997" s="41"/>
      <c r="Y5997" s="41"/>
      <c r="Z5997" s="41"/>
      <c r="AA5997" s="41"/>
      <c r="AB5997" s="41"/>
      <c r="AC5997" s="41"/>
      <c r="AD5997" s="41"/>
      <c r="AE5997" s="41"/>
      <c r="AR5997" s="242" t="s">
        <v>304</v>
      </c>
      <c r="AT5997" s="242" t="s">
        <v>253</v>
      </c>
      <c r="AU5997" s="242" t="s">
        <v>93</v>
      </c>
      <c r="AY5997" s="19" t="s">
        <v>251</v>
      </c>
      <c r="BE5997" s="243">
        <f>IF(N5997="základní",J5997,0)</f>
        <v>0</v>
      </c>
      <c r="BF5997" s="243">
        <f>IF(N5997="snížená",J5997,0)</f>
        <v>0</v>
      </c>
      <c r="BG5997" s="243">
        <f>IF(N5997="zákl. přenesená",J5997,0)</f>
        <v>0</v>
      </c>
      <c r="BH5997" s="243">
        <f>IF(N5997="sníž. přenesená",J5997,0)</f>
        <v>0</v>
      </c>
      <c r="BI5997" s="243">
        <f>IF(N5997="nulová",J5997,0)</f>
        <v>0</v>
      </c>
      <c r="BJ5997" s="19" t="s">
        <v>91</v>
      </c>
      <c r="BK5997" s="243">
        <f>ROUND(I5997*H5997,2)</f>
        <v>0</v>
      </c>
      <c r="BL5997" s="19" t="s">
        <v>304</v>
      </c>
      <c r="BM5997" s="242" t="s">
        <v>4378</v>
      </c>
    </row>
    <row r="5998" s="2" customFormat="1">
      <c r="A5998" s="41"/>
      <c r="B5998" s="42"/>
      <c r="C5998" s="43"/>
      <c r="D5998" s="244" t="s">
        <v>258</v>
      </c>
      <c r="E5998" s="43"/>
      <c r="F5998" s="245" t="s">
        <v>4379</v>
      </c>
      <c r="G5998" s="43"/>
      <c r="H5998" s="43"/>
      <c r="I5998" s="246"/>
      <c r="J5998" s="43"/>
      <c r="K5998" s="43"/>
      <c r="L5998" s="47"/>
      <c r="M5998" s="247"/>
      <c r="N5998" s="248"/>
      <c r="O5998" s="94"/>
      <c r="P5998" s="94"/>
      <c r="Q5998" s="94"/>
      <c r="R5998" s="94"/>
      <c r="S5998" s="94"/>
      <c r="T5998" s="95"/>
      <c r="U5998" s="41"/>
      <c r="V5998" s="41"/>
      <c r="W5998" s="41"/>
      <c r="X5998" s="41"/>
      <c r="Y5998" s="41"/>
      <c r="Z5998" s="41"/>
      <c r="AA5998" s="41"/>
      <c r="AB5998" s="41"/>
      <c r="AC5998" s="41"/>
      <c r="AD5998" s="41"/>
      <c r="AE5998" s="41"/>
      <c r="AT5998" s="19" t="s">
        <v>258</v>
      </c>
      <c r="AU5998" s="19" t="s">
        <v>93</v>
      </c>
    </row>
    <row r="5999" s="13" customFormat="1">
      <c r="A5999" s="13"/>
      <c r="B5999" s="249"/>
      <c r="C5999" s="250"/>
      <c r="D5999" s="251" t="s">
        <v>260</v>
      </c>
      <c r="E5999" s="252" t="s">
        <v>1</v>
      </c>
      <c r="F5999" s="253" t="s">
        <v>4380</v>
      </c>
      <c r="G5999" s="250"/>
      <c r="H5999" s="254">
        <v>3512.0419999999999</v>
      </c>
      <c r="I5999" s="255"/>
      <c r="J5999" s="250"/>
      <c r="K5999" s="250"/>
      <c r="L5999" s="256"/>
      <c r="M5999" s="257"/>
      <c r="N5999" s="258"/>
      <c r="O5999" s="258"/>
      <c r="P5999" s="258"/>
      <c r="Q5999" s="258"/>
      <c r="R5999" s="258"/>
      <c r="S5999" s="258"/>
      <c r="T5999" s="259"/>
      <c r="U5999" s="13"/>
      <c r="V5999" s="13"/>
      <c r="W5999" s="13"/>
      <c r="X5999" s="13"/>
      <c r="Y5999" s="13"/>
      <c r="Z5999" s="13"/>
      <c r="AA5999" s="13"/>
      <c r="AB5999" s="13"/>
      <c r="AC5999" s="13"/>
      <c r="AD5999" s="13"/>
      <c r="AE5999" s="13"/>
      <c r="AT5999" s="260" t="s">
        <v>260</v>
      </c>
      <c r="AU5999" s="260" t="s">
        <v>93</v>
      </c>
      <c r="AV5999" s="13" t="s">
        <v>93</v>
      </c>
      <c r="AW5999" s="13" t="s">
        <v>40</v>
      </c>
      <c r="AX5999" s="13" t="s">
        <v>84</v>
      </c>
      <c r="AY5999" s="260" t="s">
        <v>251</v>
      </c>
    </row>
    <row r="6000" s="14" customFormat="1">
      <c r="A6000" s="14"/>
      <c r="B6000" s="261"/>
      <c r="C6000" s="262"/>
      <c r="D6000" s="251" t="s">
        <v>260</v>
      </c>
      <c r="E6000" s="263" t="s">
        <v>1</v>
      </c>
      <c r="F6000" s="264" t="s">
        <v>262</v>
      </c>
      <c r="G6000" s="262"/>
      <c r="H6000" s="265">
        <v>3512.0419999999999</v>
      </c>
      <c r="I6000" s="266"/>
      <c r="J6000" s="262"/>
      <c r="K6000" s="262"/>
      <c r="L6000" s="267"/>
      <c r="M6000" s="268"/>
      <c r="N6000" s="269"/>
      <c r="O6000" s="269"/>
      <c r="P6000" s="269"/>
      <c r="Q6000" s="269"/>
      <c r="R6000" s="269"/>
      <c r="S6000" s="269"/>
      <c r="T6000" s="270"/>
      <c r="U6000" s="14"/>
      <c r="V6000" s="14"/>
      <c r="W6000" s="14"/>
      <c r="X6000" s="14"/>
      <c r="Y6000" s="14"/>
      <c r="Z6000" s="14"/>
      <c r="AA6000" s="14"/>
      <c r="AB6000" s="14"/>
      <c r="AC6000" s="14"/>
      <c r="AD6000" s="14"/>
      <c r="AE6000" s="14"/>
      <c r="AT6000" s="271" t="s">
        <v>260</v>
      </c>
      <c r="AU6000" s="271" t="s">
        <v>93</v>
      </c>
      <c r="AV6000" s="14" t="s">
        <v>257</v>
      </c>
      <c r="AW6000" s="14" t="s">
        <v>40</v>
      </c>
      <c r="AX6000" s="14" t="s">
        <v>91</v>
      </c>
      <c r="AY6000" s="271" t="s">
        <v>251</v>
      </c>
    </row>
    <row r="6001" s="2" customFormat="1" ht="24.15" customHeight="1">
      <c r="A6001" s="41"/>
      <c r="B6001" s="42"/>
      <c r="C6001" s="230" t="s">
        <v>4381</v>
      </c>
      <c r="D6001" s="230" t="s">
        <v>253</v>
      </c>
      <c r="E6001" s="231" t="s">
        <v>4382</v>
      </c>
      <c r="F6001" s="232" t="s">
        <v>4383</v>
      </c>
      <c r="G6001" s="233" t="s">
        <v>389</v>
      </c>
      <c r="H6001" s="234">
        <v>3512.0419999999999</v>
      </c>
      <c r="I6001" s="235"/>
      <c r="J6001" s="236">
        <f>ROUND(I6001*H6001,2)</f>
        <v>0</v>
      </c>
      <c r="K6001" s="237"/>
      <c r="L6001" s="47"/>
      <c r="M6001" s="238" t="s">
        <v>1</v>
      </c>
      <c r="N6001" s="239" t="s">
        <v>49</v>
      </c>
      <c r="O6001" s="94"/>
      <c r="P6001" s="240">
        <f>O6001*H6001</f>
        <v>0</v>
      </c>
      <c r="Q6001" s="240">
        <v>0.00072480000000000005</v>
      </c>
      <c r="R6001" s="240">
        <f>Q6001*H6001</f>
        <v>2.5455280416000003</v>
      </c>
      <c r="S6001" s="240">
        <v>0</v>
      </c>
      <c r="T6001" s="241">
        <f>S6001*H6001</f>
        <v>0</v>
      </c>
      <c r="U6001" s="41"/>
      <c r="V6001" s="41"/>
      <c r="W6001" s="41"/>
      <c r="X6001" s="41"/>
      <c r="Y6001" s="41"/>
      <c r="Z6001" s="41"/>
      <c r="AA6001" s="41"/>
      <c r="AB6001" s="41"/>
      <c r="AC6001" s="41"/>
      <c r="AD6001" s="41"/>
      <c r="AE6001" s="41"/>
      <c r="AR6001" s="242" t="s">
        <v>304</v>
      </c>
      <c r="AT6001" s="242" t="s">
        <v>253</v>
      </c>
      <c r="AU6001" s="242" t="s">
        <v>93</v>
      </c>
      <c r="AY6001" s="19" t="s">
        <v>251</v>
      </c>
      <c r="BE6001" s="243">
        <f>IF(N6001="základní",J6001,0)</f>
        <v>0</v>
      </c>
      <c r="BF6001" s="243">
        <f>IF(N6001="snížená",J6001,0)</f>
        <v>0</v>
      </c>
      <c r="BG6001" s="243">
        <f>IF(N6001="zákl. přenesená",J6001,0)</f>
        <v>0</v>
      </c>
      <c r="BH6001" s="243">
        <f>IF(N6001="sníž. přenesená",J6001,0)</f>
        <v>0</v>
      </c>
      <c r="BI6001" s="243">
        <f>IF(N6001="nulová",J6001,0)</f>
        <v>0</v>
      </c>
      <c r="BJ6001" s="19" t="s">
        <v>91</v>
      </c>
      <c r="BK6001" s="243">
        <f>ROUND(I6001*H6001,2)</f>
        <v>0</v>
      </c>
      <c r="BL6001" s="19" t="s">
        <v>304</v>
      </c>
      <c r="BM6001" s="242" t="s">
        <v>4384</v>
      </c>
    </row>
    <row r="6002" s="2" customFormat="1">
      <c r="A6002" s="41"/>
      <c r="B6002" s="42"/>
      <c r="C6002" s="43"/>
      <c r="D6002" s="244" t="s">
        <v>258</v>
      </c>
      <c r="E6002" s="43"/>
      <c r="F6002" s="245" t="s">
        <v>4385</v>
      </c>
      <c r="G6002" s="43"/>
      <c r="H6002" s="43"/>
      <c r="I6002" s="246"/>
      <c r="J6002" s="43"/>
      <c r="K6002" s="43"/>
      <c r="L6002" s="47"/>
      <c r="M6002" s="247"/>
      <c r="N6002" s="248"/>
      <c r="O6002" s="94"/>
      <c r="P6002" s="94"/>
      <c r="Q6002" s="94"/>
      <c r="R6002" s="94"/>
      <c r="S6002" s="94"/>
      <c r="T6002" s="95"/>
      <c r="U6002" s="41"/>
      <c r="V6002" s="41"/>
      <c r="W6002" s="41"/>
      <c r="X6002" s="41"/>
      <c r="Y6002" s="41"/>
      <c r="Z6002" s="41"/>
      <c r="AA6002" s="41"/>
      <c r="AB6002" s="41"/>
      <c r="AC6002" s="41"/>
      <c r="AD6002" s="41"/>
      <c r="AE6002" s="41"/>
      <c r="AT6002" s="19" t="s">
        <v>258</v>
      </c>
      <c r="AU6002" s="19" t="s">
        <v>93</v>
      </c>
    </row>
    <row r="6003" s="12" customFormat="1" ht="22.8" customHeight="1">
      <c r="A6003" s="12"/>
      <c r="B6003" s="214"/>
      <c r="C6003" s="215"/>
      <c r="D6003" s="216" t="s">
        <v>83</v>
      </c>
      <c r="E6003" s="228" t="s">
        <v>4386</v>
      </c>
      <c r="F6003" s="228" t="s">
        <v>4387</v>
      </c>
      <c r="G6003" s="215"/>
      <c r="H6003" s="215"/>
      <c r="I6003" s="218"/>
      <c r="J6003" s="229">
        <f>BK6003</f>
        <v>0</v>
      </c>
      <c r="K6003" s="215"/>
      <c r="L6003" s="220"/>
      <c r="M6003" s="221"/>
      <c r="N6003" s="222"/>
      <c r="O6003" s="222"/>
      <c r="P6003" s="223">
        <f>SUM(P6004:P6009)</f>
        <v>0</v>
      </c>
      <c r="Q6003" s="222"/>
      <c r="R6003" s="223">
        <f>SUM(R6004:R6009)</f>
        <v>5.2039567800000004</v>
      </c>
      <c r="S6003" s="222"/>
      <c r="T6003" s="224">
        <f>SUM(T6004:T6009)</f>
        <v>0</v>
      </c>
      <c r="U6003" s="12"/>
      <c r="V6003" s="12"/>
      <c r="W6003" s="12"/>
      <c r="X6003" s="12"/>
      <c r="Y6003" s="12"/>
      <c r="Z6003" s="12"/>
      <c r="AA6003" s="12"/>
      <c r="AB6003" s="12"/>
      <c r="AC6003" s="12"/>
      <c r="AD6003" s="12"/>
      <c r="AE6003" s="12"/>
      <c r="AR6003" s="225" t="s">
        <v>93</v>
      </c>
      <c r="AT6003" s="226" t="s">
        <v>83</v>
      </c>
      <c r="AU6003" s="226" t="s">
        <v>91</v>
      </c>
      <c r="AY6003" s="225" t="s">
        <v>251</v>
      </c>
      <c r="BK6003" s="227">
        <f>SUM(BK6004:BK6009)</f>
        <v>0</v>
      </c>
    </row>
    <row r="6004" s="2" customFormat="1" ht="24.15" customHeight="1">
      <c r="A6004" s="41"/>
      <c r="B6004" s="42"/>
      <c r="C6004" s="230" t="s">
        <v>4388</v>
      </c>
      <c r="D6004" s="230" t="s">
        <v>253</v>
      </c>
      <c r="E6004" s="231" t="s">
        <v>4389</v>
      </c>
      <c r="F6004" s="232" t="s">
        <v>4390</v>
      </c>
      <c r="G6004" s="233" t="s">
        <v>389</v>
      </c>
      <c r="H6004" s="234">
        <v>10707.73</v>
      </c>
      <c r="I6004" s="235"/>
      <c r="J6004" s="236">
        <f>ROUND(I6004*H6004,2)</f>
        <v>0</v>
      </c>
      <c r="K6004" s="237"/>
      <c r="L6004" s="47"/>
      <c r="M6004" s="238" t="s">
        <v>1</v>
      </c>
      <c r="N6004" s="239" t="s">
        <v>49</v>
      </c>
      <c r="O6004" s="94"/>
      <c r="P6004" s="240">
        <f>O6004*H6004</f>
        <v>0</v>
      </c>
      <c r="Q6004" s="240">
        <v>0.00020000000000000001</v>
      </c>
      <c r="R6004" s="240">
        <f>Q6004*H6004</f>
        <v>2.1415459999999999</v>
      </c>
      <c r="S6004" s="240">
        <v>0</v>
      </c>
      <c r="T6004" s="241">
        <f>S6004*H6004</f>
        <v>0</v>
      </c>
      <c r="U6004" s="41"/>
      <c r="V6004" s="41"/>
      <c r="W6004" s="41"/>
      <c r="X6004" s="41"/>
      <c r="Y6004" s="41"/>
      <c r="Z6004" s="41"/>
      <c r="AA6004" s="41"/>
      <c r="AB6004" s="41"/>
      <c r="AC6004" s="41"/>
      <c r="AD6004" s="41"/>
      <c r="AE6004" s="41"/>
      <c r="AR6004" s="242" t="s">
        <v>304</v>
      </c>
      <c r="AT6004" s="242" t="s">
        <v>253</v>
      </c>
      <c r="AU6004" s="242" t="s">
        <v>93</v>
      </c>
      <c r="AY6004" s="19" t="s">
        <v>251</v>
      </c>
      <c r="BE6004" s="243">
        <f>IF(N6004="základní",J6004,0)</f>
        <v>0</v>
      </c>
      <c r="BF6004" s="243">
        <f>IF(N6004="snížená",J6004,0)</f>
        <v>0</v>
      </c>
      <c r="BG6004" s="243">
        <f>IF(N6004="zákl. přenesená",J6004,0)</f>
        <v>0</v>
      </c>
      <c r="BH6004" s="243">
        <f>IF(N6004="sníž. přenesená",J6004,0)</f>
        <v>0</v>
      </c>
      <c r="BI6004" s="243">
        <f>IF(N6004="nulová",J6004,0)</f>
        <v>0</v>
      </c>
      <c r="BJ6004" s="19" t="s">
        <v>91</v>
      </c>
      <c r="BK6004" s="243">
        <f>ROUND(I6004*H6004,2)</f>
        <v>0</v>
      </c>
      <c r="BL6004" s="19" t="s">
        <v>304</v>
      </c>
      <c r="BM6004" s="242" t="s">
        <v>4391</v>
      </c>
    </row>
    <row r="6005" s="2" customFormat="1">
      <c r="A6005" s="41"/>
      <c r="B6005" s="42"/>
      <c r="C6005" s="43"/>
      <c r="D6005" s="244" t="s">
        <v>258</v>
      </c>
      <c r="E6005" s="43"/>
      <c r="F6005" s="245" t="s">
        <v>4392</v>
      </c>
      <c r="G6005" s="43"/>
      <c r="H6005" s="43"/>
      <c r="I6005" s="246"/>
      <c r="J6005" s="43"/>
      <c r="K6005" s="43"/>
      <c r="L6005" s="47"/>
      <c r="M6005" s="247"/>
      <c r="N6005" s="248"/>
      <c r="O6005" s="94"/>
      <c r="P6005" s="94"/>
      <c r="Q6005" s="94"/>
      <c r="R6005" s="94"/>
      <c r="S6005" s="94"/>
      <c r="T6005" s="95"/>
      <c r="U6005" s="41"/>
      <c r="V6005" s="41"/>
      <c r="W6005" s="41"/>
      <c r="X6005" s="41"/>
      <c r="Y6005" s="41"/>
      <c r="Z6005" s="41"/>
      <c r="AA6005" s="41"/>
      <c r="AB6005" s="41"/>
      <c r="AC6005" s="41"/>
      <c r="AD6005" s="41"/>
      <c r="AE6005" s="41"/>
      <c r="AT6005" s="19" t="s">
        <v>258</v>
      </c>
      <c r="AU6005" s="19" t="s">
        <v>93</v>
      </c>
    </row>
    <row r="6006" s="13" customFormat="1">
      <c r="A6006" s="13"/>
      <c r="B6006" s="249"/>
      <c r="C6006" s="250"/>
      <c r="D6006" s="251" t="s">
        <v>260</v>
      </c>
      <c r="E6006" s="252" t="s">
        <v>1</v>
      </c>
      <c r="F6006" s="253" t="s">
        <v>4393</v>
      </c>
      <c r="G6006" s="250"/>
      <c r="H6006" s="254">
        <v>10707.73</v>
      </c>
      <c r="I6006" s="255"/>
      <c r="J6006" s="250"/>
      <c r="K6006" s="250"/>
      <c r="L6006" s="256"/>
      <c r="M6006" s="257"/>
      <c r="N6006" s="258"/>
      <c r="O6006" s="258"/>
      <c r="P6006" s="258"/>
      <c r="Q6006" s="258"/>
      <c r="R6006" s="258"/>
      <c r="S6006" s="258"/>
      <c r="T6006" s="259"/>
      <c r="U6006" s="13"/>
      <c r="V6006" s="13"/>
      <c r="W6006" s="13"/>
      <c r="X6006" s="13"/>
      <c r="Y6006" s="13"/>
      <c r="Z6006" s="13"/>
      <c r="AA6006" s="13"/>
      <c r="AB6006" s="13"/>
      <c r="AC6006" s="13"/>
      <c r="AD6006" s="13"/>
      <c r="AE6006" s="13"/>
      <c r="AT6006" s="260" t="s">
        <v>260</v>
      </c>
      <c r="AU6006" s="260" t="s">
        <v>93</v>
      </c>
      <c r="AV6006" s="13" t="s">
        <v>93</v>
      </c>
      <c r="AW6006" s="13" t="s">
        <v>40</v>
      </c>
      <c r="AX6006" s="13" t="s">
        <v>84</v>
      </c>
      <c r="AY6006" s="260" t="s">
        <v>251</v>
      </c>
    </row>
    <row r="6007" s="14" customFormat="1">
      <c r="A6007" s="14"/>
      <c r="B6007" s="261"/>
      <c r="C6007" s="262"/>
      <c r="D6007" s="251" t="s">
        <v>260</v>
      </c>
      <c r="E6007" s="263" t="s">
        <v>1</v>
      </c>
      <c r="F6007" s="264" t="s">
        <v>262</v>
      </c>
      <c r="G6007" s="262"/>
      <c r="H6007" s="265">
        <v>10707.73</v>
      </c>
      <c r="I6007" s="266"/>
      <c r="J6007" s="262"/>
      <c r="K6007" s="262"/>
      <c r="L6007" s="267"/>
      <c r="M6007" s="268"/>
      <c r="N6007" s="269"/>
      <c r="O6007" s="269"/>
      <c r="P6007" s="269"/>
      <c r="Q6007" s="269"/>
      <c r="R6007" s="269"/>
      <c r="S6007" s="269"/>
      <c r="T6007" s="270"/>
      <c r="U6007" s="14"/>
      <c r="V6007" s="14"/>
      <c r="W6007" s="14"/>
      <c r="X6007" s="14"/>
      <c r="Y6007" s="14"/>
      <c r="Z6007" s="14"/>
      <c r="AA6007" s="14"/>
      <c r="AB6007" s="14"/>
      <c r="AC6007" s="14"/>
      <c r="AD6007" s="14"/>
      <c r="AE6007" s="14"/>
      <c r="AT6007" s="271" t="s">
        <v>260</v>
      </c>
      <c r="AU6007" s="271" t="s">
        <v>93</v>
      </c>
      <c r="AV6007" s="14" t="s">
        <v>257</v>
      </c>
      <c r="AW6007" s="14" t="s">
        <v>40</v>
      </c>
      <c r="AX6007" s="14" t="s">
        <v>91</v>
      </c>
      <c r="AY6007" s="271" t="s">
        <v>251</v>
      </c>
    </row>
    <row r="6008" s="2" customFormat="1" ht="24.15" customHeight="1">
      <c r="A6008" s="41"/>
      <c r="B6008" s="42"/>
      <c r="C6008" s="230" t="s">
        <v>4394</v>
      </c>
      <c r="D6008" s="230" t="s">
        <v>253</v>
      </c>
      <c r="E6008" s="231" t="s">
        <v>4395</v>
      </c>
      <c r="F6008" s="232" t="s">
        <v>4396</v>
      </c>
      <c r="G6008" s="233" t="s">
        <v>389</v>
      </c>
      <c r="H6008" s="234">
        <v>10707.73</v>
      </c>
      <c r="I6008" s="235"/>
      <c r="J6008" s="236">
        <f>ROUND(I6008*H6008,2)</f>
        <v>0</v>
      </c>
      <c r="K6008" s="237"/>
      <c r="L6008" s="47"/>
      <c r="M6008" s="238" t="s">
        <v>1</v>
      </c>
      <c r="N6008" s="239" t="s">
        <v>49</v>
      </c>
      <c r="O6008" s="94"/>
      <c r="P6008" s="240">
        <f>O6008*H6008</f>
        <v>0</v>
      </c>
      <c r="Q6008" s="240">
        <v>0.00028600000000000001</v>
      </c>
      <c r="R6008" s="240">
        <f>Q6008*H6008</f>
        <v>3.06241078</v>
      </c>
      <c r="S6008" s="240">
        <v>0</v>
      </c>
      <c r="T6008" s="241">
        <f>S6008*H6008</f>
        <v>0</v>
      </c>
      <c r="U6008" s="41"/>
      <c r="V6008" s="41"/>
      <c r="W6008" s="41"/>
      <c r="X6008" s="41"/>
      <c r="Y6008" s="41"/>
      <c r="Z6008" s="41"/>
      <c r="AA6008" s="41"/>
      <c r="AB6008" s="41"/>
      <c r="AC6008" s="41"/>
      <c r="AD6008" s="41"/>
      <c r="AE6008" s="41"/>
      <c r="AR6008" s="242" t="s">
        <v>304</v>
      </c>
      <c r="AT6008" s="242" t="s">
        <v>253</v>
      </c>
      <c r="AU6008" s="242" t="s">
        <v>93</v>
      </c>
      <c r="AY6008" s="19" t="s">
        <v>251</v>
      </c>
      <c r="BE6008" s="243">
        <f>IF(N6008="základní",J6008,0)</f>
        <v>0</v>
      </c>
      <c r="BF6008" s="243">
        <f>IF(N6008="snížená",J6008,0)</f>
        <v>0</v>
      </c>
      <c r="BG6008" s="243">
        <f>IF(N6008="zákl. přenesená",J6008,0)</f>
        <v>0</v>
      </c>
      <c r="BH6008" s="243">
        <f>IF(N6008="sníž. přenesená",J6008,0)</f>
        <v>0</v>
      </c>
      <c r="BI6008" s="243">
        <f>IF(N6008="nulová",J6008,0)</f>
        <v>0</v>
      </c>
      <c r="BJ6008" s="19" t="s">
        <v>91</v>
      </c>
      <c r="BK6008" s="243">
        <f>ROUND(I6008*H6008,2)</f>
        <v>0</v>
      </c>
      <c r="BL6008" s="19" t="s">
        <v>304</v>
      </c>
      <c r="BM6008" s="242" t="s">
        <v>4397</v>
      </c>
    </row>
    <row r="6009" s="2" customFormat="1">
      <c r="A6009" s="41"/>
      <c r="B6009" s="42"/>
      <c r="C6009" s="43"/>
      <c r="D6009" s="244" t="s">
        <v>258</v>
      </c>
      <c r="E6009" s="43"/>
      <c r="F6009" s="245" t="s">
        <v>4398</v>
      </c>
      <c r="G6009" s="43"/>
      <c r="H6009" s="43"/>
      <c r="I6009" s="246"/>
      <c r="J6009" s="43"/>
      <c r="K6009" s="43"/>
      <c r="L6009" s="47"/>
      <c r="M6009" s="247"/>
      <c r="N6009" s="248"/>
      <c r="O6009" s="94"/>
      <c r="P6009" s="94"/>
      <c r="Q6009" s="94"/>
      <c r="R6009" s="94"/>
      <c r="S6009" s="94"/>
      <c r="T6009" s="95"/>
      <c r="U6009" s="41"/>
      <c r="V6009" s="41"/>
      <c r="W6009" s="41"/>
      <c r="X6009" s="41"/>
      <c r="Y6009" s="41"/>
      <c r="Z6009" s="41"/>
      <c r="AA6009" s="41"/>
      <c r="AB6009" s="41"/>
      <c r="AC6009" s="41"/>
      <c r="AD6009" s="41"/>
      <c r="AE6009" s="41"/>
      <c r="AT6009" s="19" t="s">
        <v>258</v>
      </c>
      <c r="AU6009" s="19" t="s">
        <v>93</v>
      </c>
    </row>
    <row r="6010" s="12" customFormat="1" ht="22.8" customHeight="1">
      <c r="A6010" s="12"/>
      <c r="B6010" s="214"/>
      <c r="C6010" s="215"/>
      <c r="D6010" s="216" t="s">
        <v>83</v>
      </c>
      <c r="E6010" s="228" t="s">
        <v>4399</v>
      </c>
      <c r="F6010" s="228" t="s">
        <v>4400</v>
      </c>
      <c r="G6010" s="215"/>
      <c r="H6010" s="215"/>
      <c r="I6010" s="218"/>
      <c r="J6010" s="229">
        <f>BK6010</f>
        <v>0</v>
      </c>
      <c r="K6010" s="215"/>
      <c r="L6010" s="220"/>
      <c r="M6010" s="221"/>
      <c r="N6010" s="222"/>
      <c r="O6010" s="222"/>
      <c r="P6010" s="223">
        <f>SUM(P6011:P6029)</f>
        <v>0</v>
      </c>
      <c r="Q6010" s="222"/>
      <c r="R6010" s="223">
        <f>SUM(R6011:R6029)</f>
        <v>0.30199999999999999</v>
      </c>
      <c r="S6010" s="222"/>
      <c r="T6010" s="224">
        <f>SUM(T6011:T6029)</f>
        <v>0</v>
      </c>
      <c r="U6010" s="12"/>
      <c r="V6010" s="12"/>
      <c r="W6010" s="12"/>
      <c r="X6010" s="12"/>
      <c r="Y6010" s="12"/>
      <c r="Z6010" s="12"/>
      <c r="AA6010" s="12"/>
      <c r="AB6010" s="12"/>
      <c r="AC6010" s="12"/>
      <c r="AD6010" s="12"/>
      <c r="AE6010" s="12"/>
      <c r="AR6010" s="225" t="s">
        <v>93</v>
      </c>
      <c r="AT6010" s="226" t="s">
        <v>83</v>
      </c>
      <c r="AU6010" s="226" t="s">
        <v>91</v>
      </c>
      <c r="AY6010" s="225" t="s">
        <v>251</v>
      </c>
      <c r="BK6010" s="227">
        <f>SUM(BK6011:BK6029)</f>
        <v>0</v>
      </c>
    </row>
    <row r="6011" s="2" customFormat="1" ht="21.75" customHeight="1">
      <c r="A6011" s="41"/>
      <c r="B6011" s="42"/>
      <c r="C6011" s="230" t="s">
        <v>4401</v>
      </c>
      <c r="D6011" s="230" t="s">
        <v>253</v>
      </c>
      <c r="E6011" s="231" t="s">
        <v>4402</v>
      </c>
      <c r="F6011" s="232" t="s">
        <v>4403</v>
      </c>
      <c r="G6011" s="233" t="s">
        <v>571</v>
      </c>
      <c r="H6011" s="234">
        <v>6</v>
      </c>
      <c r="I6011" s="235"/>
      <c r="J6011" s="236">
        <f>ROUND(I6011*H6011,2)</f>
        <v>0</v>
      </c>
      <c r="K6011" s="237"/>
      <c r="L6011" s="47"/>
      <c r="M6011" s="238" t="s">
        <v>1</v>
      </c>
      <c r="N6011" s="239" t="s">
        <v>49</v>
      </c>
      <c r="O6011" s="94"/>
      <c r="P6011" s="240">
        <f>O6011*H6011</f>
        <v>0</v>
      </c>
      <c r="Q6011" s="240">
        <v>0</v>
      </c>
      <c r="R6011" s="240">
        <f>Q6011*H6011</f>
        <v>0</v>
      </c>
      <c r="S6011" s="240">
        <v>0</v>
      </c>
      <c r="T6011" s="241">
        <f>S6011*H6011</f>
        <v>0</v>
      </c>
      <c r="U6011" s="41"/>
      <c r="V6011" s="41"/>
      <c r="W6011" s="41"/>
      <c r="X6011" s="41"/>
      <c r="Y6011" s="41"/>
      <c r="Z6011" s="41"/>
      <c r="AA6011" s="41"/>
      <c r="AB6011" s="41"/>
      <c r="AC6011" s="41"/>
      <c r="AD6011" s="41"/>
      <c r="AE6011" s="41"/>
      <c r="AR6011" s="242" t="s">
        <v>304</v>
      </c>
      <c r="AT6011" s="242" t="s">
        <v>253</v>
      </c>
      <c r="AU6011" s="242" t="s">
        <v>93</v>
      </c>
      <c r="AY6011" s="19" t="s">
        <v>251</v>
      </c>
      <c r="BE6011" s="243">
        <f>IF(N6011="základní",J6011,0)</f>
        <v>0</v>
      </c>
      <c r="BF6011" s="243">
        <f>IF(N6011="snížená",J6011,0)</f>
        <v>0</v>
      </c>
      <c r="BG6011" s="243">
        <f>IF(N6011="zákl. přenesená",J6011,0)</f>
        <v>0</v>
      </c>
      <c r="BH6011" s="243">
        <f>IF(N6011="sníž. přenesená",J6011,0)</f>
        <v>0</v>
      </c>
      <c r="BI6011" s="243">
        <f>IF(N6011="nulová",J6011,0)</f>
        <v>0</v>
      </c>
      <c r="BJ6011" s="19" t="s">
        <v>91</v>
      </c>
      <c r="BK6011" s="243">
        <f>ROUND(I6011*H6011,2)</f>
        <v>0</v>
      </c>
      <c r="BL6011" s="19" t="s">
        <v>304</v>
      </c>
      <c r="BM6011" s="242" t="s">
        <v>4404</v>
      </c>
    </row>
    <row r="6012" s="15" customFormat="1">
      <c r="A6012" s="15"/>
      <c r="B6012" s="272"/>
      <c r="C6012" s="273"/>
      <c r="D6012" s="251" t="s">
        <v>260</v>
      </c>
      <c r="E6012" s="274" t="s">
        <v>1</v>
      </c>
      <c r="F6012" s="275" t="s">
        <v>1246</v>
      </c>
      <c r="G6012" s="273"/>
      <c r="H6012" s="274" t="s">
        <v>1</v>
      </c>
      <c r="I6012" s="276"/>
      <c r="J6012" s="273"/>
      <c r="K6012" s="273"/>
      <c r="L6012" s="277"/>
      <c r="M6012" s="278"/>
      <c r="N6012" s="279"/>
      <c r="O6012" s="279"/>
      <c r="P6012" s="279"/>
      <c r="Q6012" s="279"/>
      <c r="R6012" s="279"/>
      <c r="S6012" s="279"/>
      <c r="T6012" s="280"/>
      <c r="U6012" s="15"/>
      <c r="V6012" s="15"/>
      <c r="W6012" s="15"/>
      <c r="X6012" s="15"/>
      <c r="Y6012" s="15"/>
      <c r="Z6012" s="15"/>
      <c r="AA6012" s="15"/>
      <c r="AB6012" s="15"/>
      <c r="AC6012" s="15"/>
      <c r="AD6012" s="15"/>
      <c r="AE6012" s="15"/>
      <c r="AT6012" s="281" t="s">
        <v>260</v>
      </c>
      <c r="AU6012" s="281" t="s">
        <v>93</v>
      </c>
      <c r="AV6012" s="15" t="s">
        <v>91</v>
      </c>
      <c r="AW6012" s="15" t="s">
        <v>40</v>
      </c>
      <c r="AX6012" s="15" t="s">
        <v>84</v>
      </c>
      <c r="AY6012" s="281" t="s">
        <v>251</v>
      </c>
    </row>
    <row r="6013" s="13" customFormat="1">
      <c r="A6013" s="13"/>
      <c r="B6013" s="249"/>
      <c r="C6013" s="250"/>
      <c r="D6013" s="251" t="s">
        <v>260</v>
      </c>
      <c r="E6013" s="252" t="s">
        <v>1</v>
      </c>
      <c r="F6013" s="253" t="s">
        <v>4405</v>
      </c>
      <c r="G6013" s="250"/>
      <c r="H6013" s="254">
        <v>2</v>
      </c>
      <c r="I6013" s="255"/>
      <c r="J6013" s="250"/>
      <c r="K6013" s="250"/>
      <c r="L6013" s="256"/>
      <c r="M6013" s="257"/>
      <c r="N6013" s="258"/>
      <c r="O6013" s="258"/>
      <c r="P6013" s="258"/>
      <c r="Q6013" s="258"/>
      <c r="R6013" s="258"/>
      <c r="S6013" s="258"/>
      <c r="T6013" s="259"/>
      <c r="U6013" s="13"/>
      <c r="V6013" s="13"/>
      <c r="W6013" s="13"/>
      <c r="X6013" s="13"/>
      <c r="Y6013" s="13"/>
      <c r="Z6013" s="13"/>
      <c r="AA6013" s="13"/>
      <c r="AB6013" s="13"/>
      <c r="AC6013" s="13"/>
      <c r="AD6013" s="13"/>
      <c r="AE6013" s="13"/>
      <c r="AT6013" s="260" t="s">
        <v>260</v>
      </c>
      <c r="AU6013" s="260" t="s">
        <v>93</v>
      </c>
      <c r="AV6013" s="13" t="s">
        <v>93</v>
      </c>
      <c r="AW6013" s="13" t="s">
        <v>40</v>
      </c>
      <c r="AX6013" s="13" t="s">
        <v>84</v>
      </c>
      <c r="AY6013" s="260" t="s">
        <v>251</v>
      </c>
    </row>
    <row r="6014" s="13" customFormat="1">
      <c r="A6014" s="13"/>
      <c r="B6014" s="249"/>
      <c r="C6014" s="250"/>
      <c r="D6014" s="251" t="s">
        <v>260</v>
      </c>
      <c r="E6014" s="252" t="s">
        <v>1</v>
      </c>
      <c r="F6014" s="253" t="s">
        <v>4406</v>
      </c>
      <c r="G6014" s="250"/>
      <c r="H6014" s="254">
        <v>4</v>
      </c>
      <c r="I6014" s="255"/>
      <c r="J6014" s="250"/>
      <c r="K6014" s="250"/>
      <c r="L6014" s="256"/>
      <c r="M6014" s="257"/>
      <c r="N6014" s="258"/>
      <c r="O6014" s="258"/>
      <c r="P6014" s="258"/>
      <c r="Q6014" s="258"/>
      <c r="R6014" s="258"/>
      <c r="S6014" s="258"/>
      <c r="T6014" s="259"/>
      <c r="U6014" s="13"/>
      <c r="V6014" s="13"/>
      <c r="W6014" s="13"/>
      <c r="X6014" s="13"/>
      <c r="Y6014" s="13"/>
      <c r="Z6014" s="13"/>
      <c r="AA6014" s="13"/>
      <c r="AB6014" s="13"/>
      <c r="AC6014" s="13"/>
      <c r="AD6014" s="13"/>
      <c r="AE6014" s="13"/>
      <c r="AT6014" s="260" t="s">
        <v>260</v>
      </c>
      <c r="AU6014" s="260" t="s">
        <v>93</v>
      </c>
      <c r="AV6014" s="13" t="s">
        <v>93</v>
      </c>
      <c r="AW6014" s="13" t="s">
        <v>40</v>
      </c>
      <c r="AX6014" s="13" t="s">
        <v>84</v>
      </c>
      <c r="AY6014" s="260" t="s">
        <v>251</v>
      </c>
    </row>
    <row r="6015" s="14" customFormat="1">
      <c r="A6015" s="14"/>
      <c r="B6015" s="261"/>
      <c r="C6015" s="262"/>
      <c r="D6015" s="251" t="s">
        <v>260</v>
      </c>
      <c r="E6015" s="263" t="s">
        <v>1</v>
      </c>
      <c r="F6015" s="264" t="s">
        <v>262</v>
      </c>
      <c r="G6015" s="262"/>
      <c r="H6015" s="265">
        <v>6</v>
      </c>
      <c r="I6015" s="266"/>
      <c r="J6015" s="262"/>
      <c r="K6015" s="262"/>
      <c r="L6015" s="267"/>
      <c r="M6015" s="268"/>
      <c r="N6015" s="269"/>
      <c r="O6015" s="269"/>
      <c r="P6015" s="269"/>
      <c r="Q6015" s="269"/>
      <c r="R6015" s="269"/>
      <c r="S6015" s="269"/>
      <c r="T6015" s="270"/>
      <c r="U6015" s="14"/>
      <c r="V6015" s="14"/>
      <c r="W6015" s="14"/>
      <c r="X6015" s="14"/>
      <c r="Y6015" s="14"/>
      <c r="Z6015" s="14"/>
      <c r="AA6015" s="14"/>
      <c r="AB6015" s="14"/>
      <c r="AC6015" s="14"/>
      <c r="AD6015" s="14"/>
      <c r="AE6015" s="14"/>
      <c r="AT6015" s="271" t="s">
        <v>260</v>
      </c>
      <c r="AU6015" s="271" t="s">
        <v>93</v>
      </c>
      <c r="AV6015" s="14" t="s">
        <v>257</v>
      </c>
      <c r="AW6015" s="14" t="s">
        <v>40</v>
      </c>
      <c r="AX6015" s="14" t="s">
        <v>91</v>
      </c>
      <c r="AY6015" s="271" t="s">
        <v>251</v>
      </c>
    </row>
    <row r="6016" s="2" customFormat="1" ht="24.15" customHeight="1">
      <c r="A6016" s="41"/>
      <c r="B6016" s="42"/>
      <c r="C6016" s="230" t="s">
        <v>4407</v>
      </c>
      <c r="D6016" s="230" t="s">
        <v>253</v>
      </c>
      <c r="E6016" s="231" t="s">
        <v>4408</v>
      </c>
      <c r="F6016" s="232" t="s">
        <v>4409</v>
      </c>
      <c r="G6016" s="233" t="s">
        <v>571</v>
      </c>
      <c r="H6016" s="234">
        <v>4</v>
      </c>
      <c r="I6016" s="235"/>
      <c r="J6016" s="236">
        <f>ROUND(I6016*H6016,2)</f>
        <v>0</v>
      </c>
      <c r="K6016" s="237"/>
      <c r="L6016" s="47"/>
      <c r="M6016" s="238" t="s">
        <v>1</v>
      </c>
      <c r="N6016" s="239" t="s">
        <v>49</v>
      </c>
      <c r="O6016" s="94"/>
      <c r="P6016" s="240">
        <f>O6016*H6016</f>
        <v>0</v>
      </c>
      <c r="Q6016" s="240">
        <v>0</v>
      </c>
      <c r="R6016" s="240">
        <f>Q6016*H6016</f>
        <v>0</v>
      </c>
      <c r="S6016" s="240">
        <v>0</v>
      </c>
      <c r="T6016" s="241">
        <f>S6016*H6016</f>
        <v>0</v>
      </c>
      <c r="U6016" s="41"/>
      <c r="V6016" s="41"/>
      <c r="W6016" s="41"/>
      <c r="X6016" s="41"/>
      <c r="Y6016" s="41"/>
      <c r="Z6016" s="41"/>
      <c r="AA6016" s="41"/>
      <c r="AB6016" s="41"/>
      <c r="AC6016" s="41"/>
      <c r="AD6016" s="41"/>
      <c r="AE6016" s="41"/>
      <c r="AR6016" s="242" t="s">
        <v>304</v>
      </c>
      <c r="AT6016" s="242" t="s">
        <v>253</v>
      </c>
      <c r="AU6016" s="242" t="s">
        <v>93</v>
      </c>
      <c r="AY6016" s="19" t="s">
        <v>251</v>
      </c>
      <c r="BE6016" s="243">
        <f>IF(N6016="základní",J6016,0)</f>
        <v>0</v>
      </c>
      <c r="BF6016" s="243">
        <f>IF(N6016="snížená",J6016,0)</f>
        <v>0</v>
      </c>
      <c r="BG6016" s="243">
        <f>IF(N6016="zákl. přenesená",J6016,0)</f>
        <v>0</v>
      </c>
      <c r="BH6016" s="243">
        <f>IF(N6016="sníž. přenesená",J6016,0)</f>
        <v>0</v>
      </c>
      <c r="BI6016" s="243">
        <f>IF(N6016="nulová",J6016,0)</f>
        <v>0</v>
      </c>
      <c r="BJ6016" s="19" t="s">
        <v>91</v>
      </c>
      <c r="BK6016" s="243">
        <f>ROUND(I6016*H6016,2)</f>
        <v>0</v>
      </c>
      <c r="BL6016" s="19" t="s">
        <v>304</v>
      </c>
      <c r="BM6016" s="242" t="s">
        <v>4410</v>
      </c>
    </row>
    <row r="6017" s="15" customFormat="1">
      <c r="A6017" s="15"/>
      <c r="B6017" s="272"/>
      <c r="C6017" s="273"/>
      <c r="D6017" s="251" t="s">
        <v>260</v>
      </c>
      <c r="E6017" s="274" t="s">
        <v>1</v>
      </c>
      <c r="F6017" s="275" t="s">
        <v>1246</v>
      </c>
      <c r="G6017" s="273"/>
      <c r="H6017" s="274" t="s">
        <v>1</v>
      </c>
      <c r="I6017" s="276"/>
      <c r="J6017" s="273"/>
      <c r="K6017" s="273"/>
      <c r="L6017" s="277"/>
      <c r="M6017" s="278"/>
      <c r="N6017" s="279"/>
      <c r="O6017" s="279"/>
      <c r="P6017" s="279"/>
      <c r="Q6017" s="279"/>
      <c r="R6017" s="279"/>
      <c r="S6017" s="279"/>
      <c r="T6017" s="280"/>
      <c r="U6017" s="15"/>
      <c r="V6017" s="15"/>
      <c r="W6017" s="15"/>
      <c r="X6017" s="15"/>
      <c r="Y6017" s="15"/>
      <c r="Z6017" s="15"/>
      <c r="AA6017" s="15"/>
      <c r="AB6017" s="15"/>
      <c r="AC6017" s="15"/>
      <c r="AD6017" s="15"/>
      <c r="AE6017" s="15"/>
      <c r="AT6017" s="281" t="s">
        <v>260</v>
      </c>
      <c r="AU6017" s="281" t="s">
        <v>93</v>
      </c>
      <c r="AV6017" s="15" t="s">
        <v>91</v>
      </c>
      <c r="AW6017" s="15" t="s">
        <v>40</v>
      </c>
      <c r="AX6017" s="15" t="s">
        <v>84</v>
      </c>
      <c r="AY6017" s="281" t="s">
        <v>251</v>
      </c>
    </row>
    <row r="6018" s="13" customFormat="1">
      <c r="A6018" s="13"/>
      <c r="B6018" s="249"/>
      <c r="C6018" s="250"/>
      <c r="D6018" s="251" t="s">
        <v>260</v>
      </c>
      <c r="E6018" s="252" t="s">
        <v>1</v>
      </c>
      <c r="F6018" s="253" t="s">
        <v>4411</v>
      </c>
      <c r="G6018" s="250"/>
      <c r="H6018" s="254">
        <v>4</v>
      </c>
      <c r="I6018" s="255"/>
      <c r="J6018" s="250"/>
      <c r="K6018" s="250"/>
      <c r="L6018" s="256"/>
      <c r="M6018" s="257"/>
      <c r="N6018" s="258"/>
      <c r="O6018" s="258"/>
      <c r="P6018" s="258"/>
      <c r="Q6018" s="258"/>
      <c r="R6018" s="258"/>
      <c r="S6018" s="258"/>
      <c r="T6018" s="259"/>
      <c r="U6018" s="13"/>
      <c r="V6018" s="13"/>
      <c r="W6018" s="13"/>
      <c r="X6018" s="13"/>
      <c r="Y6018" s="13"/>
      <c r="Z6018" s="13"/>
      <c r="AA6018" s="13"/>
      <c r="AB6018" s="13"/>
      <c r="AC6018" s="13"/>
      <c r="AD6018" s="13"/>
      <c r="AE6018" s="13"/>
      <c r="AT6018" s="260" t="s">
        <v>260</v>
      </c>
      <c r="AU6018" s="260" t="s">
        <v>93</v>
      </c>
      <c r="AV6018" s="13" t="s">
        <v>93</v>
      </c>
      <c r="AW6018" s="13" t="s">
        <v>40</v>
      </c>
      <c r="AX6018" s="13" t="s">
        <v>91</v>
      </c>
      <c r="AY6018" s="260" t="s">
        <v>251</v>
      </c>
    </row>
    <row r="6019" s="2" customFormat="1" ht="62.7" customHeight="1">
      <c r="A6019" s="41"/>
      <c r="B6019" s="42"/>
      <c r="C6019" s="294" t="s">
        <v>4412</v>
      </c>
      <c r="D6019" s="294" t="s">
        <v>338</v>
      </c>
      <c r="E6019" s="295" t="s">
        <v>4413</v>
      </c>
      <c r="F6019" s="296" t="s">
        <v>4414</v>
      </c>
      <c r="G6019" s="297" t="s">
        <v>571</v>
      </c>
      <c r="H6019" s="298">
        <v>4</v>
      </c>
      <c r="I6019" s="299"/>
      <c r="J6019" s="300">
        <f>ROUND(I6019*H6019,2)</f>
        <v>0</v>
      </c>
      <c r="K6019" s="301"/>
      <c r="L6019" s="302"/>
      <c r="M6019" s="303" t="s">
        <v>1</v>
      </c>
      <c r="N6019" s="304" t="s">
        <v>49</v>
      </c>
      <c r="O6019" s="94"/>
      <c r="P6019" s="240">
        <f>O6019*H6019</f>
        <v>0</v>
      </c>
      <c r="Q6019" s="240">
        <v>0.033000000000000002</v>
      </c>
      <c r="R6019" s="240">
        <f>Q6019*H6019</f>
        <v>0.13200000000000001</v>
      </c>
      <c r="S6019" s="240">
        <v>0</v>
      </c>
      <c r="T6019" s="241">
        <f>S6019*H6019</f>
        <v>0</v>
      </c>
      <c r="U6019" s="41"/>
      <c r="V6019" s="41"/>
      <c r="W6019" s="41"/>
      <c r="X6019" s="41"/>
      <c r="Y6019" s="41"/>
      <c r="Z6019" s="41"/>
      <c r="AA6019" s="41"/>
      <c r="AB6019" s="41"/>
      <c r="AC6019" s="41"/>
      <c r="AD6019" s="41"/>
      <c r="AE6019" s="41"/>
      <c r="AR6019" s="242" t="s">
        <v>364</v>
      </c>
      <c r="AT6019" s="242" t="s">
        <v>338</v>
      </c>
      <c r="AU6019" s="242" t="s">
        <v>93</v>
      </c>
      <c r="AY6019" s="19" t="s">
        <v>251</v>
      </c>
      <c r="BE6019" s="243">
        <f>IF(N6019="základní",J6019,0)</f>
        <v>0</v>
      </c>
      <c r="BF6019" s="243">
        <f>IF(N6019="snížená",J6019,0)</f>
        <v>0</v>
      </c>
      <c r="BG6019" s="243">
        <f>IF(N6019="zákl. přenesená",J6019,0)</f>
        <v>0</v>
      </c>
      <c r="BH6019" s="243">
        <f>IF(N6019="sníž. přenesená",J6019,0)</f>
        <v>0</v>
      </c>
      <c r="BI6019" s="243">
        <f>IF(N6019="nulová",J6019,0)</f>
        <v>0</v>
      </c>
      <c r="BJ6019" s="19" t="s">
        <v>91</v>
      </c>
      <c r="BK6019" s="243">
        <f>ROUND(I6019*H6019,2)</f>
        <v>0</v>
      </c>
      <c r="BL6019" s="19" t="s">
        <v>304</v>
      </c>
      <c r="BM6019" s="242" t="s">
        <v>4415</v>
      </c>
    </row>
    <row r="6020" s="15" customFormat="1">
      <c r="A6020" s="15"/>
      <c r="B6020" s="272"/>
      <c r="C6020" s="273"/>
      <c r="D6020" s="251" t="s">
        <v>260</v>
      </c>
      <c r="E6020" s="274" t="s">
        <v>1</v>
      </c>
      <c r="F6020" s="275" t="s">
        <v>1246</v>
      </c>
      <c r="G6020" s="273"/>
      <c r="H6020" s="274" t="s">
        <v>1</v>
      </c>
      <c r="I6020" s="276"/>
      <c r="J6020" s="273"/>
      <c r="K6020" s="273"/>
      <c r="L6020" s="277"/>
      <c r="M6020" s="278"/>
      <c r="N6020" s="279"/>
      <c r="O6020" s="279"/>
      <c r="P6020" s="279"/>
      <c r="Q6020" s="279"/>
      <c r="R6020" s="279"/>
      <c r="S6020" s="279"/>
      <c r="T6020" s="280"/>
      <c r="U6020" s="15"/>
      <c r="V6020" s="15"/>
      <c r="W6020" s="15"/>
      <c r="X6020" s="15"/>
      <c r="Y6020" s="15"/>
      <c r="Z6020" s="15"/>
      <c r="AA6020" s="15"/>
      <c r="AB6020" s="15"/>
      <c r="AC6020" s="15"/>
      <c r="AD6020" s="15"/>
      <c r="AE6020" s="15"/>
      <c r="AT6020" s="281" t="s">
        <v>260</v>
      </c>
      <c r="AU6020" s="281" t="s">
        <v>93</v>
      </c>
      <c r="AV6020" s="15" t="s">
        <v>91</v>
      </c>
      <c r="AW6020" s="15" t="s">
        <v>40</v>
      </c>
      <c r="AX6020" s="15" t="s">
        <v>84</v>
      </c>
      <c r="AY6020" s="281" t="s">
        <v>251</v>
      </c>
    </row>
    <row r="6021" s="13" customFormat="1">
      <c r="A6021" s="13"/>
      <c r="B6021" s="249"/>
      <c r="C6021" s="250"/>
      <c r="D6021" s="251" t="s">
        <v>260</v>
      </c>
      <c r="E6021" s="252" t="s">
        <v>1</v>
      </c>
      <c r="F6021" s="253" t="s">
        <v>4411</v>
      </c>
      <c r="G6021" s="250"/>
      <c r="H6021" s="254">
        <v>4</v>
      </c>
      <c r="I6021" s="255"/>
      <c r="J6021" s="250"/>
      <c r="K6021" s="250"/>
      <c r="L6021" s="256"/>
      <c r="M6021" s="257"/>
      <c r="N6021" s="258"/>
      <c r="O6021" s="258"/>
      <c r="P6021" s="258"/>
      <c r="Q6021" s="258"/>
      <c r="R6021" s="258"/>
      <c r="S6021" s="258"/>
      <c r="T6021" s="259"/>
      <c r="U6021" s="13"/>
      <c r="V6021" s="13"/>
      <c r="W6021" s="13"/>
      <c r="X6021" s="13"/>
      <c r="Y6021" s="13"/>
      <c r="Z6021" s="13"/>
      <c r="AA6021" s="13"/>
      <c r="AB6021" s="13"/>
      <c r="AC6021" s="13"/>
      <c r="AD6021" s="13"/>
      <c r="AE6021" s="13"/>
      <c r="AT6021" s="260" t="s">
        <v>260</v>
      </c>
      <c r="AU6021" s="260" t="s">
        <v>93</v>
      </c>
      <c r="AV6021" s="13" t="s">
        <v>93</v>
      </c>
      <c r="AW6021" s="13" t="s">
        <v>40</v>
      </c>
      <c r="AX6021" s="13" t="s">
        <v>91</v>
      </c>
      <c r="AY6021" s="260" t="s">
        <v>251</v>
      </c>
    </row>
    <row r="6022" s="2" customFormat="1" ht="62.7" customHeight="1">
      <c r="A6022" s="41"/>
      <c r="B6022" s="42"/>
      <c r="C6022" s="294" t="s">
        <v>4416</v>
      </c>
      <c r="D6022" s="294" t="s">
        <v>338</v>
      </c>
      <c r="E6022" s="295" t="s">
        <v>4417</v>
      </c>
      <c r="F6022" s="296" t="s">
        <v>4418</v>
      </c>
      <c r="G6022" s="297" t="s">
        <v>571</v>
      </c>
      <c r="H6022" s="298">
        <v>2</v>
      </c>
      <c r="I6022" s="299"/>
      <c r="J6022" s="300">
        <f>ROUND(I6022*H6022,2)</f>
        <v>0</v>
      </c>
      <c r="K6022" s="301"/>
      <c r="L6022" s="302"/>
      <c r="M6022" s="303" t="s">
        <v>1</v>
      </c>
      <c r="N6022" s="304" t="s">
        <v>49</v>
      </c>
      <c r="O6022" s="94"/>
      <c r="P6022" s="240">
        <f>O6022*H6022</f>
        <v>0</v>
      </c>
      <c r="Q6022" s="240">
        <v>0.029000000000000001</v>
      </c>
      <c r="R6022" s="240">
        <f>Q6022*H6022</f>
        <v>0.058000000000000003</v>
      </c>
      <c r="S6022" s="240">
        <v>0</v>
      </c>
      <c r="T6022" s="241">
        <f>S6022*H6022</f>
        <v>0</v>
      </c>
      <c r="U6022" s="41"/>
      <c r="V6022" s="41"/>
      <c r="W6022" s="41"/>
      <c r="X6022" s="41"/>
      <c r="Y6022" s="41"/>
      <c r="Z6022" s="41"/>
      <c r="AA6022" s="41"/>
      <c r="AB6022" s="41"/>
      <c r="AC6022" s="41"/>
      <c r="AD6022" s="41"/>
      <c r="AE6022" s="41"/>
      <c r="AR6022" s="242" t="s">
        <v>364</v>
      </c>
      <c r="AT6022" s="242" t="s">
        <v>338</v>
      </c>
      <c r="AU6022" s="242" t="s">
        <v>93</v>
      </c>
      <c r="AY6022" s="19" t="s">
        <v>251</v>
      </c>
      <c r="BE6022" s="243">
        <f>IF(N6022="základní",J6022,0)</f>
        <v>0</v>
      </c>
      <c r="BF6022" s="243">
        <f>IF(N6022="snížená",J6022,0)</f>
        <v>0</v>
      </c>
      <c r="BG6022" s="243">
        <f>IF(N6022="zákl. přenesená",J6022,0)</f>
        <v>0</v>
      </c>
      <c r="BH6022" s="243">
        <f>IF(N6022="sníž. přenesená",J6022,0)</f>
        <v>0</v>
      </c>
      <c r="BI6022" s="243">
        <f>IF(N6022="nulová",J6022,0)</f>
        <v>0</v>
      </c>
      <c r="BJ6022" s="19" t="s">
        <v>91</v>
      </c>
      <c r="BK6022" s="243">
        <f>ROUND(I6022*H6022,2)</f>
        <v>0</v>
      </c>
      <c r="BL6022" s="19" t="s">
        <v>304</v>
      </c>
      <c r="BM6022" s="242" t="s">
        <v>4419</v>
      </c>
    </row>
    <row r="6023" s="15" customFormat="1">
      <c r="A6023" s="15"/>
      <c r="B6023" s="272"/>
      <c r="C6023" s="273"/>
      <c r="D6023" s="251" t="s">
        <v>260</v>
      </c>
      <c r="E6023" s="274" t="s">
        <v>1</v>
      </c>
      <c r="F6023" s="275" t="s">
        <v>1246</v>
      </c>
      <c r="G6023" s="273"/>
      <c r="H6023" s="274" t="s">
        <v>1</v>
      </c>
      <c r="I6023" s="276"/>
      <c r="J6023" s="273"/>
      <c r="K6023" s="273"/>
      <c r="L6023" s="277"/>
      <c r="M6023" s="278"/>
      <c r="N6023" s="279"/>
      <c r="O6023" s="279"/>
      <c r="P6023" s="279"/>
      <c r="Q6023" s="279"/>
      <c r="R6023" s="279"/>
      <c r="S6023" s="279"/>
      <c r="T6023" s="280"/>
      <c r="U6023" s="15"/>
      <c r="V6023" s="15"/>
      <c r="W6023" s="15"/>
      <c r="X6023" s="15"/>
      <c r="Y6023" s="15"/>
      <c r="Z6023" s="15"/>
      <c r="AA6023" s="15"/>
      <c r="AB6023" s="15"/>
      <c r="AC6023" s="15"/>
      <c r="AD6023" s="15"/>
      <c r="AE6023" s="15"/>
      <c r="AT6023" s="281" t="s">
        <v>260</v>
      </c>
      <c r="AU6023" s="281" t="s">
        <v>93</v>
      </c>
      <c r="AV6023" s="15" t="s">
        <v>91</v>
      </c>
      <c r="AW6023" s="15" t="s">
        <v>40</v>
      </c>
      <c r="AX6023" s="15" t="s">
        <v>84</v>
      </c>
      <c r="AY6023" s="281" t="s">
        <v>251</v>
      </c>
    </row>
    <row r="6024" s="13" customFormat="1">
      <c r="A6024" s="13"/>
      <c r="B6024" s="249"/>
      <c r="C6024" s="250"/>
      <c r="D6024" s="251" t="s">
        <v>260</v>
      </c>
      <c r="E6024" s="252" t="s">
        <v>1</v>
      </c>
      <c r="F6024" s="253" t="s">
        <v>4405</v>
      </c>
      <c r="G6024" s="250"/>
      <c r="H6024" s="254">
        <v>2</v>
      </c>
      <c r="I6024" s="255"/>
      <c r="J6024" s="250"/>
      <c r="K6024" s="250"/>
      <c r="L6024" s="256"/>
      <c r="M6024" s="257"/>
      <c r="N6024" s="258"/>
      <c r="O6024" s="258"/>
      <c r="P6024" s="258"/>
      <c r="Q6024" s="258"/>
      <c r="R6024" s="258"/>
      <c r="S6024" s="258"/>
      <c r="T6024" s="259"/>
      <c r="U6024" s="13"/>
      <c r="V6024" s="13"/>
      <c r="W6024" s="13"/>
      <c r="X6024" s="13"/>
      <c r="Y6024" s="13"/>
      <c r="Z6024" s="13"/>
      <c r="AA6024" s="13"/>
      <c r="AB6024" s="13"/>
      <c r="AC6024" s="13"/>
      <c r="AD6024" s="13"/>
      <c r="AE6024" s="13"/>
      <c r="AT6024" s="260" t="s">
        <v>260</v>
      </c>
      <c r="AU6024" s="260" t="s">
        <v>93</v>
      </c>
      <c r="AV6024" s="13" t="s">
        <v>93</v>
      </c>
      <c r="AW6024" s="13" t="s">
        <v>40</v>
      </c>
      <c r="AX6024" s="13" t="s">
        <v>91</v>
      </c>
      <c r="AY6024" s="260" t="s">
        <v>251</v>
      </c>
    </row>
    <row r="6025" s="2" customFormat="1" ht="62.7" customHeight="1">
      <c r="A6025" s="41"/>
      <c r="B6025" s="42"/>
      <c r="C6025" s="294" t="s">
        <v>4420</v>
      </c>
      <c r="D6025" s="294" t="s">
        <v>338</v>
      </c>
      <c r="E6025" s="295" t="s">
        <v>4421</v>
      </c>
      <c r="F6025" s="296" t="s">
        <v>4422</v>
      </c>
      <c r="G6025" s="297" t="s">
        <v>571</v>
      </c>
      <c r="H6025" s="298">
        <v>4</v>
      </c>
      <c r="I6025" s="299"/>
      <c r="J6025" s="300">
        <f>ROUND(I6025*H6025,2)</f>
        <v>0</v>
      </c>
      <c r="K6025" s="301"/>
      <c r="L6025" s="302"/>
      <c r="M6025" s="303" t="s">
        <v>1</v>
      </c>
      <c r="N6025" s="304" t="s">
        <v>49</v>
      </c>
      <c r="O6025" s="94"/>
      <c r="P6025" s="240">
        <f>O6025*H6025</f>
        <v>0</v>
      </c>
      <c r="Q6025" s="240">
        <v>0.028000000000000001</v>
      </c>
      <c r="R6025" s="240">
        <f>Q6025*H6025</f>
        <v>0.112</v>
      </c>
      <c r="S6025" s="240">
        <v>0</v>
      </c>
      <c r="T6025" s="241">
        <f>S6025*H6025</f>
        <v>0</v>
      </c>
      <c r="U6025" s="41"/>
      <c r="V6025" s="41"/>
      <c r="W6025" s="41"/>
      <c r="X6025" s="41"/>
      <c r="Y6025" s="41"/>
      <c r="Z6025" s="41"/>
      <c r="AA6025" s="41"/>
      <c r="AB6025" s="41"/>
      <c r="AC6025" s="41"/>
      <c r="AD6025" s="41"/>
      <c r="AE6025" s="41"/>
      <c r="AR6025" s="242" t="s">
        <v>364</v>
      </c>
      <c r="AT6025" s="242" t="s">
        <v>338</v>
      </c>
      <c r="AU6025" s="242" t="s">
        <v>93</v>
      </c>
      <c r="AY6025" s="19" t="s">
        <v>251</v>
      </c>
      <c r="BE6025" s="243">
        <f>IF(N6025="základní",J6025,0)</f>
        <v>0</v>
      </c>
      <c r="BF6025" s="243">
        <f>IF(N6025="snížená",J6025,0)</f>
        <v>0</v>
      </c>
      <c r="BG6025" s="243">
        <f>IF(N6025="zákl. přenesená",J6025,0)</f>
        <v>0</v>
      </c>
      <c r="BH6025" s="243">
        <f>IF(N6025="sníž. přenesená",J6025,0)</f>
        <v>0</v>
      </c>
      <c r="BI6025" s="243">
        <f>IF(N6025="nulová",J6025,0)</f>
        <v>0</v>
      </c>
      <c r="BJ6025" s="19" t="s">
        <v>91</v>
      </c>
      <c r="BK6025" s="243">
        <f>ROUND(I6025*H6025,2)</f>
        <v>0</v>
      </c>
      <c r="BL6025" s="19" t="s">
        <v>304</v>
      </c>
      <c r="BM6025" s="242" t="s">
        <v>4423</v>
      </c>
    </row>
    <row r="6026" s="15" customFormat="1">
      <c r="A6026" s="15"/>
      <c r="B6026" s="272"/>
      <c r="C6026" s="273"/>
      <c r="D6026" s="251" t="s">
        <v>260</v>
      </c>
      <c r="E6026" s="274" t="s">
        <v>1</v>
      </c>
      <c r="F6026" s="275" t="s">
        <v>1246</v>
      </c>
      <c r="G6026" s="273"/>
      <c r="H6026" s="274" t="s">
        <v>1</v>
      </c>
      <c r="I6026" s="276"/>
      <c r="J6026" s="273"/>
      <c r="K6026" s="273"/>
      <c r="L6026" s="277"/>
      <c r="M6026" s="278"/>
      <c r="N6026" s="279"/>
      <c r="O6026" s="279"/>
      <c r="P6026" s="279"/>
      <c r="Q6026" s="279"/>
      <c r="R6026" s="279"/>
      <c r="S6026" s="279"/>
      <c r="T6026" s="280"/>
      <c r="U6026" s="15"/>
      <c r="V6026" s="15"/>
      <c r="W6026" s="15"/>
      <c r="X6026" s="15"/>
      <c r="Y6026" s="15"/>
      <c r="Z6026" s="15"/>
      <c r="AA6026" s="15"/>
      <c r="AB6026" s="15"/>
      <c r="AC6026" s="15"/>
      <c r="AD6026" s="15"/>
      <c r="AE6026" s="15"/>
      <c r="AT6026" s="281" t="s">
        <v>260</v>
      </c>
      <c r="AU6026" s="281" t="s">
        <v>93</v>
      </c>
      <c r="AV6026" s="15" t="s">
        <v>91</v>
      </c>
      <c r="AW6026" s="15" t="s">
        <v>40</v>
      </c>
      <c r="AX6026" s="15" t="s">
        <v>84</v>
      </c>
      <c r="AY6026" s="281" t="s">
        <v>251</v>
      </c>
    </row>
    <row r="6027" s="13" customFormat="1">
      <c r="A6027" s="13"/>
      <c r="B6027" s="249"/>
      <c r="C6027" s="250"/>
      <c r="D6027" s="251" t="s">
        <v>260</v>
      </c>
      <c r="E6027" s="252" t="s">
        <v>1</v>
      </c>
      <c r="F6027" s="253" t="s">
        <v>4406</v>
      </c>
      <c r="G6027" s="250"/>
      <c r="H6027" s="254">
        <v>4</v>
      </c>
      <c r="I6027" s="255"/>
      <c r="J6027" s="250"/>
      <c r="K6027" s="250"/>
      <c r="L6027" s="256"/>
      <c r="M6027" s="257"/>
      <c r="N6027" s="258"/>
      <c r="O6027" s="258"/>
      <c r="P6027" s="258"/>
      <c r="Q6027" s="258"/>
      <c r="R6027" s="258"/>
      <c r="S6027" s="258"/>
      <c r="T6027" s="259"/>
      <c r="U6027" s="13"/>
      <c r="V6027" s="13"/>
      <c r="W6027" s="13"/>
      <c r="X6027" s="13"/>
      <c r="Y6027" s="13"/>
      <c r="Z6027" s="13"/>
      <c r="AA6027" s="13"/>
      <c r="AB6027" s="13"/>
      <c r="AC6027" s="13"/>
      <c r="AD6027" s="13"/>
      <c r="AE6027" s="13"/>
      <c r="AT6027" s="260" t="s">
        <v>260</v>
      </c>
      <c r="AU6027" s="260" t="s">
        <v>93</v>
      </c>
      <c r="AV6027" s="13" t="s">
        <v>93</v>
      </c>
      <c r="AW6027" s="13" t="s">
        <v>40</v>
      </c>
      <c r="AX6027" s="13" t="s">
        <v>91</v>
      </c>
      <c r="AY6027" s="260" t="s">
        <v>251</v>
      </c>
    </row>
    <row r="6028" s="2" customFormat="1" ht="24.15" customHeight="1">
      <c r="A6028" s="41"/>
      <c r="B6028" s="42"/>
      <c r="C6028" s="230" t="s">
        <v>4424</v>
      </c>
      <c r="D6028" s="230" t="s">
        <v>253</v>
      </c>
      <c r="E6028" s="231" t="s">
        <v>4425</v>
      </c>
      <c r="F6028" s="232" t="s">
        <v>4426</v>
      </c>
      <c r="G6028" s="233" t="s">
        <v>1665</v>
      </c>
      <c r="H6028" s="305"/>
      <c r="I6028" s="235"/>
      <c r="J6028" s="236">
        <f>ROUND(I6028*H6028,2)</f>
        <v>0</v>
      </c>
      <c r="K6028" s="237"/>
      <c r="L6028" s="47"/>
      <c r="M6028" s="238" t="s">
        <v>1</v>
      </c>
      <c r="N6028" s="239" t="s">
        <v>49</v>
      </c>
      <c r="O6028" s="94"/>
      <c r="P6028" s="240">
        <f>O6028*H6028</f>
        <v>0</v>
      </c>
      <c r="Q6028" s="240">
        <v>0</v>
      </c>
      <c r="R6028" s="240">
        <f>Q6028*H6028</f>
        <v>0</v>
      </c>
      <c r="S6028" s="240">
        <v>0</v>
      </c>
      <c r="T6028" s="241">
        <f>S6028*H6028</f>
        <v>0</v>
      </c>
      <c r="U6028" s="41"/>
      <c r="V6028" s="41"/>
      <c r="W6028" s="41"/>
      <c r="X6028" s="41"/>
      <c r="Y6028" s="41"/>
      <c r="Z6028" s="41"/>
      <c r="AA6028" s="41"/>
      <c r="AB6028" s="41"/>
      <c r="AC6028" s="41"/>
      <c r="AD6028" s="41"/>
      <c r="AE6028" s="41"/>
      <c r="AR6028" s="242" t="s">
        <v>304</v>
      </c>
      <c r="AT6028" s="242" t="s">
        <v>253</v>
      </c>
      <c r="AU6028" s="242" t="s">
        <v>93</v>
      </c>
      <c r="AY6028" s="19" t="s">
        <v>251</v>
      </c>
      <c r="BE6028" s="243">
        <f>IF(N6028="základní",J6028,0)</f>
        <v>0</v>
      </c>
      <c r="BF6028" s="243">
        <f>IF(N6028="snížená",J6028,0)</f>
        <v>0</v>
      </c>
      <c r="BG6028" s="243">
        <f>IF(N6028="zákl. přenesená",J6028,0)</f>
        <v>0</v>
      </c>
      <c r="BH6028" s="243">
        <f>IF(N6028="sníž. přenesená",J6028,0)</f>
        <v>0</v>
      </c>
      <c r="BI6028" s="243">
        <f>IF(N6028="nulová",J6028,0)</f>
        <v>0</v>
      </c>
      <c r="BJ6028" s="19" t="s">
        <v>91</v>
      </c>
      <c r="BK6028" s="243">
        <f>ROUND(I6028*H6028,2)</f>
        <v>0</v>
      </c>
      <c r="BL6028" s="19" t="s">
        <v>304</v>
      </c>
      <c r="BM6028" s="242" t="s">
        <v>4427</v>
      </c>
    </row>
    <row r="6029" s="2" customFormat="1">
      <c r="A6029" s="41"/>
      <c r="B6029" s="42"/>
      <c r="C6029" s="43"/>
      <c r="D6029" s="244" t="s">
        <v>258</v>
      </c>
      <c r="E6029" s="43"/>
      <c r="F6029" s="245" t="s">
        <v>4428</v>
      </c>
      <c r="G6029" s="43"/>
      <c r="H6029" s="43"/>
      <c r="I6029" s="246"/>
      <c r="J6029" s="43"/>
      <c r="K6029" s="43"/>
      <c r="L6029" s="47"/>
      <c r="M6029" s="247"/>
      <c r="N6029" s="248"/>
      <c r="O6029" s="94"/>
      <c r="P6029" s="94"/>
      <c r="Q6029" s="94"/>
      <c r="R6029" s="94"/>
      <c r="S6029" s="94"/>
      <c r="T6029" s="95"/>
      <c r="U6029" s="41"/>
      <c r="V6029" s="41"/>
      <c r="W6029" s="41"/>
      <c r="X6029" s="41"/>
      <c r="Y6029" s="41"/>
      <c r="Z6029" s="41"/>
      <c r="AA6029" s="41"/>
      <c r="AB6029" s="41"/>
      <c r="AC6029" s="41"/>
      <c r="AD6029" s="41"/>
      <c r="AE6029" s="41"/>
      <c r="AT6029" s="19" t="s">
        <v>258</v>
      </c>
      <c r="AU6029" s="19" t="s">
        <v>93</v>
      </c>
    </row>
    <row r="6030" s="12" customFormat="1" ht="25.92" customHeight="1">
      <c r="A6030" s="12"/>
      <c r="B6030" s="214"/>
      <c r="C6030" s="215"/>
      <c r="D6030" s="216" t="s">
        <v>83</v>
      </c>
      <c r="E6030" s="217" t="s">
        <v>338</v>
      </c>
      <c r="F6030" s="217" t="s">
        <v>4429</v>
      </c>
      <c r="G6030" s="215"/>
      <c r="H6030" s="215"/>
      <c r="I6030" s="218"/>
      <c r="J6030" s="219">
        <f>BK6030</f>
        <v>0</v>
      </c>
      <c r="K6030" s="215"/>
      <c r="L6030" s="220"/>
      <c r="M6030" s="221"/>
      <c r="N6030" s="222"/>
      <c r="O6030" s="222"/>
      <c r="P6030" s="223">
        <f>P6031+P6039</f>
        <v>0</v>
      </c>
      <c r="Q6030" s="222"/>
      <c r="R6030" s="223">
        <f>R6031+R6039</f>
        <v>0.83810000000000007</v>
      </c>
      <c r="S6030" s="222"/>
      <c r="T6030" s="224">
        <f>T6031+T6039</f>
        <v>0</v>
      </c>
      <c r="U6030" s="12"/>
      <c r="V6030" s="12"/>
      <c r="W6030" s="12"/>
      <c r="X6030" s="12"/>
      <c r="Y6030" s="12"/>
      <c r="Z6030" s="12"/>
      <c r="AA6030" s="12"/>
      <c r="AB6030" s="12"/>
      <c r="AC6030" s="12"/>
      <c r="AD6030" s="12"/>
      <c r="AE6030" s="12"/>
      <c r="AR6030" s="225" t="s">
        <v>273</v>
      </c>
      <c r="AT6030" s="226" t="s">
        <v>83</v>
      </c>
      <c r="AU6030" s="226" t="s">
        <v>84</v>
      </c>
      <c r="AY6030" s="225" t="s">
        <v>251</v>
      </c>
      <c r="BK6030" s="227">
        <f>BK6031+BK6039</f>
        <v>0</v>
      </c>
    </row>
    <row r="6031" s="12" customFormat="1" ht="22.8" customHeight="1">
      <c r="A6031" s="12"/>
      <c r="B6031" s="214"/>
      <c r="C6031" s="215"/>
      <c r="D6031" s="216" t="s">
        <v>83</v>
      </c>
      <c r="E6031" s="228" t="s">
        <v>4430</v>
      </c>
      <c r="F6031" s="228" t="s">
        <v>4431</v>
      </c>
      <c r="G6031" s="215"/>
      <c r="H6031" s="215"/>
      <c r="I6031" s="218"/>
      <c r="J6031" s="229">
        <f>BK6031</f>
        <v>0</v>
      </c>
      <c r="K6031" s="215"/>
      <c r="L6031" s="220"/>
      <c r="M6031" s="221"/>
      <c r="N6031" s="222"/>
      <c r="O6031" s="222"/>
      <c r="P6031" s="223">
        <f>SUM(P6032:P6038)</f>
        <v>0</v>
      </c>
      <c r="Q6031" s="222"/>
      <c r="R6031" s="223">
        <f>SUM(R6032:R6038)</f>
        <v>0.83810000000000007</v>
      </c>
      <c r="S6031" s="222"/>
      <c r="T6031" s="224">
        <f>SUM(T6032:T6038)</f>
        <v>0</v>
      </c>
      <c r="U6031" s="12"/>
      <c r="V6031" s="12"/>
      <c r="W6031" s="12"/>
      <c r="X6031" s="12"/>
      <c r="Y6031" s="12"/>
      <c r="Z6031" s="12"/>
      <c r="AA6031" s="12"/>
      <c r="AB6031" s="12"/>
      <c r="AC6031" s="12"/>
      <c r="AD6031" s="12"/>
      <c r="AE6031" s="12"/>
      <c r="AR6031" s="225" t="s">
        <v>273</v>
      </c>
      <c r="AT6031" s="226" t="s">
        <v>83</v>
      </c>
      <c r="AU6031" s="226" t="s">
        <v>91</v>
      </c>
      <c r="AY6031" s="225" t="s">
        <v>251</v>
      </c>
      <c r="BK6031" s="227">
        <f>SUM(BK6032:BK6038)</f>
        <v>0</v>
      </c>
    </row>
    <row r="6032" s="2" customFormat="1" ht="16.5" customHeight="1">
      <c r="A6032" s="41"/>
      <c r="B6032" s="42"/>
      <c r="C6032" s="230" t="s">
        <v>4432</v>
      </c>
      <c r="D6032" s="230" t="s">
        <v>253</v>
      </c>
      <c r="E6032" s="231" t="s">
        <v>4433</v>
      </c>
      <c r="F6032" s="232" t="s">
        <v>4434</v>
      </c>
      <c r="G6032" s="233" t="s">
        <v>571</v>
      </c>
      <c r="H6032" s="234">
        <v>1</v>
      </c>
      <c r="I6032" s="235"/>
      <c r="J6032" s="236">
        <f>ROUND(I6032*H6032,2)</f>
        <v>0</v>
      </c>
      <c r="K6032" s="237"/>
      <c r="L6032" s="47"/>
      <c r="M6032" s="238" t="s">
        <v>1</v>
      </c>
      <c r="N6032" s="239" t="s">
        <v>49</v>
      </c>
      <c r="O6032" s="94"/>
      <c r="P6032" s="240">
        <f>O6032*H6032</f>
        <v>0</v>
      </c>
      <c r="Q6032" s="240">
        <v>0.78010000000000002</v>
      </c>
      <c r="R6032" s="240">
        <f>Q6032*H6032</f>
        <v>0.78010000000000002</v>
      </c>
      <c r="S6032" s="240">
        <v>0</v>
      </c>
      <c r="T6032" s="241">
        <f>S6032*H6032</f>
        <v>0</v>
      </c>
      <c r="U6032" s="41"/>
      <c r="V6032" s="41"/>
      <c r="W6032" s="41"/>
      <c r="X6032" s="41"/>
      <c r="Y6032" s="41"/>
      <c r="Z6032" s="41"/>
      <c r="AA6032" s="41"/>
      <c r="AB6032" s="41"/>
      <c r="AC6032" s="41"/>
      <c r="AD6032" s="41"/>
      <c r="AE6032" s="41"/>
      <c r="AR6032" s="242" t="s">
        <v>491</v>
      </c>
      <c r="AT6032" s="242" t="s">
        <v>253</v>
      </c>
      <c r="AU6032" s="242" t="s">
        <v>93</v>
      </c>
      <c r="AY6032" s="19" t="s">
        <v>251</v>
      </c>
      <c r="BE6032" s="243">
        <f>IF(N6032="základní",J6032,0)</f>
        <v>0</v>
      </c>
      <c r="BF6032" s="243">
        <f>IF(N6032="snížená",J6032,0)</f>
        <v>0</v>
      </c>
      <c r="BG6032" s="243">
        <f>IF(N6032="zákl. přenesená",J6032,0)</f>
        <v>0</v>
      </c>
      <c r="BH6032" s="243">
        <f>IF(N6032="sníž. přenesená",J6032,0)</f>
        <v>0</v>
      </c>
      <c r="BI6032" s="243">
        <f>IF(N6032="nulová",J6032,0)</f>
        <v>0</v>
      </c>
      <c r="BJ6032" s="19" t="s">
        <v>91</v>
      </c>
      <c r="BK6032" s="243">
        <f>ROUND(I6032*H6032,2)</f>
        <v>0</v>
      </c>
      <c r="BL6032" s="19" t="s">
        <v>491</v>
      </c>
      <c r="BM6032" s="242" t="s">
        <v>4435</v>
      </c>
    </row>
    <row r="6033" s="2" customFormat="1">
      <c r="A6033" s="41"/>
      <c r="B6033" s="42"/>
      <c r="C6033" s="43"/>
      <c r="D6033" s="244" t="s">
        <v>258</v>
      </c>
      <c r="E6033" s="43"/>
      <c r="F6033" s="245" t="s">
        <v>4436</v>
      </c>
      <c r="G6033" s="43"/>
      <c r="H6033" s="43"/>
      <c r="I6033" s="246"/>
      <c r="J6033" s="43"/>
      <c r="K6033" s="43"/>
      <c r="L6033" s="47"/>
      <c r="M6033" s="247"/>
      <c r="N6033" s="248"/>
      <c r="O6033" s="94"/>
      <c r="P6033" s="94"/>
      <c r="Q6033" s="94"/>
      <c r="R6033" s="94"/>
      <c r="S6033" s="94"/>
      <c r="T6033" s="95"/>
      <c r="U6033" s="41"/>
      <c r="V6033" s="41"/>
      <c r="W6033" s="41"/>
      <c r="X6033" s="41"/>
      <c r="Y6033" s="41"/>
      <c r="Z6033" s="41"/>
      <c r="AA6033" s="41"/>
      <c r="AB6033" s="41"/>
      <c r="AC6033" s="41"/>
      <c r="AD6033" s="41"/>
      <c r="AE6033" s="41"/>
      <c r="AT6033" s="19" t="s">
        <v>258</v>
      </c>
      <c r="AU6033" s="19" t="s">
        <v>93</v>
      </c>
    </row>
    <row r="6034" s="15" customFormat="1">
      <c r="A6034" s="15"/>
      <c r="B6034" s="272"/>
      <c r="C6034" s="273"/>
      <c r="D6034" s="251" t="s">
        <v>260</v>
      </c>
      <c r="E6034" s="274" t="s">
        <v>1</v>
      </c>
      <c r="F6034" s="275" t="s">
        <v>1246</v>
      </c>
      <c r="G6034" s="273"/>
      <c r="H6034" s="274" t="s">
        <v>1</v>
      </c>
      <c r="I6034" s="276"/>
      <c r="J6034" s="273"/>
      <c r="K6034" s="273"/>
      <c r="L6034" s="277"/>
      <c r="M6034" s="278"/>
      <c r="N6034" s="279"/>
      <c r="O6034" s="279"/>
      <c r="P6034" s="279"/>
      <c r="Q6034" s="279"/>
      <c r="R6034" s="279"/>
      <c r="S6034" s="279"/>
      <c r="T6034" s="280"/>
      <c r="U6034" s="15"/>
      <c r="V6034" s="15"/>
      <c r="W6034" s="15"/>
      <c r="X6034" s="15"/>
      <c r="Y6034" s="15"/>
      <c r="Z6034" s="15"/>
      <c r="AA6034" s="15"/>
      <c r="AB6034" s="15"/>
      <c r="AC6034" s="15"/>
      <c r="AD6034" s="15"/>
      <c r="AE6034" s="15"/>
      <c r="AT6034" s="281" t="s">
        <v>260</v>
      </c>
      <c r="AU6034" s="281" t="s">
        <v>93</v>
      </c>
      <c r="AV6034" s="15" t="s">
        <v>91</v>
      </c>
      <c r="AW6034" s="15" t="s">
        <v>40</v>
      </c>
      <c r="AX6034" s="15" t="s">
        <v>84</v>
      </c>
      <c r="AY6034" s="281" t="s">
        <v>251</v>
      </c>
    </row>
    <row r="6035" s="13" customFormat="1">
      <c r="A6035" s="13"/>
      <c r="B6035" s="249"/>
      <c r="C6035" s="250"/>
      <c r="D6035" s="251" t="s">
        <v>260</v>
      </c>
      <c r="E6035" s="252" t="s">
        <v>1</v>
      </c>
      <c r="F6035" s="253" t="s">
        <v>4437</v>
      </c>
      <c r="G6035" s="250"/>
      <c r="H6035" s="254">
        <v>1</v>
      </c>
      <c r="I6035" s="255"/>
      <c r="J6035" s="250"/>
      <c r="K6035" s="250"/>
      <c r="L6035" s="256"/>
      <c r="M6035" s="257"/>
      <c r="N6035" s="258"/>
      <c r="O6035" s="258"/>
      <c r="P6035" s="258"/>
      <c r="Q6035" s="258"/>
      <c r="R6035" s="258"/>
      <c r="S6035" s="258"/>
      <c r="T6035" s="259"/>
      <c r="U6035" s="13"/>
      <c r="V6035" s="13"/>
      <c r="W6035" s="13"/>
      <c r="X6035" s="13"/>
      <c r="Y6035" s="13"/>
      <c r="Z6035" s="13"/>
      <c r="AA6035" s="13"/>
      <c r="AB6035" s="13"/>
      <c r="AC6035" s="13"/>
      <c r="AD6035" s="13"/>
      <c r="AE6035" s="13"/>
      <c r="AT6035" s="260" t="s">
        <v>260</v>
      </c>
      <c r="AU6035" s="260" t="s">
        <v>93</v>
      </c>
      <c r="AV6035" s="13" t="s">
        <v>93</v>
      </c>
      <c r="AW6035" s="13" t="s">
        <v>40</v>
      </c>
      <c r="AX6035" s="13" t="s">
        <v>91</v>
      </c>
      <c r="AY6035" s="260" t="s">
        <v>251</v>
      </c>
    </row>
    <row r="6036" s="2" customFormat="1" ht="62.7" customHeight="1">
      <c r="A6036" s="41"/>
      <c r="B6036" s="42"/>
      <c r="C6036" s="294" t="s">
        <v>4438</v>
      </c>
      <c r="D6036" s="294" t="s">
        <v>338</v>
      </c>
      <c r="E6036" s="295" t="s">
        <v>4439</v>
      </c>
      <c r="F6036" s="296" t="s">
        <v>4440</v>
      </c>
      <c r="G6036" s="297" t="s">
        <v>571</v>
      </c>
      <c r="H6036" s="298">
        <v>1</v>
      </c>
      <c r="I6036" s="299"/>
      <c r="J6036" s="300">
        <f>ROUND(I6036*H6036,2)</f>
        <v>0</v>
      </c>
      <c r="K6036" s="301"/>
      <c r="L6036" s="302"/>
      <c r="M6036" s="303" t="s">
        <v>1</v>
      </c>
      <c r="N6036" s="304" t="s">
        <v>49</v>
      </c>
      <c r="O6036" s="94"/>
      <c r="P6036" s="240">
        <f>O6036*H6036</f>
        <v>0</v>
      </c>
      <c r="Q6036" s="240">
        <v>0.058000000000000003</v>
      </c>
      <c r="R6036" s="240">
        <f>Q6036*H6036</f>
        <v>0.058000000000000003</v>
      </c>
      <c r="S6036" s="240">
        <v>0</v>
      </c>
      <c r="T6036" s="241">
        <f>S6036*H6036</f>
        <v>0</v>
      </c>
      <c r="U6036" s="41"/>
      <c r="V6036" s="41"/>
      <c r="W6036" s="41"/>
      <c r="X6036" s="41"/>
      <c r="Y6036" s="41"/>
      <c r="Z6036" s="41"/>
      <c r="AA6036" s="41"/>
      <c r="AB6036" s="41"/>
      <c r="AC6036" s="41"/>
      <c r="AD6036" s="41"/>
      <c r="AE6036" s="41"/>
      <c r="AR6036" s="242" t="s">
        <v>791</v>
      </c>
      <c r="AT6036" s="242" t="s">
        <v>338</v>
      </c>
      <c r="AU6036" s="242" t="s">
        <v>93</v>
      </c>
      <c r="AY6036" s="19" t="s">
        <v>251</v>
      </c>
      <c r="BE6036" s="243">
        <f>IF(N6036="základní",J6036,0)</f>
        <v>0</v>
      </c>
      <c r="BF6036" s="243">
        <f>IF(N6036="snížená",J6036,0)</f>
        <v>0</v>
      </c>
      <c r="BG6036" s="243">
        <f>IF(N6036="zákl. přenesená",J6036,0)</f>
        <v>0</v>
      </c>
      <c r="BH6036" s="243">
        <f>IF(N6036="sníž. přenesená",J6036,0)</f>
        <v>0</v>
      </c>
      <c r="BI6036" s="243">
        <f>IF(N6036="nulová",J6036,0)</f>
        <v>0</v>
      </c>
      <c r="BJ6036" s="19" t="s">
        <v>91</v>
      </c>
      <c r="BK6036" s="243">
        <f>ROUND(I6036*H6036,2)</f>
        <v>0</v>
      </c>
      <c r="BL6036" s="19" t="s">
        <v>791</v>
      </c>
      <c r="BM6036" s="242" t="s">
        <v>4441</v>
      </c>
    </row>
    <row r="6037" s="15" customFormat="1">
      <c r="A6037" s="15"/>
      <c r="B6037" s="272"/>
      <c r="C6037" s="273"/>
      <c r="D6037" s="251" t="s">
        <v>260</v>
      </c>
      <c r="E6037" s="274" t="s">
        <v>1</v>
      </c>
      <c r="F6037" s="275" t="s">
        <v>1246</v>
      </c>
      <c r="G6037" s="273"/>
      <c r="H6037" s="274" t="s">
        <v>1</v>
      </c>
      <c r="I6037" s="276"/>
      <c r="J6037" s="273"/>
      <c r="K6037" s="273"/>
      <c r="L6037" s="277"/>
      <c r="M6037" s="278"/>
      <c r="N6037" s="279"/>
      <c r="O6037" s="279"/>
      <c r="P6037" s="279"/>
      <c r="Q6037" s="279"/>
      <c r="R6037" s="279"/>
      <c r="S6037" s="279"/>
      <c r="T6037" s="280"/>
      <c r="U6037" s="15"/>
      <c r="V6037" s="15"/>
      <c r="W6037" s="15"/>
      <c r="X6037" s="15"/>
      <c r="Y6037" s="15"/>
      <c r="Z6037" s="15"/>
      <c r="AA6037" s="15"/>
      <c r="AB6037" s="15"/>
      <c r="AC6037" s="15"/>
      <c r="AD6037" s="15"/>
      <c r="AE6037" s="15"/>
      <c r="AT6037" s="281" t="s">
        <v>260</v>
      </c>
      <c r="AU6037" s="281" t="s">
        <v>93</v>
      </c>
      <c r="AV6037" s="15" t="s">
        <v>91</v>
      </c>
      <c r="AW6037" s="15" t="s">
        <v>40</v>
      </c>
      <c r="AX6037" s="15" t="s">
        <v>84</v>
      </c>
      <c r="AY6037" s="281" t="s">
        <v>251</v>
      </c>
    </row>
    <row r="6038" s="13" customFormat="1">
      <c r="A6038" s="13"/>
      <c r="B6038" s="249"/>
      <c r="C6038" s="250"/>
      <c r="D6038" s="251" t="s">
        <v>260</v>
      </c>
      <c r="E6038" s="252" t="s">
        <v>1</v>
      </c>
      <c r="F6038" s="253" t="s">
        <v>4437</v>
      </c>
      <c r="G6038" s="250"/>
      <c r="H6038" s="254">
        <v>1</v>
      </c>
      <c r="I6038" s="255"/>
      <c r="J6038" s="250"/>
      <c r="K6038" s="250"/>
      <c r="L6038" s="256"/>
      <c r="M6038" s="257"/>
      <c r="N6038" s="258"/>
      <c r="O6038" s="258"/>
      <c r="P6038" s="258"/>
      <c r="Q6038" s="258"/>
      <c r="R6038" s="258"/>
      <c r="S6038" s="258"/>
      <c r="T6038" s="259"/>
      <c r="U6038" s="13"/>
      <c r="V6038" s="13"/>
      <c r="W6038" s="13"/>
      <c r="X6038" s="13"/>
      <c r="Y6038" s="13"/>
      <c r="Z6038" s="13"/>
      <c r="AA6038" s="13"/>
      <c r="AB6038" s="13"/>
      <c r="AC6038" s="13"/>
      <c r="AD6038" s="13"/>
      <c r="AE6038" s="13"/>
      <c r="AT6038" s="260" t="s">
        <v>260</v>
      </c>
      <c r="AU6038" s="260" t="s">
        <v>93</v>
      </c>
      <c r="AV6038" s="13" t="s">
        <v>93</v>
      </c>
      <c r="AW6038" s="13" t="s">
        <v>40</v>
      </c>
      <c r="AX6038" s="13" t="s">
        <v>91</v>
      </c>
      <c r="AY6038" s="260" t="s">
        <v>251</v>
      </c>
    </row>
    <row r="6039" s="12" customFormat="1" ht="22.8" customHeight="1">
      <c r="A6039" s="12"/>
      <c r="B6039" s="214"/>
      <c r="C6039" s="215"/>
      <c r="D6039" s="216" t="s">
        <v>83</v>
      </c>
      <c r="E6039" s="228" t="s">
        <v>4442</v>
      </c>
      <c r="F6039" s="228" t="s">
        <v>4443</v>
      </c>
      <c r="G6039" s="215"/>
      <c r="H6039" s="215"/>
      <c r="I6039" s="218"/>
      <c r="J6039" s="229">
        <f>BK6039</f>
        <v>0</v>
      </c>
      <c r="K6039" s="215"/>
      <c r="L6039" s="220"/>
      <c r="M6039" s="221"/>
      <c r="N6039" s="222"/>
      <c r="O6039" s="222"/>
      <c r="P6039" s="223">
        <f>P6040</f>
        <v>0</v>
      </c>
      <c r="Q6039" s="222"/>
      <c r="R6039" s="223">
        <f>R6040</f>
        <v>0</v>
      </c>
      <c r="S6039" s="222"/>
      <c r="T6039" s="224">
        <f>T6040</f>
        <v>0</v>
      </c>
      <c r="U6039" s="12"/>
      <c r="V6039" s="12"/>
      <c r="W6039" s="12"/>
      <c r="X6039" s="12"/>
      <c r="Y6039" s="12"/>
      <c r="Z6039" s="12"/>
      <c r="AA6039" s="12"/>
      <c r="AB6039" s="12"/>
      <c r="AC6039" s="12"/>
      <c r="AD6039" s="12"/>
      <c r="AE6039" s="12"/>
      <c r="AR6039" s="225" t="s">
        <v>273</v>
      </c>
      <c r="AT6039" s="226" t="s">
        <v>83</v>
      </c>
      <c r="AU6039" s="226" t="s">
        <v>91</v>
      </c>
      <c r="AY6039" s="225" t="s">
        <v>251</v>
      </c>
      <c r="BK6039" s="227">
        <f>BK6040</f>
        <v>0</v>
      </c>
    </row>
    <row r="6040" s="2" customFormat="1" ht="16.5" customHeight="1">
      <c r="A6040" s="41"/>
      <c r="B6040" s="42"/>
      <c r="C6040" s="230" t="s">
        <v>4444</v>
      </c>
      <c r="D6040" s="230" t="s">
        <v>253</v>
      </c>
      <c r="E6040" s="231" t="s">
        <v>4445</v>
      </c>
      <c r="F6040" s="232" t="s">
        <v>4446</v>
      </c>
      <c r="G6040" s="233" t="s">
        <v>571</v>
      </c>
      <c r="H6040" s="234">
        <v>1</v>
      </c>
      <c r="I6040" s="235"/>
      <c r="J6040" s="236">
        <f>ROUND(I6040*H6040,2)</f>
        <v>0</v>
      </c>
      <c r="K6040" s="237"/>
      <c r="L6040" s="47"/>
      <c r="M6040" s="306" t="s">
        <v>1</v>
      </c>
      <c r="N6040" s="307" t="s">
        <v>49</v>
      </c>
      <c r="O6040" s="308"/>
      <c r="P6040" s="309">
        <f>O6040*H6040</f>
        <v>0</v>
      </c>
      <c r="Q6040" s="309">
        <v>0</v>
      </c>
      <c r="R6040" s="309">
        <f>Q6040*H6040</f>
        <v>0</v>
      </c>
      <c r="S6040" s="309">
        <v>0</v>
      </c>
      <c r="T6040" s="310">
        <f>S6040*H6040</f>
        <v>0</v>
      </c>
      <c r="U6040" s="41"/>
      <c r="V6040" s="41"/>
      <c r="W6040" s="41"/>
      <c r="X6040" s="41"/>
      <c r="Y6040" s="41"/>
      <c r="Z6040" s="41"/>
      <c r="AA6040" s="41"/>
      <c r="AB6040" s="41"/>
      <c r="AC6040" s="41"/>
      <c r="AD6040" s="41"/>
      <c r="AE6040" s="41"/>
      <c r="AR6040" s="242" t="s">
        <v>491</v>
      </c>
      <c r="AT6040" s="242" t="s">
        <v>253</v>
      </c>
      <c r="AU6040" s="242" t="s">
        <v>93</v>
      </c>
      <c r="AY6040" s="19" t="s">
        <v>251</v>
      </c>
      <c r="BE6040" s="243">
        <f>IF(N6040="základní",J6040,0)</f>
        <v>0</v>
      </c>
      <c r="BF6040" s="243">
        <f>IF(N6040="snížená",J6040,0)</f>
        <v>0</v>
      </c>
      <c r="BG6040" s="243">
        <f>IF(N6040="zákl. přenesená",J6040,0)</f>
        <v>0</v>
      </c>
      <c r="BH6040" s="243">
        <f>IF(N6040="sníž. přenesená",J6040,0)</f>
        <v>0</v>
      </c>
      <c r="BI6040" s="243">
        <f>IF(N6040="nulová",J6040,0)</f>
        <v>0</v>
      </c>
      <c r="BJ6040" s="19" t="s">
        <v>91</v>
      </c>
      <c r="BK6040" s="243">
        <f>ROUND(I6040*H6040,2)</f>
        <v>0</v>
      </c>
      <c r="BL6040" s="19" t="s">
        <v>491</v>
      </c>
      <c r="BM6040" s="242" t="s">
        <v>4447</v>
      </c>
    </row>
    <row r="6041" s="2" customFormat="1" ht="6.96" customHeight="1">
      <c r="A6041" s="41"/>
      <c r="B6041" s="69"/>
      <c r="C6041" s="70"/>
      <c r="D6041" s="70"/>
      <c r="E6041" s="70"/>
      <c r="F6041" s="70"/>
      <c r="G6041" s="70"/>
      <c r="H6041" s="70"/>
      <c r="I6041" s="70"/>
      <c r="J6041" s="70"/>
      <c r="K6041" s="70"/>
      <c r="L6041" s="47"/>
      <c r="M6041" s="41"/>
      <c r="O6041" s="41"/>
      <c r="P6041" s="41"/>
      <c r="Q6041" s="41"/>
      <c r="R6041" s="41"/>
      <c r="S6041" s="41"/>
      <c r="T6041" s="41"/>
      <c r="U6041" s="41"/>
      <c r="V6041" s="41"/>
      <c r="W6041" s="41"/>
      <c r="X6041" s="41"/>
      <c r="Y6041" s="41"/>
      <c r="Z6041" s="41"/>
      <c r="AA6041" s="41"/>
      <c r="AB6041" s="41"/>
      <c r="AC6041" s="41"/>
      <c r="AD6041" s="41"/>
      <c r="AE6041" s="41"/>
    </row>
  </sheetData>
  <sheetProtection sheet="1" autoFilter="0" formatColumns="0" formatRows="0" objects="1" scenarios="1" spinCount="100000" saltValue="v4dyliXhz1561C1nX5Wquin30/Icv8m3PcajRxVE2CAS+9ikERKM70FCoxQtFjdKnpeV6KFWg6GW50QNSi9AhA==" hashValue="j656apKzWHQqBU+MuHs5fVdYojJibZw5ikTYnsk/cGe0qrAcXL0lrp2S2Y09Ot6rY41+VckXYgyYuTXxlVORcg==" algorithmName="SHA-512" password="CC35"/>
  <autoFilter ref="C156:K60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5:H145"/>
    <mergeCell ref="E147:H147"/>
    <mergeCell ref="E149:H149"/>
    <mergeCell ref="L2:V2"/>
  </mergeCells>
  <hyperlinks>
    <hyperlink ref="F161" r:id="rId1" display="https://podminky.urs.cz/item/CS_URS_2022_02/115101201"/>
    <hyperlink ref="F165" r:id="rId2" display="https://podminky.urs.cz/item/CS_URS_2022_02/131251107"/>
    <hyperlink ref="F174" r:id="rId3" display="https://podminky.urs.cz/item/CS_URS_2022_02/162351103"/>
    <hyperlink ref="F178" r:id="rId4" display="https://podminky.urs.cz/item/CS_URS_2022_02/162751117"/>
    <hyperlink ref="F182" r:id="rId5" display="https://podminky.urs.cz/item/CS_URS_2022_02/162751119"/>
    <hyperlink ref="F185" r:id="rId6" display="https://podminky.urs.cz/item/CS_URS_2022_02/167151111"/>
    <hyperlink ref="F189" r:id="rId7" display="https://podminky.urs.cz/item/CS_URS_2022_02/171201231"/>
    <hyperlink ref="F192" r:id="rId8" display="https://podminky.urs.cz/item/CS_URS_2022_02/171251201"/>
    <hyperlink ref="F196" r:id="rId9" display="https://podminky.urs.cz/item/CS_URS_2022_02/174151101"/>
    <hyperlink ref="F208" r:id="rId10" display="https://podminky.urs.cz/item/CS_URS_2022_02/226113213"/>
    <hyperlink ref="F221" r:id="rId11" display="https://podminky.urs.cz/item/CS_URS_2022_02/231112113"/>
    <hyperlink ref="F249" r:id="rId12" display="https://podminky.urs.cz/item/CS_URS_2022_02/231611114"/>
    <hyperlink ref="F265" r:id="rId13" display="https://podminky.urs.cz/item/CS_URS_2022_02/272313511"/>
    <hyperlink ref="F269" r:id="rId14" display="https://podminky.urs.cz/item/CS_URS_2022_02/273321511"/>
    <hyperlink ref="F280" r:id="rId15" display="https://podminky.urs.cz/item/CS_URS_2022_02/273322511"/>
    <hyperlink ref="F292" r:id="rId16" display="https://podminky.urs.cz/item/CS_URS_2022_02/273351121"/>
    <hyperlink ref="F302" r:id="rId17" display="https://podminky.urs.cz/item/CS_URS_2022_02/273351122"/>
    <hyperlink ref="F312" r:id="rId18" display="https://podminky.urs.cz/item/CS_URS_2022_02/273361821"/>
    <hyperlink ref="F325" r:id="rId19" display="https://podminky.urs.cz/item/CS_URS_2022_02/273362021"/>
    <hyperlink ref="F337" r:id="rId20" display="https://podminky.urs.cz/item/CS_URS_2022_02/274313811"/>
    <hyperlink ref="F345" r:id="rId21" display="https://podminky.urs.cz/item/CS_URS_2022_02/274321511"/>
    <hyperlink ref="F350" r:id="rId22" display="https://podminky.urs.cz/item/CS_URS_2022_02/274351121"/>
    <hyperlink ref="F359" r:id="rId23" display="https://podminky.urs.cz/item/CS_URS_2022_02/274351122"/>
    <hyperlink ref="F368" r:id="rId24" display="https://podminky.urs.cz/item/CS_URS_2022_02/274361821"/>
    <hyperlink ref="F371" r:id="rId25" display="https://podminky.urs.cz/item/CS_URS_2022_02/275321511"/>
    <hyperlink ref="F376" r:id="rId26" display="https://podminky.urs.cz/item/CS_URS_2022_02/275351121"/>
    <hyperlink ref="F381" r:id="rId27" display="https://podminky.urs.cz/item/CS_URS_2022_02/275351122"/>
    <hyperlink ref="F386" r:id="rId28" display="https://podminky.urs.cz/item/CS_URS_2022_02/275361821"/>
    <hyperlink ref="F389" r:id="rId29" display="https://podminky.urs.cz/item/CS_URS_2022_02/279113151"/>
    <hyperlink ref="F398" r:id="rId30" display="https://podminky.urs.cz/item/CS_URS_2022_02/279361821"/>
    <hyperlink ref="F403" r:id="rId31" display="https://podminky.urs.cz/item/CS_URS_2022_02/311321611"/>
    <hyperlink ref="F449" r:id="rId32" display="https://podminky.urs.cz/item/CS_URS_2022_02/311351121"/>
    <hyperlink ref="F489" r:id="rId33" display="https://podminky.urs.cz/item/CS_URS_2022_02/311351122"/>
    <hyperlink ref="F491" r:id="rId34" display="https://podminky.urs.cz/item/CS_URS_2022_02/311351311"/>
    <hyperlink ref="F506" r:id="rId35" display="https://podminky.urs.cz/item/CS_URS_2022_02/311351312"/>
    <hyperlink ref="F508" r:id="rId36" display="https://podminky.urs.cz/item/CS_URS_2022_02/311361821"/>
    <hyperlink ref="F521" r:id="rId37" display="https://podminky.urs.cz/item/CS_URS_2022_02/330321610"/>
    <hyperlink ref="F536" r:id="rId38" display="https://podminky.urs.cz/item/CS_URS_2022_02/331351125"/>
    <hyperlink ref="F541" r:id="rId39" display="https://podminky.urs.cz/item/CS_URS_2022_02/331351126"/>
    <hyperlink ref="F543" r:id="rId40" display="https://podminky.urs.cz/item/CS_URS_2022_02/331361821"/>
    <hyperlink ref="F558" r:id="rId41" display="https://podminky.urs.cz/item/CS_URS_2022_02/332351115"/>
    <hyperlink ref="F572" r:id="rId42" display="https://podminky.urs.cz/item/CS_URS_2022_02/332351116"/>
    <hyperlink ref="F574" r:id="rId43" display="https://podminky.urs.cz/item/CS_URS_2022_02/342244111"/>
    <hyperlink ref="F594" r:id="rId44" display="https://podminky.urs.cz/item/CS_URS_2022_02/342244301"/>
    <hyperlink ref="F607" r:id="rId45" display="https://podminky.urs.cz/item/CS_URS_2022_02/342273111"/>
    <hyperlink ref="F638" r:id="rId46" display="https://podminky.urs.cz/item/CS_URS_2022_02/411321616"/>
    <hyperlink ref="F649" r:id="rId47" display="https://podminky.urs.cz/item/CS_URS_2022_02/411351011"/>
    <hyperlink ref="F660" r:id="rId48" display="https://podminky.urs.cz/item/CS_URS_2024_01/411351012"/>
    <hyperlink ref="F671" r:id="rId49" display="https://podminky.urs.cz/item/CS_URS_2022_02/411354313"/>
    <hyperlink ref="F673" r:id="rId50" display="https://podminky.urs.cz/item/CS_URS_2022_02/411354314"/>
    <hyperlink ref="F675" r:id="rId51" display="https://podminky.urs.cz/item/CS_URS_2024_01/411359111"/>
    <hyperlink ref="F685" r:id="rId52" display="https://podminky.urs.cz/item/CS_URS_2022_02/411361821"/>
    <hyperlink ref="F705" r:id="rId53" display="https://podminky.urs.cz/item/CS_URS_2022_02/430321616"/>
    <hyperlink ref="F714" r:id="rId54" display="https://podminky.urs.cz/item/CS_URS_2022_02/430361821"/>
    <hyperlink ref="F718" r:id="rId55" display="https://podminky.urs.cz/item/CS_URS_2022_02/431351121"/>
    <hyperlink ref="F727" r:id="rId56" display="https://podminky.urs.cz/item/CS_URS_2022_02/431351122"/>
    <hyperlink ref="F729" r:id="rId57" display="https://podminky.urs.cz/item/CS_URS_2022_02/433351131"/>
    <hyperlink ref="F738" r:id="rId58" display="https://podminky.urs.cz/item/CS_URS_2022_02/433351132"/>
    <hyperlink ref="F740" r:id="rId59" display="https://podminky.urs.cz/item/CS_URS_2022_02/433351138"/>
    <hyperlink ref="F742" r:id="rId60" display="https://podminky.urs.cz/item/CS_URS_2022_02/433351139"/>
    <hyperlink ref="F752" r:id="rId61" display="https://podminky.urs.cz/item/CS_URS_2022_02/564750111"/>
    <hyperlink ref="F765" r:id="rId62" display="https://podminky.urs.cz/item/CS_URS_2022_02/596211112"/>
    <hyperlink ref="F773" r:id="rId63" display="https://podminky.urs.cz/item/CS_URS_2022_02/611131300"/>
    <hyperlink ref="F782" r:id="rId64" display="https://podminky.urs.cz/item/CS_URS_2022_02/611131303"/>
    <hyperlink ref="F791" r:id="rId65" display="https://podminky.urs.cz/item/CS_URS_2022_02/611181001"/>
    <hyperlink ref="F793" r:id="rId66" display="https://podminky.urs.cz/item/CS_URS_2022_02/611181005"/>
    <hyperlink ref="F795" r:id="rId67" display="https://podminky.urs.cz/item/CS_URS_2022_02/612131300"/>
    <hyperlink ref="F838" r:id="rId68" display="https://podminky.urs.cz/item/CS_URS_2022_02/612181001"/>
    <hyperlink ref="F840" r:id="rId69" display="https://podminky.urs.cz/item/CS_URS_2022_02/613131300"/>
    <hyperlink ref="F856" r:id="rId70" display="https://podminky.urs.cz/item/CS_URS_2022_02/613181001"/>
    <hyperlink ref="F858" r:id="rId71" display="https://podminky.urs.cz/item/CS_URS_2022_02/621131321"/>
    <hyperlink ref="F863" r:id="rId72" display="https://podminky.urs.cz/item/CS_URS_2022_02/621531002"/>
    <hyperlink ref="F865" r:id="rId73" display="https://podminky.urs.cz/item/CS_URS_2022_02/622131321"/>
    <hyperlink ref="F881" r:id="rId74" display="https://podminky.urs.cz/item/CS_URS_2022_02/622143003"/>
    <hyperlink ref="F889" r:id="rId75" display="https://podminky.urs.cz/item/CS_URS_2024_01/622151031"/>
    <hyperlink ref="F905" r:id="rId76" display="https://podminky.urs.cz/item/CS_URS_2022_02/622221041"/>
    <hyperlink ref="F918" r:id="rId77" display="https://podminky.urs.cz/item/CS_URS_2022_02/622251105"/>
    <hyperlink ref="F920" r:id="rId78" display="https://podminky.urs.cz/item/CS_URS_2022_02/622252001"/>
    <hyperlink ref="F925" r:id="rId79" display="https://podminky.urs.cz/item/CS_URS_2022_02/622252002"/>
    <hyperlink ref="F959" r:id="rId80" display="https://podminky.urs.cz/item/CS_URS_2022_02/622252002.1"/>
    <hyperlink ref="F993" r:id="rId81" display="https://podminky.urs.cz/item/CS_URS_2022_02/622331111"/>
    <hyperlink ref="F1002" r:id="rId82" display="https://podminky.urs.cz/item/CS_URS_2022_02/622531002"/>
    <hyperlink ref="F1004" r:id="rId83" display="https://podminky.urs.cz/item/CS_URS_2022_02/632441225"/>
    <hyperlink ref="F1009" r:id="rId84" display="https://podminky.urs.cz/item/CS_URS_2022_02/632451254"/>
    <hyperlink ref="F1022" r:id="rId85" display="https://podminky.urs.cz/item/CS_URS_2022_02/632451293"/>
    <hyperlink ref="F1025" r:id="rId86" display="https://podminky.urs.cz/item/CS_URS_2024_01/634112123"/>
    <hyperlink ref="F1154" r:id="rId87" display="https://podminky.urs.cz/item/CS_URS_2024_01/634112126"/>
    <hyperlink ref="F1158" r:id="rId88" display="https://podminky.urs.cz/item/CS_URS_2022_02/642942611"/>
    <hyperlink ref="F1184" r:id="rId89" display="https://podminky.urs.cz/item/CS_URS_2022_02/985563211"/>
    <hyperlink ref="F1187" r:id="rId90" display="https://podminky.urs.cz/item/CS_URS_2022_02/632451031"/>
    <hyperlink ref="F1212" r:id="rId91" display="https://podminky.urs.cz/item/CS_URS_2022_02/632481213"/>
    <hyperlink ref="F1223" r:id="rId92" display="https://podminky.urs.cz/item/CS_URS_2022_02/633811111"/>
    <hyperlink ref="F1246" r:id="rId93" display="https://podminky.urs.cz/item/CS_URS_2022_02/916231213"/>
    <hyperlink ref="F1253" r:id="rId94" display="https://podminky.urs.cz/item/CS_URS_2022_02/919726122"/>
    <hyperlink ref="F1267" r:id="rId95" display="https://podminky.urs.cz/item/CS_URS_2022_02/941111131"/>
    <hyperlink ref="F1272" r:id="rId96" display="https://podminky.urs.cz/item/CS_URS_2022_02/941111231"/>
    <hyperlink ref="F1276" r:id="rId97" display="https://podminky.urs.cz/item/CS_URS_2022_02/941111822"/>
    <hyperlink ref="F1284" r:id="rId98" display="https://podminky.urs.cz/item/CS_URS_2022_02/952901111"/>
    <hyperlink ref="F1286" r:id="rId99" display="https://podminky.urs.cz/item/CS_URS_2024_01/953241111"/>
    <hyperlink ref="F1342" r:id="rId100" display="https://podminky.urs.cz/item/CS_URS_2024_01/953511112"/>
    <hyperlink ref="F1349" r:id="rId101" display="https://podminky.urs.cz/item/CS_URS_2024_01/953511113"/>
    <hyperlink ref="F1356" r:id="rId102" display="https://podminky.urs.cz/item/CS_URS_2024_01/953511114"/>
    <hyperlink ref="F1376" r:id="rId103" display="https://podminky.urs.cz/item/CS_URS_2024_01/953511118"/>
    <hyperlink ref="F1381" r:id="rId104" display="https://podminky.urs.cz/item/CS_URS_2024_01/953511119"/>
    <hyperlink ref="F1390" r:id="rId105" display="https://podminky.urs.cz/item/CS_URS_2024_01/953511216"/>
    <hyperlink ref="F1408" r:id="rId106" display="https://podminky.urs.cz/item/CS_URS_2024_01/953611127"/>
    <hyperlink ref="F1425" r:id="rId107" display="https://podminky.urs.cz/item/CS_URS_2024_01/953611211"/>
    <hyperlink ref="F1439" r:id="rId108" display="https://podminky.urs.cz/item/CS_URS_2024_01/953941516"/>
    <hyperlink ref="F1458" r:id="rId109" display="https://podminky.urs.cz/item/CS_URS_2022_02/953943211"/>
    <hyperlink ref="F1490" r:id="rId110" display="https://podminky.urs.cz/item/CS_URS_2023_01/993111111"/>
    <hyperlink ref="F1495" r:id="rId111" display="https://podminky.urs.cz/item/CS_URS_2023_01/993111119"/>
    <hyperlink ref="F1502" r:id="rId112" display="https://podminky.urs.cz/item/CS_URS_2024_01/997013115"/>
    <hyperlink ref="F1504" r:id="rId113" display="https://podminky.urs.cz/item/CS_URS_2024_01/997013501"/>
    <hyperlink ref="F1506" r:id="rId114" display="https://podminky.urs.cz/item/CS_URS_2024_01/997013509"/>
    <hyperlink ref="F1510" r:id="rId115" display="https://podminky.urs.cz/item/CS_URS_2024_01/997013871"/>
    <hyperlink ref="F1513" r:id="rId116" display="https://podminky.urs.cz/item/CS_URS_2022_02/998012023"/>
    <hyperlink ref="F1517" r:id="rId117" display="https://podminky.urs.cz/item/CS_URS_2022_02/711111001"/>
    <hyperlink ref="F1541" r:id="rId118" display="https://podminky.urs.cz/item/CS_URS_2022_02/711111051"/>
    <hyperlink ref="F1558" r:id="rId119" display="https://podminky.urs.cz/item/CS_URS_2022_02/711112001"/>
    <hyperlink ref="F1570" r:id="rId120" display="https://podminky.urs.cz/item/CS_URS_2022_02/711113117"/>
    <hyperlink ref="F1577" r:id="rId121" display="https://podminky.urs.cz/item/CS_URS_2022_02/711141559"/>
    <hyperlink ref="F1615" r:id="rId122" display="https://podminky.urs.cz/item/CS_URS_2022_02/711142559"/>
    <hyperlink ref="F1646" r:id="rId123" display="https://podminky.urs.cz/item/CS_URS_2022_02/711161215"/>
    <hyperlink ref="F1648" r:id="rId124" display="https://podminky.urs.cz/item/CS_URS_2022_02/711491172"/>
    <hyperlink ref="F1672" r:id="rId125" display="https://podminky.urs.cz/item/CS_URS_2022_02/711491272"/>
    <hyperlink ref="F1702" r:id="rId126" display="https://podminky.urs.cz/item/CS_URS_2022_02/998711203"/>
    <hyperlink ref="F1705" r:id="rId127" display="https://podminky.urs.cz/item/CS_URS_2022_02/712311101"/>
    <hyperlink ref="F1718" r:id="rId128" display="https://podminky.urs.cz/item/CS_URS_2022_02/712341559"/>
    <hyperlink ref="F1731" r:id="rId129" display="https://podminky.urs.cz/item/CS_URS_2022_02/712361701"/>
    <hyperlink ref="F1788" r:id="rId130" display="https://podminky.urs.cz/item/CS_URS_2022_02/712363544"/>
    <hyperlink ref="F1796" r:id="rId131" display="https://podminky.urs.cz/item/CS_URS_2022_02/712363604"/>
    <hyperlink ref="F1807" r:id="rId132" display="https://podminky.urs.cz/item/CS_URS_2022_02/712391171"/>
    <hyperlink ref="F1822" r:id="rId133" display="https://podminky.urs.cz/item/CS_URS_2022_02/712391172"/>
    <hyperlink ref="F1846" r:id="rId134" display="https://podminky.urs.cz/item/CS_URS_2022_02/712391382"/>
    <hyperlink ref="F1855" r:id="rId135" display="https://podminky.urs.cz/item/CS_URS_2022_02/712771611"/>
    <hyperlink ref="F1863" r:id="rId136" display="https://podminky.urs.cz/item/CS_URS_2022_02/712998001"/>
    <hyperlink ref="F1878" r:id="rId137" display="https://podminky.urs.cz/item/CS_URS_2022_02/998712203"/>
    <hyperlink ref="F1881" r:id="rId138" display="https://podminky.urs.cz/item/CS_URS_2022_02/713121111"/>
    <hyperlink ref="F1936" r:id="rId139" display="https://podminky.urs.cz/item/CS_URS_2022_02/713131141"/>
    <hyperlink ref="F1947" r:id="rId140" display="https://podminky.urs.cz/item/CS_URS_2024_01/713131145"/>
    <hyperlink ref="F1954" r:id="rId141" display="https://podminky.urs.cz/item/CS_URS_2022_02/713141131"/>
    <hyperlink ref="F1978" r:id="rId142" display="https://podminky.urs.cz/item/CS_URS_2022_02/713191132"/>
    <hyperlink ref="F2025" r:id="rId143" display="https://podminky.urs.cz/item/CS_URS_2024_01/713191232"/>
    <hyperlink ref="F2032" r:id="rId144" display="https://podminky.urs.cz/item/CS_URS_2022_02/998713203"/>
    <hyperlink ref="F2060" r:id="rId145" display="https://podminky.urs.cz/item/CS_URS_2022_02/998714203"/>
    <hyperlink ref="F2063" r:id="rId146" display="https://podminky.urs.cz/item/CS_URS_2022_02/7212331.01"/>
    <hyperlink ref="F2082" r:id="rId147" display="https://podminky.urs.cz/item/CS_URS_2022_02/998721203"/>
    <hyperlink ref="F2099" r:id="rId148" display="https://podminky.urs.cz/item/CS_URS_2022_02/998722203"/>
    <hyperlink ref="F2105" r:id="rId149" display="https://podminky.urs.cz/item/CS_URS_2022_02/998723203"/>
    <hyperlink ref="F2116" r:id="rId150" display="https://podminky.urs.cz/item/CS_URS_2024_01/725291652"/>
    <hyperlink ref="F2129" r:id="rId151" display="https://podminky.urs.cz/item/CS_URS_2024_01/725291654"/>
    <hyperlink ref="F2142" r:id="rId152" display="https://podminky.urs.cz/item/CS_URS_2024_01/72529165R"/>
    <hyperlink ref="F2155" r:id="rId153" display="https://podminky.urs.cz/item/CS_URS_2024_01/725291666"/>
    <hyperlink ref="F2172" r:id="rId154" display="https://podminky.urs.cz/item/CS_URS_2024_01/725291670"/>
    <hyperlink ref="F2177" r:id="rId155" display="https://podminky.urs.cz/item/CS_URS_2024_01/725291676"/>
    <hyperlink ref="F2210" r:id="rId156" display="https://podminky.urs.cz/item/CS_URS_2022_02/998725203"/>
    <hyperlink ref="F2218" r:id="rId157" display="https://podminky.urs.cz/item/CS_URS_2022_02/741711011"/>
    <hyperlink ref="F2228" r:id="rId158" display="https://podminky.urs.cz/item/CS_URS_2022_02/998741203"/>
    <hyperlink ref="F2231" r:id="rId159" display="https://podminky.urs.cz/item/CS_URS_2022_02/742210111"/>
    <hyperlink ref="F2238" r:id="rId160" display="https://podminky.urs.cz/item/CS_URS_2022_02/998742203"/>
    <hyperlink ref="F2276" r:id="rId161" display="https://podminky.urs.cz/item/CS_URS_2022_02/998762203"/>
    <hyperlink ref="F2279" r:id="rId162" display="https://podminky.urs.cz/item/CS_URS_2022_02/763111417"/>
    <hyperlink ref="F2292" r:id="rId163" display="https://podminky.urs.cz/item/CS_URS_2022_02/763111437"/>
    <hyperlink ref="F2305" r:id="rId164" display="https://podminky.urs.cz/item/CS_URS_2022_02/763121424"/>
    <hyperlink ref="F2309" r:id="rId165" display="https://podminky.urs.cz/item/CS_URS_2022_02/763121426"/>
    <hyperlink ref="F2313" r:id="rId166" display="https://podminky.urs.cz/item/CS_URS_2022_02/763121590"/>
    <hyperlink ref="F2345" r:id="rId167" display="https://podminky.urs.cz/item/CS_URS_2022_02/763131411"/>
    <hyperlink ref="F2354" r:id="rId168" display="https://podminky.urs.cz/item/CS_URS_2022_02/763131451"/>
    <hyperlink ref="F2385" r:id="rId169" display="https://podminky.urs.cz/item/CS_URS_2022_02/763181411.1"/>
    <hyperlink ref="F2424" r:id="rId170" display="https://podminky.urs.cz/item/CS_URS_2022_02/763183112.1"/>
    <hyperlink ref="F2459" r:id="rId171" display="https://podminky.urs.cz/item/CS_URS_2022_02/763183111"/>
    <hyperlink ref="F2478" r:id="rId172" display="https://podminky.urs.cz/item/CS_URS_2022_02/998763403"/>
    <hyperlink ref="F2562" r:id="rId173" display="https://podminky.urs.cz/item/CS_URS_2022_02/998764203"/>
    <hyperlink ref="F2618" r:id="rId174" display="https://podminky.urs.cz/item/CS_URS_2022_02/766629213"/>
    <hyperlink ref="F2641" r:id="rId175" display="https://podminky.urs.cz/item/CS_URS_2022_02/766660001"/>
    <hyperlink ref="F2646" r:id="rId176" display="https://podminky.urs.cz/item/CS_URS_2022_02/766660171"/>
    <hyperlink ref="F2686" r:id="rId177" display="https://podminky.urs.cz/item/CS_URS_2022_02/766660311"/>
    <hyperlink ref="F2705" r:id="rId178" display="https://podminky.urs.cz/item/CS_URS_2022_02/766660312"/>
    <hyperlink ref="F2740" r:id="rId179" display="https://podminky.urs.cz/item/CS_URS_2024_01/766660720"/>
    <hyperlink ref="F2835" r:id="rId180" display="https://podminky.urs.cz/item/CS_URS_2022_02/766682111"/>
    <hyperlink ref="F2871" r:id="rId181" display="https://podminky.urs.cz/item/CS_URS_2022_02/766682111.1"/>
    <hyperlink ref="F3002" r:id="rId182" display="https://podminky.urs.cz/item/CS_URS_2022_02/998766203"/>
    <hyperlink ref="F3244" r:id="rId183" display="https://podminky.urs.cz/item/CS_URS_2022_02/767316310"/>
    <hyperlink ref="F3252" r:id="rId184" display="https://podminky.urs.cz/item/CS_URS_2022_02/767316311"/>
    <hyperlink ref="F3312" r:id="rId185" display="https://podminky.urs.cz/item/CS_URS_2022_02/767531111"/>
    <hyperlink ref="F3449" r:id="rId186" display="https://podminky.urs.cz/item/CS_URS_2022_02/767640111"/>
    <hyperlink ref="F3568" r:id="rId187" display="https://podminky.urs.cz/item/CS_URS_2022_02/767649191"/>
    <hyperlink ref="F3627" r:id="rId188" display="https://podminky.urs.cz/item/CS_URS_2022_02/767661511"/>
    <hyperlink ref="F3636" r:id="rId189" display="https://podminky.urs.cz/item/CS_URS_2024_01/767810111"/>
    <hyperlink ref="F3808" r:id="rId190" display="https://podminky.urs.cz/item/CS_URS_2022_02/998767203"/>
    <hyperlink ref="F3811" r:id="rId191" display="https://podminky.urs.cz/item/CS_URS_2024_01/771111011"/>
    <hyperlink ref="F3982" r:id="rId192" display="https://podminky.urs.cz/item/CS_URS_2024_01/771111012"/>
    <hyperlink ref="F3992" r:id="rId193" display="https://podminky.urs.cz/item/CS_URS_2022_02/771121011"/>
    <hyperlink ref="F4189" r:id="rId194" display="https://podminky.urs.cz/item/CS_URS_2024_01/771274123"/>
    <hyperlink ref="F4193" r:id="rId195" display="https://podminky.urs.cz/item/CS_URS_2024_01/771274124"/>
    <hyperlink ref="F4202" r:id="rId196" display="https://podminky.urs.cz/item/CS_URS_2024_01/771274241"/>
    <hyperlink ref="F4210" r:id="rId197" display="https://podminky.urs.cz/item/CS_URS_2024_01/771274242"/>
    <hyperlink ref="F4216" r:id="rId198" display="https://podminky.urs.cz/item/CS_URS_2024_01/771474112"/>
    <hyperlink ref="F4264" r:id="rId199" display="https://podminky.urs.cz/item/CS_URS_2024_01/771474132"/>
    <hyperlink ref="F4331" r:id="rId200" display="https://podminky.urs.cz/item/CS_URS_2024_01/771574413"/>
    <hyperlink ref="F4475" r:id="rId201" display="https://podminky.urs.cz/item/CS_URS_2024_01/771574414"/>
    <hyperlink ref="F4704" r:id="rId202" display="https://podminky.urs.cz/item/CS_URS_2024_01/771591112"/>
    <hyperlink ref="F4824" r:id="rId203" display="https://podminky.urs.cz/item/CS_URS_2024_01/771591115"/>
    <hyperlink ref="F4995" r:id="rId204" display="https://podminky.urs.cz/item/CS_URS_2024_01/771591241"/>
    <hyperlink ref="F5115" r:id="rId205" display="https://podminky.urs.cz/item/CS_URS_2024_01/771591264"/>
    <hyperlink ref="F5247" r:id="rId206" display="https://podminky.urs.cz/item/CS_URS_2022_02/998771203"/>
    <hyperlink ref="F5250" r:id="rId207" display="https://podminky.urs.cz/item/CS_URS_2022_02/776111111"/>
    <hyperlink ref="F5255" r:id="rId208" display="https://podminky.urs.cz/item/CS_URS_2024_01/776111311"/>
    <hyperlink ref="F5260" r:id="rId209" display="https://podminky.urs.cz/item/CS_URS_2022_02/776121112"/>
    <hyperlink ref="F5277" r:id="rId210" display="https://podminky.urs.cz/item/CS_URS_2024_01/776231111"/>
    <hyperlink ref="F5285" r:id="rId211" display="https://podminky.urs.cz/item/CS_URS_2024_01/776411111"/>
    <hyperlink ref="F5524" r:id="rId212" display="https://podminky.urs.cz/item/CS_URS_2022_02/998776203"/>
    <hyperlink ref="F5527" r:id="rId213" display="https://podminky.urs.cz/item/CS_URS_2022_02/777121101"/>
    <hyperlink ref="F5531" r:id="rId214" display="https://podminky.urs.cz/item/CS_URS_2022_02/777131100"/>
    <hyperlink ref="F5539" r:id="rId215" display="https://podminky.urs.cz/item/CS_URS_2022_02/777131113"/>
    <hyperlink ref="F5544" r:id="rId216" display="https://podminky.urs.cz/item/CS_URS_2022_02/777511125"/>
    <hyperlink ref="F5552" r:id="rId217" display="https://podminky.urs.cz/item/CS_URS_2022_02/777521103"/>
    <hyperlink ref="F5558" r:id="rId218" display="https://podminky.urs.cz/item/CS_URS_2022_02/777611121"/>
    <hyperlink ref="F5563" r:id="rId219" display="https://podminky.urs.cz/item/CS_URS_2022_02/777622101"/>
    <hyperlink ref="F5567" r:id="rId220" display="https://podminky.urs.cz/item/CS_URS_2022_02/998777203"/>
    <hyperlink ref="F5570" r:id="rId221" display="https://podminky.urs.cz/item/CS_URS_2024_01/781111011"/>
    <hyperlink ref="F5620" r:id="rId222" display="https://podminky.urs.cz/item/CS_URS_2022_02/781121011"/>
    <hyperlink ref="F5670" r:id="rId223" display="https://podminky.urs.cz/item/CS_URS_2022_02/781131112"/>
    <hyperlink ref="F5735" r:id="rId224" display="https://podminky.urs.cz/item/CS_URS_2024_01/781472214"/>
    <hyperlink ref="F5836" r:id="rId225" display="https://podminky.urs.cz/item/CS_URS_2022_02/781491021"/>
    <hyperlink ref="F5847" r:id="rId226" display="https://podminky.urs.cz/item/CS_URS_2024_01/781492251"/>
    <hyperlink ref="F5912" r:id="rId227" display="https://podminky.urs.cz/item/CS_URS_2024_01/781495115"/>
    <hyperlink ref="F5962" r:id="rId228" display="https://podminky.urs.cz/item/CS_URS_2022_02/998781203"/>
    <hyperlink ref="F5998" r:id="rId229" display="https://podminky.urs.cz/item/CS_URS_2022_02/783823135"/>
    <hyperlink ref="F6002" r:id="rId230" display="https://podminky.urs.cz/item/CS_URS_2022_02/783827425"/>
    <hyperlink ref="F6005" r:id="rId231" display="https://podminky.urs.cz/item/CS_URS_2022_02/784181121"/>
    <hyperlink ref="F6009" r:id="rId232" display="https://podminky.urs.cz/item/CS_URS_2022_02/784221101"/>
    <hyperlink ref="F6029" r:id="rId233" display="https://podminky.urs.cz/item/CS_URS_2022_02/998786203"/>
    <hyperlink ref="F6033" r:id="rId234" display="https://podminky.urs.cz/item/CS_URS_2022_02/2208602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4448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ROUND(J132,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ROUND((SUM(BE132:BE332)),  2)</f>
        <v>0</v>
      </c>
      <c r="G35" s="41"/>
      <c r="H35" s="41"/>
      <c r="I35" s="167">
        <v>0.20999999999999999</v>
      </c>
      <c r="J35" s="166">
        <f>ROUND(((SUM(BE132:BE332))*I35),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ROUND((SUM(BF132:BF332)),  2)</f>
        <v>0</v>
      </c>
      <c r="G36" s="41"/>
      <c r="H36" s="41"/>
      <c r="I36" s="167">
        <v>0.12</v>
      </c>
      <c r="J36" s="166">
        <f>ROUND(((SUM(BF132:BF332))*I36),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ROUND((SUM(BG132:BG332)),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ROUND((SUM(BH132:BH332)),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ROUND((SUM(BI132:BI332)),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01_ZTI - Zdravotně technické instalace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J132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4449</v>
      </c>
      <c r="E99" s="194"/>
      <c r="F99" s="194"/>
      <c r="G99" s="194"/>
      <c r="H99" s="194"/>
      <c r="I99" s="194"/>
      <c r="J99" s="195">
        <f>J133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4450</v>
      </c>
      <c r="E100" s="199"/>
      <c r="F100" s="199"/>
      <c r="G100" s="199"/>
      <c r="H100" s="199"/>
      <c r="I100" s="199"/>
      <c r="J100" s="200">
        <f>J134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4451</v>
      </c>
      <c r="E101" s="199"/>
      <c r="F101" s="199"/>
      <c r="G101" s="199"/>
      <c r="H101" s="199"/>
      <c r="I101" s="199"/>
      <c r="J101" s="200">
        <f>J135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6"/>
      <c r="D102" s="198" t="s">
        <v>4452</v>
      </c>
      <c r="E102" s="199"/>
      <c r="F102" s="199"/>
      <c r="G102" s="199"/>
      <c r="H102" s="199"/>
      <c r="I102" s="199"/>
      <c r="J102" s="200">
        <f>J173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6"/>
      <c r="D103" s="198" t="s">
        <v>4453</v>
      </c>
      <c r="E103" s="199"/>
      <c r="F103" s="199"/>
      <c r="G103" s="199"/>
      <c r="H103" s="199"/>
      <c r="I103" s="199"/>
      <c r="J103" s="200">
        <f>J185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4454</v>
      </c>
      <c r="E104" s="199"/>
      <c r="F104" s="199"/>
      <c r="G104" s="199"/>
      <c r="H104" s="199"/>
      <c r="I104" s="199"/>
      <c r="J104" s="200">
        <f>J217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6"/>
      <c r="D105" s="198" t="s">
        <v>4455</v>
      </c>
      <c r="E105" s="199"/>
      <c r="F105" s="199"/>
      <c r="G105" s="199"/>
      <c r="H105" s="199"/>
      <c r="I105" s="199"/>
      <c r="J105" s="200">
        <f>J227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21.84" customHeight="1">
      <c r="A106" s="10"/>
      <c r="B106" s="197"/>
      <c r="C106" s="136"/>
      <c r="D106" s="198" t="s">
        <v>4456</v>
      </c>
      <c r="E106" s="199"/>
      <c r="F106" s="199"/>
      <c r="G106" s="199"/>
      <c r="H106" s="199"/>
      <c r="I106" s="199"/>
      <c r="J106" s="200">
        <f>J228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197"/>
      <c r="C107" s="136"/>
      <c r="D107" s="198" t="s">
        <v>4457</v>
      </c>
      <c r="E107" s="199"/>
      <c r="F107" s="199"/>
      <c r="G107" s="199"/>
      <c r="H107" s="199"/>
      <c r="I107" s="199"/>
      <c r="J107" s="200">
        <f>J261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21.84" customHeight="1">
      <c r="A108" s="10"/>
      <c r="B108" s="197"/>
      <c r="C108" s="136"/>
      <c r="D108" s="198" t="s">
        <v>4458</v>
      </c>
      <c r="E108" s="199"/>
      <c r="F108" s="199"/>
      <c r="G108" s="199"/>
      <c r="H108" s="199"/>
      <c r="I108" s="199"/>
      <c r="J108" s="200">
        <f>J286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21.84" customHeight="1">
      <c r="A109" s="10"/>
      <c r="B109" s="197"/>
      <c r="C109" s="136"/>
      <c r="D109" s="198" t="s">
        <v>4459</v>
      </c>
      <c r="E109" s="199"/>
      <c r="F109" s="199"/>
      <c r="G109" s="199"/>
      <c r="H109" s="199"/>
      <c r="I109" s="199"/>
      <c r="J109" s="200">
        <f>J318</f>
        <v>0</v>
      </c>
      <c r="K109" s="13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6"/>
      <c r="D110" s="198" t="s">
        <v>4460</v>
      </c>
      <c r="E110" s="199"/>
      <c r="F110" s="199"/>
      <c r="G110" s="199"/>
      <c r="H110" s="199"/>
      <c r="I110" s="199"/>
      <c r="J110" s="200">
        <f>J325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6" s="2" customFormat="1" ht="6.96" customHeight="1">
      <c r="A116" s="41"/>
      <c r="B116" s="71"/>
      <c r="C116" s="72"/>
      <c r="D116" s="72"/>
      <c r="E116" s="72"/>
      <c r="F116" s="72"/>
      <c r="G116" s="72"/>
      <c r="H116" s="72"/>
      <c r="I116" s="72"/>
      <c r="J116" s="72"/>
      <c r="K116" s="72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24.96" customHeight="1">
      <c r="A117" s="41"/>
      <c r="B117" s="42"/>
      <c r="C117" s="25" t="s">
        <v>236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16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6.25" customHeight="1">
      <c r="A120" s="41"/>
      <c r="B120" s="42"/>
      <c r="C120" s="43"/>
      <c r="D120" s="43"/>
      <c r="E120" s="186" t="str">
        <f>E7</f>
        <v>STUDENTSKÉ KOLEJE VYSOKÉ ŠKOLY POLYTECHNICKÉ JIHLAVA</v>
      </c>
      <c r="F120" s="34"/>
      <c r="G120" s="34"/>
      <c r="H120" s="34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" customFormat="1" ht="12" customHeight="1">
      <c r="B121" s="23"/>
      <c r="C121" s="34" t="s">
        <v>190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2" customFormat="1" ht="16.5" customHeight="1">
      <c r="A122" s="41"/>
      <c r="B122" s="42"/>
      <c r="C122" s="43"/>
      <c r="D122" s="43"/>
      <c r="E122" s="186" t="s">
        <v>191</v>
      </c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4" t="s">
        <v>192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79" t="str">
        <f>E11</f>
        <v>SO 01_ZTI - Zdravotně technické instalace</v>
      </c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4" t="s">
        <v>22</v>
      </c>
      <c r="D126" s="43"/>
      <c r="E126" s="43"/>
      <c r="F126" s="29" t="str">
        <f>F14</f>
        <v xml:space="preserve"> </v>
      </c>
      <c r="G126" s="43"/>
      <c r="H126" s="43"/>
      <c r="I126" s="34" t="s">
        <v>24</v>
      </c>
      <c r="J126" s="82" t="str">
        <f>IF(J14="","",J14)</f>
        <v>25. 11. 2022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5.15" customHeight="1">
      <c r="A128" s="41"/>
      <c r="B128" s="42"/>
      <c r="C128" s="34" t="s">
        <v>30</v>
      </c>
      <c r="D128" s="43"/>
      <c r="E128" s="43"/>
      <c r="F128" s="29" t="str">
        <f>E17</f>
        <v>Vysoká škola polytechnická Jihlava</v>
      </c>
      <c r="G128" s="43"/>
      <c r="H128" s="43"/>
      <c r="I128" s="34" t="s">
        <v>36</v>
      </c>
      <c r="J128" s="39" t="str">
        <f>E23</f>
        <v>A32 spol. s r. o.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4" t="s">
        <v>34</v>
      </c>
      <c r="D129" s="43"/>
      <c r="E129" s="43"/>
      <c r="F129" s="29" t="str">
        <f>IF(E20="","",E20)</f>
        <v>Vyplň údaj</v>
      </c>
      <c r="G129" s="43"/>
      <c r="H129" s="43"/>
      <c r="I129" s="34" t="s">
        <v>41</v>
      </c>
      <c r="J129" s="39" t="str">
        <f>E26</f>
        <v xml:space="preserve"> 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0.32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11" customFormat="1" ht="29.28" customHeight="1">
      <c r="A131" s="202"/>
      <c r="B131" s="203"/>
      <c r="C131" s="204" t="s">
        <v>237</v>
      </c>
      <c r="D131" s="205" t="s">
        <v>69</v>
      </c>
      <c r="E131" s="205" t="s">
        <v>65</v>
      </c>
      <c r="F131" s="205" t="s">
        <v>66</v>
      </c>
      <c r="G131" s="205" t="s">
        <v>238</v>
      </c>
      <c r="H131" s="205" t="s">
        <v>239</v>
      </c>
      <c r="I131" s="205" t="s">
        <v>240</v>
      </c>
      <c r="J131" s="206" t="s">
        <v>196</v>
      </c>
      <c r="K131" s="207" t="s">
        <v>241</v>
      </c>
      <c r="L131" s="208"/>
      <c r="M131" s="103" t="s">
        <v>1</v>
      </c>
      <c r="N131" s="104" t="s">
        <v>48</v>
      </c>
      <c r="O131" s="104" t="s">
        <v>242</v>
      </c>
      <c r="P131" s="104" t="s">
        <v>243</v>
      </c>
      <c r="Q131" s="104" t="s">
        <v>244</v>
      </c>
      <c r="R131" s="104" t="s">
        <v>245</v>
      </c>
      <c r="S131" s="104" t="s">
        <v>246</v>
      </c>
      <c r="T131" s="105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1"/>
      <c r="B132" s="42"/>
      <c r="C132" s="110" t="s">
        <v>248</v>
      </c>
      <c r="D132" s="43"/>
      <c r="E132" s="43"/>
      <c r="F132" s="43"/>
      <c r="G132" s="43"/>
      <c r="H132" s="43"/>
      <c r="I132" s="43"/>
      <c r="J132" s="209">
        <f>BK132</f>
        <v>0</v>
      </c>
      <c r="K132" s="43"/>
      <c r="L132" s="47"/>
      <c r="M132" s="106"/>
      <c r="N132" s="210"/>
      <c r="O132" s="107"/>
      <c r="P132" s="211">
        <f>P133</f>
        <v>0</v>
      </c>
      <c r="Q132" s="107"/>
      <c r="R132" s="211">
        <f>R133</f>
        <v>5.6141628800000003</v>
      </c>
      <c r="S132" s="107"/>
      <c r="T132" s="212">
        <f>T133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83</v>
      </c>
      <c r="AU132" s="19" t="s">
        <v>198</v>
      </c>
      <c r="BK132" s="213">
        <f>BK133</f>
        <v>0</v>
      </c>
    </row>
    <row r="133" s="12" customFormat="1" ht="25.92" customHeight="1">
      <c r="A133" s="12"/>
      <c r="B133" s="214"/>
      <c r="C133" s="215"/>
      <c r="D133" s="216" t="s">
        <v>83</v>
      </c>
      <c r="E133" s="217" t="s">
        <v>4461</v>
      </c>
      <c r="F133" s="217" t="s">
        <v>4462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P134+P325</f>
        <v>0</v>
      </c>
      <c r="Q133" s="222"/>
      <c r="R133" s="223">
        <f>R134+R325</f>
        <v>5.6141628800000003</v>
      </c>
      <c r="S133" s="222"/>
      <c r="T133" s="224">
        <f>T134+T325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84</v>
      </c>
      <c r="AY133" s="225" t="s">
        <v>251</v>
      </c>
      <c r="BK133" s="227">
        <f>BK134+BK325</f>
        <v>0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4463</v>
      </c>
      <c r="F134" s="228" t="s">
        <v>4464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P135+P173+P185+P217+P227</f>
        <v>0</v>
      </c>
      <c r="Q134" s="222"/>
      <c r="R134" s="223">
        <f>R135+R173+R185+R217+R227</f>
        <v>5.6141628800000003</v>
      </c>
      <c r="S134" s="222"/>
      <c r="T134" s="224">
        <f>T135+T173+T185+T217+T227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251</v>
      </c>
      <c r="BK134" s="227">
        <f>BK135+BK173+BK185+BK217+BK227</f>
        <v>0</v>
      </c>
    </row>
    <row r="135" s="12" customFormat="1" ht="20.88" customHeight="1">
      <c r="A135" s="12"/>
      <c r="B135" s="214"/>
      <c r="C135" s="215"/>
      <c r="D135" s="216" t="s">
        <v>83</v>
      </c>
      <c r="E135" s="228" t="s">
        <v>4465</v>
      </c>
      <c r="F135" s="228" t="s">
        <v>4466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SUM(P136:P172)</f>
        <v>0</v>
      </c>
      <c r="Q135" s="222"/>
      <c r="R135" s="223">
        <f>SUM(R136:R172)</f>
        <v>0.023492879999999997</v>
      </c>
      <c r="S135" s="222"/>
      <c r="T135" s="224">
        <f>SUM(T136:T172)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91</v>
      </c>
      <c r="AT135" s="226" t="s">
        <v>83</v>
      </c>
      <c r="AU135" s="226" t="s">
        <v>93</v>
      </c>
      <c r="AY135" s="225" t="s">
        <v>251</v>
      </c>
      <c r="BK135" s="227">
        <f>SUM(BK136:BK172)</f>
        <v>0</v>
      </c>
    </row>
    <row r="136" s="2" customFormat="1" ht="16.5" customHeight="1">
      <c r="A136" s="41"/>
      <c r="B136" s="42"/>
      <c r="C136" s="230" t="s">
        <v>91</v>
      </c>
      <c r="D136" s="230" t="s">
        <v>253</v>
      </c>
      <c r="E136" s="231" t="s">
        <v>4467</v>
      </c>
      <c r="F136" s="232" t="s">
        <v>4468</v>
      </c>
      <c r="G136" s="233" t="s">
        <v>321</v>
      </c>
      <c r="H136" s="234">
        <v>94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273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409</v>
      </c>
    </row>
    <row r="137" s="2" customFormat="1" ht="16.5" customHeight="1">
      <c r="A137" s="41"/>
      <c r="B137" s="42"/>
      <c r="C137" s="230" t="s">
        <v>93</v>
      </c>
      <c r="D137" s="230" t="s">
        <v>253</v>
      </c>
      <c r="E137" s="231" t="s">
        <v>4469</v>
      </c>
      <c r="F137" s="232" t="s">
        <v>4470</v>
      </c>
      <c r="G137" s="233" t="s">
        <v>321</v>
      </c>
      <c r="H137" s="234">
        <v>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273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322</v>
      </c>
    </row>
    <row r="138" s="2" customFormat="1" ht="16.5" customHeight="1">
      <c r="A138" s="41"/>
      <c r="B138" s="42"/>
      <c r="C138" s="230" t="s">
        <v>273</v>
      </c>
      <c r="D138" s="230" t="s">
        <v>253</v>
      </c>
      <c r="E138" s="231" t="s">
        <v>4471</v>
      </c>
      <c r="F138" s="232" t="s">
        <v>4472</v>
      </c>
      <c r="G138" s="233" t="s">
        <v>321</v>
      </c>
      <c r="H138" s="234">
        <v>196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273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336</v>
      </c>
    </row>
    <row r="139" s="2" customFormat="1" ht="16.5" customHeight="1">
      <c r="A139" s="41"/>
      <c r="B139" s="42"/>
      <c r="C139" s="230" t="s">
        <v>257</v>
      </c>
      <c r="D139" s="230" t="s">
        <v>253</v>
      </c>
      <c r="E139" s="231" t="s">
        <v>4473</v>
      </c>
      <c r="F139" s="232" t="s">
        <v>4474</v>
      </c>
      <c r="G139" s="233" t="s">
        <v>321</v>
      </c>
      <c r="H139" s="234">
        <v>41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273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341</v>
      </c>
    </row>
    <row r="140" s="2" customFormat="1" ht="16.5" customHeight="1">
      <c r="A140" s="41"/>
      <c r="B140" s="42"/>
      <c r="C140" s="230" t="s">
        <v>284</v>
      </c>
      <c r="D140" s="230" t="s">
        <v>253</v>
      </c>
      <c r="E140" s="231" t="s">
        <v>4475</v>
      </c>
      <c r="F140" s="232" t="s">
        <v>4476</v>
      </c>
      <c r="G140" s="233" t="s">
        <v>321</v>
      </c>
      <c r="H140" s="234">
        <v>19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273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352</v>
      </c>
    </row>
    <row r="141" s="2" customFormat="1" ht="16.5" customHeight="1">
      <c r="A141" s="41"/>
      <c r="B141" s="42"/>
      <c r="C141" s="230" t="s">
        <v>276</v>
      </c>
      <c r="D141" s="230" t="s">
        <v>253</v>
      </c>
      <c r="E141" s="231" t="s">
        <v>4477</v>
      </c>
      <c r="F141" s="232" t="s">
        <v>4478</v>
      </c>
      <c r="G141" s="233" t="s">
        <v>321</v>
      </c>
      <c r="H141" s="234">
        <v>425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273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358</v>
      </c>
    </row>
    <row r="142" s="2" customFormat="1" ht="16.5" customHeight="1">
      <c r="A142" s="41"/>
      <c r="B142" s="42"/>
      <c r="C142" s="230" t="s">
        <v>295</v>
      </c>
      <c r="D142" s="230" t="s">
        <v>253</v>
      </c>
      <c r="E142" s="231" t="s">
        <v>4479</v>
      </c>
      <c r="F142" s="232" t="s">
        <v>4480</v>
      </c>
      <c r="G142" s="233" t="s">
        <v>321</v>
      </c>
      <c r="H142" s="234">
        <v>39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273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364</v>
      </c>
    </row>
    <row r="143" s="2" customFormat="1" ht="16.5" customHeight="1">
      <c r="A143" s="41"/>
      <c r="B143" s="42"/>
      <c r="C143" s="230" t="s">
        <v>281</v>
      </c>
      <c r="D143" s="230" t="s">
        <v>253</v>
      </c>
      <c r="E143" s="231" t="s">
        <v>4481</v>
      </c>
      <c r="F143" s="232" t="s">
        <v>4482</v>
      </c>
      <c r="G143" s="233" t="s">
        <v>321</v>
      </c>
      <c r="H143" s="234">
        <v>118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273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375</v>
      </c>
    </row>
    <row r="144" s="2" customFormat="1" ht="16.5" customHeight="1">
      <c r="A144" s="41"/>
      <c r="B144" s="42"/>
      <c r="C144" s="230" t="s">
        <v>306</v>
      </c>
      <c r="D144" s="230" t="s">
        <v>253</v>
      </c>
      <c r="E144" s="231" t="s">
        <v>4483</v>
      </c>
      <c r="F144" s="232" t="s">
        <v>4484</v>
      </c>
      <c r="G144" s="233" t="s">
        <v>321</v>
      </c>
      <c r="H144" s="234">
        <v>185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273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390</v>
      </c>
    </row>
    <row r="145" s="2" customFormat="1" ht="21.75" customHeight="1">
      <c r="A145" s="41"/>
      <c r="B145" s="42"/>
      <c r="C145" s="294" t="s">
        <v>299</v>
      </c>
      <c r="D145" s="294" t="s">
        <v>338</v>
      </c>
      <c r="E145" s="295" t="s">
        <v>4485</v>
      </c>
      <c r="F145" s="296" t="s">
        <v>4486</v>
      </c>
      <c r="G145" s="297" t="s">
        <v>321</v>
      </c>
      <c r="H145" s="298">
        <v>185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281</v>
      </c>
      <c r="AT145" s="242" t="s">
        <v>338</v>
      </c>
      <c r="AU145" s="242" t="s">
        <v>273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433</v>
      </c>
    </row>
    <row r="146" s="2" customFormat="1" ht="16.5" customHeight="1">
      <c r="A146" s="41"/>
      <c r="B146" s="42"/>
      <c r="C146" s="230" t="s">
        <v>287</v>
      </c>
      <c r="D146" s="230" t="s">
        <v>253</v>
      </c>
      <c r="E146" s="231" t="s">
        <v>4487</v>
      </c>
      <c r="F146" s="232" t="s">
        <v>4488</v>
      </c>
      <c r="G146" s="233" t="s">
        <v>321</v>
      </c>
      <c r="H146" s="234">
        <v>58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273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400</v>
      </c>
    </row>
    <row r="147" s="2" customFormat="1" ht="16.5" customHeight="1">
      <c r="A147" s="41"/>
      <c r="B147" s="42"/>
      <c r="C147" s="230" t="s">
        <v>333</v>
      </c>
      <c r="D147" s="230" t="s">
        <v>253</v>
      </c>
      <c r="E147" s="231" t="s">
        <v>4489</v>
      </c>
      <c r="F147" s="232" t="s">
        <v>4490</v>
      </c>
      <c r="G147" s="233" t="s">
        <v>321</v>
      </c>
      <c r="H147" s="234">
        <v>35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273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405</v>
      </c>
    </row>
    <row r="148" s="2" customFormat="1" ht="16.5" customHeight="1">
      <c r="A148" s="41"/>
      <c r="B148" s="42"/>
      <c r="C148" s="230" t="s">
        <v>8</v>
      </c>
      <c r="D148" s="230" t="s">
        <v>253</v>
      </c>
      <c r="E148" s="231" t="s">
        <v>4491</v>
      </c>
      <c r="F148" s="232" t="s">
        <v>4492</v>
      </c>
      <c r="G148" s="233" t="s">
        <v>321</v>
      </c>
      <c r="H148" s="234">
        <v>6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273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412</v>
      </c>
    </row>
    <row r="149" s="2" customFormat="1" ht="24.15" customHeight="1">
      <c r="A149" s="41"/>
      <c r="B149" s="42"/>
      <c r="C149" s="230" t="s">
        <v>1772</v>
      </c>
      <c r="D149" s="230" t="s">
        <v>253</v>
      </c>
      <c r="E149" s="231" t="s">
        <v>4493</v>
      </c>
      <c r="F149" s="232" t="s">
        <v>4494</v>
      </c>
      <c r="G149" s="233" t="s">
        <v>389</v>
      </c>
      <c r="H149" s="234">
        <v>7.6029999999999998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0.00036000000000000002</v>
      </c>
      <c r="R149" s="240">
        <f>Q149*H149</f>
        <v>0.0027370800000000002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304</v>
      </c>
      <c r="AT149" s="242" t="s">
        <v>253</v>
      </c>
      <c r="AU149" s="242" t="s">
        <v>273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304</v>
      </c>
      <c r="BM149" s="242" t="s">
        <v>4495</v>
      </c>
    </row>
    <row r="150" s="2" customFormat="1">
      <c r="A150" s="41"/>
      <c r="B150" s="42"/>
      <c r="C150" s="43"/>
      <c r="D150" s="244" t="s">
        <v>258</v>
      </c>
      <c r="E150" s="43"/>
      <c r="F150" s="245" t="s">
        <v>4496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258</v>
      </c>
      <c r="AU150" s="19" t="s">
        <v>273</v>
      </c>
    </row>
    <row r="151" s="15" customFormat="1">
      <c r="A151" s="15"/>
      <c r="B151" s="272"/>
      <c r="C151" s="273"/>
      <c r="D151" s="251" t="s">
        <v>260</v>
      </c>
      <c r="E151" s="274" t="s">
        <v>1</v>
      </c>
      <c r="F151" s="275" t="s">
        <v>4497</v>
      </c>
      <c r="G151" s="273"/>
      <c r="H151" s="274" t="s">
        <v>1</v>
      </c>
      <c r="I151" s="276"/>
      <c r="J151" s="273"/>
      <c r="K151" s="273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260</v>
      </c>
      <c r="AU151" s="281" t="s">
        <v>273</v>
      </c>
      <c r="AV151" s="15" t="s">
        <v>91</v>
      </c>
      <c r="AW151" s="15" t="s">
        <v>40</v>
      </c>
      <c r="AX151" s="15" t="s">
        <v>84</v>
      </c>
      <c r="AY151" s="281" t="s">
        <v>251</v>
      </c>
    </row>
    <row r="152" s="13" customFormat="1">
      <c r="A152" s="13"/>
      <c r="B152" s="249"/>
      <c r="C152" s="250"/>
      <c r="D152" s="251" t="s">
        <v>260</v>
      </c>
      <c r="E152" s="252" t="s">
        <v>1</v>
      </c>
      <c r="F152" s="253" t="s">
        <v>4498</v>
      </c>
      <c r="G152" s="250"/>
      <c r="H152" s="254">
        <v>7.6029999999999998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260</v>
      </c>
      <c r="AU152" s="260" t="s">
        <v>273</v>
      </c>
      <c r="AV152" s="13" t="s">
        <v>93</v>
      </c>
      <c r="AW152" s="13" t="s">
        <v>40</v>
      </c>
      <c r="AX152" s="13" t="s">
        <v>91</v>
      </c>
      <c r="AY152" s="260" t="s">
        <v>251</v>
      </c>
    </row>
    <row r="153" s="2" customFormat="1" ht="24.15" customHeight="1">
      <c r="A153" s="41"/>
      <c r="B153" s="42"/>
      <c r="C153" s="294" t="s">
        <v>970</v>
      </c>
      <c r="D153" s="294" t="s">
        <v>338</v>
      </c>
      <c r="E153" s="295" t="s">
        <v>4499</v>
      </c>
      <c r="F153" s="296" t="s">
        <v>4500</v>
      </c>
      <c r="G153" s="297" t="s">
        <v>389</v>
      </c>
      <c r="H153" s="298">
        <v>7.9829999999999997</v>
      </c>
      <c r="I153" s="299"/>
      <c r="J153" s="300">
        <f>ROUND(I153*H153,2)</f>
        <v>0</v>
      </c>
      <c r="K153" s="301"/>
      <c r="L153" s="302"/>
      <c r="M153" s="303" t="s">
        <v>1</v>
      </c>
      <c r="N153" s="304" t="s">
        <v>49</v>
      </c>
      <c r="O153" s="94"/>
      <c r="P153" s="240">
        <f>O153*H153</f>
        <v>0</v>
      </c>
      <c r="Q153" s="240">
        <v>0.0025999999999999999</v>
      </c>
      <c r="R153" s="240">
        <f>Q153*H153</f>
        <v>0.020755799999999998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364</v>
      </c>
      <c r="AT153" s="242" t="s">
        <v>338</v>
      </c>
      <c r="AU153" s="242" t="s">
        <v>273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304</v>
      </c>
      <c r="BM153" s="242" t="s">
        <v>4501</v>
      </c>
    </row>
    <row r="154" s="2" customFormat="1">
      <c r="A154" s="41"/>
      <c r="B154" s="42"/>
      <c r="C154" s="43"/>
      <c r="D154" s="251" t="s">
        <v>289</v>
      </c>
      <c r="E154" s="43"/>
      <c r="F154" s="282" t="s">
        <v>976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289</v>
      </c>
      <c r="AU154" s="19" t="s">
        <v>273</v>
      </c>
    </row>
    <row r="155" s="15" customFormat="1">
      <c r="A155" s="15"/>
      <c r="B155" s="272"/>
      <c r="C155" s="273"/>
      <c r="D155" s="251" t="s">
        <v>260</v>
      </c>
      <c r="E155" s="274" t="s">
        <v>1</v>
      </c>
      <c r="F155" s="275" t="s">
        <v>4497</v>
      </c>
      <c r="G155" s="273"/>
      <c r="H155" s="274" t="s">
        <v>1</v>
      </c>
      <c r="I155" s="276"/>
      <c r="J155" s="273"/>
      <c r="K155" s="273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260</v>
      </c>
      <c r="AU155" s="281" t="s">
        <v>273</v>
      </c>
      <c r="AV155" s="15" t="s">
        <v>91</v>
      </c>
      <c r="AW155" s="15" t="s">
        <v>40</v>
      </c>
      <c r="AX155" s="15" t="s">
        <v>84</v>
      </c>
      <c r="AY155" s="281" t="s">
        <v>251</v>
      </c>
    </row>
    <row r="156" s="13" customFormat="1">
      <c r="A156" s="13"/>
      <c r="B156" s="249"/>
      <c r="C156" s="250"/>
      <c r="D156" s="251" t="s">
        <v>260</v>
      </c>
      <c r="E156" s="252" t="s">
        <v>1</v>
      </c>
      <c r="F156" s="253" t="s">
        <v>4498</v>
      </c>
      <c r="G156" s="250"/>
      <c r="H156" s="254">
        <v>7.6029999999999998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260</v>
      </c>
      <c r="AU156" s="260" t="s">
        <v>273</v>
      </c>
      <c r="AV156" s="13" t="s">
        <v>93</v>
      </c>
      <c r="AW156" s="13" t="s">
        <v>40</v>
      </c>
      <c r="AX156" s="13" t="s">
        <v>91</v>
      </c>
      <c r="AY156" s="260" t="s">
        <v>251</v>
      </c>
    </row>
    <row r="157" s="13" customFormat="1">
      <c r="A157" s="13"/>
      <c r="B157" s="249"/>
      <c r="C157" s="250"/>
      <c r="D157" s="251" t="s">
        <v>260</v>
      </c>
      <c r="E157" s="250"/>
      <c r="F157" s="253" t="s">
        <v>4502</v>
      </c>
      <c r="G157" s="250"/>
      <c r="H157" s="254">
        <v>7.9829999999999997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260</v>
      </c>
      <c r="AU157" s="260" t="s">
        <v>273</v>
      </c>
      <c r="AV157" s="13" t="s">
        <v>93</v>
      </c>
      <c r="AW157" s="13" t="s">
        <v>4</v>
      </c>
      <c r="AX157" s="13" t="s">
        <v>91</v>
      </c>
      <c r="AY157" s="260" t="s">
        <v>251</v>
      </c>
    </row>
    <row r="158" s="2" customFormat="1" ht="24.15" customHeight="1">
      <c r="A158" s="41"/>
      <c r="B158" s="42"/>
      <c r="C158" s="230" t="s">
        <v>361</v>
      </c>
      <c r="D158" s="230" t="s">
        <v>253</v>
      </c>
      <c r="E158" s="231" t="s">
        <v>4503</v>
      </c>
      <c r="F158" s="232" t="s">
        <v>4504</v>
      </c>
      <c r="G158" s="233" t="s">
        <v>321</v>
      </c>
      <c r="H158" s="234">
        <v>14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273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440</v>
      </c>
    </row>
    <row r="159" s="2" customFormat="1" ht="24.15" customHeight="1">
      <c r="A159" s="41"/>
      <c r="B159" s="42"/>
      <c r="C159" s="230" t="s">
        <v>304</v>
      </c>
      <c r="D159" s="230" t="s">
        <v>253</v>
      </c>
      <c r="E159" s="231" t="s">
        <v>4505</v>
      </c>
      <c r="F159" s="232" t="s">
        <v>4506</v>
      </c>
      <c r="G159" s="233" t="s">
        <v>321</v>
      </c>
      <c r="H159" s="234">
        <v>34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273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448</v>
      </c>
    </row>
    <row r="160" s="2" customFormat="1" ht="16.5" customHeight="1">
      <c r="A160" s="41"/>
      <c r="B160" s="42"/>
      <c r="C160" s="230" t="s">
        <v>386</v>
      </c>
      <c r="D160" s="230" t="s">
        <v>253</v>
      </c>
      <c r="E160" s="231" t="s">
        <v>4507</v>
      </c>
      <c r="F160" s="232" t="s">
        <v>4508</v>
      </c>
      <c r="G160" s="233" t="s">
        <v>4509</v>
      </c>
      <c r="H160" s="234">
        <v>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273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453</v>
      </c>
    </row>
    <row r="161" s="2" customFormat="1" ht="16.5" customHeight="1">
      <c r="A161" s="41"/>
      <c r="B161" s="42"/>
      <c r="C161" s="230" t="s">
        <v>309</v>
      </c>
      <c r="D161" s="230" t="s">
        <v>253</v>
      </c>
      <c r="E161" s="231" t="s">
        <v>4510</v>
      </c>
      <c r="F161" s="232" t="s">
        <v>4511</v>
      </c>
      <c r="G161" s="233" t="s">
        <v>4509</v>
      </c>
      <c r="H161" s="234">
        <v>109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273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458</v>
      </c>
    </row>
    <row r="162" s="2" customFormat="1" ht="16.5" customHeight="1">
      <c r="A162" s="41"/>
      <c r="B162" s="42"/>
      <c r="C162" s="230" t="s">
        <v>402</v>
      </c>
      <c r="D162" s="230" t="s">
        <v>253</v>
      </c>
      <c r="E162" s="231" t="s">
        <v>4512</v>
      </c>
      <c r="F162" s="232" t="s">
        <v>4513</v>
      </c>
      <c r="G162" s="233" t="s">
        <v>4509</v>
      </c>
      <c r="H162" s="234">
        <v>157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273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465</v>
      </c>
    </row>
    <row r="163" s="2" customFormat="1" ht="16.5" customHeight="1">
      <c r="A163" s="41"/>
      <c r="B163" s="42"/>
      <c r="C163" s="230" t="s">
        <v>409</v>
      </c>
      <c r="D163" s="230" t="s">
        <v>253</v>
      </c>
      <c r="E163" s="231" t="s">
        <v>4514</v>
      </c>
      <c r="F163" s="232" t="s">
        <v>4515</v>
      </c>
      <c r="G163" s="233" t="s">
        <v>4509</v>
      </c>
      <c r="H163" s="234">
        <v>2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273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470</v>
      </c>
    </row>
    <row r="164" s="2" customFormat="1" ht="21.75" customHeight="1">
      <c r="A164" s="41"/>
      <c r="B164" s="42"/>
      <c r="C164" s="230" t="s">
        <v>7</v>
      </c>
      <c r="D164" s="230" t="s">
        <v>253</v>
      </c>
      <c r="E164" s="231" t="s">
        <v>4516</v>
      </c>
      <c r="F164" s="232" t="s">
        <v>4517</v>
      </c>
      <c r="G164" s="233" t="s">
        <v>4509</v>
      </c>
      <c r="H164" s="234">
        <v>102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273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475</v>
      </c>
    </row>
    <row r="165" s="2" customFormat="1" ht="37.8" customHeight="1">
      <c r="A165" s="41"/>
      <c r="B165" s="42"/>
      <c r="C165" s="230" t="s">
        <v>322</v>
      </c>
      <c r="D165" s="230" t="s">
        <v>253</v>
      </c>
      <c r="E165" s="231" t="s">
        <v>4518</v>
      </c>
      <c r="F165" s="232" t="s">
        <v>4519</v>
      </c>
      <c r="G165" s="233" t="s">
        <v>4509</v>
      </c>
      <c r="H165" s="234">
        <v>100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273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480</v>
      </c>
    </row>
    <row r="166" s="2" customFormat="1" ht="16.5" customHeight="1">
      <c r="A166" s="41"/>
      <c r="B166" s="42"/>
      <c r="C166" s="230" t="s">
        <v>437</v>
      </c>
      <c r="D166" s="230" t="s">
        <v>253</v>
      </c>
      <c r="E166" s="231" t="s">
        <v>4520</v>
      </c>
      <c r="F166" s="232" t="s">
        <v>4521</v>
      </c>
      <c r="G166" s="233" t="s">
        <v>4509</v>
      </c>
      <c r="H166" s="234">
        <v>2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273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491</v>
      </c>
    </row>
    <row r="167" s="2" customFormat="1" ht="24.15" customHeight="1">
      <c r="A167" s="41"/>
      <c r="B167" s="42"/>
      <c r="C167" s="294" t="s">
        <v>336</v>
      </c>
      <c r="D167" s="294" t="s">
        <v>338</v>
      </c>
      <c r="E167" s="295" t="s">
        <v>4522</v>
      </c>
      <c r="F167" s="296" t="s">
        <v>4523</v>
      </c>
      <c r="G167" s="297" t="s">
        <v>4509</v>
      </c>
      <c r="H167" s="298">
        <v>2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281</v>
      </c>
      <c r="AT167" s="242" t="s">
        <v>338</v>
      </c>
      <c r="AU167" s="242" t="s">
        <v>273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497</v>
      </c>
    </row>
    <row r="168" s="2" customFormat="1" ht="24.15" customHeight="1">
      <c r="A168" s="41"/>
      <c r="B168" s="42"/>
      <c r="C168" s="230" t="s">
        <v>450</v>
      </c>
      <c r="D168" s="230" t="s">
        <v>253</v>
      </c>
      <c r="E168" s="231" t="s">
        <v>4524</v>
      </c>
      <c r="F168" s="232" t="s">
        <v>4525</v>
      </c>
      <c r="G168" s="233" t="s">
        <v>4509</v>
      </c>
      <c r="H168" s="234">
        <v>5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273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525</v>
      </c>
    </row>
    <row r="169" s="2" customFormat="1" ht="16.5" customHeight="1">
      <c r="A169" s="41"/>
      <c r="B169" s="42"/>
      <c r="C169" s="230" t="s">
        <v>358</v>
      </c>
      <c r="D169" s="230" t="s">
        <v>253</v>
      </c>
      <c r="E169" s="231" t="s">
        <v>4526</v>
      </c>
      <c r="F169" s="232" t="s">
        <v>4527</v>
      </c>
      <c r="G169" s="233" t="s">
        <v>4509</v>
      </c>
      <c r="H169" s="234">
        <v>11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273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572</v>
      </c>
    </row>
    <row r="170" s="2" customFormat="1" ht="21.75" customHeight="1">
      <c r="A170" s="41"/>
      <c r="B170" s="42"/>
      <c r="C170" s="230" t="s">
        <v>488</v>
      </c>
      <c r="D170" s="230" t="s">
        <v>253</v>
      </c>
      <c r="E170" s="231" t="s">
        <v>4528</v>
      </c>
      <c r="F170" s="232" t="s">
        <v>4529</v>
      </c>
      <c r="G170" s="233" t="s">
        <v>321</v>
      </c>
      <c r="H170" s="234">
        <v>1175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273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578</v>
      </c>
    </row>
    <row r="171" s="2" customFormat="1" ht="24.15" customHeight="1">
      <c r="A171" s="41"/>
      <c r="B171" s="42"/>
      <c r="C171" s="230" t="s">
        <v>364</v>
      </c>
      <c r="D171" s="230" t="s">
        <v>253</v>
      </c>
      <c r="E171" s="231" t="s">
        <v>4530</v>
      </c>
      <c r="F171" s="232" t="s">
        <v>4531</v>
      </c>
      <c r="G171" s="233" t="s">
        <v>321</v>
      </c>
      <c r="H171" s="234">
        <v>46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273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585</v>
      </c>
    </row>
    <row r="172" s="2" customFormat="1" ht="24.15" customHeight="1">
      <c r="A172" s="41"/>
      <c r="B172" s="42"/>
      <c r="C172" s="230" t="s">
        <v>522</v>
      </c>
      <c r="D172" s="230" t="s">
        <v>253</v>
      </c>
      <c r="E172" s="231" t="s">
        <v>2049</v>
      </c>
      <c r="F172" s="232" t="s">
        <v>2050</v>
      </c>
      <c r="G172" s="233" t="s">
        <v>1665</v>
      </c>
      <c r="H172" s="305"/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273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591</v>
      </c>
    </row>
    <row r="173" s="12" customFormat="1" ht="20.88" customHeight="1">
      <c r="A173" s="12"/>
      <c r="B173" s="214"/>
      <c r="C173" s="215"/>
      <c r="D173" s="216" t="s">
        <v>83</v>
      </c>
      <c r="E173" s="228" t="s">
        <v>4532</v>
      </c>
      <c r="F173" s="228" t="s">
        <v>4533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SUM(P174:P184)</f>
        <v>0</v>
      </c>
      <c r="Q173" s="222"/>
      <c r="R173" s="223">
        <f>SUM(R174:R184)</f>
        <v>0</v>
      </c>
      <c r="S173" s="222"/>
      <c r="T173" s="224">
        <f>SUM(T174:T184)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91</v>
      </c>
      <c r="AT173" s="226" t="s">
        <v>83</v>
      </c>
      <c r="AU173" s="226" t="s">
        <v>93</v>
      </c>
      <c r="AY173" s="225" t="s">
        <v>251</v>
      </c>
      <c r="BK173" s="227">
        <f>SUM(BK174:BK184)</f>
        <v>0</v>
      </c>
    </row>
    <row r="174" s="2" customFormat="1" ht="24.15" customHeight="1">
      <c r="A174" s="41"/>
      <c r="B174" s="42"/>
      <c r="C174" s="230" t="s">
        <v>375</v>
      </c>
      <c r="D174" s="230" t="s">
        <v>253</v>
      </c>
      <c r="E174" s="231" t="s">
        <v>4534</v>
      </c>
      <c r="F174" s="232" t="s">
        <v>4535</v>
      </c>
      <c r="G174" s="233" t="s">
        <v>4509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273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595</v>
      </c>
    </row>
    <row r="175" s="2" customFormat="1" ht="24.15" customHeight="1">
      <c r="A175" s="41"/>
      <c r="B175" s="42"/>
      <c r="C175" s="294" t="s">
        <v>546</v>
      </c>
      <c r="D175" s="294" t="s">
        <v>338</v>
      </c>
      <c r="E175" s="295" t="s">
        <v>4536</v>
      </c>
      <c r="F175" s="296" t="s">
        <v>4537</v>
      </c>
      <c r="G175" s="297" t="s">
        <v>4509</v>
      </c>
      <c r="H175" s="298">
        <v>1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281</v>
      </c>
      <c r="AT175" s="242" t="s">
        <v>338</v>
      </c>
      <c r="AU175" s="242" t="s">
        <v>273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603</v>
      </c>
    </row>
    <row r="176" s="2" customFormat="1" ht="24.15" customHeight="1">
      <c r="A176" s="41"/>
      <c r="B176" s="42"/>
      <c r="C176" s="230" t="s">
        <v>390</v>
      </c>
      <c r="D176" s="230" t="s">
        <v>253</v>
      </c>
      <c r="E176" s="231" t="s">
        <v>4538</v>
      </c>
      <c r="F176" s="232" t="s">
        <v>4535</v>
      </c>
      <c r="G176" s="233" t="s">
        <v>4509</v>
      </c>
      <c r="H176" s="234">
        <v>3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273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610</v>
      </c>
    </row>
    <row r="177" s="2" customFormat="1" ht="24.15" customHeight="1">
      <c r="A177" s="41"/>
      <c r="B177" s="42"/>
      <c r="C177" s="294" t="s">
        <v>557</v>
      </c>
      <c r="D177" s="294" t="s">
        <v>338</v>
      </c>
      <c r="E177" s="295" t="s">
        <v>4539</v>
      </c>
      <c r="F177" s="296" t="s">
        <v>4540</v>
      </c>
      <c r="G177" s="297" t="s">
        <v>4509</v>
      </c>
      <c r="H177" s="298">
        <v>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281</v>
      </c>
      <c r="AT177" s="242" t="s">
        <v>338</v>
      </c>
      <c r="AU177" s="242" t="s">
        <v>273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992</v>
      </c>
    </row>
    <row r="178" s="2" customFormat="1" ht="24.15" customHeight="1">
      <c r="A178" s="41"/>
      <c r="B178" s="42"/>
      <c r="C178" s="294" t="s">
        <v>400</v>
      </c>
      <c r="D178" s="294" t="s">
        <v>338</v>
      </c>
      <c r="E178" s="295" t="s">
        <v>4541</v>
      </c>
      <c r="F178" s="296" t="s">
        <v>4542</v>
      </c>
      <c r="G178" s="297" t="s">
        <v>4509</v>
      </c>
      <c r="H178" s="298">
        <v>1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281</v>
      </c>
      <c r="AT178" s="242" t="s">
        <v>338</v>
      </c>
      <c r="AU178" s="242" t="s">
        <v>273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1009</v>
      </c>
    </row>
    <row r="179" s="2" customFormat="1" ht="24.15" customHeight="1">
      <c r="A179" s="41"/>
      <c r="B179" s="42"/>
      <c r="C179" s="294" t="s">
        <v>575</v>
      </c>
      <c r="D179" s="294" t="s">
        <v>338</v>
      </c>
      <c r="E179" s="295" t="s">
        <v>4543</v>
      </c>
      <c r="F179" s="296" t="s">
        <v>4544</v>
      </c>
      <c r="G179" s="297" t="s">
        <v>4509</v>
      </c>
      <c r="H179" s="298">
        <v>1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281</v>
      </c>
      <c r="AT179" s="242" t="s">
        <v>338</v>
      </c>
      <c r="AU179" s="242" t="s">
        <v>273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1024</v>
      </c>
    </row>
    <row r="180" s="2" customFormat="1" ht="16.5" customHeight="1">
      <c r="A180" s="41"/>
      <c r="B180" s="42"/>
      <c r="C180" s="294" t="s">
        <v>405</v>
      </c>
      <c r="D180" s="294" t="s">
        <v>338</v>
      </c>
      <c r="E180" s="295" t="s">
        <v>4545</v>
      </c>
      <c r="F180" s="296" t="s">
        <v>4546</v>
      </c>
      <c r="G180" s="297" t="s">
        <v>4509</v>
      </c>
      <c r="H180" s="298">
        <v>1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281</v>
      </c>
      <c r="AT180" s="242" t="s">
        <v>338</v>
      </c>
      <c r="AU180" s="242" t="s">
        <v>273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1036</v>
      </c>
    </row>
    <row r="181" s="2" customFormat="1" ht="16.5" customHeight="1">
      <c r="A181" s="41"/>
      <c r="B181" s="42"/>
      <c r="C181" s="294" t="s">
        <v>588</v>
      </c>
      <c r="D181" s="294" t="s">
        <v>338</v>
      </c>
      <c r="E181" s="295" t="s">
        <v>4547</v>
      </c>
      <c r="F181" s="296" t="s">
        <v>4548</v>
      </c>
      <c r="G181" s="297" t="s">
        <v>4509</v>
      </c>
      <c r="H181" s="298">
        <v>3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281</v>
      </c>
      <c r="AT181" s="242" t="s">
        <v>338</v>
      </c>
      <c r="AU181" s="242" t="s">
        <v>273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1145</v>
      </c>
    </row>
    <row r="182" s="2" customFormat="1" ht="21.75" customHeight="1">
      <c r="A182" s="41"/>
      <c r="B182" s="42"/>
      <c r="C182" s="294" t="s">
        <v>412</v>
      </c>
      <c r="D182" s="294" t="s">
        <v>338</v>
      </c>
      <c r="E182" s="295" t="s">
        <v>4549</v>
      </c>
      <c r="F182" s="296" t="s">
        <v>4550</v>
      </c>
      <c r="G182" s="297" t="s">
        <v>4509</v>
      </c>
      <c r="H182" s="298">
        <v>1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281</v>
      </c>
      <c r="AT182" s="242" t="s">
        <v>338</v>
      </c>
      <c r="AU182" s="242" t="s">
        <v>273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661</v>
      </c>
    </row>
    <row r="183" s="2" customFormat="1" ht="21.75" customHeight="1">
      <c r="A183" s="41"/>
      <c r="B183" s="42"/>
      <c r="C183" s="294" t="s">
        <v>600</v>
      </c>
      <c r="D183" s="294" t="s">
        <v>338</v>
      </c>
      <c r="E183" s="295" t="s">
        <v>4551</v>
      </c>
      <c r="F183" s="296" t="s">
        <v>4552</v>
      </c>
      <c r="G183" s="297" t="s">
        <v>4509</v>
      </c>
      <c r="H183" s="298">
        <v>3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281</v>
      </c>
      <c r="AT183" s="242" t="s">
        <v>338</v>
      </c>
      <c r="AU183" s="242" t="s">
        <v>273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674</v>
      </c>
    </row>
    <row r="184" s="2" customFormat="1" ht="24.15" customHeight="1">
      <c r="A184" s="41"/>
      <c r="B184" s="42"/>
      <c r="C184" s="230" t="s">
        <v>424</v>
      </c>
      <c r="D184" s="230" t="s">
        <v>253</v>
      </c>
      <c r="E184" s="231" t="s">
        <v>4553</v>
      </c>
      <c r="F184" s="232" t="s">
        <v>4554</v>
      </c>
      <c r="G184" s="233" t="s">
        <v>1665</v>
      </c>
      <c r="H184" s="305"/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273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691</v>
      </c>
    </row>
    <row r="185" s="12" customFormat="1" ht="20.88" customHeight="1">
      <c r="A185" s="12"/>
      <c r="B185" s="214"/>
      <c r="C185" s="215"/>
      <c r="D185" s="216" t="s">
        <v>83</v>
      </c>
      <c r="E185" s="228" t="s">
        <v>4555</v>
      </c>
      <c r="F185" s="228" t="s">
        <v>4556</v>
      </c>
      <c r="G185" s="215"/>
      <c r="H185" s="215"/>
      <c r="I185" s="218"/>
      <c r="J185" s="229">
        <f>BK185</f>
        <v>0</v>
      </c>
      <c r="K185" s="215"/>
      <c r="L185" s="220"/>
      <c r="M185" s="221"/>
      <c r="N185" s="222"/>
      <c r="O185" s="222"/>
      <c r="P185" s="223">
        <f>SUM(P186:P216)</f>
        <v>0</v>
      </c>
      <c r="Q185" s="222"/>
      <c r="R185" s="223">
        <f>SUM(R186:R216)</f>
        <v>3.90402</v>
      </c>
      <c r="S185" s="222"/>
      <c r="T185" s="224">
        <f>SUM(T186:T216)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91</v>
      </c>
      <c r="AT185" s="226" t="s">
        <v>83</v>
      </c>
      <c r="AU185" s="226" t="s">
        <v>93</v>
      </c>
      <c r="AY185" s="225" t="s">
        <v>251</v>
      </c>
      <c r="BK185" s="227">
        <f>SUM(BK186:BK216)</f>
        <v>0</v>
      </c>
    </row>
    <row r="186" s="2" customFormat="1" ht="24.15" customHeight="1">
      <c r="A186" s="41"/>
      <c r="B186" s="42"/>
      <c r="C186" s="230" t="s">
        <v>612</v>
      </c>
      <c r="D186" s="230" t="s">
        <v>253</v>
      </c>
      <c r="E186" s="231" t="s">
        <v>4557</v>
      </c>
      <c r="F186" s="232" t="s">
        <v>4558</v>
      </c>
      <c r="G186" s="233" t="s">
        <v>2058</v>
      </c>
      <c r="H186" s="234">
        <v>97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273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696</v>
      </c>
    </row>
    <row r="187" s="2" customFormat="1" ht="21.75" customHeight="1">
      <c r="A187" s="41"/>
      <c r="B187" s="42"/>
      <c r="C187" s="230" t="s">
        <v>433</v>
      </c>
      <c r="D187" s="230" t="s">
        <v>253</v>
      </c>
      <c r="E187" s="231" t="s">
        <v>4559</v>
      </c>
      <c r="F187" s="232" t="s">
        <v>4560</v>
      </c>
      <c r="G187" s="233" t="s">
        <v>4509</v>
      </c>
      <c r="H187" s="234">
        <v>5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273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712</v>
      </c>
    </row>
    <row r="188" s="2" customFormat="1" ht="44.25" customHeight="1">
      <c r="A188" s="41"/>
      <c r="B188" s="42"/>
      <c r="C188" s="294" t="s">
        <v>633</v>
      </c>
      <c r="D188" s="294" t="s">
        <v>338</v>
      </c>
      <c r="E188" s="295" t="s">
        <v>4561</v>
      </c>
      <c r="F188" s="296" t="s">
        <v>4562</v>
      </c>
      <c r="G188" s="297" t="s">
        <v>2058</v>
      </c>
      <c r="H188" s="298">
        <v>5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281</v>
      </c>
      <c r="AT188" s="242" t="s">
        <v>338</v>
      </c>
      <c r="AU188" s="242" t="s">
        <v>273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736</v>
      </c>
    </row>
    <row r="189" s="2" customFormat="1" ht="24.15" customHeight="1">
      <c r="A189" s="41"/>
      <c r="B189" s="42"/>
      <c r="C189" s="230" t="s">
        <v>440</v>
      </c>
      <c r="D189" s="230" t="s">
        <v>253</v>
      </c>
      <c r="E189" s="231" t="s">
        <v>4563</v>
      </c>
      <c r="F189" s="232" t="s">
        <v>4564</v>
      </c>
      <c r="G189" s="233" t="s">
        <v>2058</v>
      </c>
      <c r="H189" s="234">
        <v>2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0.016469999999999999</v>
      </c>
      <c r="R189" s="240">
        <f>Q189*H189</f>
        <v>0.032939999999999997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273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4565</v>
      </c>
    </row>
    <row r="190" s="2" customFormat="1">
      <c r="A190" s="41"/>
      <c r="B190" s="42"/>
      <c r="C190" s="43"/>
      <c r="D190" s="244" t="s">
        <v>258</v>
      </c>
      <c r="E190" s="43"/>
      <c r="F190" s="245" t="s">
        <v>4566</v>
      </c>
      <c r="G190" s="43"/>
      <c r="H190" s="43"/>
      <c r="I190" s="246"/>
      <c r="J190" s="43"/>
      <c r="K190" s="43"/>
      <c r="L190" s="47"/>
      <c r="M190" s="247"/>
      <c r="N190" s="248"/>
      <c r="O190" s="94"/>
      <c r="P190" s="94"/>
      <c r="Q190" s="94"/>
      <c r="R190" s="94"/>
      <c r="S190" s="94"/>
      <c r="T190" s="9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258</v>
      </c>
      <c r="AU190" s="19" t="s">
        <v>273</v>
      </c>
    </row>
    <row r="191" s="2" customFormat="1">
      <c r="A191" s="41"/>
      <c r="B191" s="42"/>
      <c r="C191" s="43"/>
      <c r="D191" s="251" t="s">
        <v>289</v>
      </c>
      <c r="E191" s="43"/>
      <c r="F191" s="282" t="s">
        <v>4567</v>
      </c>
      <c r="G191" s="43"/>
      <c r="H191" s="43"/>
      <c r="I191" s="246"/>
      <c r="J191" s="43"/>
      <c r="K191" s="43"/>
      <c r="L191" s="47"/>
      <c r="M191" s="247"/>
      <c r="N191" s="248"/>
      <c r="O191" s="94"/>
      <c r="P191" s="94"/>
      <c r="Q191" s="94"/>
      <c r="R191" s="94"/>
      <c r="S191" s="94"/>
      <c r="T191" s="95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289</v>
      </c>
      <c r="AU191" s="19" t="s">
        <v>273</v>
      </c>
    </row>
    <row r="192" s="2" customFormat="1" ht="16.5" customHeight="1">
      <c r="A192" s="41"/>
      <c r="B192" s="42"/>
      <c r="C192" s="230" t="s">
        <v>643</v>
      </c>
      <c r="D192" s="230" t="s">
        <v>253</v>
      </c>
      <c r="E192" s="231" t="s">
        <v>4568</v>
      </c>
      <c r="F192" s="232" t="s">
        <v>4569</v>
      </c>
      <c r="G192" s="233" t="s">
        <v>2058</v>
      </c>
      <c r="H192" s="234">
        <v>95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0.01213</v>
      </c>
      <c r="R192" s="240">
        <f>Q192*H192</f>
        <v>1.15235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304</v>
      </c>
      <c r="AT192" s="242" t="s">
        <v>253</v>
      </c>
      <c r="AU192" s="242" t="s">
        <v>273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304</v>
      </c>
      <c r="BM192" s="242" t="s">
        <v>4570</v>
      </c>
    </row>
    <row r="193" s="2" customFormat="1">
      <c r="A193" s="41"/>
      <c r="B193" s="42"/>
      <c r="C193" s="43"/>
      <c r="D193" s="251" t="s">
        <v>289</v>
      </c>
      <c r="E193" s="43"/>
      <c r="F193" s="282" t="s">
        <v>4567</v>
      </c>
      <c r="G193" s="43"/>
      <c r="H193" s="43"/>
      <c r="I193" s="246"/>
      <c r="J193" s="43"/>
      <c r="K193" s="43"/>
      <c r="L193" s="47"/>
      <c r="M193" s="247"/>
      <c r="N193" s="248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289</v>
      </c>
      <c r="AU193" s="19" t="s">
        <v>273</v>
      </c>
    </row>
    <row r="194" s="2" customFormat="1" ht="24.15" customHeight="1">
      <c r="A194" s="41"/>
      <c r="B194" s="42"/>
      <c r="C194" s="230" t="s">
        <v>448</v>
      </c>
      <c r="D194" s="230" t="s">
        <v>253</v>
      </c>
      <c r="E194" s="231" t="s">
        <v>4571</v>
      </c>
      <c r="F194" s="232" t="s">
        <v>4572</v>
      </c>
      <c r="G194" s="233" t="s">
        <v>2058</v>
      </c>
      <c r="H194" s="234">
        <v>5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273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752</v>
      </c>
    </row>
    <row r="195" s="2" customFormat="1">
      <c r="A195" s="41"/>
      <c r="B195" s="42"/>
      <c r="C195" s="43"/>
      <c r="D195" s="251" t="s">
        <v>289</v>
      </c>
      <c r="E195" s="43"/>
      <c r="F195" s="282" t="s">
        <v>4567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289</v>
      </c>
      <c r="AU195" s="19" t="s">
        <v>273</v>
      </c>
    </row>
    <row r="196" s="2" customFormat="1" ht="24.15" customHeight="1">
      <c r="A196" s="41"/>
      <c r="B196" s="42"/>
      <c r="C196" s="230" t="s">
        <v>671</v>
      </c>
      <c r="D196" s="230" t="s">
        <v>253</v>
      </c>
      <c r="E196" s="231" t="s">
        <v>4573</v>
      </c>
      <c r="F196" s="232" t="s">
        <v>4574</v>
      </c>
      <c r="G196" s="233" t="s">
        <v>2058</v>
      </c>
      <c r="H196" s="234">
        <v>2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273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762</v>
      </c>
    </row>
    <row r="197" s="2" customFormat="1">
      <c r="A197" s="41"/>
      <c r="B197" s="42"/>
      <c r="C197" s="43"/>
      <c r="D197" s="251" t="s">
        <v>289</v>
      </c>
      <c r="E197" s="43"/>
      <c r="F197" s="282" t="s">
        <v>4567</v>
      </c>
      <c r="G197" s="43"/>
      <c r="H197" s="43"/>
      <c r="I197" s="246"/>
      <c r="J197" s="43"/>
      <c r="K197" s="43"/>
      <c r="L197" s="47"/>
      <c r="M197" s="247"/>
      <c r="N197" s="248"/>
      <c r="O197" s="94"/>
      <c r="P197" s="94"/>
      <c r="Q197" s="94"/>
      <c r="R197" s="94"/>
      <c r="S197" s="94"/>
      <c r="T197" s="95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289</v>
      </c>
      <c r="AU197" s="19" t="s">
        <v>273</v>
      </c>
    </row>
    <row r="198" s="2" customFormat="1" ht="37.8" customHeight="1">
      <c r="A198" s="41"/>
      <c r="B198" s="42"/>
      <c r="C198" s="230" t="s">
        <v>453</v>
      </c>
      <c r="D198" s="230" t="s">
        <v>253</v>
      </c>
      <c r="E198" s="231" t="s">
        <v>4575</v>
      </c>
      <c r="F198" s="232" t="s">
        <v>4576</v>
      </c>
      <c r="G198" s="233" t="s">
        <v>571</v>
      </c>
      <c r="H198" s="234">
        <v>95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273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4577</v>
      </c>
    </row>
    <row r="199" s="2" customFormat="1" ht="24.15" customHeight="1">
      <c r="A199" s="41"/>
      <c r="B199" s="42"/>
      <c r="C199" s="230" t="s">
        <v>693</v>
      </c>
      <c r="D199" s="230" t="s">
        <v>253</v>
      </c>
      <c r="E199" s="231" t="s">
        <v>4578</v>
      </c>
      <c r="F199" s="232" t="s">
        <v>4579</v>
      </c>
      <c r="G199" s="233" t="s">
        <v>2058</v>
      </c>
      <c r="H199" s="234">
        <v>1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0.02341</v>
      </c>
      <c r="R199" s="240">
        <f>Q199*H199</f>
        <v>0.02341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273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4580</v>
      </c>
    </row>
    <row r="200" s="2" customFormat="1">
      <c r="A200" s="41"/>
      <c r="B200" s="42"/>
      <c r="C200" s="43"/>
      <c r="D200" s="244" t="s">
        <v>258</v>
      </c>
      <c r="E200" s="43"/>
      <c r="F200" s="245" t="s">
        <v>4581</v>
      </c>
      <c r="G200" s="43"/>
      <c r="H200" s="43"/>
      <c r="I200" s="246"/>
      <c r="J200" s="43"/>
      <c r="K200" s="43"/>
      <c r="L200" s="47"/>
      <c r="M200" s="247"/>
      <c r="N200" s="248"/>
      <c r="O200" s="94"/>
      <c r="P200" s="94"/>
      <c r="Q200" s="94"/>
      <c r="R200" s="94"/>
      <c r="S200" s="94"/>
      <c r="T200" s="95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258</v>
      </c>
      <c r="AU200" s="19" t="s">
        <v>273</v>
      </c>
    </row>
    <row r="201" s="2" customFormat="1" ht="24.15" customHeight="1">
      <c r="A201" s="41"/>
      <c r="B201" s="42"/>
      <c r="C201" s="230" t="s">
        <v>458</v>
      </c>
      <c r="D201" s="230" t="s">
        <v>253</v>
      </c>
      <c r="E201" s="231" t="s">
        <v>4582</v>
      </c>
      <c r="F201" s="232" t="s">
        <v>4583</v>
      </c>
      <c r="G201" s="233" t="s">
        <v>2058</v>
      </c>
      <c r="H201" s="234">
        <v>95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0.02622</v>
      </c>
      <c r="R201" s="240">
        <f>Q201*H201</f>
        <v>2.4908999999999999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304</v>
      </c>
      <c r="AT201" s="242" t="s">
        <v>253</v>
      </c>
      <c r="AU201" s="242" t="s">
        <v>273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304</v>
      </c>
      <c r="BM201" s="242" t="s">
        <v>4584</v>
      </c>
    </row>
    <row r="202" s="13" customFormat="1">
      <c r="A202" s="13"/>
      <c r="B202" s="249"/>
      <c r="C202" s="250"/>
      <c r="D202" s="251" t="s">
        <v>260</v>
      </c>
      <c r="E202" s="252" t="s">
        <v>1</v>
      </c>
      <c r="F202" s="253" t="s">
        <v>4585</v>
      </c>
      <c r="G202" s="250"/>
      <c r="H202" s="254">
        <v>95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260</v>
      </c>
      <c r="AU202" s="260" t="s">
        <v>273</v>
      </c>
      <c r="AV202" s="13" t="s">
        <v>93</v>
      </c>
      <c r="AW202" s="13" t="s">
        <v>40</v>
      </c>
      <c r="AX202" s="13" t="s">
        <v>91</v>
      </c>
      <c r="AY202" s="260" t="s">
        <v>251</v>
      </c>
    </row>
    <row r="203" s="2" customFormat="1" ht="24.15" customHeight="1">
      <c r="A203" s="41"/>
      <c r="B203" s="42"/>
      <c r="C203" s="230" t="s">
        <v>733</v>
      </c>
      <c r="D203" s="230" t="s">
        <v>253</v>
      </c>
      <c r="E203" s="231" t="s">
        <v>4586</v>
      </c>
      <c r="F203" s="232" t="s">
        <v>4587</v>
      </c>
      <c r="G203" s="233" t="s">
        <v>2058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0.02622</v>
      </c>
      <c r="R203" s="240">
        <f>Q203*H203</f>
        <v>0.02622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304</v>
      </c>
      <c r="AT203" s="242" t="s">
        <v>253</v>
      </c>
      <c r="AU203" s="242" t="s">
        <v>273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304</v>
      </c>
      <c r="BM203" s="242" t="s">
        <v>4588</v>
      </c>
    </row>
    <row r="204" s="13" customFormat="1">
      <c r="A204" s="13"/>
      <c r="B204" s="249"/>
      <c r="C204" s="250"/>
      <c r="D204" s="251" t="s">
        <v>260</v>
      </c>
      <c r="E204" s="252" t="s">
        <v>1</v>
      </c>
      <c r="F204" s="253" t="s">
        <v>4589</v>
      </c>
      <c r="G204" s="250"/>
      <c r="H204" s="254">
        <v>1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260</v>
      </c>
      <c r="AU204" s="260" t="s">
        <v>273</v>
      </c>
      <c r="AV204" s="13" t="s">
        <v>93</v>
      </c>
      <c r="AW204" s="13" t="s">
        <v>40</v>
      </c>
      <c r="AX204" s="13" t="s">
        <v>91</v>
      </c>
      <c r="AY204" s="260" t="s">
        <v>251</v>
      </c>
    </row>
    <row r="205" s="2" customFormat="1" ht="24.15" customHeight="1">
      <c r="A205" s="41"/>
      <c r="B205" s="42"/>
      <c r="C205" s="230" t="s">
        <v>465</v>
      </c>
      <c r="D205" s="230" t="s">
        <v>253</v>
      </c>
      <c r="E205" s="231" t="s">
        <v>4590</v>
      </c>
      <c r="F205" s="232" t="s">
        <v>4591</v>
      </c>
      <c r="G205" s="233" t="s">
        <v>2058</v>
      </c>
      <c r="H205" s="234">
        <v>5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273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782</v>
      </c>
    </row>
    <row r="206" s="2" customFormat="1" ht="21.75" customHeight="1">
      <c r="A206" s="41"/>
      <c r="B206" s="42"/>
      <c r="C206" s="230" t="s">
        <v>1781</v>
      </c>
      <c r="D206" s="230" t="s">
        <v>253</v>
      </c>
      <c r="E206" s="231" t="s">
        <v>4592</v>
      </c>
      <c r="F206" s="232" t="s">
        <v>4593</v>
      </c>
      <c r="G206" s="233" t="s">
        <v>2058</v>
      </c>
      <c r="H206" s="234">
        <v>99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0.0018</v>
      </c>
      <c r="R206" s="240">
        <f>Q206*H206</f>
        <v>0.1782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273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4594</v>
      </c>
    </row>
    <row r="207" s="2" customFormat="1">
      <c r="A207" s="41"/>
      <c r="B207" s="42"/>
      <c r="C207" s="43"/>
      <c r="D207" s="244" t="s">
        <v>258</v>
      </c>
      <c r="E207" s="43"/>
      <c r="F207" s="245" t="s">
        <v>4595</v>
      </c>
      <c r="G207" s="43"/>
      <c r="H207" s="43"/>
      <c r="I207" s="246"/>
      <c r="J207" s="43"/>
      <c r="K207" s="43"/>
      <c r="L207" s="47"/>
      <c r="M207" s="247"/>
      <c r="N207" s="248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258</v>
      </c>
      <c r="AU207" s="19" t="s">
        <v>273</v>
      </c>
    </row>
    <row r="208" s="2" customFormat="1" ht="24.15" customHeight="1">
      <c r="A208" s="41"/>
      <c r="B208" s="42"/>
      <c r="C208" s="230" t="s">
        <v>470</v>
      </c>
      <c r="D208" s="230" t="s">
        <v>253</v>
      </c>
      <c r="E208" s="231" t="s">
        <v>4596</v>
      </c>
      <c r="F208" s="232" t="s">
        <v>4597</v>
      </c>
      <c r="G208" s="233" t="s">
        <v>4509</v>
      </c>
      <c r="H208" s="234">
        <v>5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257</v>
      </c>
      <c r="AT208" s="242" t="s">
        <v>253</v>
      </c>
      <c r="AU208" s="242" t="s">
        <v>273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791</v>
      </c>
    </row>
    <row r="209" s="2" customFormat="1" ht="16.5" customHeight="1">
      <c r="A209" s="41"/>
      <c r="B209" s="42"/>
      <c r="C209" s="294" t="s">
        <v>764</v>
      </c>
      <c r="D209" s="294" t="s">
        <v>338</v>
      </c>
      <c r="E209" s="295" t="s">
        <v>4598</v>
      </c>
      <c r="F209" s="296" t="s">
        <v>4599</v>
      </c>
      <c r="G209" s="297" t="s">
        <v>2058</v>
      </c>
      <c r="H209" s="298">
        <v>5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281</v>
      </c>
      <c r="AT209" s="242" t="s">
        <v>338</v>
      </c>
      <c r="AU209" s="242" t="s">
        <v>273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257</v>
      </c>
      <c r="BM209" s="242" t="s">
        <v>796</v>
      </c>
    </row>
    <row r="210" s="2" customFormat="1" ht="16.5" customHeight="1">
      <c r="A210" s="41"/>
      <c r="B210" s="42"/>
      <c r="C210" s="230" t="s">
        <v>475</v>
      </c>
      <c r="D210" s="230" t="s">
        <v>253</v>
      </c>
      <c r="E210" s="231" t="s">
        <v>4600</v>
      </c>
      <c r="F210" s="232" t="s">
        <v>4601</v>
      </c>
      <c r="G210" s="233" t="s">
        <v>2058</v>
      </c>
      <c r="H210" s="234">
        <v>97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257</v>
      </c>
      <c r="AT210" s="242" t="s">
        <v>253</v>
      </c>
      <c r="AU210" s="242" t="s">
        <v>273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1469</v>
      </c>
    </row>
    <row r="211" s="2" customFormat="1" ht="24.15" customHeight="1">
      <c r="A211" s="41"/>
      <c r="B211" s="42"/>
      <c r="C211" s="230" t="s">
        <v>779</v>
      </c>
      <c r="D211" s="230" t="s">
        <v>253</v>
      </c>
      <c r="E211" s="231" t="s">
        <v>4602</v>
      </c>
      <c r="F211" s="232" t="s">
        <v>4603</v>
      </c>
      <c r="G211" s="233" t="s">
        <v>4509</v>
      </c>
      <c r="H211" s="234">
        <v>5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273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1479</v>
      </c>
    </row>
    <row r="212" s="2" customFormat="1" ht="16.5" customHeight="1">
      <c r="A212" s="41"/>
      <c r="B212" s="42"/>
      <c r="C212" s="294" t="s">
        <v>480</v>
      </c>
      <c r="D212" s="294" t="s">
        <v>338</v>
      </c>
      <c r="E212" s="295" t="s">
        <v>4604</v>
      </c>
      <c r="F212" s="296" t="s">
        <v>4605</v>
      </c>
      <c r="G212" s="297" t="s">
        <v>2058</v>
      </c>
      <c r="H212" s="298">
        <v>5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281</v>
      </c>
      <c r="AT212" s="242" t="s">
        <v>338</v>
      </c>
      <c r="AU212" s="242" t="s">
        <v>273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257</v>
      </c>
      <c r="BM212" s="242" t="s">
        <v>4606</v>
      </c>
    </row>
    <row r="213" s="2" customFormat="1" ht="24.15" customHeight="1">
      <c r="A213" s="41"/>
      <c r="B213" s="42"/>
      <c r="C213" s="230" t="s">
        <v>788</v>
      </c>
      <c r="D213" s="230" t="s">
        <v>253</v>
      </c>
      <c r="E213" s="231" t="s">
        <v>4607</v>
      </c>
      <c r="F213" s="232" t="s">
        <v>4608</v>
      </c>
      <c r="G213" s="233" t="s">
        <v>2058</v>
      </c>
      <c r="H213" s="234">
        <v>5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273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818</v>
      </c>
    </row>
    <row r="214" s="2" customFormat="1" ht="21.75" customHeight="1">
      <c r="A214" s="41"/>
      <c r="B214" s="42"/>
      <c r="C214" s="230" t="s">
        <v>491</v>
      </c>
      <c r="D214" s="230" t="s">
        <v>253</v>
      </c>
      <c r="E214" s="231" t="s">
        <v>4609</v>
      </c>
      <c r="F214" s="232" t="s">
        <v>4610</v>
      </c>
      <c r="G214" s="233" t="s">
        <v>4509</v>
      </c>
      <c r="H214" s="234">
        <v>8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257</v>
      </c>
      <c r="AT214" s="242" t="s">
        <v>253</v>
      </c>
      <c r="AU214" s="242" t="s">
        <v>273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823</v>
      </c>
    </row>
    <row r="215" s="2" customFormat="1" ht="16.5" customHeight="1">
      <c r="A215" s="41"/>
      <c r="B215" s="42"/>
      <c r="C215" s="230" t="s">
        <v>799</v>
      </c>
      <c r="D215" s="230" t="s">
        <v>253</v>
      </c>
      <c r="E215" s="231" t="s">
        <v>4611</v>
      </c>
      <c r="F215" s="232" t="s">
        <v>4612</v>
      </c>
      <c r="G215" s="233" t="s">
        <v>2058</v>
      </c>
      <c r="H215" s="234">
        <v>2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273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828</v>
      </c>
    </row>
    <row r="216" s="2" customFormat="1" ht="24.15" customHeight="1">
      <c r="A216" s="41"/>
      <c r="B216" s="42"/>
      <c r="C216" s="230" t="s">
        <v>497</v>
      </c>
      <c r="D216" s="230" t="s">
        <v>253</v>
      </c>
      <c r="E216" s="231" t="s">
        <v>2196</v>
      </c>
      <c r="F216" s="232" t="s">
        <v>2197</v>
      </c>
      <c r="G216" s="233" t="s">
        <v>1665</v>
      </c>
      <c r="H216" s="305"/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257</v>
      </c>
      <c r="AT216" s="242" t="s">
        <v>253</v>
      </c>
      <c r="AU216" s="242" t="s">
        <v>273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257</v>
      </c>
      <c r="BM216" s="242" t="s">
        <v>839</v>
      </c>
    </row>
    <row r="217" s="12" customFormat="1" ht="20.88" customHeight="1">
      <c r="A217" s="12"/>
      <c r="B217" s="214"/>
      <c r="C217" s="215"/>
      <c r="D217" s="216" t="s">
        <v>83</v>
      </c>
      <c r="E217" s="228" t="s">
        <v>4613</v>
      </c>
      <c r="F217" s="228" t="s">
        <v>4614</v>
      </c>
      <c r="G217" s="215"/>
      <c r="H217" s="215"/>
      <c r="I217" s="218"/>
      <c r="J217" s="229">
        <f>BK217</f>
        <v>0</v>
      </c>
      <c r="K217" s="215"/>
      <c r="L217" s="220"/>
      <c r="M217" s="221"/>
      <c r="N217" s="222"/>
      <c r="O217" s="222"/>
      <c r="P217" s="223">
        <f>SUM(P218:P226)</f>
        <v>0</v>
      </c>
      <c r="Q217" s="222"/>
      <c r="R217" s="223">
        <f>SUM(R218:R226)</f>
        <v>1.6866500000000002</v>
      </c>
      <c r="S217" s="222"/>
      <c r="T217" s="224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5" t="s">
        <v>91</v>
      </c>
      <c r="AT217" s="226" t="s">
        <v>83</v>
      </c>
      <c r="AU217" s="226" t="s">
        <v>93</v>
      </c>
      <c r="AY217" s="225" t="s">
        <v>251</v>
      </c>
      <c r="BK217" s="227">
        <f>SUM(BK218:BK226)</f>
        <v>0</v>
      </c>
    </row>
    <row r="218" s="2" customFormat="1" ht="33" customHeight="1">
      <c r="A218" s="41"/>
      <c r="B218" s="42"/>
      <c r="C218" s="230" t="s">
        <v>808</v>
      </c>
      <c r="D218" s="230" t="s">
        <v>253</v>
      </c>
      <c r="E218" s="231" t="s">
        <v>4615</v>
      </c>
      <c r="F218" s="232" t="s">
        <v>4616</v>
      </c>
      <c r="G218" s="233" t="s">
        <v>2058</v>
      </c>
      <c r="H218" s="234">
        <v>1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273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843</v>
      </c>
    </row>
    <row r="219" s="2" customFormat="1" ht="33" customHeight="1">
      <c r="A219" s="41"/>
      <c r="B219" s="42"/>
      <c r="C219" s="230" t="s">
        <v>525</v>
      </c>
      <c r="D219" s="230" t="s">
        <v>253</v>
      </c>
      <c r="E219" s="231" t="s">
        <v>4617</v>
      </c>
      <c r="F219" s="232" t="s">
        <v>4618</v>
      </c>
      <c r="G219" s="233" t="s">
        <v>2058</v>
      </c>
      <c r="H219" s="234">
        <v>96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0.016650000000000002</v>
      </c>
      <c r="R219" s="240">
        <f>Q219*H219</f>
        <v>1.5984000000000003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257</v>
      </c>
      <c r="AT219" s="242" t="s">
        <v>253</v>
      </c>
      <c r="AU219" s="242" t="s">
        <v>273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4619</v>
      </c>
    </row>
    <row r="220" s="2" customFormat="1">
      <c r="A220" s="41"/>
      <c r="B220" s="42"/>
      <c r="C220" s="43"/>
      <c r="D220" s="244" t="s">
        <v>258</v>
      </c>
      <c r="E220" s="43"/>
      <c r="F220" s="245" t="s">
        <v>4620</v>
      </c>
      <c r="G220" s="43"/>
      <c r="H220" s="43"/>
      <c r="I220" s="246"/>
      <c r="J220" s="43"/>
      <c r="K220" s="43"/>
      <c r="L220" s="47"/>
      <c r="M220" s="247"/>
      <c r="N220" s="248"/>
      <c r="O220" s="94"/>
      <c r="P220" s="94"/>
      <c r="Q220" s="94"/>
      <c r="R220" s="94"/>
      <c r="S220" s="94"/>
      <c r="T220" s="95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258</v>
      </c>
      <c r="AU220" s="19" t="s">
        <v>273</v>
      </c>
    </row>
    <row r="221" s="13" customFormat="1">
      <c r="A221" s="13"/>
      <c r="B221" s="249"/>
      <c r="C221" s="250"/>
      <c r="D221" s="251" t="s">
        <v>260</v>
      </c>
      <c r="E221" s="252" t="s">
        <v>1</v>
      </c>
      <c r="F221" s="253" t="s">
        <v>4621</v>
      </c>
      <c r="G221" s="250"/>
      <c r="H221" s="254">
        <v>96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260</v>
      </c>
      <c r="AU221" s="260" t="s">
        <v>273</v>
      </c>
      <c r="AV221" s="13" t="s">
        <v>93</v>
      </c>
      <c r="AW221" s="13" t="s">
        <v>40</v>
      </c>
      <c r="AX221" s="13" t="s">
        <v>91</v>
      </c>
      <c r="AY221" s="260" t="s">
        <v>251</v>
      </c>
    </row>
    <row r="222" s="2" customFormat="1" ht="33" customHeight="1">
      <c r="A222" s="41"/>
      <c r="B222" s="42"/>
      <c r="C222" s="230" t="s">
        <v>4622</v>
      </c>
      <c r="D222" s="230" t="s">
        <v>253</v>
      </c>
      <c r="E222" s="231" t="s">
        <v>4623</v>
      </c>
      <c r="F222" s="232" t="s">
        <v>4624</v>
      </c>
      <c r="G222" s="233" t="s">
        <v>2058</v>
      </c>
      <c r="H222" s="234">
        <v>5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0.017649999999999999</v>
      </c>
      <c r="R222" s="240">
        <f>Q222*H222</f>
        <v>0.088249999999999995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273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4625</v>
      </c>
    </row>
    <row r="223" s="2" customFormat="1">
      <c r="A223" s="41"/>
      <c r="B223" s="42"/>
      <c r="C223" s="43"/>
      <c r="D223" s="244" t="s">
        <v>258</v>
      </c>
      <c r="E223" s="43"/>
      <c r="F223" s="245" t="s">
        <v>4626</v>
      </c>
      <c r="G223" s="43"/>
      <c r="H223" s="43"/>
      <c r="I223" s="246"/>
      <c r="J223" s="43"/>
      <c r="K223" s="43"/>
      <c r="L223" s="47"/>
      <c r="M223" s="247"/>
      <c r="N223" s="248"/>
      <c r="O223" s="94"/>
      <c r="P223" s="94"/>
      <c r="Q223" s="94"/>
      <c r="R223" s="94"/>
      <c r="S223" s="94"/>
      <c r="T223" s="95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258</v>
      </c>
      <c r="AU223" s="19" t="s">
        <v>273</v>
      </c>
    </row>
    <row r="224" s="2" customFormat="1" ht="16.5" customHeight="1">
      <c r="A224" s="41"/>
      <c r="B224" s="42"/>
      <c r="C224" s="230" t="s">
        <v>820</v>
      </c>
      <c r="D224" s="230" t="s">
        <v>253</v>
      </c>
      <c r="E224" s="231" t="s">
        <v>4627</v>
      </c>
      <c r="F224" s="232" t="s">
        <v>4628</v>
      </c>
      <c r="G224" s="233" t="s">
        <v>4509</v>
      </c>
      <c r="H224" s="234">
        <v>102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257</v>
      </c>
      <c r="AT224" s="242" t="s">
        <v>253</v>
      </c>
      <c r="AU224" s="242" t="s">
        <v>273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875</v>
      </c>
    </row>
    <row r="225" s="2" customFormat="1" ht="16.5" customHeight="1">
      <c r="A225" s="41"/>
      <c r="B225" s="42"/>
      <c r="C225" s="230" t="s">
        <v>549</v>
      </c>
      <c r="D225" s="230" t="s">
        <v>253</v>
      </c>
      <c r="E225" s="231" t="s">
        <v>4629</v>
      </c>
      <c r="F225" s="232" t="s">
        <v>4630</v>
      </c>
      <c r="G225" s="233" t="s">
        <v>4509</v>
      </c>
      <c r="H225" s="234">
        <v>102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257</v>
      </c>
      <c r="AT225" s="242" t="s">
        <v>253</v>
      </c>
      <c r="AU225" s="242" t="s">
        <v>273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879</v>
      </c>
    </row>
    <row r="226" s="2" customFormat="1" ht="24.15" customHeight="1">
      <c r="A226" s="41"/>
      <c r="B226" s="42"/>
      <c r="C226" s="230" t="s">
        <v>836</v>
      </c>
      <c r="D226" s="230" t="s">
        <v>253</v>
      </c>
      <c r="E226" s="231" t="s">
        <v>4631</v>
      </c>
      <c r="F226" s="232" t="s">
        <v>4632</v>
      </c>
      <c r="G226" s="233" t="s">
        <v>1665</v>
      </c>
      <c r="H226" s="305"/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273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885</v>
      </c>
    </row>
    <row r="227" s="12" customFormat="1" ht="20.88" customHeight="1">
      <c r="A227" s="12"/>
      <c r="B227" s="214"/>
      <c r="C227" s="215"/>
      <c r="D227" s="216" t="s">
        <v>83</v>
      </c>
      <c r="E227" s="228" t="s">
        <v>2053</v>
      </c>
      <c r="F227" s="228" t="s">
        <v>4633</v>
      </c>
      <c r="G227" s="215"/>
      <c r="H227" s="215"/>
      <c r="I227" s="218"/>
      <c r="J227" s="229">
        <f>BK227</f>
        <v>0</v>
      </c>
      <c r="K227" s="215"/>
      <c r="L227" s="220"/>
      <c r="M227" s="221"/>
      <c r="N227" s="222"/>
      <c r="O227" s="222"/>
      <c r="P227" s="223">
        <f>P228+P261+P286+P318</f>
        <v>0</v>
      </c>
      <c r="Q227" s="222"/>
      <c r="R227" s="223">
        <f>R228+R261+R286+R318</f>
        <v>0</v>
      </c>
      <c r="S227" s="222"/>
      <c r="T227" s="224">
        <f>T228+T261+T286+T318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5" t="s">
        <v>91</v>
      </c>
      <c r="AT227" s="226" t="s">
        <v>83</v>
      </c>
      <c r="AU227" s="226" t="s">
        <v>93</v>
      </c>
      <c r="AY227" s="225" t="s">
        <v>251</v>
      </c>
      <c r="BK227" s="227">
        <f>BK228+BK261+BK286+BK318</f>
        <v>0</v>
      </c>
    </row>
    <row r="228" s="17" customFormat="1" ht="20.88" customHeight="1">
      <c r="A228" s="17"/>
      <c r="B228" s="311"/>
      <c r="C228" s="312"/>
      <c r="D228" s="313" t="s">
        <v>83</v>
      </c>
      <c r="E228" s="313" t="s">
        <v>4634</v>
      </c>
      <c r="F228" s="313" t="s">
        <v>4635</v>
      </c>
      <c r="G228" s="312"/>
      <c r="H228" s="312"/>
      <c r="I228" s="314"/>
      <c r="J228" s="315">
        <f>BK228</f>
        <v>0</v>
      </c>
      <c r="K228" s="312"/>
      <c r="L228" s="316"/>
      <c r="M228" s="317"/>
      <c r="N228" s="318"/>
      <c r="O228" s="318"/>
      <c r="P228" s="319">
        <f>SUM(P229:P260)</f>
        <v>0</v>
      </c>
      <c r="Q228" s="318"/>
      <c r="R228" s="319">
        <f>SUM(R229:R260)</f>
        <v>0</v>
      </c>
      <c r="S228" s="318"/>
      <c r="T228" s="320">
        <f>SUM(T229:T260)</f>
        <v>0</v>
      </c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R228" s="321" t="s">
        <v>91</v>
      </c>
      <c r="AT228" s="322" t="s">
        <v>83</v>
      </c>
      <c r="AU228" s="322" t="s">
        <v>273</v>
      </c>
      <c r="AY228" s="321" t="s">
        <v>251</v>
      </c>
      <c r="BK228" s="323">
        <f>SUM(BK229:BK260)</f>
        <v>0</v>
      </c>
    </row>
    <row r="229" s="2" customFormat="1" ht="16.5" customHeight="1">
      <c r="A229" s="41"/>
      <c r="B229" s="42"/>
      <c r="C229" s="230" t="s">
        <v>585</v>
      </c>
      <c r="D229" s="230" t="s">
        <v>253</v>
      </c>
      <c r="E229" s="231" t="s">
        <v>4636</v>
      </c>
      <c r="F229" s="232" t="s">
        <v>4637</v>
      </c>
      <c r="G229" s="233" t="s">
        <v>321</v>
      </c>
      <c r="H229" s="234">
        <v>432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257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4638</v>
      </c>
    </row>
    <row r="230" s="2" customFormat="1" ht="16.5" customHeight="1">
      <c r="A230" s="41"/>
      <c r="B230" s="42"/>
      <c r="C230" s="230" t="s">
        <v>915</v>
      </c>
      <c r="D230" s="230" t="s">
        <v>253</v>
      </c>
      <c r="E230" s="231" t="s">
        <v>4639</v>
      </c>
      <c r="F230" s="232" t="s">
        <v>4640</v>
      </c>
      <c r="G230" s="233" t="s">
        <v>321</v>
      </c>
      <c r="H230" s="234">
        <v>219</v>
      </c>
      <c r="I230" s="235"/>
      <c r="J230" s="236">
        <f>ROUND(I230*H230,2)</f>
        <v>0</v>
      </c>
      <c r="K230" s="237"/>
      <c r="L230" s="47"/>
      <c r="M230" s="238" t="s">
        <v>1</v>
      </c>
      <c r="N230" s="239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257</v>
      </c>
      <c r="AT230" s="242" t="s">
        <v>253</v>
      </c>
      <c r="AU230" s="242" t="s">
        <v>257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257</v>
      </c>
      <c r="BM230" s="242" t="s">
        <v>4641</v>
      </c>
    </row>
    <row r="231" s="2" customFormat="1" ht="16.5" customHeight="1">
      <c r="A231" s="41"/>
      <c r="B231" s="42"/>
      <c r="C231" s="230" t="s">
        <v>591</v>
      </c>
      <c r="D231" s="230" t="s">
        <v>253</v>
      </c>
      <c r="E231" s="231" t="s">
        <v>4642</v>
      </c>
      <c r="F231" s="232" t="s">
        <v>4643</v>
      </c>
      <c r="G231" s="233" t="s">
        <v>321</v>
      </c>
      <c r="H231" s="234">
        <v>79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257</v>
      </c>
      <c r="AT231" s="242" t="s">
        <v>253</v>
      </c>
      <c r="AU231" s="242" t="s">
        <v>257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257</v>
      </c>
      <c r="BM231" s="242" t="s">
        <v>4644</v>
      </c>
    </row>
    <row r="232" s="2" customFormat="1" ht="16.5" customHeight="1">
      <c r="A232" s="41"/>
      <c r="B232" s="42"/>
      <c r="C232" s="230" t="s">
        <v>931</v>
      </c>
      <c r="D232" s="230" t="s">
        <v>253</v>
      </c>
      <c r="E232" s="231" t="s">
        <v>4645</v>
      </c>
      <c r="F232" s="232" t="s">
        <v>4646</v>
      </c>
      <c r="G232" s="233" t="s">
        <v>321</v>
      </c>
      <c r="H232" s="234">
        <v>490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257</v>
      </c>
      <c r="AT232" s="242" t="s">
        <v>253</v>
      </c>
      <c r="AU232" s="242" t="s">
        <v>257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257</v>
      </c>
      <c r="BM232" s="242" t="s">
        <v>4647</v>
      </c>
    </row>
    <row r="233" s="2" customFormat="1" ht="16.5" customHeight="1">
      <c r="A233" s="41"/>
      <c r="B233" s="42"/>
      <c r="C233" s="230" t="s">
        <v>595</v>
      </c>
      <c r="D233" s="230" t="s">
        <v>253</v>
      </c>
      <c r="E233" s="231" t="s">
        <v>4648</v>
      </c>
      <c r="F233" s="232" t="s">
        <v>4649</v>
      </c>
      <c r="G233" s="233" t="s">
        <v>321</v>
      </c>
      <c r="H233" s="234">
        <v>105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257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4650</v>
      </c>
    </row>
    <row r="234" s="2" customFormat="1" ht="16.5" customHeight="1">
      <c r="A234" s="41"/>
      <c r="B234" s="42"/>
      <c r="C234" s="230" t="s">
        <v>940</v>
      </c>
      <c r="D234" s="230" t="s">
        <v>253</v>
      </c>
      <c r="E234" s="231" t="s">
        <v>4651</v>
      </c>
      <c r="F234" s="232" t="s">
        <v>4652</v>
      </c>
      <c r="G234" s="233" t="s">
        <v>321</v>
      </c>
      <c r="H234" s="234">
        <v>79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257</v>
      </c>
      <c r="AT234" s="242" t="s">
        <v>253</v>
      </c>
      <c r="AU234" s="242" t="s">
        <v>257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4653</v>
      </c>
    </row>
    <row r="235" s="2" customFormat="1" ht="16.5" customHeight="1">
      <c r="A235" s="41"/>
      <c r="B235" s="42"/>
      <c r="C235" s="230" t="s">
        <v>603</v>
      </c>
      <c r="D235" s="230" t="s">
        <v>253</v>
      </c>
      <c r="E235" s="231" t="s">
        <v>4654</v>
      </c>
      <c r="F235" s="232" t="s">
        <v>4655</v>
      </c>
      <c r="G235" s="233" t="s">
        <v>321</v>
      </c>
      <c r="H235" s="234">
        <v>7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257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4656</v>
      </c>
    </row>
    <row r="236" s="2" customFormat="1" ht="16.5" customHeight="1">
      <c r="A236" s="41"/>
      <c r="B236" s="42"/>
      <c r="C236" s="230" t="s">
        <v>949</v>
      </c>
      <c r="D236" s="230" t="s">
        <v>253</v>
      </c>
      <c r="E236" s="231" t="s">
        <v>4657</v>
      </c>
      <c r="F236" s="232" t="s">
        <v>4658</v>
      </c>
      <c r="G236" s="233" t="s">
        <v>321</v>
      </c>
      <c r="H236" s="234">
        <v>35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257</v>
      </c>
      <c r="AT236" s="242" t="s">
        <v>253</v>
      </c>
      <c r="AU236" s="242" t="s">
        <v>257</v>
      </c>
      <c r="AY236" s="19" t="s">
        <v>251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257</v>
      </c>
      <c r="BM236" s="242" t="s">
        <v>4659</v>
      </c>
    </row>
    <row r="237" s="2" customFormat="1" ht="16.5" customHeight="1">
      <c r="A237" s="41"/>
      <c r="B237" s="42"/>
      <c r="C237" s="230" t="s">
        <v>610</v>
      </c>
      <c r="D237" s="230" t="s">
        <v>253</v>
      </c>
      <c r="E237" s="231" t="s">
        <v>4660</v>
      </c>
      <c r="F237" s="232" t="s">
        <v>4661</v>
      </c>
      <c r="G237" s="233" t="s">
        <v>321</v>
      </c>
      <c r="H237" s="234">
        <v>51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257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4662</v>
      </c>
    </row>
    <row r="238" s="2" customFormat="1" ht="16.5" customHeight="1">
      <c r="A238" s="41"/>
      <c r="B238" s="42"/>
      <c r="C238" s="230" t="s">
        <v>967</v>
      </c>
      <c r="D238" s="230" t="s">
        <v>253</v>
      </c>
      <c r="E238" s="231" t="s">
        <v>4663</v>
      </c>
      <c r="F238" s="232" t="s">
        <v>4664</v>
      </c>
      <c r="G238" s="233" t="s">
        <v>321</v>
      </c>
      <c r="H238" s="234">
        <v>51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257</v>
      </c>
      <c r="AT238" s="242" t="s">
        <v>253</v>
      </c>
      <c r="AU238" s="242" t="s">
        <v>257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257</v>
      </c>
      <c r="BM238" s="242" t="s">
        <v>4665</v>
      </c>
    </row>
    <row r="239" s="2" customFormat="1" ht="16.5" customHeight="1">
      <c r="A239" s="41"/>
      <c r="B239" s="42"/>
      <c r="C239" s="230" t="s">
        <v>992</v>
      </c>
      <c r="D239" s="230" t="s">
        <v>253</v>
      </c>
      <c r="E239" s="231" t="s">
        <v>4666</v>
      </c>
      <c r="F239" s="232" t="s">
        <v>4667</v>
      </c>
      <c r="G239" s="233" t="s">
        <v>321</v>
      </c>
      <c r="H239" s="234">
        <v>34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257</v>
      </c>
      <c r="AT239" s="242" t="s">
        <v>253</v>
      </c>
      <c r="AU239" s="242" t="s">
        <v>257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4668</v>
      </c>
    </row>
    <row r="240" s="2" customFormat="1" ht="16.5" customHeight="1">
      <c r="A240" s="41"/>
      <c r="B240" s="42"/>
      <c r="C240" s="230" t="s">
        <v>1004</v>
      </c>
      <c r="D240" s="230" t="s">
        <v>253</v>
      </c>
      <c r="E240" s="231" t="s">
        <v>4669</v>
      </c>
      <c r="F240" s="232" t="s">
        <v>4670</v>
      </c>
      <c r="G240" s="233" t="s">
        <v>321</v>
      </c>
      <c r="H240" s="234">
        <v>13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257</v>
      </c>
      <c r="AT240" s="242" t="s">
        <v>253</v>
      </c>
      <c r="AU240" s="242" t="s">
        <v>257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4671</v>
      </c>
    </row>
    <row r="241" s="2" customFormat="1" ht="16.5" customHeight="1">
      <c r="A241" s="41"/>
      <c r="B241" s="42"/>
      <c r="C241" s="230" t="s">
        <v>1009</v>
      </c>
      <c r="D241" s="230" t="s">
        <v>253</v>
      </c>
      <c r="E241" s="231" t="s">
        <v>4672</v>
      </c>
      <c r="F241" s="232" t="s">
        <v>4673</v>
      </c>
      <c r="G241" s="233" t="s">
        <v>321</v>
      </c>
      <c r="H241" s="234">
        <v>15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257</v>
      </c>
      <c r="AT241" s="242" t="s">
        <v>253</v>
      </c>
      <c r="AU241" s="242" t="s">
        <v>257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4674</v>
      </c>
    </row>
    <row r="242" s="2" customFormat="1" ht="16.5" customHeight="1">
      <c r="A242" s="41"/>
      <c r="B242" s="42"/>
      <c r="C242" s="230" t="s">
        <v>1014</v>
      </c>
      <c r="D242" s="230" t="s">
        <v>253</v>
      </c>
      <c r="E242" s="231" t="s">
        <v>4675</v>
      </c>
      <c r="F242" s="232" t="s">
        <v>4676</v>
      </c>
      <c r="G242" s="233" t="s">
        <v>321</v>
      </c>
      <c r="H242" s="234">
        <v>19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257</v>
      </c>
      <c r="AT242" s="242" t="s">
        <v>253</v>
      </c>
      <c r="AU242" s="242" t="s">
        <v>257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4677</v>
      </c>
    </row>
    <row r="243" s="2" customFormat="1" ht="16.5" customHeight="1">
      <c r="A243" s="41"/>
      <c r="B243" s="42"/>
      <c r="C243" s="230" t="s">
        <v>1024</v>
      </c>
      <c r="D243" s="230" t="s">
        <v>253</v>
      </c>
      <c r="E243" s="231" t="s">
        <v>4678</v>
      </c>
      <c r="F243" s="232" t="s">
        <v>4679</v>
      </c>
      <c r="G243" s="233" t="s">
        <v>321</v>
      </c>
      <c r="H243" s="234">
        <v>10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257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4680</v>
      </c>
    </row>
    <row r="244" s="2" customFormat="1" ht="16.5" customHeight="1">
      <c r="A244" s="41"/>
      <c r="B244" s="42"/>
      <c r="C244" s="230" t="s">
        <v>1029</v>
      </c>
      <c r="D244" s="230" t="s">
        <v>253</v>
      </c>
      <c r="E244" s="231" t="s">
        <v>4681</v>
      </c>
      <c r="F244" s="232" t="s">
        <v>4682</v>
      </c>
      <c r="G244" s="233" t="s">
        <v>321</v>
      </c>
      <c r="H244" s="234">
        <v>18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257</v>
      </c>
      <c r="AT244" s="242" t="s">
        <v>253</v>
      </c>
      <c r="AU244" s="242" t="s">
        <v>257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4683</v>
      </c>
    </row>
    <row r="245" s="2" customFormat="1" ht="16.5" customHeight="1">
      <c r="A245" s="41"/>
      <c r="B245" s="42"/>
      <c r="C245" s="230" t="s">
        <v>1036</v>
      </c>
      <c r="D245" s="230" t="s">
        <v>253</v>
      </c>
      <c r="E245" s="231" t="s">
        <v>4684</v>
      </c>
      <c r="F245" s="232" t="s">
        <v>4685</v>
      </c>
      <c r="G245" s="233" t="s">
        <v>321</v>
      </c>
      <c r="H245" s="234">
        <v>10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257</v>
      </c>
      <c r="AT245" s="242" t="s">
        <v>253</v>
      </c>
      <c r="AU245" s="242" t="s">
        <v>257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4686</v>
      </c>
    </row>
    <row r="246" s="2" customFormat="1" ht="16.5" customHeight="1">
      <c r="A246" s="41"/>
      <c r="B246" s="42"/>
      <c r="C246" s="230" t="s">
        <v>1051</v>
      </c>
      <c r="D246" s="230" t="s">
        <v>253</v>
      </c>
      <c r="E246" s="231" t="s">
        <v>4687</v>
      </c>
      <c r="F246" s="232" t="s">
        <v>4688</v>
      </c>
      <c r="G246" s="233" t="s">
        <v>321</v>
      </c>
      <c r="H246" s="234">
        <v>95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257</v>
      </c>
      <c r="AT246" s="242" t="s">
        <v>253</v>
      </c>
      <c r="AU246" s="242" t="s">
        <v>257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4689</v>
      </c>
    </row>
    <row r="247" s="2" customFormat="1" ht="16.5" customHeight="1">
      <c r="A247" s="41"/>
      <c r="B247" s="42"/>
      <c r="C247" s="230" t="s">
        <v>1145</v>
      </c>
      <c r="D247" s="230" t="s">
        <v>253</v>
      </c>
      <c r="E247" s="231" t="s">
        <v>4690</v>
      </c>
      <c r="F247" s="232" t="s">
        <v>4691</v>
      </c>
      <c r="G247" s="233" t="s">
        <v>321</v>
      </c>
      <c r="H247" s="234">
        <v>3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257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4692</v>
      </c>
    </row>
    <row r="248" s="2" customFormat="1" ht="33" customHeight="1">
      <c r="A248" s="41"/>
      <c r="B248" s="42"/>
      <c r="C248" s="230" t="s">
        <v>1157</v>
      </c>
      <c r="D248" s="230" t="s">
        <v>253</v>
      </c>
      <c r="E248" s="231" t="s">
        <v>4693</v>
      </c>
      <c r="F248" s="232" t="s">
        <v>4694</v>
      </c>
      <c r="G248" s="233" t="s">
        <v>321</v>
      </c>
      <c r="H248" s="234">
        <v>102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257</v>
      </c>
      <c r="AT248" s="242" t="s">
        <v>253</v>
      </c>
      <c r="AU248" s="242" t="s">
        <v>257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4695</v>
      </c>
    </row>
    <row r="249" s="2" customFormat="1" ht="33" customHeight="1">
      <c r="A249" s="41"/>
      <c r="B249" s="42"/>
      <c r="C249" s="230" t="s">
        <v>661</v>
      </c>
      <c r="D249" s="230" t="s">
        <v>253</v>
      </c>
      <c r="E249" s="231" t="s">
        <v>4696</v>
      </c>
      <c r="F249" s="232" t="s">
        <v>4697</v>
      </c>
      <c r="G249" s="233" t="s">
        <v>321</v>
      </c>
      <c r="H249" s="234">
        <v>37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257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4698</v>
      </c>
    </row>
    <row r="250" s="2" customFormat="1" ht="33" customHeight="1">
      <c r="A250" s="41"/>
      <c r="B250" s="42"/>
      <c r="C250" s="230" t="s">
        <v>1164</v>
      </c>
      <c r="D250" s="230" t="s">
        <v>253</v>
      </c>
      <c r="E250" s="231" t="s">
        <v>4699</v>
      </c>
      <c r="F250" s="232" t="s">
        <v>4700</v>
      </c>
      <c r="G250" s="233" t="s">
        <v>321</v>
      </c>
      <c r="H250" s="234">
        <v>31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257</v>
      </c>
      <c r="AT250" s="242" t="s">
        <v>253</v>
      </c>
      <c r="AU250" s="242" t="s">
        <v>257</v>
      </c>
      <c r="AY250" s="19" t="s">
        <v>251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257</v>
      </c>
      <c r="BM250" s="242" t="s">
        <v>4701</v>
      </c>
    </row>
    <row r="251" s="2" customFormat="1" ht="33" customHeight="1">
      <c r="A251" s="41"/>
      <c r="B251" s="42"/>
      <c r="C251" s="230" t="s">
        <v>674</v>
      </c>
      <c r="D251" s="230" t="s">
        <v>253</v>
      </c>
      <c r="E251" s="231" t="s">
        <v>4702</v>
      </c>
      <c r="F251" s="232" t="s">
        <v>4703</v>
      </c>
      <c r="G251" s="233" t="s">
        <v>321</v>
      </c>
      <c r="H251" s="234">
        <v>83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257</v>
      </c>
      <c r="AT251" s="242" t="s">
        <v>253</v>
      </c>
      <c r="AU251" s="242" t="s">
        <v>257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257</v>
      </c>
      <c r="BM251" s="242" t="s">
        <v>4704</v>
      </c>
    </row>
    <row r="252" s="2" customFormat="1" ht="33" customHeight="1">
      <c r="A252" s="41"/>
      <c r="B252" s="42"/>
      <c r="C252" s="230" t="s">
        <v>1173</v>
      </c>
      <c r="D252" s="230" t="s">
        <v>253</v>
      </c>
      <c r="E252" s="231" t="s">
        <v>4705</v>
      </c>
      <c r="F252" s="232" t="s">
        <v>4706</v>
      </c>
      <c r="G252" s="233" t="s">
        <v>321</v>
      </c>
      <c r="H252" s="234">
        <v>54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257</v>
      </c>
      <c r="AT252" s="242" t="s">
        <v>253</v>
      </c>
      <c r="AU252" s="242" t="s">
        <v>257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257</v>
      </c>
      <c r="BM252" s="242" t="s">
        <v>4707</v>
      </c>
    </row>
    <row r="253" s="2" customFormat="1" ht="24.15" customHeight="1">
      <c r="A253" s="41"/>
      <c r="B253" s="42"/>
      <c r="C253" s="230" t="s">
        <v>691</v>
      </c>
      <c r="D253" s="230" t="s">
        <v>253</v>
      </c>
      <c r="E253" s="231" t="s">
        <v>4708</v>
      </c>
      <c r="F253" s="232" t="s">
        <v>4709</v>
      </c>
      <c r="G253" s="233" t="s">
        <v>321</v>
      </c>
      <c r="H253" s="234">
        <v>175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257</v>
      </c>
      <c r="AT253" s="242" t="s">
        <v>253</v>
      </c>
      <c r="AU253" s="242" t="s">
        <v>257</v>
      </c>
      <c r="AY253" s="19" t="s">
        <v>251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257</v>
      </c>
      <c r="BM253" s="242" t="s">
        <v>4710</v>
      </c>
    </row>
    <row r="254" s="2" customFormat="1" ht="24.15" customHeight="1">
      <c r="A254" s="41"/>
      <c r="B254" s="42"/>
      <c r="C254" s="230" t="s">
        <v>1188</v>
      </c>
      <c r="D254" s="230" t="s">
        <v>253</v>
      </c>
      <c r="E254" s="231" t="s">
        <v>4711</v>
      </c>
      <c r="F254" s="232" t="s">
        <v>4712</v>
      </c>
      <c r="G254" s="233" t="s">
        <v>321</v>
      </c>
      <c r="H254" s="234">
        <v>38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257</v>
      </c>
      <c r="AT254" s="242" t="s">
        <v>253</v>
      </c>
      <c r="AU254" s="242" t="s">
        <v>257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257</v>
      </c>
      <c r="BM254" s="242" t="s">
        <v>4713</v>
      </c>
    </row>
    <row r="255" s="2" customFormat="1" ht="24.15" customHeight="1">
      <c r="A255" s="41"/>
      <c r="B255" s="42"/>
      <c r="C255" s="230" t="s">
        <v>696</v>
      </c>
      <c r="D255" s="230" t="s">
        <v>253</v>
      </c>
      <c r="E255" s="231" t="s">
        <v>4714</v>
      </c>
      <c r="F255" s="232" t="s">
        <v>4715</v>
      </c>
      <c r="G255" s="233" t="s">
        <v>321</v>
      </c>
      <c r="H255" s="234">
        <v>63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257</v>
      </c>
      <c r="AT255" s="242" t="s">
        <v>253</v>
      </c>
      <c r="AU255" s="242" t="s">
        <v>257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257</v>
      </c>
      <c r="BM255" s="242" t="s">
        <v>4716</v>
      </c>
    </row>
    <row r="256" s="2" customFormat="1" ht="24.15" customHeight="1">
      <c r="A256" s="41"/>
      <c r="B256" s="42"/>
      <c r="C256" s="230" t="s">
        <v>1197</v>
      </c>
      <c r="D256" s="230" t="s">
        <v>253</v>
      </c>
      <c r="E256" s="231" t="s">
        <v>4717</v>
      </c>
      <c r="F256" s="232" t="s">
        <v>4718</v>
      </c>
      <c r="G256" s="233" t="s">
        <v>321</v>
      </c>
      <c r="H256" s="234">
        <v>63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257</v>
      </c>
      <c r="AT256" s="242" t="s">
        <v>253</v>
      </c>
      <c r="AU256" s="242" t="s">
        <v>257</v>
      </c>
      <c r="AY256" s="19" t="s">
        <v>251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257</v>
      </c>
      <c r="BM256" s="242" t="s">
        <v>4719</v>
      </c>
    </row>
    <row r="257" s="2" customFormat="1" ht="16.5" customHeight="1">
      <c r="A257" s="41"/>
      <c r="B257" s="42"/>
      <c r="C257" s="230" t="s">
        <v>712</v>
      </c>
      <c r="D257" s="230" t="s">
        <v>253</v>
      </c>
      <c r="E257" s="231" t="s">
        <v>4720</v>
      </c>
      <c r="F257" s="232" t="s">
        <v>4721</v>
      </c>
      <c r="G257" s="233" t="s">
        <v>321</v>
      </c>
      <c r="H257" s="234">
        <v>70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257</v>
      </c>
      <c r="AT257" s="242" t="s">
        <v>253</v>
      </c>
      <c r="AU257" s="242" t="s">
        <v>257</v>
      </c>
      <c r="AY257" s="19" t="s">
        <v>251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257</v>
      </c>
      <c r="BM257" s="242" t="s">
        <v>4722</v>
      </c>
    </row>
    <row r="258" s="2" customFormat="1" ht="16.5" customHeight="1">
      <c r="A258" s="41"/>
      <c r="B258" s="42"/>
      <c r="C258" s="230" t="s">
        <v>1206</v>
      </c>
      <c r="D258" s="230" t="s">
        <v>253</v>
      </c>
      <c r="E258" s="231" t="s">
        <v>4723</v>
      </c>
      <c r="F258" s="232" t="s">
        <v>4724</v>
      </c>
      <c r="G258" s="233" t="s">
        <v>321</v>
      </c>
      <c r="H258" s="234">
        <v>91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257</v>
      </c>
      <c r="AT258" s="242" t="s">
        <v>253</v>
      </c>
      <c r="AU258" s="242" t="s">
        <v>257</v>
      </c>
      <c r="AY258" s="19" t="s">
        <v>251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257</v>
      </c>
      <c r="BM258" s="242" t="s">
        <v>4725</v>
      </c>
    </row>
    <row r="259" s="2" customFormat="1" ht="16.5" customHeight="1">
      <c r="A259" s="41"/>
      <c r="B259" s="42"/>
      <c r="C259" s="230" t="s">
        <v>736</v>
      </c>
      <c r="D259" s="230" t="s">
        <v>253</v>
      </c>
      <c r="E259" s="231" t="s">
        <v>4726</v>
      </c>
      <c r="F259" s="232" t="s">
        <v>4727</v>
      </c>
      <c r="G259" s="233" t="s">
        <v>321</v>
      </c>
      <c r="H259" s="234">
        <v>25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257</v>
      </c>
      <c r="AT259" s="242" t="s">
        <v>253</v>
      </c>
      <c r="AU259" s="242" t="s">
        <v>257</v>
      </c>
      <c r="AY259" s="19" t="s">
        <v>251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257</v>
      </c>
      <c r="BM259" s="242" t="s">
        <v>4728</v>
      </c>
    </row>
    <row r="260" s="2" customFormat="1" ht="24.15" customHeight="1">
      <c r="A260" s="41"/>
      <c r="B260" s="42"/>
      <c r="C260" s="230" t="s">
        <v>746</v>
      </c>
      <c r="D260" s="230" t="s">
        <v>253</v>
      </c>
      <c r="E260" s="231" t="s">
        <v>4729</v>
      </c>
      <c r="F260" s="232" t="s">
        <v>4730</v>
      </c>
      <c r="G260" s="233" t="s">
        <v>1431</v>
      </c>
      <c r="H260" s="234">
        <v>1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257</v>
      </c>
      <c r="AT260" s="242" t="s">
        <v>253</v>
      </c>
      <c r="AU260" s="242" t="s">
        <v>257</v>
      </c>
      <c r="AY260" s="19" t="s">
        <v>251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257</v>
      </c>
      <c r="BM260" s="242" t="s">
        <v>4731</v>
      </c>
    </row>
    <row r="261" s="17" customFormat="1" ht="20.88" customHeight="1">
      <c r="A261" s="17"/>
      <c r="B261" s="311"/>
      <c r="C261" s="312"/>
      <c r="D261" s="313" t="s">
        <v>83</v>
      </c>
      <c r="E261" s="313" t="s">
        <v>4732</v>
      </c>
      <c r="F261" s="313" t="s">
        <v>4733</v>
      </c>
      <c r="G261" s="312"/>
      <c r="H261" s="312"/>
      <c r="I261" s="314"/>
      <c r="J261" s="315">
        <f>BK261</f>
        <v>0</v>
      </c>
      <c r="K261" s="312"/>
      <c r="L261" s="316"/>
      <c r="M261" s="317"/>
      <c r="N261" s="318"/>
      <c r="O261" s="318"/>
      <c r="P261" s="319">
        <f>SUM(P262:P285)</f>
        <v>0</v>
      </c>
      <c r="Q261" s="318"/>
      <c r="R261" s="319">
        <f>SUM(R262:R285)</f>
        <v>0</v>
      </c>
      <c r="S261" s="318"/>
      <c r="T261" s="320">
        <f>SUM(T262:T285)</f>
        <v>0</v>
      </c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R261" s="321" t="s">
        <v>91</v>
      </c>
      <c r="AT261" s="322" t="s">
        <v>83</v>
      </c>
      <c r="AU261" s="322" t="s">
        <v>273</v>
      </c>
      <c r="AY261" s="321" t="s">
        <v>251</v>
      </c>
      <c r="BK261" s="323">
        <f>SUM(BK262:BK285)</f>
        <v>0</v>
      </c>
    </row>
    <row r="262" s="2" customFormat="1" ht="24.15" customHeight="1">
      <c r="A262" s="41"/>
      <c r="B262" s="42"/>
      <c r="C262" s="230" t="s">
        <v>1232</v>
      </c>
      <c r="D262" s="230" t="s">
        <v>253</v>
      </c>
      <c r="E262" s="231" t="s">
        <v>4734</v>
      </c>
      <c r="F262" s="232" t="s">
        <v>4735</v>
      </c>
      <c r="G262" s="233" t="s">
        <v>321</v>
      </c>
      <c r="H262" s="234">
        <v>935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257</v>
      </c>
      <c r="AT262" s="242" t="s">
        <v>253</v>
      </c>
      <c r="AU262" s="242" t="s">
        <v>257</v>
      </c>
      <c r="AY262" s="19" t="s">
        <v>251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257</v>
      </c>
      <c r="BM262" s="242" t="s">
        <v>4736</v>
      </c>
    </row>
    <row r="263" s="2" customFormat="1" ht="24.15" customHeight="1">
      <c r="A263" s="41"/>
      <c r="B263" s="42"/>
      <c r="C263" s="230" t="s">
        <v>752</v>
      </c>
      <c r="D263" s="230" t="s">
        <v>253</v>
      </c>
      <c r="E263" s="231" t="s">
        <v>4737</v>
      </c>
      <c r="F263" s="232" t="s">
        <v>4738</v>
      </c>
      <c r="G263" s="233" t="s">
        <v>321</v>
      </c>
      <c r="H263" s="234">
        <v>361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257</v>
      </c>
      <c r="AT263" s="242" t="s">
        <v>253</v>
      </c>
      <c r="AU263" s="242" t="s">
        <v>257</v>
      </c>
      <c r="AY263" s="19" t="s">
        <v>251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257</v>
      </c>
      <c r="BM263" s="242" t="s">
        <v>4739</v>
      </c>
    </row>
    <row r="264" s="2" customFormat="1" ht="24.15" customHeight="1">
      <c r="A264" s="41"/>
      <c r="B264" s="42"/>
      <c r="C264" s="230" t="s">
        <v>1241</v>
      </c>
      <c r="D264" s="230" t="s">
        <v>253</v>
      </c>
      <c r="E264" s="231" t="s">
        <v>4740</v>
      </c>
      <c r="F264" s="232" t="s">
        <v>4741</v>
      </c>
      <c r="G264" s="233" t="s">
        <v>321</v>
      </c>
      <c r="H264" s="234">
        <v>158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257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4742</v>
      </c>
    </row>
    <row r="265" s="2" customFormat="1" ht="33" customHeight="1">
      <c r="A265" s="41"/>
      <c r="B265" s="42"/>
      <c r="C265" s="230" t="s">
        <v>762</v>
      </c>
      <c r="D265" s="230" t="s">
        <v>253</v>
      </c>
      <c r="E265" s="231" t="s">
        <v>4743</v>
      </c>
      <c r="F265" s="232" t="s">
        <v>4744</v>
      </c>
      <c r="G265" s="233" t="s">
        <v>321</v>
      </c>
      <c r="H265" s="234">
        <v>277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257</v>
      </c>
      <c r="AT265" s="242" t="s">
        <v>253</v>
      </c>
      <c r="AU265" s="242" t="s">
        <v>257</v>
      </c>
      <c r="AY265" s="19" t="s">
        <v>251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257</v>
      </c>
      <c r="BM265" s="242" t="s">
        <v>4745</v>
      </c>
    </row>
    <row r="266" s="2" customFormat="1" ht="33" customHeight="1">
      <c r="A266" s="41"/>
      <c r="B266" s="42"/>
      <c r="C266" s="230" t="s">
        <v>1252</v>
      </c>
      <c r="D266" s="230" t="s">
        <v>253</v>
      </c>
      <c r="E266" s="231" t="s">
        <v>4746</v>
      </c>
      <c r="F266" s="232" t="s">
        <v>4747</v>
      </c>
      <c r="G266" s="233" t="s">
        <v>321</v>
      </c>
      <c r="H266" s="234">
        <v>75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257</v>
      </c>
      <c r="AT266" s="242" t="s">
        <v>253</v>
      </c>
      <c r="AU266" s="242" t="s">
        <v>257</v>
      </c>
      <c r="AY266" s="19" t="s">
        <v>251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257</v>
      </c>
      <c r="BM266" s="242" t="s">
        <v>4748</v>
      </c>
    </row>
    <row r="267" s="2" customFormat="1" ht="33" customHeight="1">
      <c r="A267" s="41"/>
      <c r="B267" s="42"/>
      <c r="C267" s="230" t="s">
        <v>767</v>
      </c>
      <c r="D267" s="230" t="s">
        <v>253</v>
      </c>
      <c r="E267" s="231" t="s">
        <v>4749</v>
      </c>
      <c r="F267" s="232" t="s">
        <v>4750</v>
      </c>
      <c r="G267" s="233" t="s">
        <v>321</v>
      </c>
      <c r="H267" s="234">
        <v>94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257</v>
      </c>
      <c r="AT267" s="242" t="s">
        <v>253</v>
      </c>
      <c r="AU267" s="242" t="s">
        <v>257</v>
      </c>
      <c r="AY267" s="19" t="s">
        <v>251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257</v>
      </c>
      <c r="BM267" s="242" t="s">
        <v>4751</v>
      </c>
    </row>
    <row r="268" s="2" customFormat="1" ht="33" customHeight="1">
      <c r="A268" s="41"/>
      <c r="B268" s="42"/>
      <c r="C268" s="230" t="s">
        <v>1260</v>
      </c>
      <c r="D268" s="230" t="s">
        <v>253</v>
      </c>
      <c r="E268" s="231" t="s">
        <v>4752</v>
      </c>
      <c r="F268" s="232" t="s">
        <v>4753</v>
      </c>
      <c r="G268" s="233" t="s">
        <v>321</v>
      </c>
      <c r="H268" s="234">
        <v>146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257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4754</v>
      </c>
    </row>
    <row r="269" s="2" customFormat="1" ht="33" customHeight="1">
      <c r="A269" s="41"/>
      <c r="B269" s="42"/>
      <c r="C269" s="230" t="s">
        <v>777</v>
      </c>
      <c r="D269" s="230" t="s">
        <v>253</v>
      </c>
      <c r="E269" s="231" t="s">
        <v>4755</v>
      </c>
      <c r="F269" s="232" t="s">
        <v>4756</v>
      </c>
      <c r="G269" s="233" t="s">
        <v>321</v>
      </c>
      <c r="H269" s="234">
        <v>54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257</v>
      </c>
      <c r="AT269" s="242" t="s">
        <v>253</v>
      </c>
      <c r="AU269" s="242" t="s">
        <v>257</v>
      </c>
      <c r="AY269" s="19" t="s">
        <v>251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257</v>
      </c>
      <c r="BM269" s="242" t="s">
        <v>4757</v>
      </c>
    </row>
    <row r="270" s="2" customFormat="1" ht="24.15" customHeight="1">
      <c r="A270" s="41"/>
      <c r="B270" s="42"/>
      <c r="C270" s="230" t="s">
        <v>1270</v>
      </c>
      <c r="D270" s="230" t="s">
        <v>253</v>
      </c>
      <c r="E270" s="231" t="s">
        <v>4758</v>
      </c>
      <c r="F270" s="232" t="s">
        <v>4759</v>
      </c>
      <c r="G270" s="233" t="s">
        <v>321</v>
      </c>
      <c r="H270" s="234">
        <v>19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257</v>
      </c>
      <c r="AT270" s="242" t="s">
        <v>253</v>
      </c>
      <c r="AU270" s="242" t="s">
        <v>257</v>
      </c>
      <c r="AY270" s="19" t="s">
        <v>251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257</v>
      </c>
      <c r="BM270" s="242" t="s">
        <v>4760</v>
      </c>
    </row>
    <row r="271" s="2" customFormat="1" ht="24.15" customHeight="1">
      <c r="A271" s="41"/>
      <c r="B271" s="42"/>
      <c r="C271" s="230" t="s">
        <v>782</v>
      </c>
      <c r="D271" s="230" t="s">
        <v>253</v>
      </c>
      <c r="E271" s="231" t="s">
        <v>4761</v>
      </c>
      <c r="F271" s="232" t="s">
        <v>4762</v>
      </c>
      <c r="G271" s="233" t="s">
        <v>321</v>
      </c>
      <c r="H271" s="234">
        <v>10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257</v>
      </c>
      <c r="AT271" s="242" t="s">
        <v>253</v>
      </c>
      <c r="AU271" s="242" t="s">
        <v>257</v>
      </c>
      <c r="AY271" s="19" t="s">
        <v>251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257</v>
      </c>
      <c r="BM271" s="242" t="s">
        <v>4763</v>
      </c>
    </row>
    <row r="272" s="2" customFormat="1" ht="24.15" customHeight="1">
      <c r="A272" s="41"/>
      <c r="B272" s="42"/>
      <c r="C272" s="230" t="s">
        <v>1279</v>
      </c>
      <c r="D272" s="230" t="s">
        <v>253</v>
      </c>
      <c r="E272" s="231" t="s">
        <v>4764</v>
      </c>
      <c r="F272" s="232" t="s">
        <v>4765</v>
      </c>
      <c r="G272" s="233" t="s">
        <v>321</v>
      </c>
      <c r="H272" s="234">
        <v>18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257</v>
      </c>
      <c r="AT272" s="242" t="s">
        <v>253</v>
      </c>
      <c r="AU272" s="242" t="s">
        <v>257</v>
      </c>
      <c r="AY272" s="19" t="s">
        <v>251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257</v>
      </c>
      <c r="BM272" s="242" t="s">
        <v>4766</v>
      </c>
    </row>
    <row r="273" s="2" customFormat="1" ht="24.15" customHeight="1">
      <c r="A273" s="41"/>
      <c r="B273" s="42"/>
      <c r="C273" s="230" t="s">
        <v>786</v>
      </c>
      <c r="D273" s="230" t="s">
        <v>253</v>
      </c>
      <c r="E273" s="231" t="s">
        <v>4767</v>
      </c>
      <c r="F273" s="232" t="s">
        <v>4768</v>
      </c>
      <c r="G273" s="233" t="s">
        <v>321</v>
      </c>
      <c r="H273" s="234">
        <v>10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257</v>
      </c>
      <c r="AT273" s="242" t="s">
        <v>253</v>
      </c>
      <c r="AU273" s="242" t="s">
        <v>257</v>
      </c>
      <c r="AY273" s="19" t="s">
        <v>251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257</v>
      </c>
      <c r="BM273" s="242" t="s">
        <v>4769</v>
      </c>
    </row>
    <row r="274" s="2" customFormat="1" ht="24.15" customHeight="1">
      <c r="A274" s="41"/>
      <c r="B274" s="42"/>
      <c r="C274" s="230" t="s">
        <v>4770</v>
      </c>
      <c r="D274" s="230" t="s">
        <v>253</v>
      </c>
      <c r="E274" s="231" t="s">
        <v>4771</v>
      </c>
      <c r="F274" s="232" t="s">
        <v>4772</v>
      </c>
      <c r="G274" s="233" t="s">
        <v>321</v>
      </c>
      <c r="H274" s="234">
        <v>95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257</v>
      </c>
      <c r="AT274" s="242" t="s">
        <v>253</v>
      </c>
      <c r="AU274" s="242" t="s">
        <v>257</v>
      </c>
      <c r="AY274" s="19" t="s">
        <v>251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257</v>
      </c>
      <c r="BM274" s="242" t="s">
        <v>4773</v>
      </c>
    </row>
    <row r="275" s="2" customFormat="1" ht="24.15" customHeight="1">
      <c r="A275" s="41"/>
      <c r="B275" s="42"/>
      <c r="C275" s="230" t="s">
        <v>791</v>
      </c>
      <c r="D275" s="230" t="s">
        <v>253</v>
      </c>
      <c r="E275" s="231" t="s">
        <v>4774</v>
      </c>
      <c r="F275" s="232" t="s">
        <v>4775</v>
      </c>
      <c r="G275" s="233" t="s">
        <v>321</v>
      </c>
      <c r="H275" s="234">
        <v>3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257</v>
      </c>
      <c r="AT275" s="242" t="s">
        <v>253</v>
      </c>
      <c r="AU275" s="242" t="s">
        <v>257</v>
      </c>
      <c r="AY275" s="19" t="s">
        <v>251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257</v>
      </c>
      <c r="BM275" s="242" t="s">
        <v>4776</v>
      </c>
    </row>
    <row r="276" s="2" customFormat="1" ht="24.15" customHeight="1">
      <c r="A276" s="41"/>
      <c r="B276" s="42"/>
      <c r="C276" s="230" t="s">
        <v>1428</v>
      </c>
      <c r="D276" s="230" t="s">
        <v>253</v>
      </c>
      <c r="E276" s="231" t="s">
        <v>4777</v>
      </c>
      <c r="F276" s="232" t="s">
        <v>4778</v>
      </c>
      <c r="G276" s="233" t="s">
        <v>321</v>
      </c>
      <c r="H276" s="234">
        <v>7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257</v>
      </c>
      <c r="AT276" s="242" t="s">
        <v>253</v>
      </c>
      <c r="AU276" s="242" t="s">
        <v>257</v>
      </c>
      <c r="AY276" s="19" t="s">
        <v>251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257</v>
      </c>
      <c r="BM276" s="242" t="s">
        <v>4779</v>
      </c>
    </row>
    <row r="277" s="2" customFormat="1" ht="24.15" customHeight="1">
      <c r="A277" s="41"/>
      <c r="B277" s="42"/>
      <c r="C277" s="230" t="s">
        <v>796</v>
      </c>
      <c r="D277" s="230" t="s">
        <v>253</v>
      </c>
      <c r="E277" s="231" t="s">
        <v>4780</v>
      </c>
      <c r="F277" s="232" t="s">
        <v>4781</v>
      </c>
      <c r="G277" s="233" t="s">
        <v>321</v>
      </c>
      <c r="H277" s="234">
        <v>35</v>
      </c>
      <c r="I277" s="235"/>
      <c r="J277" s="236">
        <f>ROUND(I277*H277,2)</f>
        <v>0</v>
      </c>
      <c r="K277" s="237"/>
      <c r="L277" s="47"/>
      <c r="M277" s="238" t="s">
        <v>1</v>
      </c>
      <c r="N277" s="239" t="s">
        <v>49</v>
      </c>
      <c r="O277" s="94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2" t="s">
        <v>257</v>
      </c>
      <c r="AT277" s="242" t="s">
        <v>253</v>
      </c>
      <c r="AU277" s="242" t="s">
        <v>257</v>
      </c>
      <c r="AY277" s="19" t="s">
        <v>251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9" t="s">
        <v>91</v>
      </c>
      <c r="BK277" s="243">
        <f>ROUND(I277*H277,2)</f>
        <v>0</v>
      </c>
      <c r="BL277" s="19" t="s">
        <v>257</v>
      </c>
      <c r="BM277" s="242" t="s">
        <v>4782</v>
      </c>
    </row>
    <row r="278" s="2" customFormat="1" ht="24.15" customHeight="1">
      <c r="A278" s="41"/>
      <c r="B278" s="42"/>
      <c r="C278" s="230" t="s">
        <v>1464</v>
      </c>
      <c r="D278" s="230" t="s">
        <v>253</v>
      </c>
      <c r="E278" s="231" t="s">
        <v>4783</v>
      </c>
      <c r="F278" s="232" t="s">
        <v>4784</v>
      </c>
      <c r="G278" s="233" t="s">
        <v>321</v>
      </c>
      <c r="H278" s="234">
        <v>51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257</v>
      </c>
      <c r="AT278" s="242" t="s">
        <v>253</v>
      </c>
      <c r="AU278" s="242" t="s">
        <v>257</v>
      </c>
      <c r="AY278" s="19" t="s">
        <v>251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257</v>
      </c>
      <c r="BM278" s="242" t="s">
        <v>4785</v>
      </c>
    </row>
    <row r="279" s="2" customFormat="1" ht="24.15" customHeight="1">
      <c r="A279" s="41"/>
      <c r="B279" s="42"/>
      <c r="C279" s="230" t="s">
        <v>1469</v>
      </c>
      <c r="D279" s="230" t="s">
        <v>253</v>
      </c>
      <c r="E279" s="231" t="s">
        <v>4786</v>
      </c>
      <c r="F279" s="232" t="s">
        <v>4787</v>
      </c>
      <c r="G279" s="233" t="s">
        <v>321</v>
      </c>
      <c r="H279" s="234">
        <v>51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257</v>
      </c>
      <c r="AT279" s="242" t="s">
        <v>253</v>
      </c>
      <c r="AU279" s="242" t="s">
        <v>257</v>
      </c>
      <c r="AY279" s="19" t="s">
        <v>251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257</v>
      </c>
      <c r="BM279" s="242" t="s">
        <v>4788</v>
      </c>
    </row>
    <row r="280" s="2" customFormat="1" ht="24.15" customHeight="1">
      <c r="A280" s="41"/>
      <c r="B280" s="42"/>
      <c r="C280" s="230" t="s">
        <v>1474</v>
      </c>
      <c r="D280" s="230" t="s">
        <v>253</v>
      </c>
      <c r="E280" s="231" t="s">
        <v>4789</v>
      </c>
      <c r="F280" s="232" t="s">
        <v>4790</v>
      </c>
      <c r="G280" s="233" t="s">
        <v>321</v>
      </c>
      <c r="H280" s="234">
        <v>34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257</v>
      </c>
      <c r="AT280" s="242" t="s">
        <v>253</v>
      </c>
      <c r="AU280" s="242" t="s">
        <v>257</v>
      </c>
      <c r="AY280" s="19" t="s">
        <v>251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257</v>
      </c>
      <c r="BM280" s="242" t="s">
        <v>4791</v>
      </c>
    </row>
    <row r="281" s="2" customFormat="1" ht="24.15" customHeight="1">
      <c r="A281" s="41"/>
      <c r="B281" s="42"/>
      <c r="C281" s="230" t="s">
        <v>1479</v>
      </c>
      <c r="D281" s="230" t="s">
        <v>253</v>
      </c>
      <c r="E281" s="231" t="s">
        <v>4792</v>
      </c>
      <c r="F281" s="232" t="s">
        <v>4793</v>
      </c>
      <c r="G281" s="233" t="s">
        <v>321</v>
      </c>
      <c r="H281" s="234">
        <v>70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257</v>
      </c>
      <c r="AT281" s="242" t="s">
        <v>253</v>
      </c>
      <c r="AU281" s="242" t="s">
        <v>257</v>
      </c>
      <c r="AY281" s="19" t="s">
        <v>251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257</v>
      </c>
      <c r="BM281" s="242" t="s">
        <v>4794</v>
      </c>
    </row>
    <row r="282" s="2" customFormat="1" ht="24.15" customHeight="1">
      <c r="A282" s="41"/>
      <c r="B282" s="42"/>
      <c r="C282" s="230" t="s">
        <v>1484</v>
      </c>
      <c r="D282" s="230" t="s">
        <v>253</v>
      </c>
      <c r="E282" s="231" t="s">
        <v>4795</v>
      </c>
      <c r="F282" s="232" t="s">
        <v>4796</v>
      </c>
      <c r="G282" s="233" t="s">
        <v>321</v>
      </c>
      <c r="H282" s="234">
        <v>43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257</v>
      </c>
      <c r="AT282" s="242" t="s">
        <v>253</v>
      </c>
      <c r="AU282" s="242" t="s">
        <v>257</v>
      </c>
      <c r="AY282" s="19" t="s">
        <v>251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257</v>
      </c>
      <c r="BM282" s="242" t="s">
        <v>4797</v>
      </c>
    </row>
    <row r="283" s="2" customFormat="1" ht="24.15" customHeight="1">
      <c r="A283" s="41"/>
      <c r="B283" s="42"/>
      <c r="C283" s="230" t="s">
        <v>4606</v>
      </c>
      <c r="D283" s="230" t="s">
        <v>253</v>
      </c>
      <c r="E283" s="231" t="s">
        <v>4798</v>
      </c>
      <c r="F283" s="232" t="s">
        <v>4799</v>
      </c>
      <c r="G283" s="233" t="s">
        <v>321</v>
      </c>
      <c r="H283" s="234">
        <v>48</v>
      </c>
      <c r="I283" s="235"/>
      <c r="J283" s="236">
        <f>ROUND(I283*H283,2)</f>
        <v>0</v>
      </c>
      <c r="K283" s="237"/>
      <c r="L283" s="47"/>
      <c r="M283" s="238" t="s">
        <v>1</v>
      </c>
      <c r="N283" s="239" t="s">
        <v>49</v>
      </c>
      <c r="O283" s="94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257</v>
      </c>
      <c r="AT283" s="242" t="s">
        <v>253</v>
      </c>
      <c r="AU283" s="242" t="s">
        <v>257</v>
      </c>
      <c r="AY283" s="19" t="s">
        <v>251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257</v>
      </c>
      <c r="BM283" s="242" t="s">
        <v>4800</v>
      </c>
    </row>
    <row r="284" s="2" customFormat="1" ht="24.15" customHeight="1">
      <c r="A284" s="41"/>
      <c r="B284" s="42"/>
      <c r="C284" s="230" t="s">
        <v>1490</v>
      </c>
      <c r="D284" s="230" t="s">
        <v>253</v>
      </c>
      <c r="E284" s="231" t="s">
        <v>4801</v>
      </c>
      <c r="F284" s="232" t="s">
        <v>4802</v>
      </c>
      <c r="G284" s="233" t="s">
        <v>321</v>
      </c>
      <c r="H284" s="234">
        <v>25</v>
      </c>
      <c r="I284" s="235"/>
      <c r="J284" s="236">
        <f>ROUND(I284*H284,2)</f>
        <v>0</v>
      </c>
      <c r="K284" s="237"/>
      <c r="L284" s="47"/>
      <c r="M284" s="238" t="s">
        <v>1</v>
      </c>
      <c r="N284" s="239" t="s">
        <v>49</v>
      </c>
      <c r="O284" s="94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2" t="s">
        <v>257</v>
      </c>
      <c r="AT284" s="242" t="s">
        <v>253</v>
      </c>
      <c r="AU284" s="242" t="s">
        <v>257</v>
      </c>
      <c r="AY284" s="19" t="s">
        <v>251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9" t="s">
        <v>91</v>
      </c>
      <c r="BK284" s="243">
        <f>ROUND(I284*H284,2)</f>
        <v>0</v>
      </c>
      <c r="BL284" s="19" t="s">
        <v>257</v>
      </c>
      <c r="BM284" s="242" t="s">
        <v>4803</v>
      </c>
    </row>
    <row r="285" s="2" customFormat="1" ht="24.15" customHeight="1">
      <c r="A285" s="41"/>
      <c r="B285" s="42"/>
      <c r="C285" s="230" t="s">
        <v>1538</v>
      </c>
      <c r="D285" s="230" t="s">
        <v>253</v>
      </c>
      <c r="E285" s="231" t="s">
        <v>4804</v>
      </c>
      <c r="F285" s="232" t="s">
        <v>4730</v>
      </c>
      <c r="G285" s="233" t="s">
        <v>1431</v>
      </c>
      <c r="H285" s="234">
        <v>1</v>
      </c>
      <c r="I285" s="235"/>
      <c r="J285" s="236">
        <f>ROUND(I285*H285,2)</f>
        <v>0</v>
      </c>
      <c r="K285" s="237"/>
      <c r="L285" s="47"/>
      <c r="M285" s="238" t="s">
        <v>1</v>
      </c>
      <c r="N285" s="239" t="s">
        <v>49</v>
      </c>
      <c r="O285" s="94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42" t="s">
        <v>257</v>
      </c>
      <c r="AT285" s="242" t="s">
        <v>253</v>
      </c>
      <c r="AU285" s="242" t="s">
        <v>257</v>
      </c>
      <c r="AY285" s="19" t="s">
        <v>251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9" t="s">
        <v>91</v>
      </c>
      <c r="BK285" s="243">
        <f>ROUND(I285*H285,2)</f>
        <v>0</v>
      </c>
      <c r="BL285" s="19" t="s">
        <v>257</v>
      </c>
      <c r="BM285" s="242" t="s">
        <v>4805</v>
      </c>
    </row>
    <row r="286" s="17" customFormat="1" ht="20.88" customHeight="1">
      <c r="A286" s="17"/>
      <c r="B286" s="311"/>
      <c r="C286" s="312"/>
      <c r="D286" s="313" t="s">
        <v>83</v>
      </c>
      <c r="E286" s="313" t="s">
        <v>4806</v>
      </c>
      <c r="F286" s="313" t="s">
        <v>4807</v>
      </c>
      <c r="G286" s="312"/>
      <c r="H286" s="312"/>
      <c r="I286" s="314"/>
      <c r="J286" s="315">
        <f>BK286</f>
        <v>0</v>
      </c>
      <c r="K286" s="312"/>
      <c r="L286" s="316"/>
      <c r="M286" s="317"/>
      <c r="N286" s="318"/>
      <c r="O286" s="318"/>
      <c r="P286" s="319">
        <f>SUM(P287:P317)</f>
        <v>0</v>
      </c>
      <c r="Q286" s="318"/>
      <c r="R286" s="319">
        <f>SUM(R287:R317)</f>
        <v>0</v>
      </c>
      <c r="S286" s="318"/>
      <c r="T286" s="320">
        <f>SUM(T287:T317)</f>
        <v>0</v>
      </c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R286" s="321" t="s">
        <v>91</v>
      </c>
      <c r="AT286" s="322" t="s">
        <v>83</v>
      </c>
      <c r="AU286" s="322" t="s">
        <v>273</v>
      </c>
      <c r="AY286" s="321" t="s">
        <v>251</v>
      </c>
      <c r="BK286" s="323">
        <f>SUM(BK287:BK317)</f>
        <v>0</v>
      </c>
    </row>
    <row r="287" s="2" customFormat="1" ht="16.5" customHeight="1">
      <c r="A287" s="41"/>
      <c r="B287" s="42"/>
      <c r="C287" s="230" t="s">
        <v>823</v>
      </c>
      <c r="D287" s="230" t="s">
        <v>253</v>
      </c>
      <c r="E287" s="231" t="s">
        <v>4808</v>
      </c>
      <c r="F287" s="232" t="s">
        <v>4809</v>
      </c>
      <c r="G287" s="233" t="s">
        <v>571</v>
      </c>
      <c r="H287" s="234">
        <v>1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257</v>
      </c>
      <c r="AT287" s="242" t="s">
        <v>253</v>
      </c>
      <c r="AU287" s="242" t="s">
        <v>257</v>
      </c>
      <c r="AY287" s="19" t="s">
        <v>251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257</v>
      </c>
      <c r="BM287" s="242" t="s">
        <v>4810</v>
      </c>
    </row>
    <row r="288" s="2" customFormat="1" ht="24.15" customHeight="1">
      <c r="A288" s="41"/>
      <c r="B288" s="42"/>
      <c r="C288" s="230" t="s">
        <v>1551</v>
      </c>
      <c r="D288" s="230" t="s">
        <v>253</v>
      </c>
      <c r="E288" s="231" t="s">
        <v>4811</v>
      </c>
      <c r="F288" s="232" t="s">
        <v>4812</v>
      </c>
      <c r="G288" s="233" t="s">
        <v>571</v>
      </c>
      <c r="H288" s="234">
        <v>2</v>
      </c>
      <c r="I288" s="235"/>
      <c r="J288" s="236">
        <f>ROUND(I288*H288,2)</f>
        <v>0</v>
      </c>
      <c r="K288" s="237"/>
      <c r="L288" s="47"/>
      <c r="M288" s="238" t="s">
        <v>1</v>
      </c>
      <c r="N288" s="239" t="s">
        <v>49</v>
      </c>
      <c r="O288" s="94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42" t="s">
        <v>257</v>
      </c>
      <c r="AT288" s="242" t="s">
        <v>253</v>
      </c>
      <c r="AU288" s="242" t="s">
        <v>257</v>
      </c>
      <c r="AY288" s="19" t="s">
        <v>251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9" t="s">
        <v>91</v>
      </c>
      <c r="BK288" s="243">
        <f>ROUND(I288*H288,2)</f>
        <v>0</v>
      </c>
      <c r="BL288" s="19" t="s">
        <v>257</v>
      </c>
      <c r="BM288" s="242" t="s">
        <v>4813</v>
      </c>
    </row>
    <row r="289" s="2" customFormat="1" ht="24.15" customHeight="1">
      <c r="A289" s="41"/>
      <c r="B289" s="42"/>
      <c r="C289" s="230" t="s">
        <v>828</v>
      </c>
      <c r="D289" s="230" t="s">
        <v>253</v>
      </c>
      <c r="E289" s="231" t="s">
        <v>4814</v>
      </c>
      <c r="F289" s="232" t="s">
        <v>4815</v>
      </c>
      <c r="G289" s="233" t="s">
        <v>571</v>
      </c>
      <c r="H289" s="234">
        <v>2</v>
      </c>
      <c r="I289" s="235"/>
      <c r="J289" s="236">
        <f>ROUND(I289*H289,2)</f>
        <v>0</v>
      </c>
      <c r="K289" s="237"/>
      <c r="L289" s="47"/>
      <c r="M289" s="238" t="s">
        <v>1</v>
      </c>
      <c r="N289" s="239" t="s">
        <v>49</v>
      </c>
      <c r="O289" s="94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42" t="s">
        <v>257</v>
      </c>
      <c r="AT289" s="242" t="s">
        <v>253</v>
      </c>
      <c r="AU289" s="242" t="s">
        <v>257</v>
      </c>
      <c r="AY289" s="19" t="s">
        <v>251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9" t="s">
        <v>91</v>
      </c>
      <c r="BK289" s="243">
        <f>ROUND(I289*H289,2)</f>
        <v>0</v>
      </c>
      <c r="BL289" s="19" t="s">
        <v>257</v>
      </c>
      <c r="BM289" s="242" t="s">
        <v>4816</v>
      </c>
    </row>
    <row r="290" s="2" customFormat="1" ht="16.5" customHeight="1">
      <c r="A290" s="41"/>
      <c r="B290" s="42"/>
      <c r="C290" s="230" t="s">
        <v>1566</v>
      </c>
      <c r="D290" s="230" t="s">
        <v>253</v>
      </c>
      <c r="E290" s="231" t="s">
        <v>4817</v>
      </c>
      <c r="F290" s="232" t="s">
        <v>4818</v>
      </c>
      <c r="G290" s="233" t="s">
        <v>571</v>
      </c>
      <c r="H290" s="234">
        <v>100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257</v>
      </c>
      <c r="AT290" s="242" t="s">
        <v>253</v>
      </c>
      <c r="AU290" s="242" t="s">
        <v>257</v>
      </c>
      <c r="AY290" s="19" t="s">
        <v>251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257</v>
      </c>
      <c r="BM290" s="242" t="s">
        <v>4819</v>
      </c>
    </row>
    <row r="291" s="2" customFormat="1" ht="16.5" customHeight="1">
      <c r="A291" s="41"/>
      <c r="B291" s="42"/>
      <c r="C291" s="230" t="s">
        <v>839</v>
      </c>
      <c r="D291" s="230" t="s">
        <v>253</v>
      </c>
      <c r="E291" s="231" t="s">
        <v>4820</v>
      </c>
      <c r="F291" s="232" t="s">
        <v>4821</v>
      </c>
      <c r="G291" s="233" t="s">
        <v>571</v>
      </c>
      <c r="H291" s="234">
        <v>2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257</v>
      </c>
      <c r="AT291" s="242" t="s">
        <v>253</v>
      </c>
      <c r="AU291" s="242" t="s">
        <v>257</v>
      </c>
      <c r="AY291" s="19" t="s">
        <v>251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257</v>
      </c>
      <c r="BM291" s="242" t="s">
        <v>4822</v>
      </c>
    </row>
    <row r="292" s="2" customFormat="1" ht="16.5" customHeight="1">
      <c r="A292" s="41"/>
      <c r="B292" s="42"/>
      <c r="C292" s="230" t="s">
        <v>1578</v>
      </c>
      <c r="D292" s="230" t="s">
        <v>253</v>
      </c>
      <c r="E292" s="231" t="s">
        <v>4823</v>
      </c>
      <c r="F292" s="232" t="s">
        <v>4824</v>
      </c>
      <c r="G292" s="233" t="s">
        <v>571</v>
      </c>
      <c r="H292" s="234">
        <v>1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257</v>
      </c>
      <c r="AT292" s="242" t="s">
        <v>253</v>
      </c>
      <c r="AU292" s="242" t="s">
        <v>257</v>
      </c>
      <c r="AY292" s="19" t="s">
        <v>251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257</v>
      </c>
      <c r="BM292" s="242" t="s">
        <v>4825</v>
      </c>
    </row>
    <row r="293" s="2" customFormat="1" ht="16.5" customHeight="1">
      <c r="A293" s="41"/>
      <c r="B293" s="42"/>
      <c r="C293" s="230" t="s">
        <v>843</v>
      </c>
      <c r="D293" s="230" t="s">
        <v>253</v>
      </c>
      <c r="E293" s="231" t="s">
        <v>4826</v>
      </c>
      <c r="F293" s="232" t="s">
        <v>4827</v>
      </c>
      <c r="G293" s="233" t="s">
        <v>571</v>
      </c>
      <c r="H293" s="234">
        <v>1</v>
      </c>
      <c r="I293" s="235"/>
      <c r="J293" s="236">
        <f>ROUND(I293*H293,2)</f>
        <v>0</v>
      </c>
      <c r="K293" s="237"/>
      <c r="L293" s="47"/>
      <c r="M293" s="238" t="s">
        <v>1</v>
      </c>
      <c r="N293" s="239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257</v>
      </c>
      <c r="AT293" s="242" t="s">
        <v>253</v>
      </c>
      <c r="AU293" s="242" t="s">
        <v>257</v>
      </c>
      <c r="AY293" s="19" t="s">
        <v>251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257</v>
      </c>
      <c r="BM293" s="242" t="s">
        <v>4828</v>
      </c>
    </row>
    <row r="294" s="2" customFormat="1" ht="16.5" customHeight="1">
      <c r="A294" s="41"/>
      <c r="B294" s="42"/>
      <c r="C294" s="230" t="s">
        <v>1585</v>
      </c>
      <c r="D294" s="230" t="s">
        <v>253</v>
      </c>
      <c r="E294" s="231" t="s">
        <v>4829</v>
      </c>
      <c r="F294" s="232" t="s">
        <v>4830</v>
      </c>
      <c r="G294" s="233" t="s">
        <v>571</v>
      </c>
      <c r="H294" s="234">
        <v>8</v>
      </c>
      <c r="I294" s="235"/>
      <c r="J294" s="236">
        <f>ROUND(I294*H294,2)</f>
        <v>0</v>
      </c>
      <c r="K294" s="237"/>
      <c r="L294" s="47"/>
      <c r="M294" s="238" t="s">
        <v>1</v>
      </c>
      <c r="N294" s="239" t="s">
        <v>49</v>
      </c>
      <c r="O294" s="94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2" t="s">
        <v>257</v>
      </c>
      <c r="AT294" s="242" t="s">
        <v>253</v>
      </c>
      <c r="AU294" s="242" t="s">
        <v>257</v>
      </c>
      <c r="AY294" s="19" t="s">
        <v>251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9" t="s">
        <v>91</v>
      </c>
      <c r="BK294" s="243">
        <f>ROUND(I294*H294,2)</f>
        <v>0</v>
      </c>
      <c r="BL294" s="19" t="s">
        <v>257</v>
      </c>
      <c r="BM294" s="242" t="s">
        <v>4831</v>
      </c>
    </row>
    <row r="295" s="2" customFormat="1" ht="16.5" customHeight="1">
      <c r="A295" s="41"/>
      <c r="B295" s="42"/>
      <c r="C295" s="230" t="s">
        <v>848</v>
      </c>
      <c r="D295" s="230" t="s">
        <v>253</v>
      </c>
      <c r="E295" s="231" t="s">
        <v>4832</v>
      </c>
      <c r="F295" s="232" t="s">
        <v>4833</v>
      </c>
      <c r="G295" s="233" t="s">
        <v>571</v>
      </c>
      <c r="H295" s="234">
        <v>2</v>
      </c>
      <c r="I295" s="235"/>
      <c r="J295" s="236">
        <f>ROUND(I295*H295,2)</f>
        <v>0</v>
      </c>
      <c r="K295" s="237"/>
      <c r="L295" s="47"/>
      <c r="M295" s="238" t="s">
        <v>1</v>
      </c>
      <c r="N295" s="239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257</v>
      </c>
      <c r="AT295" s="242" t="s">
        <v>253</v>
      </c>
      <c r="AU295" s="242" t="s">
        <v>257</v>
      </c>
      <c r="AY295" s="19" t="s">
        <v>251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257</v>
      </c>
      <c r="BM295" s="242" t="s">
        <v>4834</v>
      </c>
    </row>
    <row r="296" s="2" customFormat="1" ht="16.5" customHeight="1">
      <c r="A296" s="41"/>
      <c r="B296" s="42"/>
      <c r="C296" s="230" t="s">
        <v>1601</v>
      </c>
      <c r="D296" s="230" t="s">
        <v>253</v>
      </c>
      <c r="E296" s="231" t="s">
        <v>4835</v>
      </c>
      <c r="F296" s="232" t="s">
        <v>4836</v>
      </c>
      <c r="G296" s="233" t="s">
        <v>571</v>
      </c>
      <c r="H296" s="234">
        <v>12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257</v>
      </c>
      <c r="AT296" s="242" t="s">
        <v>253</v>
      </c>
      <c r="AU296" s="242" t="s">
        <v>257</v>
      </c>
      <c r="AY296" s="19" t="s">
        <v>251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257</v>
      </c>
      <c r="BM296" s="242" t="s">
        <v>4837</v>
      </c>
    </row>
    <row r="297" s="2" customFormat="1" ht="16.5" customHeight="1">
      <c r="A297" s="41"/>
      <c r="B297" s="42"/>
      <c r="C297" s="230" t="s">
        <v>852</v>
      </c>
      <c r="D297" s="230" t="s">
        <v>253</v>
      </c>
      <c r="E297" s="231" t="s">
        <v>4838</v>
      </c>
      <c r="F297" s="232" t="s">
        <v>4839</v>
      </c>
      <c r="G297" s="233" t="s">
        <v>571</v>
      </c>
      <c r="H297" s="234">
        <v>6</v>
      </c>
      <c r="I297" s="235"/>
      <c r="J297" s="236">
        <f>ROUND(I297*H297,2)</f>
        <v>0</v>
      </c>
      <c r="K297" s="237"/>
      <c r="L297" s="47"/>
      <c r="M297" s="238" t="s">
        <v>1</v>
      </c>
      <c r="N297" s="239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257</v>
      </c>
      <c r="AT297" s="242" t="s">
        <v>253</v>
      </c>
      <c r="AU297" s="242" t="s">
        <v>257</v>
      </c>
      <c r="AY297" s="19" t="s">
        <v>251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257</v>
      </c>
      <c r="BM297" s="242" t="s">
        <v>4840</v>
      </c>
    </row>
    <row r="298" s="2" customFormat="1" ht="16.5" customHeight="1">
      <c r="A298" s="41"/>
      <c r="B298" s="42"/>
      <c r="C298" s="230" t="s">
        <v>1623</v>
      </c>
      <c r="D298" s="230" t="s">
        <v>253</v>
      </c>
      <c r="E298" s="231" t="s">
        <v>4841</v>
      </c>
      <c r="F298" s="232" t="s">
        <v>4842</v>
      </c>
      <c r="G298" s="233" t="s">
        <v>571</v>
      </c>
      <c r="H298" s="234">
        <v>11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257</v>
      </c>
      <c r="AT298" s="242" t="s">
        <v>253</v>
      </c>
      <c r="AU298" s="242" t="s">
        <v>257</v>
      </c>
      <c r="AY298" s="19" t="s">
        <v>251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257</v>
      </c>
      <c r="BM298" s="242" t="s">
        <v>4843</v>
      </c>
    </row>
    <row r="299" s="2" customFormat="1" ht="16.5" customHeight="1">
      <c r="A299" s="41"/>
      <c r="B299" s="42"/>
      <c r="C299" s="230" t="s">
        <v>875</v>
      </c>
      <c r="D299" s="230" t="s">
        <v>253</v>
      </c>
      <c r="E299" s="231" t="s">
        <v>4844</v>
      </c>
      <c r="F299" s="232" t="s">
        <v>4845</v>
      </c>
      <c r="G299" s="233" t="s">
        <v>571</v>
      </c>
      <c r="H299" s="234">
        <v>8</v>
      </c>
      <c r="I299" s="235"/>
      <c r="J299" s="236">
        <f>ROUND(I299*H299,2)</f>
        <v>0</v>
      </c>
      <c r="K299" s="237"/>
      <c r="L299" s="47"/>
      <c r="M299" s="238" t="s">
        <v>1</v>
      </c>
      <c r="N299" s="239" t="s">
        <v>49</v>
      </c>
      <c r="O299" s="94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42" t="s">
        <v>257</v>
      </c>
      <c r="AT299" s="242" t="s">
        <v>253</v>
      </c>
      <c r="AU299" s="242" t="s">
        <v>257</v>
      </c>
      <c r="AY299" s="19" t="s">
        <v>251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9" t="s">
        <v>91</v>
      </c>
      <c r="BK299" s="243">
        <f>ROUND(I299*H299,2)</f>
        <v>0</v>
      </c>
      <c r="BL299" s="19" t="s">
        <v>257</v>
      </c>
      <c r="BM299" s="242" t="s">
        <v>4846</v>
      </c>
    </row>
    <row r="300" s="2" customFormat="1" ht="16.5" customHeight="1">
      <c r="A300" s="41"/>
      <c r="B300" s="42"/>
      <c r="C300" s="230" t="s">
        <v>1634</v>
      </c>
      <c r="D300" s="230" t="s">
        <v>253</v>
      </c>
      <c r="E300" s="231" t="s">
        <v>4847</v>
      </c>
      <c r="F300" s="232" t="s">
        <v>4848</v>
      </c>
      <c r="G300" s="233" t="s">
        <v>1431</v>
      </c>
      <c r="H300" s="234">
        <v>11</v>
      </c>
      <c r="I300" s="235"/>
      <c r="J300" s="236">
        <f>ROUND(I300*H300,2)</f>
        <v>0</v>
      </c>
      <c r="K300" s="237"/>
      <c r="L300" s="47"/>
      <c r="M300" s="238" t="s">
        <v>1</v>
      </c>
      <c r="N300" s="239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257</v>
      </c>
      <c r="AT300" s="242" t="s">
        <v>253</v>
      </c>
      <c r="AU300" s="242" t="s">
        <v>257</v>
      </c>
      <c r="AY300" s="19" t="s">
        <v>251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257</v>
      </c>
      <c r="BM300" s="242" t="s">
        <v>4849</v>
      </c>
    </row>
    <row r="301" s="2" customFormat="1" ht="16.5" customHeight="1">
      <c r="A301" s="41"/>
      <c r="B301" s="42"/>
      <c r="C301" s="230" t="s">
        <v>879</v>
      </c>
      <c r="D301" s="230" t="s">
        <v>253</v>
      </c>
      <c r="E301" s="231" t="s">
        <v>4850</v>
      </c>
      <c r="F301" s="232" t="s">
        <v>4851</v>
      </c>
      <c r="G301" s="233" t="s">
        <v>571</v>
      </c>
      <c r="H301" s="234">
        <v>11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257</v>
      </c>
      <c r="AT301" s="242" t="s">
        <v>253</v>
      </c>
      <c r="AU301" s="242" t="s">
        <v>257</v>
      </c>
      <c r="AY301" s="19" t="s">
        <v>251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257</v>
      </c>
      <c r="BM301" s="242" t="s">
        <v>4852</v>
      </c>
    </row>
    <row r="302" s="2" customFormat="1" ht="16.5" customHeight="1">
      <c r="A302" s="41"/>
      <c r="B302" s="42"/>
      <c r="C302" s="230" t="s">
        <v>1643</v>
      </c>
      <c r="D302" s="230" t="s">
        <v>253</v>
      </c>
      <c r="E302" s="231" t="s">
        <v>4853</v>
      </c>
      <c r="F302" s="232" t="s">
        <v>4854</v>
      </c>
      <c r="G302" s="233" t="s">
        <v>571</v>
      </c>
      <c r="H302" s="234">
        <v>2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257</v>
      </c>
      <c r="AT302" s="242" t="s">
        <v>253</v>
      </c>
      <c r="AU302" s="242" t="s">
        <v>257</v>
      </c>
      <c r="AY302" s="19" t="s">
        <v>251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257</v>
      </c>
      <c r="BM302" s="242" t="s">
        <v>4855</v>
      </c>
    </row>
    <row r="303" s="2" customFormat="1" ht="24.15" customHeight="1">
      <c r="A303" s="41"/>
      <c r="B303" s="42"/>
      <c r="C303" s="230" t="s">
        <v>1655</v>
      </c>
      <c r="D303" s="230" t="s">
        <v>253</v>
      </c>
      <c r="E303" s="231" t="s">
        <v>4856</v>
      </c>
      <c r="F303" s="232" t="s">
        <v>4857</v>
      </c>
      <c r="G303" s="233" t="s">
        <v>571</v>
      </c>
      <c r="H303" s="234">
        <v>18</v>
      </c>
      <c r="I303" s="235"/>
      <c r="J303" s="236">
        <f>ROUND(I303*H303,2)</f>
        <v>0</v>
      </c>
      <c r="K303" s="237"/>
      <c r="L303" s="47"/>
      <c r="M303" s="238" t="s">
        <v>1</v>
      </c>
      <c r="N303" s="239" t="s">
        <v>49</v>
      </c>
      <c r="O303" s="94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2" t="s">
        <v>257</v>
      </c>
      <c r="AT303" s="242" t="s">
        <v>253</v>
      </c>
      <c r="AU303" s="242" t="s">
        <v>257</v>
      </c>
      <c r="AY303" s="19" t="s">
        <v>251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9" t="s">
        <v>91</v>
      </c>
      <c r="BK303" s="243">
        <f>ROUND(I303*H303,2)</f>
        <v>0</v>
      </c>
      <c r="BL303" s="19" t="s">
        <v>257</v>
      </c>
      <c r="BM303" s="242" t="s">
        <v>4858</v>
      </c>
    </row>
    <row r="304" s="2" customFormat="1" ht="21.75" customHeight="1">
      <c r="A304" s="41"/>
      <c r="B304" s="42"/>
      <c r="C304" s="230" t="s">
        <v>889</v>
      </c>
      <c r="D304" s="230" t="s">
        <v>253</v>
      </c>
      <c r="E304" s="231" t="s">
        <v>4859</v>
      </c>
      <c r="F304" s="232" t="s">
        <v>4860</v>
      </c>
      <c r="G304" s="233" t="s">
        <v>571</v>
      </c>
      <c r="H304" s="234">
        <v>3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257</v>
      </c>
      <c r="AT304" s="242" t="s">
        <v>253</v>
      </c>
      <c r="AU304" s="242" t="s">
        <v>257</v>
      </c>
      <c r="AY304" s="19" t="s">
        <v>251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257</v>
      </c>
      <c r="BM304" s="242" t="s">
        <v>4861</v>
      </c>
    </row>
    <row r="305" s="2" customFormat="1" ht="16.5" customHeight="1">
      <c r="A305" s="41"/>
      <c r="B305" s="42"/>
      <c r="C305" s="230" t="s">
        <v>1662</v>
      </c>
      <c r="D305" s="230" t="s">
        <v>253</v>
      </c>
      <c r="E305" s="231" t="s">
        <v>4862</v>
      </c>
      <c r="F305" s="232" t="s">
        <v>4863</v>
      </c>
      <c r="G305" s="233" t="s">
        <v>571</v>
      </c>
      <c r="H305" s="234">
        <v>1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257</v>
      </c>
      <c r="AT305" s="242" t="s">
        <v>253</v>
      </c>
      <c r="AU305" s="242" t="s">
        <v>257</v>
      </c>
      <c r="AY305" s="19" t="s">
        <v>251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257</v>
      </c>
      <c r="BM305" s="242" t="s">
        <v>4864</v>
      </c>
    </row>
    <row r="306" s="2" customFormat="1" ht="16.5" customHeight="1">
      <c r="A306" s="41"/>
      <c r="B306" s="42"/>
      <c r="C306" s="230" t="s">
        <v>896</v>
      </c>
      <c r="D306" s="230" t="s">
        <v>253</v>
      </c>
      <c r="E306" s="231" t="s">
        <v>4865</v>
      </c>
      <c r="F306" s="232" t="s">
        <v>4866</v>
      </c>
      <c r="G306" s="233" t="s">
        <v>571</v>
      </c>
      <c r="H306" s="234">
        <v>2</v>
      </c>
      <c r="I306" s="235"/>
      <c r="J306" s="236">
        <f>ROUND(I306*H306,2)</f>
        <v>0</v>
      </c>
      <c r="K306" s="237"/>
      <c r="L306" s="47"/>
      <c r="M306" s="238" t="s">
        <v>1</v>
      </c>
      <c r="N306" s="239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257</v>
      </c>
      <c r="AT306" s="242" t="s">
        <v>253</v>
      </c>
      <c r="AU306" s="242" t="s">
        <v>257</v>
      </c>
      <c r="AY306" s="19" t="s">
        <v>251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257</v>
      </c>
      <c r="BM306" s="242" t="s">
        <v>4867</v>
      </c>
    </row>
    <row r="307" s="2" customFormat="1" ht="16.5" customHeight="1">
      <c r="A307" s="41"/>
      <c r="B307" s="42"/>
      <c r="C307" s="230" t="s">
        <v>1680</v>
      </c>
      <c r="D307" s="230" t="s">
        <v>253</v>
      </c>
      <c r="E307" s="231" t="s">
        <v>4868</v>
      </c>
      <c r="F307" s="232" t="s">
        <v>4833</v>
      </c>
      <c r="G307" s="233" t="s">
        <v>571</v>
      </c>
      <c r="H307" s="234">
        <v>3</v>
      </c>
      <c r="I307" s="235"/>
      <c r="J307" s="236">
        <f>ROUND(I307*H307,2)</f>
        <v>0</v>
      </c>
      <c r="K307" s="237"/>
      <c r="L307" s="47"/>
      <c r="M307" s="238" t="s">
        <v>1</v>
      </c>
      <c r="N307" s="239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257</v>
      </c>
      <c r="AT307" s="242" t="s">
        <v>253</v>
      </c>
      <c r="AU307" s="242" t="s">
        <v>257</v>
      </c>
      <c r="AY307" s="19" t="s">
        <v>251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257</v>
      </c>
      <c r="BM307" s="242" t="s">
        <v>4869</v>
      </c>
    </row>
    <row r="308" s="2" customFormat="1" ht="16.5" customHeight="1">
      <c r="A308" s="41"/>
      <c r="B308" s="42"/>
      <c r="C308" s="230" t="s">
        <v>900</v>
      </c>
      <c r="D308" s="230" t="s">
        <v>253</v>
      </c>
      <c r="E308" s="231" t="s">
        <v>4870</v>
      </c>
      <c r="F308" s="232" t="s">
        <v>4871</v>
      </c>
      <c r="G308" s="233" t="s">
        <v>571</v>
      </c>
      <c r="H308" s="234">
        <v>3</v>
      </c>
      <c r="I308" s="235"/>
      <c r="J308" s="236">
        <f>ROUND(I308*H308,2)</f>
        <v>0</v>
      </c>
      <c r="K308" s="237"/>
      <c r="L308" s="47"/>
      <c r="M308" s="238" t="s">
        <v>1</v>
      </c>
      <c r="N308" s="239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257</v>
      </c>
      <c r="AT308" s="242" t="s">
        <v>253</v>
      </c>
      <c r="AU308" s="242" t="s">
        <v>257</v>
      </c>
      <c r="AY308" s="19" t="s">
        <v>251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257</v>
      </c>
      <c r="BM308" s="242" t="s">
        <v>4872</v>
      </c>
    </row>
    <row r="309" s="2" customFormat="1" ht="16.5" customHeight="1">
      <c r="A309" s="41"/>
      <c r="B309" s="42"/>
      <c r="C309" s="230" t="s">
        <v>1687</v>
      </c>
      <c r="D309" s="230" t="s">
        <v>253</v>
      </c>
      <c r="E309" s="231" t="s">
        <v>4873</v>
      </c>
      <c r="F309" s="232" t="s">
        <v>4874</v>
      </c>
      <c r="G309" s="233" t="s">
        <v>571</v>
      </c>
      <c r="H309" s="234">
        <v>1</v>
      </c>
      <c r="I309" s="235"/>
      <c r="J309" s="236">
        <f>ROUND(I309*H309,2)</f>
        <v>0</v>
      </c>
      <c r="K309" s="237"/>
      <c r="L309" s="47"/>
      <c r="M309" s="238" t="s">
        <v>1</v>
      </c>
      <c r="N309" s="239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257</v>
      </c>
      <c r="AT309" s="242" t="s">
        <v>253</v>
      </c>
      <c r="AU309" s="242" t="s">
        <v>257</v>
      </c>
      <c r="AY309" s="19" t="s">
        <v>251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257</v>
      </c>
      <c r="BM309" s="242" t="s">
        <v>4875</v>
      </c>
    </row>
    <row r="310" s="2" customFormat="1" ht="16.5" customHeight="1">
      <c r="A310" s="41"/>
      <c r="B310" s="42"/>
      <c r="C310" s="230" t="s">
        <v>918</v>
      </c>
      <c r="D310" s="230" t="s">
        <v>253</v>
      </c>
      <c r="E310" s="231" t="s">
        <v>4876</v>
      </c>
      <c r="F310" s="232" t="s">
        <v>4877</v>
      </c>
      <c r="G310" s="233" t="s">
        <v>571</v>
      </c>
      <c r="H310" s="234">
        <v>2</v>
      </c>
      <c r="I310" s="235"/>
      <c r="J310" s="236">
        <f>ROUND(I310*H310,2)</f>
        <v>0</v>
      </c>
      <c r="K310" s="237"/>
      <c r="L310" s="47"/>
      <c r="M310" s="238" t="s">
        <v>1</v>
      </c>
      <c r="N310" s="239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257</v>
      </c>
      <c r="AT310" s="242" t="s">
        <v>253</v>
      </c>
      <c r="AU310" s="242" t="s">
        <v>257</v>
      </c>
      <c r="AY310" s="19" t="s">
        <v>251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257</v>
      </c>
      <c r="BM310" s="242" t="s">
        <v>4878</v>
      </c>
    </row>
    <row r="311" s="2" customFormat="1" ht="16.5" customHeight="1">
      <c r="A311" s="41"/>
      <c r="B311" s="42"/>
      <c r="C311" s="230" t="s">
        <v>1694</v>
      </c>
      <c r="D311" s="230" t="s">
        <v>253</v>
      </c>
      <c r="E311" s="231" t="s">
        <v>4879</v>
      </c>
      <c r="F311" s="232" t="s">
        <v>4880</v>
      </c>
      <c r="G311" s="233" t="s">
        <v>571</v>
      </c>
      <c r="H311" s="234">
        <v>1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257</v>
      </c>
      <c r="AT311" s="242" t="s">
        <v>253</v>
      </c>
      <c r="AU311" s="242" t="s">
        <v>257</v>
      </c>
      <c r="AY311" s="19" t="s">
        <v>251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257</v>
      </c>
      <c r="BM311" s="242" t="s">
        <v>4881</v>
      </c>
    </row>
    <row r="312" s="2" customFormat="1" ht="16.5" customHeight="1">
      <c r="A312" s="41"/>
      <c r="B312" s="42"/>
      <c r="C312" s="230" t="s">
        <v>924</v>
      </c>
      <c r="D312" s="230" t="s">
        <v>253</v>
      </c>
      <c r="E312" s="231" t="s">
        <v>4882</v>
      </c>
      <c r="F312" s="232" t="s">
        <v>4883</v>
      </c>
      <c r="G312" s="233" t="s">
        <v>571</v>
      </c>
      <c r="H312" s="234">
        <v>1</v>
      </c>
      <c r="I312" s="235"/>
      <c r="J312" s="236">
        <f>ROUND(I312*H312,2)</f>
        <v>0</v>
      </c>
      <c r="K312" s="237"/>
      <c r="L312" s="47"/>
      <c r="M312" s="238" t="s">
        <v>1</v>
      </c>
      <c r="N312" s="239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257</v>
      </c>
      <c r="AT312" s="242" t="s">
        <v>253</v>
      </c>
      <c r="AU312" s="242" t="s">
        <v>257</v>
      </c>
      <c r="AY312" s="19" t="s">
        <v>251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257</v>
      </c>
      <c r="BM312" s="242" t="s">
        <v>4884</v>
      </c>
    </row>
    <row r="313" s="2" customFormat="1" ht="16.5" customHeight="1">
      <c r="A313" s="41"/>
      <c r="B313" s="42"/>
      <c r="C313" s="230" t="s">
        <v>1704</v>
      </c>
      <c r="D313" s="230" t="s">
        <v>253</v>
      </c>
      <c r="E313" s="231" t="s">
        <v>4885</v>
      </c>
      <c r="F313" s="232" t="s">
        <v>4886</v>
      </c>
      <c r="G313" s="233" t="s">
        <v>571</v>
      </c>
      <c r="H313" s="234">
        <v>2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257</v>
      </c>
      <c r="AT313" s="242" t="s">
        <v>253</v>
      </c>
      <c r="AU313" s="242" t="s">
        <v>257</v>
      </c>
      <c r="AY313" s="19" t="s">
        <v>251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257</v>
      </c>
      <c r="BM313" s="242" t="s">
        <v>4887</v>
      </c>
    </row>
    <row r="314" s="2" customFormat="1" ht="16.5" customHeight="1">
      <c r="A314" s="41"/>
      <c r="B314" s="42"/>
      <c r="C314" s="230" t="s">
        <v>934</v>
      </c>
      <c r="D314" s="230" t="s">
        <v>253</v>
      </c>
      <c r="E314" s="231" t="s">
        <v>4888</v>
      </c>
      <c r="F314" s="232" t="s">
        <v>4827</v>
      </c>
      <c r="G314" s="233" t="s">
        <v>571</v>
      </c>
      <c r="H314" s="234">
        <v>4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257</v>
      </c>
      <c r="AT314" s="242" t="s">
        <v>253</v>
      </c>
      <c r="AU314" s="242" t="s">
        <v>257</v>
      </c>
      <c r="AY314" s="19" t="s">
        <v>251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257</v>
      </c>
      <c r="BM314" s="242" t="s">
        <v>4889</v>
      </c>
    </row>
    <row r="315" s="2" customFormat="1" ht="16.5" customHeight="1">
      <c r="A315" s="41"/>
      <c r="B315" s="42"/>
      <c r="C315" s="230" t="s">
        <v>1715</v>
      </c>
      <c r="D315" s="230" t="s">
        <v>253</v>
      </c>
      <c r="E315" s="231" t="s">
        <v>4890</v>
      </c>
      <c r="F315" s="232" t="s">
        <v>4891</v>
      </c>
      <c r="G315" s="233" t="s">
        <v>571</v>
      </c>
      <c r="H315" s="234">
        <v>2</v>
      </c>
      <c r="I315" s="235"/>
      <c r="J315" s="236">
        <f>ROUND(I315*H315,2)</f>
        <v>0</v>
      </c>
      <c r="K315" s="237"/>
      <c r="L315" s="47"/>
      <c r="M315" s="238" t="s">
        <v>1</v>
      </c>
      <c r="N315" s="239" t="s">
        <v>49</v>
      </c>
      <c r="O315" s="94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2" t="s">
        <v>257</v>
      </c>
      <c r="AT315" s="242" t="s">
        <v>253</v>
      </c>
      <c r="AU315" s="242" t="s">
        <v>257</v>
      </c>
      <c r="AY315" s="19" t="s">
        <v>251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9" t="s">
        <v>91</v>
      </c>
      <c r="BK315" s="243">
        <f>ROUND(I315*H315,2)</f>
        <v>0</v>
      </c>
      <c r="BL315" s="19" t="s">
        <v>257</v>
      </c>
      <c r="BM315" s="242" t="s">
        <v>4892</v>
      </c>
    </row>
    <row r="316" s="2" customFormat="1" ht="16.5" customHeight="1">
      <c r="A316" s="41"/>
      <c r="B316" s="42"/>
      <c r="C316" s="230" t="s">
        <v>1721</v>
      </c>
      <c r="D316" s="230" t="s">
        <v>253</v>
      </c>
      <c r="E316" s="231" t="s">
        <v>4893</v>
      </c>
      <c r="F316" s="232" t="s">
        <v>4894</v>
      </c>
      <c r="G316" s="233" t="s">
        <v>571</v>
      </c>
      <c r="H316" s="234">
        <v>2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257</v>
      </c>
      <c r="AT316" s="242" t="s">
        <v>253</v>
      </c>
      <c r="AU316" s="242" t="s">
        <v>257</v>
      </c>
      <c r="AY316" s="19" t="s">
        <v>251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257</v>
      </c>
      <c r="BM316" s="242" t="s">
        <v>4895</v>
      </c>
    </row>
    <row r="317" s="2" customFormat="1" ht="24.15" customHeight="1">
      <c r="A317" s="41"/>
      <c r="B317" s="42"/>
      <c r="C317" s="230" t="s">
        <v>1726</v>
      </c>
      <c r="D317" s="230" t="s">
        <v>253</v>
      </c>
      <c r="E317" s="231" t="s">
        <v>4896</v>
      </c>
      <c r="F317" s="232" t="s">
        <v>4730</v>
      </c>
      <c r="G317" s="233" t="s">
        <v>1431</v>
      </c>
      <c r="H317" s="234">
        <v>1</v>
      </c>
      <c r="I317" s="235"/>
      <c r="J317" s="236">
        <f>ROUND(I317*H317,2)</f>
        <v>0</v>
      </c>
      <c r="K317" s="237"/>
      <c r="L317" s="47"/>
      <c r="M317" s="238" t="s">
        <v>1</v>
      </c>
      <c r="N317" s="239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257</v>
      </c>
      <c r="AT317" s="242" t="s">
        <v>253</v>
      </c>
      <c r="AU317" s="242" t="s">
        <v>257</v>
      </c>
      <c r="AY317" s="19" t="s">
        <v>251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257</v>
      </c>
      <c r="BM317" s="242" t="s">
        <v>4897</v>
      </c>
    </row>
    <row r="318" s="17" customFormat="1" ht="20.88" customHeight="1">
      <c r="A318" s="17"/>
      <c r="B318" s="311"/>
      <c r="C318" s="312"/>
      <c r="D318" s="313" t="s">
        <v>83</v>
      </c>
      <c r="E318" s="313" t="s">
        <v>4898</v>
      </c>
      <c r="F318" s="313" t="s">
        <v>4899</v>
      </c>
      <c r="G318" s="312"/>
      <c r="H318" s="312"/>
      <c r="I318" s="314"/>
      <c r="J318" s="315">
        <f>BK318</f>
        <v>0</v>
      </c>
      <c r="K318" s="312"/>
      <c r="L318" s="316"/>
      <c r="M318" s="317"/>
      <c r="N318" s="318"/>
      <c r="O318" s="318"/>
      <c r="P318" s="319">
        <f>SUM(P319:P324)</f>
        <v>0</v>
      </c>
      <c r="Q318" s="318"/>
      <c r="R318" s="319">
        <f>SUM(R319:R324)</f>
        <v>0</v>
      </c>
      <c r="S318" s="318"/>
      <c r="T318" s="320">
        <f>SUM(T319:T324)</f>
        <v>0</v>
      </c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R318" s="321" t="s">
        <v>91</v>
      </c>
      <c r="AT318" s="322" t="s">
        <v>83</v>
      </c>
      <c r="AU318" s="322" t="s">
        <v>273</v>
      </c>
      <c r="AY318" s="321" t="s">
        <v>251</v>
      </c>
      <c r="BK318" s="323">
        <f>SUM(BK319:BK324)</f>
        <v>0</v>
      </c>
    </row>
    <row r="319" s="2" customFormat="1" ht="16.5" customHeight="1">
      <c r="A319" s="41"/>
      <c r="B319" s="42"/>
      <c r="C319" s="230" t="s">
        <v>943</v>
      </c>
      <c r="D319" s="230" t="s">
        <v>253</v>
      </c>
      <c r="E319" s="231" t="s">
        <v>4900</v>
      </c>
      <c r="F319" s="232" t="s">
        <v>4901</v>
      </c>
      <c r="G319" s="233" t="s">
        <v>571</v>
      </c>
      <c r="H319" s="234">
        <v>208</v>
      </c>
      <c r="I319" s="235"/>
      <c r="J319" s="236">
        <f>ROUND(I319*H319,2)</f>
        <v>0</v>
      </c>
      <c r="K319" s="237"/>
      <c r="L319" s="47"/>
      <c r="M319" s="238" t="s">
        <v>1</v>
      </c>
      <c r="N319" s="239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257</v>
      </c>
      <c r="AT319" s="242" t="s">
        <v>253</v>
      </c>
      <c r="AU319" s="242" t="s">
        <v>257</v>
      </c>
      <c r="AY319" s="19" t="s">
        <v>251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257</v>
      </c>
      <c r="BM319" s="242" t="s">
        <v>4902</v>
      </c>
    </row>
    <row r="320" s="2" customFormat="1" ht="24.15" customHeight="1">
      <c r="A320" s="41"/>
      <c r="B320" s="42"/>
      <c r="C320" s="230" t="s">
        <v>1736</v>
      </c>
      <c r="D320" s="230" t="s">
        <v>253</v>
      </c>
      <c r="E320" s="231" t="s">
        <v>4903</v>
      </c>
      <c r="F320" s="232" t="s">
        <v>4904</v>
      </c>
      <c r="G320" s="233" t="s">
        <v>571</v>
      </c>
      <c r="H320" s="234">
        <v>102</v>
      </c>
      <c r="I320" s="235"/>
      <c r="J320" s="236">
        <f>ROUND(I320*H320,2)</f>
        <v>0</v>
      </c>
      <c r="K320" s="237"/>
      <c r="L320" s="47"/>
      <c r="M320" s="238" t="s">
        <v>1</v>
      </c>
      <c r="N320" s="239" t="s">
        <v>49</v>
      </c>
      <c r="O320" s="94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2" t="s">
        <v>257</v>
      </c>
      <c r="AT320" s="242" t="s">
        <v>253</v>
      </c>
      <c r="AU320" s="242" t="s">
        <v>257</v>
      </c>
      <c r="AY320" s="19" t="s">
        <v>251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9" t="s">
        <v>91</v>
      </c>
      <c r="BK320" s="243">
        <f>ROUND(I320*H320,2)</f>
        <v>0</v>
      </c>
      <c r="BL320" s="19" t="s">
        <v>257</v>
      </c>
      <c r="BM320" s="242" t="s">
        <v>4905</v>
      </c>
    </row>
    <row r="321" s="2" customFormat="1" ht="21.75" customHeight="1">
      <c r="A321" s="41"/>
      <c r="B321" s="42"/>
      <c r="C321" s="230" t="s">
        <v>947</v>
      </c>
      <c r="D321" s="230" t="s">
        <v>253</v>
      </c>
      <c r="E321" s="231" t="s">
        <v>4906</v>
      </c>
      <c r="F321" s="232" t="s">
        <v>4907</v>
      </c>
      <c r="G321" s="233" t="s">
        <v>571</v>
      </c>
      <c r="H321" s="234">
        <v>3</v>
      </c>
      <c r="I321" s="235"/>
      <c r="J321" s="236">
        <f>ROUND(I321*H321,2)</f>
        <v>0</v>
      </c>
      <c r="K321" s="237"/>
      <c r="L321" s="47"/>
      <c r="M321" s="238" t="s">
        <v>1</v>
      </c>
      <c r="N321" s="239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257</v>
      </c>
      <c r="AT321" s="242" t="s">
        <v>253</v>
      </c>
      <c r="AU321" s="242" t="s">
        <v>257</v>
      </c>
      <c r="AY321" s="19" t="s">
        <v>251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257</v>
      </c>
      <c r="BM321" s="242" t="s">
        <v>4908</v>
      </c>
    </row>
    <row r="322" s="2" customFormat="1" ht="21.75" customHeight="1">
      <c r="A322" s="41"/>
      <c r="B322" s="42"/>
      <c r="C322" s="230" t="s">
        <v>1750</v>
      </c>
      <c r="D322" s="230" t="s">
        <v>253</v>
      </c>
      <c r="E322" s="231" t="s">
        <v>4909</v>
      </c>
      <c r="F322" s="232" t="s">
        <v>4910</v>
      </c>
      <c r="G322" s="233" t="s">
        <v>571</v>
      </c>
      <c r="H322" s="234">
        <v>50</v>
      </c>
      <c r="I322" s="235"/>
      <c r="J322" s="236">
        <f>ROUND(I322*H322,2)</f>
        <v>0</v>
      </c>
      <c r="K322" s="237"/>
      <c r="L322" s="47"/>
      <c r="M322" s="238" t="s">
        <v>1</v>
      </c>
      <c r="N322" s="239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257</v>
      </c>
      <c r="AT322" s="242" t="s">
        <v>253</v>
      </c>
      <c r="AU322" s="242" t="s">
        <v>257</v>
      </c>
      <c r="AY322" s="19" t="s">
        <v>251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257</v>
      </c>
      <c r="BM322" s="242" t="s">
        <v>4911</v>
      </c>
    </row>
    <row r="323" s="2" customFormat="1" ht="33" customHeight="1">
      <c r="A323" s="41"/>
      <c r="B323" s="42"/>
      <c r="C323" s="230" t="s">
        <v>952</v>
      </c>
      <c r="D323" s="230" t="s">
        <v>253</v>
      </c>
      <c r="E323" s="231" t="s">
        <v>4912</v>
      </c>
      <c r="F323" s="232" t="s">
        <v>4913</v>
      </c>
      <c r="G323" s="233" t="s">
        <v>571</v>
      </c>
      <c r="H323" s="234">
        <v>50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257</v>
      </c>
      <c r="AT323" s="242" t="s">
        <v>253</v>
      </c>
      <c r="AU323" s="242" t="s">
        <v>257</v>
      </c>
      <c r="AY323" s="19" t="s">
        <v>251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257</v>
      </c>
      <c r="BM323" s="242" t="s">
        <v>4914</v>
      </c>
    </row>
    <row r="324" s="2" customFormat="1" ht="24.15" customHeight="1">
      <c r="A324" s="41"/>
      <c r="B324" s="42"/>
      <c r="C324" s="230" t="s">
        <v>956</v>
      </c>
      <c r="D324" s="230" t="s">
        <v>253</v>
      </c>
      <c r="E324" s="231" t="s">
        <v>4915</v>
      </c>
      <c r="F324" s="232" t="s">
        <v>4730</v>
      </c>
      <c r="G324" s="233" t="s">
        <v>1431</v>
      </c>
      <c r="H324" s="234">
        <v>1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257</v>
      </c>
      <c r="AT324" s="242" t="s">
        <v>253</v>
      </c>
      <c r="AU324" s="242" t="s">
        <v>257</v>
      </c>
      <c r="AY324" s="19" t="s">
        <v>251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257</v>
      </c>
      <c r="BM324" s="242" t="s">
        <v>4916</v>
      </c>
    </row>
    <row r="325" s="12" customFormat="1" ht="22.8" customHeight="1">
      <c r="A325" s="12"/>
      <c r="B325" s="214"/>
      <c r="C325" s="215"/>
      <c r="D325" s="216" t="s">
        <v>83</v>
      </c>
      <c r="E325" s="228" t="s">
        <v>4917</v>
      </c>
      <c r="F325" s="228" t="s">
        <v>4918</v>
      </c>
      <c r="G325" s="215"/>
      <c r="H325" s="215"/>
      <c r="I325" s="218"/>
      <c r="J325" s="229">
        <f>BK325</f>
        <v>0</v>
      </c>
      <c r="K325" s="215"/>
      <c r="L325" s="220"/>
      <c r="M325" s="221"/>
      <c r="N325" s="222"/>
      <c r="O325" s="222"/>
      <c r="P325" s="223">
        <f>SUM(P326:P332)</f>
        <v>0</v>
      </c>
      <c r="Q325" s="222"/>
      <c r="R325" s="223">
        <f>SUM(R326:R332)</f>
        <v>0</v>
      </c>
      <c r="S325" s="222"/>
      <c r="T325" s="224">
        <f>SUM(T326:T332)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5" t="s">
        <v>91</v>
      </c>
      <c r="AT325" s="226" t="s">
        <v>83</v>
      </c>
      <c r="AU325" s="226" t="s">
        <v>91</v>
      </c>
      <c r="AY325" s="225" t="s">
        <v>251</v>
      </c>
      <c r="BK325" s="227">
        <f>SUM(BK326:BK332)</f>
        <v>0</v>
      </c>
    </row>
    <row r="326" s="2" customFormat="1" ht="16.5" customHeight="1">
      <c r="A326" s="41"/>
      <c r="B326" s="42"/>
      <c r="C326" s="294" t="s">
        <v>555</v>
      </c>
      <c r="D326" s="294" t="s">
        <v>338</v>
      </c>
      <c r="E326" s="295" t="s">
        <v>4919</v>
      </c>
      <c r="F326" s="296" t="s">
        <v>4920</v>
      </c>
      <c r="G326" s="297" t="s">
        <v>1431</v>
      </c>
      <c r="H326" s="298">
        <v>1</v>
      </c>
      <c r="I326" s="299"/>
      <c r="J326" s="300">
        <f>ROUND(I326*H326,2)</f>
        <v>0</v>
      </c>
      <c r="K326" s="301"/>
      <c r="L326" s="302"/>
      <c r="M326" s="303" t="s">
        <v>1</v>
      </c>
      <c r="N326" s="304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281</v>
      </c>
      <c r="AT326" s="242" t="s">
        <v>338</v>
      </c>
      <c r="AU326" s="242" t="s">
        <v>93</v>
      </c>
      <c r="AY326" s="19" t="s">
        <v>251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257</v>
      </c>
      <c r="BM326" s="242" t="s">
        <v>93</v>
      </c>
    </row>
    <row r="327" s="2" customFormat="1" ht="16.5" customHeight="1">
      <c r="A327" s="41"/>
      <c r="B327" s="42"/>
      <c r="C327" s="294" t="s">
        <v>845</v>
      </c>
      <c r="D327" s="294" t="s">
        <v>338</v>
      </c>
      <c r="E327" s="295" t="s">
        <v>4921</v>
      </c>
      <c r="F327" s="296" t="s">
        <v>4922</v>
      </c>
      <c r="G327" s="297" t="s">
        <v>1431</v>
      </c>
      <c r="H327" s="298">
        <v>1</v>
      </c>
      <c r="I327" s="299"/>
      <c r="J327" s="300">
        <f>ROUND(I327*H327,2)</f>
        <v>0</v>
      </c>
      <c r="K327" s="301"/>
      <c r="L327" s="302"/>
      <c r="M327" s="303" t="s">
        <v>1</v>
      </c>
      <c r="N327" s="304" t="s">
        <v>49</v>
      </c>
      <c r="O327" s="94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2" t="s">
        <v>281</v>
      </c>
      <c r="AT327" s="242" t="s">
        <v>338</v>
      </c>
      <c r="AU327" s="242" t="s">
        <v>93</v>
      </c>
      <c r="AY327" s="19" t="s">
        <v>251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9" t="s">
        <v>91</v>
      </c>
      <c r="BK327" s="243">
        <f>ROUND(I327*H327,2)</f>
        <v>0</v>
      </c>
      <c r="BL327" s="19" t="s">
        <v>257</v>
      </c>
      <c r="BM327" s="242" t="s">
        <v>257</v>
      </c>
    </row>
    <row r="328" s="2" customFormat="1" ht="16.5" customHeight="1">
      <c r="A328" s="41"/>
      <c r="B328" s="42"/>
      <c r="C328" s="294" t="s">
        <v>560</v>
      </c>
      <c r="D328" s="294" t="s">
        <v>338</v>
      </c>
      <c r="E328" s="295" t="s">
        <v>4923</v>
      </c>
      <c r="F328" s="296" t="s">
        <v>4924</v>
      </c>
      <c r="G328" s="297" t="s">
        <v>1431</v>
      </c>
      <c r="H328" s="298">
        <v>1</v>
      </c>
      <c r="I328" s="299"/>
      <c r="J328" s="300">
        <f>ROUND(I328*H328,2)</f>
        <v>0</v>
      </c>
      <c r="K328" s="301"/>
      <c r="L328" s="302"/>
      <c r="M328" s="303" t="s">
        <v>1</v>
      </c>
      <c r="N328" s="304" t="s">
        <v>49</v>
      </c>
      <c r="O328" s="94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2" t="s">
        <v>281</v>
      </c>
      <c r="AT328" s="242" t="s">
        <v>338</v>
      </c>
      <c r="AU328" s="242" t="s">
        <v>93</v>
      </c>
      <c r="AY328" s="19" t="s">
        <v>251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9" t="s">
        <v>91</v>
      </c>
      <c r="BK328" s="243">
        <f>ROUND(I328*H328,2)</f>
        <v>0</v>
      </c>
      <c r="BL328" s="19" t="s">
        <v>257</v>
      </c>
      <c r="BM328" s="242" t="s">
        <v>276</v>
      </c>
    </row>
    <row r="329" s="2" customFormat="1" ht="16.5" customHeight="1">
      <c r="A329" s="41"/>
      <c r="B329" s="42"/>
      <c r="C329" s="294" t="s">
        <v>872</v>
      </c>
      <c r="D329" s="294" t="s">
        <v>338</v>
      </c>
      <c r="E329" s="295" t="s">
        <v>4925</v>
      </c>
      <c r="F329" s="296" t="s">
        <v>4926</v>
      </c>
      <c r="G329" s="297" t="s">
        <v>1431</v>
      </c>
      <c r="H329" s="298">
        <v>1</v>
      </c>
      <c r="I329" s="299"/>
      <c r="J329" s="300">
        <f>ROUND(I329*H329,2)</f>
        <v>0</v>
      </c>
      <c r="K329" s="301"/>
      <c r="L329" s="302"/>
      <c r="M329" s="303" t="s">
        <v>1</v>
      </c>
      <c r="N329" s="304" t="s">
        <v>49</v>
      </c>
      <c r="O329" s="94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42" t="s">
        <v>281</v>
      </c>
      <c r="AT329" s="242" t="s">
        <v>338</v>
      </c>
      <c r="AU329" s="242" t="s">
        <v>93</v>
      </c>
      <c r="AY329" s="19" t="s">
        <v>251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9" t="s">
        <v>91</v>
      </c>
      <c r="BK329" s="243">
        <f>ROUND(I329*H329,2)</f>
        <v>0</v>
      </c>
      <c r="BL329" s="19" t="s">
        <v>257</v>
      </c>
      <c r="BM329" s="242" t="s">
        <v>281</v>
      </c>
    </row>
    <row r="330" s="2" customFormat="1" ht="16.5" customHeight="1">
      <c r="A330" s="41"/>
      <c r="B330" s="42"/>
      <c r="C330" s="294" t="s">
        <v>572</v>
      </c>
      <c r="D330" s="294" t="s">
        <v>338</v>
      </c>
      <c r="E330" s="295" t="s">
        <v>4927</v>
      </c>
      <c r="F330" s="296" t="s">
        <v>4928</v>
      </c>
      <c r="G330" s="297" t="s">
        <v>1431</v>
      </c>
      <c r="H330" s="298">
        <v>1</v>
      </c>
      <c r="I330" s="299"/>
      <c r="J330" s="300">
        <f>ROUND(I330*H330,2)</f>
        <v>0</v>
      </c>
      <c r="K330" s="301"/>
      <c r="L330" s="302"/>
      <c r="M330" s="303" t="s">
        <v>1</v>
      </c>
      <c r="N330" s="304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281</v>
      </c>
      <c r="AT330" s="242" t="s">
        <v>338</v>
      </c>
      <c r="AU330" s="242" t="s">
        <v>93</v>
      </c>
      <c r="AY330" s="19" t="s">
        <v>251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257</v>
      </c>
      <c r="BM330" s="242" t="s">
        <v>287</v>
      </c>
    </row>
    <row r="331" s="2" customFormat="1" ht="16.5" customHeight="1">
      <c r="A331" s="41"/>
      <c r="B331" s="42"/>
      <c r="C331" s="294" t="s">
        <v>882</v>
      </c>
      <c r="D331" s="294" t="s">
        <v>338</v>
      </c>
      <c r="E331" s="295" t="s">
        <v>4929</v>
      </c>
      <c r="F331" s="296" t="s">
        <v>4930</v>
      </c>
      <c r="G331" s="297" t="s">
        <v>1431</v>
      </c>
      <c r="H331" s="298">
        <v>1</v>
      </c>
      <c r="I331" s="299"/>
      <c r="J331" s="300">
        <f>ROUND(I331*H331,2)</f>
        <v>0</v>
      </c>
      <c r="K331" s="301"/>
      <c r="L331" s="302"/>
      <c r="M331" s="303" t="s">
        <v>1</v>
      </c>
      <c r="N331" s="304" t="s">
        <v>49</v>
      </c>
      <c r="O331" s="94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2" t="s">
        <v>281</v>
      </c>
      <c r="AT331" s="242" t="s">
        <v>338</v>
      </c>
      <c r="AU331" s="242" t="s">
        <v>93</v>
      </c>
      <c r="AY331" s="19" t="s">
        <v>251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9" t="s">
        <v>91</v>
      </c>
      <c r="BK331" s="243">
        <f>ROUND(I331*H331,2)</f>
        <v>0</v>
      </c>
      <c r="BL331" s="19" t="s">
        <v>257</v>
      </c>
      <c r="BM331" s="242" t="s">
        <v>299</v>
      </c>
    </row>
    <row r="332" s="2" customFormat="1" ht="24.15" customHeight="1">
      <c r="A332" s="41"/>
      <c r="B332" s="42"/>
      <c r="C332" s="294" t="s">
        <v>578</v>
      </c>
      <c r="D332" s="294" t="s">
        <v>338</v>
      </c>
      <c r="E332" s="295" t="s">
        <v>4931</v>
      </c>
      <c r="F332" s="296" t="s">
        <v>4730</v>
      </c>
      <c r="G332" s="297" t="s">
        <v>1431</v>
      </c>
      <c r="H332" s="298">
        <v>1</v>
      </c>
      <c r="I332" s="299"/>
      <c r="J332" s="300">
        <f>ROUND(I332*H332,2)</f>
        <v>0</v>
      </c>
      <c r="K332" s="301"/>
      <c r="L332" s="302"/>
      <c r="M332" s="324" t="s">
        <v>1</v>
      </c>
      <c r="N332" s="325" t="s">
        <v>49</v>
      </c>
      <c r="O332" s="308"/>
      <c r="P332" s="309">
        <f>O332*H332</f>
        <v>0</v>
      </c>
      <c r="Q332" s="309">
        <v>0</v>
      </c>
      <c r="R332" s="309">
        <f>Q332*H332</f>
        <v>0</v>
      </c>
      <c r="S332" s="309">
        <v>0</v>
      </c>
      <c r="T332" s="310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281</v>
      </c>
      <c r="AT332" s="242" t="s">
        <v>338</v>
      </c>
      <c r="AU332" s="242" t="s">
        <v>93</v>
      </c>
      <c r="AY332" s="19" t="s">
        <v>251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257</v>
      </c>
      <c r="BM332" s="242" t="s">
        <v>304</v>
      </c>
    </row>
    <row r="333" s="2" customFormat="1" ht="6.96" customHeight="1">
      <c r="A333" s="41"/>
      <c r="B333" s="69"/>
      <c r="C333" s="70"/>
      <c r="D333" s="70"/>
      <c r="E333" s="70"/>
      <c r="F333" s="70"/>
      <c r="G333" s="70"/>
      <c r="H333" s="70"/>
      <c r="I333" s="70"/>
      <c r="J333" s="70"/>
      <c r="K333" s="70"/>
      <c r="L333" s="47"/>
      <c r="M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</row>
  </sheetData>
  <sheetProtection sheet="1" autoFilter="0" formatColumns="0" formatRows="0" objects="1" scenarios="1" spinCount="100000" saltValue="0al1cWw/CiId4JszS+uPf/FnYFWVh0KcMVPsNEAVZFb9flVcDeSbJH4LVVBnxkAVLrWib+II7T9iAez+k1O9kw==" hashValue="dLYF9Pm9JTdR1PBxsv8yNZa0L88XytwGWM6cWUhrczHSKxXZr9EBptWozQHST6sPWMszX67lfXjQVyP3IfLZPQ==" algorithmName="SHA-512" password="CC35"/>
  <autoFilter ref="C131:K3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hyperlinks>
    <hyperlink ref="F150" r:id="rId1" display="https://podminky.urs.cz/item/CS_URS_2024_01/713411141"/>
    <hyperlink ref="F190" r:id="rId2" display="https://podminky.urs.cz/item/CS_URS_2024_01/725211603"/>
    <hyperlink ref="F200" r:id="rId3" display="https://podminky.urs.cz/item/CS_URS_2024_01/72524112R"/>
    <hyperlink ref="F207" r:id="rId4" display="https://podminky.urs.cz/item/CS_URS_2024_01/725822611"/>
    <hyperlink ref="F220" r:id="rId5" display="https://podminky.urs.cz/item/CS_URS_2024_01/726131041"/>
    <hyperlink ref="F223" r:id="rId6" display="https://podminky.urs.cz/item/CS_URS_2024_01/72613104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4932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ROUND(J130,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ROUND((SUM(BE130:BE230)),  2)</f>
        <v>0</v>
      </c>
      <c r="G35" s="41"/>
      <c r="H35" s="41"/>
      <c r="I35" s="167">
        <v>0.20999999999999999</v>
      </c>
      <c r="J35" s="166">
        <f>ROUND(((SUM(BE130:BE230))*I35),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ROUND((SUM(BF130:BF230)),  2)</f>
        <v>0</v>
      </c>
      <c r="G36" s="41"/>
      <c r="H36" s="41"/>
      <c r="I36" s="167">
        <v>0.12</v>
      </c>
      <c r="J36" s="166">
        <f>ROUND(((SUM(BF130:BF230))*I36),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ROUND((SUM(BG130:BG230)),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ROUND((SUM(BH130:BH230)),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ROUND((SUM(BI130:BI230)),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01_VZT - Vzduchotechnika a chlazení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J130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209</v>
      </c>
      <c r="E99" s="194"/>
      <c r="F99" s="194"/>
      <c r="G99" s="194"/>
      <c r="H99" s="194"/>
      <c r="I99" s="194"/>
      <c r="J99" s="195">
        <f>J131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4933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4934</v>
      </c>
      <c r="E101" s="199"/>
      <c r="F101" s="199"/>
      <c r="G101" s="199"/>
      <c r="H101" s="199"/>
      <c r="I101" s="199"/>
      <c r="J101" s="200">
        <f>J147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4935</v>
      </c>
      <c r="E102" s="199"/>
      <c r="F102" s="199"/>
      <c r="G102" s="199"/>
      <c r="H102" s="199"/>
      <c r="I102" s="199"/>
      <c r="J102" s="200">
        <f>J168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4936</v>
      </c>
      <c r="E103" s="199"/>
      <c r="F103" s="199"/>
      <c r="G103" s="199"/>
      <c r="H103" s="199"/>
      <c r="I103" s="199"/>
      <c r="J103" s="200">
        <f>J173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4937</v>
      </c>
      <c r="E104" s="199"/>
      <c r="F104" s="199"/>
      <c r="G104" s="199"/>
      <c r="H104" s="199"/>
      <c r="I104" s="199"/>
      <c r="J104" s="200">
        <f>J177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4938</v>
      </c>
      <c r="E105" s="199"/>
      <c r="F105" s="199"/>
      <c r="G105" s="199"/>
      <c r="H105" s="199"/>
      <c r="I105" s="199"/>
      <c r="J105" s="200">
        <f>J181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4939</v>
      </c>
      <c r="E106" s="199"/>
      <c r="F106" s="199"/>
      <c r="G106" s="199"/>
      <c r="H106" s="199"/>
      <c r="I106" s="199"/>
      <c r="J106" s="200">
        <f>J198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4940</v>
      </c>
      <c r="E107" s="199"/>
      <c r="F107" s="199"/>
      <c r="G107" s="199"/>
      <c r="H107" s="199"/>
      <c r="I107" s="199"/>
      <c r="J107" s="200">
        <f>J213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4941</v>
      </c>
      <c r="E108" s="199"/>
      <c r="F108" s="199"/>
      <c r="G108" s="199"/>
      <c r="H108" s="199"/>
      <c r="I108" s="199"/>
      <c r="J108" s="200">
        <f>J225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1" customFormat="1" ht="12" customHeight="1">
      <c r="B119" s="23"/>
      <c r="C119" s="34" t="s">
        <v>190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1"/>
      <c r="B120" s="42"/>
      <c r="C120" s="43"/>
      <c r="D120" s="43"/>
      <c r="E120" s="186" t="s">
        <v>191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192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79" t="str">
        <f>E11</f>
        <v>SO 01_VZT - Vzduchotechnika a chlazení</v>
      </c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4" t="s">
        <v>22</v>
      </c>
      <c r="D124" s="43"/>
      <c r="E124" s="43"/>
      <c r="F124" s="29" t="str">
        <f>F14</f>
        <v xml:space="preserve"> </v>
      </c>
      <c r="G124" s="43"/>
      <c r="H124" s="43"/>
      <c r="I124" s="34" t="s">
        <v>24</v>
      </c>
      <c r="J124" s="82" t="str">
        <f>IF(J14="","",J14)</f>
        <v>25. 11. 2022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5.15" customHeight="1">
      <c r="A126" s="41"/>
      <c r="B126" s="42"/>
      <c r="C126" s="34" t="s">
        <v>30</v>
      </c>
      <c r="D126" s="43"/>
      <c r="E126" s="43"/>
      <c r="F126" s="29" t="str">
        <f>E17</f>
        <v>Vysoká škola polytechnická Jihlava</v>
      </c>
      <c r="G126" s="43"/>
      <c r="H126" s="43"/>
      <c r="I126" s="34" t="s">
        <v>36</v>
      </c>
      <c r="J126" s="39" t="str">
        <f>E23</f>
        <v>A32 spol. s r. o.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5.15" customHeight="1">
      <c r="A127" s="41"/>
      <c r="B127" s="42"/>
      <c r="C127" s="34" t="s">
        <v>34</v>
      </c>
      <c r="D127" s="43"/>
      <c r="E127" s="43"/>
      <c r="F127" s="29" t="str">
        <f>IF(E20="","",E20)</f>
        <v>Vyplň údaj</v>
      </c>
      <c r="G127" s="43"/>
      <c r="H127" s="43"/>
      <c r="I127" s="34" t="s">
        <v>41</v>
      </c>
      <c r="J127" s="39" t="str">
        <f>E26</f>
        <v xml:space="preserve"> </v>
      </c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0.32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11" customFormat="1" ht="29.28" customHeight="1">
      <c r="A129" s="202"/>
      <c r="B129" s="203"/>
      <c r="C129" s="204" t="s">
        <v>237</v>
      </c>
      <c r="D129" s="205" t="s">
        <v>69</v>
      </c>
      <c r="E129" s="205" t="s">
        <v>65</v>
      </c>
      <c r="F129" s="205" t="s">
        <v>66</v>
      </c>
      <c r="G129" s="205" t="s">
        <v>238</v>
      </c>
      <c r="H129" s="205" t="s">
        <v>239</v>
      </c>
      <c r="I129" s="205" t="s">
        <v>240</v>
      </c>
      <c r="J129" s="206" t="s">
        <v>196</v>
      </c>
      <c r="K129" s="207" t="s">
        <v>241</v>
      </c>
      <c r="L129" s="208"/>
      <c r="M129" s="103" t="s">
        <v>1</v>
      </c>
      <c r="N129" s="104" t="s">
        <v>48</v>
      </c>
      <c r="O129" s="104" t="s">
        <v>242</v>
      </c>
      <c r="P129" s="104" t="s">
        <v>243</v>
      </c>
      <c r="Q129" s="104" t="s">
        <v>244</v>
      </c>
      <c r="R129" s="104" t="s">
        <v>245</v>
      </c>
      <c r="S129" s="104" t="s">
        <v>246</v>
      </c>
      <c r="T129" s="105" t="s">
        <v>247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1"/>
      <c r="B130" s="42"/>
      <c r="C130" s="110" t="s">
        <v>248</v>
      </c>
      <c r="D130" s="43"/>
      <c r="E130" s="43"/>
      <c r="F130" s="43"/>
      <c r="G130" s="43"/>
      <c r="H130" s="43"/>
      <c r="I130" s="43"/>
      <c r="J130" s="209">
        <f>BK130</f>
        <v>0</v>
      </c>
      <c r="K130" s="43"/>
      <c r="L130" s="47"/>
      <c r="M130" s="106"/>
      <c r="N130" s="210"/>
      <c r="O130" s="107"/>
      <c r="P130" s="211">
        <f>P131</f>
        <v>0</v>
      </c>
      <c r="Q130" s="107"/>
      <c r="R130" s="211">
        <f>R131</f>
        <v>0</v>
      </c>
      <c r="S130" s="107"/>
      <c r="T130" s="212">
        <f>T131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83</v>
      </c>
      <c r="AU130" s="19" t="s">
        <v>198</v>
      </c>
      <c r="BK130" s="213">
        <f>BK131</f>
        <v>0</v>
      </c>
    </row>
    <row r="131" s="12" customFormat="1" ht="25.92" customHeight="1">
      <c r="A131" s="12"/>
      <c r="B131" s="214"/>
      <c r="C131" s="215"/>
      <c r="D131" s="216" t="s">
        <v>83</v>
      </c>
      <c r="E131" s="217" t="s">
        <v>1543</v>
      </c>
      <c r="F131" s="217" t="s">
        <v>1544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P132+P147+P168+P173+P177+P181+P198+P213+P225</f>
        <v>0</v>
      </c>
      <c r="Q131" s="222"/>
      <c r="R131" s="223">
        <f>R132+R147+R168+R173+R177+R181+R198+R213+R225</f>
        <v>0</v>
      </c>
      <c r="S131" s="222"/>
      <c r="T131" s="224">
        <f>T132+T147+T168+T173+T177+T181+T198+T213+T225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93</v>
      </c>
      <c r="AT131" s="226" t="s">
        <v>83</v>
      </c>
      <c r="AU131" s="226" t="s">
        <v>84</v>
      </c>
      <c r="AY131" s="225" t="s">
        <v>251</v>
      </c>
      <c r="BK131" s="227">
        <f>BK132+BK147+BK168+BK173+BK177+BK181+BK198+BK213+BK225</f>
        <v>0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4942</v>
      </c>
      <c r="F132" s="228" t="s">
        <v>4943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SUM(P133:P146)</f>
        <v>0</v>
      </c>
      <c r="Q132" s="222"/>
      <c r="R132" s="223">
        <f>SUM(R133:R146)</f>
        <v>0</v>
      </c>
      <c r="S132" s="222"/>
      <c r="T132" s="224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257</v>
      </c>
      <c r="AT132" s="226" t="s">
        <v>83</v>
      </c>
      <c r="AU132" s="226" t="s">
        <v>91</v>
      </c>
      <c r="AY132" s="225" t="s">
        <v>251</v>
      </c>
      <c r="BK132" s="227">
        <f>SUM(BK133:BK146)</f>
        <v>0</v>
      </c>
    </row>
    <row r="133" s="2" customFormat="1" ht="49.05" customHeight="1">
      <c r="A133" s="41"/>
      <c r="B133" s="42"/>
      <c r="C133" s="230" t="s">
        <v>91</v>
      </c>
      <c r="D133" s="230" t="s">
        <v>253</v>
      </c>
      <c r="E133" s="231" t="s">
        <v>4944</v>
      </c>
      <c r="F133" s="232" t="s">
        <v>4945</v>
      </c>
      <c r="G133" s="233" t="s">
        <v>571</v>
      </c>
      <c r="H133" s="234">
        <v>50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304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304</v>
      </c>
      <c r="BM133" s="242" t="s">
        <v>4946</v>
      </c>
    </row>
    <row r="134" s="2" customFormat="1">
      <c r="A134" s="41"/>
      <c r="B134" s="42"/>
      <c r="C134" s="43"/>
      <c r="D134" s="251" t="s">
        <v>289</v>
      </c>
      <c r="E134" s="43"/>
      <c r="F134" s="282" t="s">
        <v>4947</v>
      </c>
      <c r="G134" s="43"/>
      <c r="H134" s="43"/>
      <c r="I134" s="246"/>
      <c r="J134" s="43"/>
      <c r="K134" s="43"/>
      <c r="L134" s="47"/>
      <c r="M134" s="247"/>
      <c r="N134" s="248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289</v>
      </c>
      <c r="AU134" s="19" t="s">
        <v>93</v>
      </c>
    </row>
    <row r="135" s="2" customFormat="1" ht="37.8" customHeight="1">
      <c r="A135" s="41"/>
      <c r="B135" s="42"/>
      <c r="C135" s="230" t="s">
        <v>93</v>
      </c>
      <c r="D135" s="230" t="s">
        <v>253</v>
      </c>
      <c r="E135" s="231" t="s">
        <v>4948</v>
      </c>
      <c r="F135" s="232" t="s">
        <v>4949</v>
      </c>
      <c r="G135" s="233" t="s">
        <v>571</v>
      </c>
      <c r="H135" s="234">
        <v>50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304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304</v>
      </c>
      <c r="BM135" s="242" t="s">
        <v>4950</v>
      </c>
    </row>
    <row r="136" s="2" customFormat="1" ht="24.15" customHeight="1">
      <c r="A136" s="41"/>
      <c r="B136" s="42"/>
      <c r="C136" s="230" t="s">
        <v>273</v>
      </c>
      <c r="D136" s="230" t="s">
        <v>253</v>
      </c>
      <c r="E136" s="231" t="s">
        <v>4951</v>
      </c>
      <c r="F136" s="232" t="s">
        <v>4952</v>
      </c>
      <c r="G136" s="233" t="s">
        <v>571</v>
      </c>
      <c r="H136" s="234">
        <v>100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304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304</v>
      </c>
      <c r="BM136" s="242" t="s">
        <v>4953</v>
      </c>
    </row>
    <row r="137" s="2" customFormat="1" ht="24.15" customHeight="1">
      <c r="A137" s="41"/>
      <c r="B137" s="42"/>
      <c r="C137" s="230" t="s">
        <v>257</v>
      </c>
      <c r="D137" s="230" t="s">
        <v>253</v>
      </c>
      <c r="E137" s="231" t="s">
        <v>4954</v>
      </c>
      <c r="F137" s="232" t="s">
        <v>4955</v>
      </c>
      <c r="G137" s="233" t="s">
        <v>571</v>
      </c>
      <c r="H137" s="234">
        <v>100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304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304</v>
      </c>
      <c r="BM137" s="242" t="s">
        <v>4956</v>
      </c>
    </row>
    <row r="138" s="2" customFormat="1" ht="24.15" customHeight="1">
      <c r="A138" s="41"/>
      <c r="B138" s="42"/>
      <c r="C138" s="230" t="s">
        <v>284</v>
      </c>
      <c r="D138" s="230" t="s">
        <v>253</v>
      </c>
      <c r="E138" s="231" t="s">
        <v>4957</v>
      </c>
      <c r="F138" s="232" t="s">
        <v>4958</v>
      </c>
      <c r="G138" s="233" t="s">
        <v>571</v>
      </c>
      <c r="H138" s="234">
        <v>150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304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304</v>
      </c>
      <c r="BM138" s="242" t="s">
        <v>4959</v>
      </c>
    </row>
    <row r="139" s="2" customFormat="1" ht="24.15" customHeight="1">
      <c r="A139" s="41"/>
      <c r="B139" s="42"/>
      <c r="C139" s="230" t="s">
        <v>276</v>
      </c>
      <c r="D139" s="230" t="s">
        <v>253</v>
      </c>
      <c r="E139" s="231" t="s">
        <v>4960</v>
      </c>
      <c r="F139" s="232" t="s">
        <v>4961</v>
      </c>
      <c r="G139" s="233" t="s">
        <v>321</v>
      </c>
      <c r="H139" s="234">
        <v>100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304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304</v>
      </c>
      <c r="BM139" s="242" t="s">
        <v>4962</v>
      </c>
    </row>
    <row r="140" s="2" customFormat="1" ht="24.15" customHeight="1">
      <c r="A140" s="41"/>
      <c r="B140" s="42"/>
      <c r="C140" s="230" t="s">
        <v>295</v>
      </c>
      <c r="D140" s="230" t="s">
        <v>253</v>
      </c>
      <c r="E140" s="231" t="s">
        <v>4963</v>
      </c>
      <c r="F140" s="232" t="s">
        <v>4964</v>
      </c>
      <c r="G140" s="233" t="s">
        <v>321</v>
      </c>
      <c r="H140" s="234">
        <v>80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304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304</v>
      </c>
      <c r="BM140" s="242" t="s">
        <v>4965</v>
      </c>
    </row>
    <row r="141" s="2" customFormat="1" ht="24.15" customHeight="1">
      <c r="A141" s="41"/>
      <c r="B141" s="42"/>
      <c r="C141" s="230" t="s">
        <v>281</v>
      </c>
      <c r="D141" s="230" t="s">
        <v>253</v>
      </c>
      <c r="E141" s="231" t="s">
        <v>4966</v>
      </c>
      <c r="F141" s="232" t="s">
        <v>4967</v>
      </c>
      <c r="G141" s="233" t="s">
        <v>389</v>
      </c>
      <c r="H141" s="234">
        <v>720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304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304</v>
      </c>
      <c r="BM141" s="242" t="s">
        <v>4968</v>
      </c>
    </row>
    <row r="142" s="2" customFormat="1" ht="24.15" customHeight="1">
      <c r="A142" s="41"/>
      <c r="B142" s="42"/>
      <c r="C142" s="230" t="s">
        <v>306</v>
      </c>
      <c r="D142" s="230" t="s">
        <v>253</v>
      </c>
      <c r="E142" s="231" t="s">
        <v>412</v>
      </c>
      <c r="F142" s="232" t="s">
        <v>4969</v>
      </c>
      <c r="G142" s="233" t="s">
        <v>389</v>
      </c>
      <c r="H142" s="234">
        <v>42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304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304</v>
      </c>
      <c r="BM142" s="242" t="s">
        <v>4970</v>
      </c>
    </row>
    <row r="143" s="2" customFormat="1" ht="24.15" customHeight="1">
      <c r="A143" s="41"/>
      <c r="B143" s="42"/>
      <c r="C143" s="230" t="s">
        <v>287</v>
      </c>
      <c r="D143" s="230" t="s">
        <v>253</v>
      </c>
      <c r="E143" s="231" t="s">
        <v>4971</v>
      </c>
      <c r="F143" s="232" t="s">
        <v>4972</v>
      </c>
      <c r="G143" s="233" t="s">
        <v>321</v>
      </c>
      <c r="H143" s="234">
        <v>272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304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304</v>
      </c>
      <c r="BM143" s="242" t="s">
        <v>4973</v>
      </c>
    </row>
    <row r="144" s="2" customFormat="1" ht="24.15" customHeight="1">
      <c r="A144" s="41"/>
      <c r="B144" s="42"/>
      <c r="C144" s="230" t="s">
        <v>333</v>
      </c>
      <c r="D144" s="230" t="s">
        <v>253</v>
      </c>
      <c r="E144" s="231" t="s">
        <v>4974</v>
      </c>
      <c r="F144" s="232" t="s">
        <v>4975</v>
      </c>
      <c r="G144" s="233" t="s">
        <v>321</v>
      </c>
      <c r="H144" s="234">
        <v>1450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304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304</v>
      </c>
      <c r="BM144" s="242" t="s">
        <v>4976</v>
      </c>
    </row>
    <row r="145" s="2" customFormat="1" ht="24.15" customHeight="1">
      <c r="A145" s="41"/>
      <c r="B145" s="42"/>
      <c r="C145" s="230" t="s">
        <v>8</v>
      </c>
      <c r="D145" s="230" t="s">
        <v>253</v>
      </c>
      <c r="E145" s="231" t="s">
        <v>4977</v>
      </c>
      <c r="F145" s="232" t="s">
        <v>4978</v>
      </c>
      <c r="G145" s="233" t="s">
        <v>321</v>
      </c>
      <c r="H145" s="234">
        <v>330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304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304</v>
      </c>
      <c r="BM145" s="242" t="s">
        <v>4979</v>
      </c>
    </row>
    <row r="146" s="2" customFormat="1" ht="24.15" customHeight="1">
      <c r="A146" s="41"/>
      <c r="B146" s="42"/>
      <c r="C146" s="230" t="s">
        <v>349</v>
      </c>
      <c r="D146" s="230" t="s">
        <v>253</v>
      </c>
      <c r="E146" s="231" t="s">
        <v>4980</v>
      </c>
      <c r="F146" s="232" t="s">
        <v>4981</v>
      </c>
      <c r="G146" s="233" t="s">
        <v>321</v>
      </c>
      <c r="H146" s="234">
        <v>68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304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304</v>
      </c>
      <c r="BM146" s="242" t="s">
        <v>4982</v>
      </c>
    </row>
    <row r="147" s="12" customFormat="1" ht="22.8" customHeight="1">
      <c r="A147" s="12"/>
      <c r="B147" s="214"/>
      <c r="C147" s="215"/>
      <c r="D147" s="216" t="s">
        <v>83</v>
      </c>
      <c r="E147" s="228" t="s">
        <v>4983</v>
      </c>
      <c r="F147" s="228" t="s">
        <v>4984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SUM(P148:P167)</f>
        <v>0</v>
      </c>
      <c r="Q147" s="222"/>
      <c r="R147" s="223">
        <f>SUM(R148:R167)</f>
        <v>0</v>
      </c>
      <c r="S147" s="222"/>
      <c r="T147" s="224">
        <f>SUM(T148:T167)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257</v>
      </c>
      <c r="AT147" s="226" t="s">
        <v>83</v>
      </c>
      <c r="AU147" s="226" t="s">
        <v>91</v>
      </c>
      <c r="AY147" s="225" t="s">
        <v>251</v>
      </c>
      <c r="BK147" s="227">
        <f>SUM(BK148:BK167)</f>
        <v>0</v>
      </c>
    </row>
    <row r="148" s="2" customFormat="1" ht="49.05" customHeight="1">
      <c r="A148" s="41"/>
      <c r="B148" s="42"/>
      <c r="C148" s="230" t="s">
        <v>299</v>
      </c>
      <c r="D148" s="230" t="s">
        <v>253</v>
      </c>
      <c r="E148" s="231" t="s">
        <v>4985</v>
      </c>
      <c r="F148" s="232" t="s">
        <v>4986</v>
      </c>
      <c r="G148" s="233" t="s">
        <v>571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304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304</v>
      </c>
      <c r="BM148" s="242" t="s">
        <v>4987</v>
      </c>
    </row>
    <row r="149" s="2" customFormat="1">
      <c r="A149" s="41"/>
      <c r="B149" s="42"/>
      <c r="C149" s="43"/>
      <c r="D149" s="251" t="s">
        <v>289</v>
      </c>
      <c r="E149" s="43"/>
      <c r="F149" s="282" t="s">
        <v>4988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289</v>
      </c>
      <c r="AU149" s="19" t="s">
        <v>93</v>
      </c>
    </row>
    <row r="150" s="2" customFormat="1" ht="49.05" customHeight="1">
      <c r="A150" s="41"/>
      <c r="B150" s="42"/>
      <c r="C150" s="230" t="s">
        <v>361</v>
      </c>
      <c r="D150" s="230" t="s">
        <v>253</v>
      </c>
      <c r="E150" s="231" t="s">
        <v>4989</v>
      </c>
      <c r="F150" s="232" t="s">
        <v>4990</v>
      </c>
      <c r="G150" s="233" t="s">
        <v>571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304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304</v>
      </c>
      <c r="BM150" s="242" t="s">
        <v>4991</v>
      </c>
    </row>
    <row r="151" s="2" customFormat="1">
      <c r="A151" s="41"/>
      <c r="B151" s="42"/>
      <c r="C151" s="43"/>
      <c r="D151" s="251" t="s">
        <v>289</v>
      </c>
      <c r="E151" s="43"/>
      <c r="F151" s="282" t="s">
        <v>4992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289</v>
      </c>
      <c r="AU151" s="19" t="s">
        <v>93</v>
      </c>
    </row>
    <row r="152" s="2" customFormat="1" ht="16.5" customHeight="1">
      <c r="A152" s="41"/>
      <c r="B152" s="42"/>
      <c r="C152" s="230" t="s">
        <v>304</v>
      </c>
      <c r="D152" s="230" t="s">
        <v>253</v>
      </c>
      <c r="E152" s="231" t="s">
        <v>4993</v>
      </c>
      <c r="F152" s="232" t="s">
        <v>4994</v>
      </c>
      <c r="G152" s="233" t="s">
        <v>571</v>
      </c>
      <c r="H152" s="234">
        <v>3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304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304</v>
      </c>
      <c r="BM152" s="242" t="s">
        <v>4995</v>
      </c>
    </row>
    <row r="153" s="2" customFormat="1" ht="16.5" customHeight="1">
      <c r="A153" s="41"/>
      <c r="B153" s="42"/>
      <c r="C153" s="230" t="s">
        <v>386</v>
      </c>
      <c r="D153" s="230" t="s">
        <v>253</v>
      </c>
      <c r="E153" s="231" t="s">
        <v>4996</v>
      </c>
      <c r="F153" s="232" t="s">
        <v>4997</v>
      </c>
      <c r="G153" s="233" t="s">
        <v>571</v>
      </c>
      <c r="H153" s="234">
        <v>5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304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304</v>
      </c>
      <c r="BM153" s="242" t="s">
        <v>4998</v>
      </c>
    </row>
    <row r="154" s="2" customFormat="1" ht="55.5" customHeight="1">
      <c r="A154" s="41"/>
      <c r="B154" s="42"/>
      <c r="C154" s="230" t="s">
        <v>309</v>
      </c>
      <c r="D154" s="230" t="s">
        <v>253</v>
      </c>
      <c r="E154" s="231" t="s">
        <v>4999</v>
      </c>
      <c r="F154" s="232" t="s">
        <v>5000</v>
      </c>
      <c r="G154" s="233" t="s">
        <v>571</v>
      </c>
      <c r="H154" s="234">
        <v>9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304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304</v>
      </c>
      <c r="BM154" s="242" t="s">
        <v>5001</v>
      </c>
    </row>
    <row r="155" s="2" customFormat="1" ht="55.5" customHeight="1">
      <c r="A155" s="41"/>
      <c r="B155" s="42"/>
      <c r="C155" s="230" t="s">
        <v>402</v>
      </c>
      <c r="D155" s="230" t="s">
        <v>253</v>
      </c>
      <c r="E155" s="231" t="s">
        <v>5002</v>
      </c>
      <c r="F155" s="232" t="s">
        <v>5003</v>
      </c>
      <c r="G155" s="233" t="s">
        <v>571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304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304</v>
      </c>
      <c r="BM155" s="242" t="s">
        <v>5004</v>
      </c>
    </row>
    <row r="156" s="2" customFormat="1" ht="55.5" customHeight="1">
      <c r="A156" s="41"/>
      <c r="B156" s="42"/>
      <c r="C156" s="230" t="s">
        <v>409</v>
      </c>
      <c r="D156" s="230" t="s">
        <v>253</v>
      </c>
      <c r="E156" s="231" t="s">
        <v>5005</v>
      </c>
      <c r="F156" s="232" t="s">
        <v>5006</v>
      </c>
      <c r="G156" s="233" t="s">
        <v>571</v>
      </c>
      <c r="H156" s="234">
        <v>3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304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304</v>
      </c>
      <c r="BM156" s="242" t="s">
        <v>5007</v>
      </c>
    </row>
    <row r="157" s="2" customFormat="1" ht="55.5" customHeight="1">
      <c r="A157" s="41"/>
      <c r="B157" s="42"/>
      <c r="C157" s="230" t="s">
        <v>7</v>
      </c>
      <c r="D157" s="230" t="s">
        <v>253</v>
      </c>
      <c r="E157" s="231" t="s">
        <v>5008</v>
      </c>
      <c r="F157" s="232" t="s">
        <v>5009</v>
      </c>
      <c r="G157" s="233" t="s">
        <v>571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304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304</v>
      </c>
      <c r="BM157" s="242" t="s">
        <v>5010</v>
      </c>
    </row>
    <row r="158" s="2" customFormat="1" ht="24.15" customHeight="1">
      <c r="A158" s="41"/>
      <c r="B158" s="42"/>
      <c r="C158" s="230" t="s">
        <v>322</v>
      </c>
      <c r="D158" s="230" t="s">
        <v>253</v>
      </c>
      <c r="E158" s="231" t="s">
        <v>5011</v>
      </c>
      <c r="F158" s="232" t="s">
        <v>5012</v>
      </c>
      <c r="G158" s="233" t="s">
        <v>571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304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304</v>
      </c>
      <c r="BM158" s="242" t="s">
        <v>5013</v>
      </c>
    </row>
    <row r="159" s="2" customFormat="1" ht="24.15" customHeight="1">
      <c r="A159" s="41"/>
      <c r="B159" s="42"/>
      <c r="C159" s="230" t="s">
        <v>437</v>
      </c>
      <c r="D159" s="230" t="s">
        <v>253</v>
      </c>
      <c r="E159" s="231" t="s">
        <v>5014</v>
      </c>
      <c r="F159" s="232" t="s">
        <v>5015</v>
      </c>
      <c r="G159" s="233" t="s">
        <v>571</v>
      </c>
      <c r="H159" s="234">
        <v>6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304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304</v>
      </c>
      <c r="BM159" s="242" t="s">
        <v>5016</v>
      </c>
    </row>
    <row r="160" s="2" customFormat="1" ht="24.15" customHeight="1">
      <c r="A160" s="41"/>
      <c r="B160" s="42"/>
      <c r="C160" s="230" t="s">
        <v>336</v>
      </c>
      <c r="D160" s="230" t="s">
        <v>253</v>
      </c>
      <c r="E160" s="231" t="s">
        <v>5017</v>
      </c>
      <c r="F160" s="232" t="s">
        <v>5018</v>
      </c>
      <c r="G160" s="233" t="s">
        <v>571</v>
      </c>
      <c r="H160" s="234">
        <v>3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304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304</v>
      </c>
      <c r="BM160" s="242" t="s">
        <v>5019</v>
      </c>
    </row>
    <row r="161" s="2" customFormat="1" ht="24.15" customHeight="1">
      <c r="A161" s="41"/>
      <c r="B161" s="42"/>
      <c r="C161" s="230" t="s">
        <v>450</v>
      </c>
      <c r="D161" s="230" t="s">
        <v>253</v>
      </c>
      <c r="E161" s="231" t="s">
        <v>5020</v>
      </c>
      <c r="F161" s="232" t="s">
        <v>4964</v>
      </c>
      <c r="G161" s="233" t="s">
        <v>321</v>
      </c>
      <c r="H161" s="234">
        <v>2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304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304</v>
      </c>
      <c r="BM161" s="242" t="s">
        <v>5021</v>
      </c>
    </row>
    <row r="162" s="2" customFormat="1" ht="24.15" customHeight="1">
      <c r="A162" s="41"/>
      <c r="B162" s="42"/>
      <c r="C162" s="230" t="s">
        <v>341</v>
      </c>
      <c r="D162" s="230" t="s">
        <v>253</v>
      </c>
      <c r="E162" s="231" t="s">
        <v>5022</v>
      </c>
      <c r="F162" s="232" t="s">
        <v>5023</v>
      </c>
      <c r="G162" s="233" t="s">
        <v>321</v>
      </c>
      <c r="H162" s="234">
        <v>2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304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304</v>
      </c>
      <c r="BM162" s="242" t="s">
        <v>5024</v>
      </c>
    </row>
    <row r="163" s="2" customFormat="1" ht="24.15" customHeight="1">
      <c r="A163" s="41"/>
      <c r="B163" s="42"/>
      <c r="C163" s="230" t="s">
        <v>462</v>
      </c>
      <c r="D163" s="230" t="s">
        <v>253</v>
      </c>
      <c r="E163" s="231" t="s">
        <v>5025</v>
      </c>
      <c r="F163" s="232" t="s">
        <v>4967</v>
      </c>
      <c r="G163" s="233" t="s">
        <v>389</v>
      </c>
      <c r="H163" s="234">
        <v>15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304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304</v>
      </c>
      <c r="BM163" s="242" t="s">
        <v>5026</v>
      </c>
    </row>
    <row r="164" s="2" customFormat="1" ht="24.15" customHeight="1">
      <c r="A164" s="41"/>
      <c r="B164" s="42"/>
      <c r="C164" s="230" t="s">
        <v>352</v>
      </c>
      <c r="D164" s="230" t="s">
        <v>253</v>
      </c>
      <c r="E164" s="231" t="s">
        <v>5027</v>
      </c>
      <c r="F164" s="232" t="s">
        <v>5028</v>
      </c>
      <c r="G164" s="233" t="s">
        <v>321</v>
      </c>
      <c r="H164" s="234">
        <v>10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304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304</v>
      </c>
      <c r="BM164" s="242" t="s">
        <v>5029</v>
      </c>
    </row>
    <row r="165" s="2" customFormat="1" ht="24.15" customHeight="1">
      <c r="A165" s="41"/>
      <c r="B165" s="42"/>
      <c r="C165" s="230" t="s">
        <v>472</v>
      </c>
      <c r="D165" s="230" t="s">
        <v>253</v>
      </c>
      <c r="E165" s="231" t="s">
        <v>5030</v>
      </c>
      <c r="F165" s="232" t="s">
        <v>5031</v>
      </c>
      <c r="G165" s="233" t="s">
        <v>321</v>
      </c>
      <c r="H165" s="234">
        <v>3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304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304</v>
      </c>
      <c r="BM165" s="242" t="s">
        <v>5032</v>
      </c>
    </row>
    <row r="166" s="2" customFormat="1" ht="24.15" customHeight="1">
      <c r="A166" s="41"/>
      <c r="B166" s="42"/>
      <c r="C166" s="230" t="s">
        <v>358</v>
      </c>
      <c r="D166" s="230" t="s">
        <v>253</v>
      </c>
      <c r="E166" s="231" t="s">
        <v>5033</v>
      </c>
      <c r="F166" s="232" t="s">
        <v>5034</v>
      </c>
      <c r="G166" s="233" t="s">
        <v>321</v>
      </c>
      <c r="H166" s="234">
        <v>220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304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304</v>
      </c>
      <c r="BM166" s="242" t="s">
        <v>5035</v>
      </c>
    </row>
    <row r="167" s="2" customFormat="1" ht="24.15" customHeight="1">
      <c r="A167" s="41"/>
      <c r="B167" s="42"/>
      <c r="C167" s="230" t="s">
        <v>488</v>
      </c>
      <c r="D167" s="230" t="s">
        <v>253</v>
      </c>
      <c r="E167" s="231" t="s">
        <v>5036</v>
      </c>
      <c r="F167" s="232" t="s">
        <v>5037</v>
      </c>
      <c r="G167" s="233" t="s">
        <v>321</v>
      </c>
      <c r="H167" s="234">
        <v>25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304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304</v>
      </c>
      <c r="BM167" s="242" t="s">
        <v>5038</v>
      </c>
    </row>
    <row r="168" s="12" customFormat="1" ht="22.8" customHeight="1">
      <c r="A168" s="12"/>
      <c r="B168" s="214"/>
      <c r="C168" s="215"/>
      <c r="D168" s="216" t="s">
        <v>83</v>
      </c>
      <c r="E168" s="228" t="s">
        <v>5039</v>
      </c>
      <c r="F168" s="228" t="s">
        <v>5040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SUM(P169:P172)</f>
        <v>0</v>
      </c>
      <c r="Q168" s="222"/>
      <c r="R168" s="223">
        <f>SUM(R169:R172)</f>
        <v>0</v>
      </c>
      <c r="S168" s="222"/>
      <c r="T168" s="224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257</v>
      </c>
      <c r="AT168" s="226" t="s">
        <v>83</v>
      </c>
      <c r="AU168" s="226" t="s">
        <v>91</v>
      </c>
      <c r="AY168" s="225" t="s">
        <v>251</v>
      </c>
      <c r="BK168" s="227">
        <f>SUM(BK169:BK172)</f>
        <v>0</v>
      </c>
    </row>
    <row r="169" s="2" customFormat="1" ht="49.05" customHeight="1">
      <c r="A169" s="41"/>
      <c r="B169" s="42"/>
      <c r="C169" s="230" t="s">
        <v>364</v>
      </c>
      <c r="D169" s="230" t="s">
        <v>253</v>
      </c>
      <c r="E169" s="231" t="s">
        <v>5041</v>
      </c>
      <c r="F169" s="232" t="s">
        <v>5042</v>
      </c>
      <c r="G169" s="233" t="s">
        <v>571</v>
      </c>
      <c r="H169" s="234">
        <v>2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304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304</v>
      </c>
      <c r="BM169" s="242" t="s">
        <v>5043</v>
      </c>
    </row>
    <row r="170" s="2" customFormat="1" ht="24.15" customHeight="1">
      <c r="A170" s="41"/>
      <c r="B170" s="42"/>
      <c r="C170" s="230" t="s">
        <v>522</v>
      </c>
      <c r="D170" s="230" t="s">
        <v>253</v>
      </c>
      <c r="E170" s="231" t="s">
        <v>5044</v>
      </c>
      <c r="F170" s="232" t="s">
        <v>5045</v>
      </c>
      <c r="G170" s="233" t="s">
        <v>571</v>
      </c>
      <c r="H170" s="234">
        <v>4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304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304</v>
      </c>
      <c r="BM170" s="242" t="s">
        <v>5046</v>
      </c>
    </row>
    <row r="171" s="2" customFormat="1" ht="24.15" customHeight="1">
      <c r="A171" s="41"/>
      <c r="B171" s="42"/>
      <c r="C171" s="230" t="s">
        <v>375</v>
      </c>
      <c r="D171" s="230" t="s">
        <v>253</v>
      </c>
      <c r="E171" s="231" t="s">
        <v>5047</v>
      </c>
      <c r="F171" s="232" t="s">
        <v>5048</v>
      </c>
      <c r="G171" s="233" t="s">
        <v>571</v>
      </c>
      <c r="H171" s="234">
        <v>4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304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304</v>
      </c>
      <c r="BM171" s="242" t="s">
        <v>5049</v>
      </c>
    </row>
    <row r="172" s="2" customFormat="1" ht="24.15" customHeight="1">
      <c r="A172" s="41"/>
      <c r="B172" s="42"/>
      <c r="C172" s="230" t="s">
        <v>546</v>
      </c>
      <c r="D172" s="230" t="s">
        <v>253</v>
      </c>
      <c r="E172" s="231" t="s">
        <v>5050</v>
      </c>
      <c r="F172" s="232" t="s">
        <v>5051</v>
      </c>
      <c r="G172" s="233" t="s">
        <v>321</v>
      </c>
      <c r="H172" s="234">
        <v>10.5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304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304</v>
      </c>
      <c r="BM172" s="242" t="s">
        <v>5052</v>
      </c>
    </row>
    <row r="173" s="12" customFormat="1" ht="22.8" customHeight="1">
      <c r="A173" s="12"/>
      <c r="B173" s="214"/>
      <c r="C173" s="215"/>
      <c r="D173" s="216" t="s">
        <v>83</v>
      </c>
      <c r="E173" s="228" t="s">
        <v>5053</v>
      </c>
      <c r="F173" s="228" t="s">
        <v>5054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SUM(P174:P176)</f>
        <v>0</v>
      </c>
      <c r="Q173" s="222"/>
      <c r="R173" s="223">
        <f>SUM(R174:R176)</f>
        <v>0</v>
      </c>
      <c r="S173" s="222"/>
      <c r="T173" s="224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257</v>
      </c>
      <c r="AT173" s="226" t="s">
        <v>83</v>
      </c>
      <c r="AU173" s="226" t="s">
        <v>91</v>
      </c>
      <c r="AY173" s="225" t="s">
        <v>251</v>
      </c>
      <c r="BK173" s="227">
        <f>SUM(BK174:BK176)</f>
        <v>0</v>
      </c>
    </row>
    <row r="174" s="2" customFormat="1" ht="62.7" customHeight="1">
      <c r="A174" s="41"/>
      <c r="B174" s="42"/>
      <c r="C174" s="230" t="s">
        <v>390</v>
      </c>
      <c r="D174" s="230" t="s">
        <v>253</v>
      </c>
      <c r="E174" s="231" t="s">
        <v>5055</v>
      </c>
      <c r="F174" s="232" t="s">
        <v>5056</v>
      </c>
      <c r="G174" s="233" t="s">
        <v>571</v>
      </c>
      <c r="H174" s="234">
        <v>2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304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304</v>
      </c>
      <c r="BM174" s="242" t="s">
        <v>5057</v>
      </c>
    </row>
    <row r="175" s="2" customFormat="1" ht="62.7" customHeight="1">
      <c r="A175" s="41"/>
      <c r="B175" s="42"/>
      <c r="C175" s="230" t="s">
        <v>557</v>
      </c>
      <c r="D175" s="230" t="s">
        <v>253</v>
      </c>
      <c r="E175" s="231" t="s">
        <v>5058</v>
      </c>
      <c r="F175" s="232" t="s">
        <v>5059</v>
      </c>
      <c r="G175" s="233" t="s">
        <v>571</v>
      </c>
      <c r="H175" s="234">
        <v>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304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304</v>
      </c>
      <c r="BM175" s="242" t="s">
        <v>5060</v>
      </c>
    </row>
    <row r="176" s="2" customFormat="1" ht="24.15" customHeight="1">
      <c r="A176" s="41"/>
      <c r="B176" s="42"/>
      <c r="C176" s="230" t="s">
        <v>400</v>
      </c>
      <c r="D176" s="230" t="s">
        <v>253</v>
      </c>
      <c r="E176" s="231" t="s">
        <v>5061</v>
      </c>
      <c r="F176" s="232" t="s">
        <v>5062</v>
      </c>
      <c r="G176" s="233" t="s">
        <v>321</v>
      </c>
      <c r="H176" s="234">
        <v>8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304</v>
      </c>
      <c r="AT176" s="242" t="s">
        <v>253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304</v>
      </c>
      <c r="BM176" s="242" t="s">
        <v>5063</v>
      </c>
    </row>
    <row r="177" s="12" customFormat="1" ht="22.8" customHeight="1">
      <c r="A177" s="12"/>
      <c r="B177" s="214"/>
      <c r="C177" s="215"/>
      <c r="D177" s="216" t="s">
        <v>83</v>
      </c>
      <c r="E177" s="228" t="s">
        <v>5064</v>
      </c>
      <c r="F177" s="228" t="s">
        <v>5065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SUM(P178:P180)</f>
        <v>0</v>
      </c>
      <c r="Q177" s="222"/>
      <c r="R177" s="223">
        <f>SUM(R178:R180)</f>
        <v>0</v>
      </c>
      <c r="S177" s="222"/>
      <c r="T177" s="224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257</v>
      </c>
      <c r="AT177" s="226" t="s">
        <v>83</v>
      </c>
      <c r="AU177" s="226" t="s">
        <v>91</v>
      </c>
      <c r="AY177" s="225" t="s">
        <v>251</v>
      </c>
      <c r="BK177" s="227">
        <f>SUM(BK178:BK180)</f>
        <v>0</v>
      </c>
    </row>
    <row r="178" s="2" customFormat="1" ht="62.7" customHeight="1">
      <c r="A178" s="41"/>
      <c r="B178" s="42"/>
      <c r="C178" s="230" t="s">
        <v>575</v>
      </c>
      <c r="D178" s="230" t="s">
        <v>253</v>
      </c>
      <c r="E178" s="231" t="s">
        <v>5066</v>
      </c>
      <c r="F178" s="232" t="s">
        <v>5067</v>
      </c>
      <c r="G178" s="233" t="s">
        <v>571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304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304</v>
      </c>
      <c r="BM178" s="242" t="s">
        <v>5068</v>
      </c>
    </row>
    <row r="179" s="2" customFormat="1" ht="62.7" customHeight="1">
      <c r="A179" s="41"/>
      <c r="B179" s="42"/>
      <c r="C179" s="230" t="s">
        <v>405</v>
      </c>
      <c r="D179" s="230" t="s">
        <v>253</v>
      </c>
      <c r="E179" s="231" t="s">
        <v>5069</v>
      </c>
      <c r="F179" s="232" t="s">
        <v>5070</v>
      </c>
      <c r="G179" s="233" t="s">
        <v>571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304</v>
      </c>
      <c r="AT179" s="242" t="s">
        <v>253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304</v>
      </c>
      <c r="BM179" s="242" t="s">
        <v>5071</v>
      </c>
    </row>
    <row r="180" s="2" customFormat="1" ht="24.15" customHeight="1">
      <c r="A180" s="41"/>
      <c r="B180" s="42"/>
      <c r="C180" s="230" t="s">
        <v>588</v>
      </c>
      <c r="D180" s="230" t="s">
        <v>253</v>
      </c>
      <c r="E180" s="231" t="s">
        <v>5072</v>
      </c>
      <c r="F180" s="232" t="s">
        <v>5073</v>
      </c>
      <c r="G180" s="233" t="s">
        <v>321</v>
      </c>
      <c r="H180" s="234">
        <v>28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304</v>
      </c>
      <c r="AT180" s="242" t="s">
        <v>253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304</v>
      </c>
      <c r="BM180" s="242" t="s">
        <v>5074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5075</v>
      </c>
      <c r="F181" s="228" t="s">
        <v>5076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SUM(P182:P197)</f>
        <v>0</v>
      </c>
      <c r="Q181" s="222"/>
      <c r="R181" s="223">
        <f>SUM(R182:R197)</f>
        <v>0</v>
      </c>
      <c r="S181" s="222"/>
      <c r="T181" s="224">
        <f>SUM(T182:T197)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257</v>
      </c>
      <c r="AT181" s="226" t="s">
        <v>83</v>
      </c>
      <c r="AU181" s="226" t="s">
        <v>91</v>
      </c>
      <c r="AY181" s="225" t="s">
        <v>251</v>
      </c>
      <c r="BK181" s="227">
        <f>SUM(BK182:BK197)</f>
        <v>0</v>
      </c>
    </row>
    <row r="182" s="2" customFormat="1" ht="49.05" customHeight="1">
      <c r="A182" s="41"/>
      <c r="B182" s="42"/>
      <c r="C182" s="230" t="s">
        <v>412</v>
      </c>
      <c r="D182" s="230" t="s">
        <v>253</v>
      </c>
      <c r="E182" s="231" t="s">
        <v>5077</v>
      </c>
      <c r="F182" s="232" t="s">
        <v>5078</v>
      </c>
      <c r="G182" s="233" t="s">
        <v>571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304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304</v>
      </c>
      <c r="BM182" s="242" t="s">
        <v>5079</v>
      </c>
    </row>
    <row r="183" s="2" customFormat="1">
      <c r="A183" s="41"/>
      <c r="B183" s="42"/>
      <c r="C183" s="43"/>
      <c r="D183" s="251" t="s">
        <v>289</v>
      </c>
      <c r="E183" s="43"/>
      <c r="F183" s="282" t="s">
        <v>5080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289</v>
      </c>
      <c r="AU183" s="19" t="s">
        <v>93</v>
      </c>
    </row>
    <row r="184" s="2" customFormat="1" ht="16.5" customHeight="1">
      <c r="A184" s="41"/>
      <c r="B184" s="42"/>
      <c r="C184" s="230" t="s">
        <v>600</v>
      </c>
      <c r="D184" s="230" t="s">
        <v>253</v>
      </c>
      <c r="E184" s="231" t="s">
        <v>5081</v>
      </c>
      <c r="F184" s="232" t="s">
        <v>5082</v>
      </c>
      <c r="G184" s="233" t="s">
        <v>571</v>
      </c>
      <c r="H184" s="234">
        <v>2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304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304</v>
      </c>
      <c r="BM184" s="242" t="s">
        <v>5083</v>
      </c>
    </row>
    <row r="185" s="2" customFormat="1" ht="16.5" customHeight="1">
      <c r="A185" s="41"/>
      <c r="B185" s="42"/>
      <c r="C185" s="230" t="s">
        <v>424</v>
      </c>
      <c r="D185" s="230" t="s">
        <v>253</v>
      </c>
      <c r="E185" s="231" t="s">
        <v>5084</v>
      </c>
      <c r="F185" s="232" t="s">
        <v>5085</v>
      </c>
      <c r="G185" s="233" t="s">
        <v>571</v>
      </c>
      <c r="H185" s="234">
        <v>2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304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304</v>
      </c>
      <c r="BM185" s="242" t="s">
        <v>5086</v>
      </c>
    </row>
    <row r="186" s="2" customFormat="1" ht="24.15" customHeight="1">
      <c r="A186" s="41"/>
      <c r="B186" s="42"/>
      <c r="C186" s="230" t="s">
        <v>612</v>
      </c>
      <c r="D186" s="230" t="s">
        <v>253</v>
      </c>
      <c r="E186" s="231" t="s">
        <v>5087</v>
      </c>
      <c r="F186" s="232" t="s">
        <v>5088</v>
      </c>
      <c r="G186" s="233" t="s">
        <v>571</v>
      </c>
      <c r="H186" s="234">
        <v>4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304</v>
      </c>
      <c r="AT186" s="242" t="s">
        <v>253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304</v>
      </c>
      <c r="BM186" s="242" t="s">
        <v>5089</v>
      </c>
    </row>
    <row r="187" s="2" customFormat="1" ht="55.5" customHeight="1">
      <c r="A187" s="41"/>
      <c r="B187" s="42"/>
      <c r="C187" s="230" t="s">
        <v>433</v>
      </c>
      <c r="D187" s="230" t="s">
        <v>253</v>
      </c>
      <c r="E187" s="231" t="s">
        <v>5090</v>
      </c>
      <c r="F187" s="232" t="s">
        <v>5091</v>
      </c>
      <c r="G187" s="233" t="s">
        <v>571</v>
      </c>
      <c r="H187" s="234">
        <v>12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304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304</v>
      </c>
      <c r="BM187" s="242" t="s">
        <v>5092</v>
      </c>
    </row>
    <row r="188" s="2" customFormat="1" ht="62.7" customHeight="1">
      <c r="A188" s="41"/>
      <c r="B188" s="42"/>
      <c r="C188" s="230" t="s">
        <v>633</v>
      </c>
      <c r="D188" s="230" t="s">
        <v>253</v>
      </c>
      <c r="E188" s="231" t="s">
        <v>5093</v>
      </c>
      <c r="F188" s="232" t="s">
        <v>5094</v>
      </c>
      <c r="G188" s="233" t="s">
        <v>571</v>
      </c>
      <c r="H188" s="234">
        <v>2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304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304</v>
      </c>
      <c r="BM188" s="242" t="s">
        <v>5095</v>
      </c>
    </row>
    <row r="189" s="2" customFormat="1" ht="24.15" customHeight="1">
      <c r="A189" s="41"/>
      <c r="B189" s="42"/>
      <c r="C189" s="230" t="s">
        <v>440</v>
      </c>
      <c r="D189" s="230" t="s">
        <v>253</v>
      </c>
      <c r="E189" s="231" t="s">
        <v>5096</v>
      </c>
      <c r="F189" s="232" t="s">
        <v>4961</v>
      </c>
      <c r="G189" s="233" t="s">
        <v>321</v>
      </c>
      <c r="H189" s="234">
        <v>6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304</v>
      </c>
      <c r="AT189" s="242" t="s">
        <v>253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304</v>
      </c>
      <c r="BM189" s="242" t="s">
        <v>5097</v>
      </c>
    </row>
    <row r="190" s="2" customFormat="1" ht="24.15" customHeight="1">
      <c r="A190" s="41"/>
      <c r="B190" s="42"/>
      <c r="C190" s="230" t="s">
        <v>643</v>
      </c>
      <c r="D190" s="230" t="s">
        <v>253</v>
      </c>
      <c r="E190" s="231" t="s">
        <v>5098</v>
      </c>
      <c r="F190" s="232" t="s">
        <v>5099</v>
      </c>
      <c r="G190" s="233" t="s">
        <v>389</v>
      </c>
      <c r="H190" s="234">
        <v>37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304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304</v>
      </c>
      <c r="BM190" s="242" t="s">
        <v>5100</v>
      </c>
    </row>
    <row r="191" s="2" customFormat="1" ht="24.15" customHeight="1">
      <c r="A191" s="41"/>
      <c r="B191" s="42"/>
      <c r="C191" s="230" t="s">
        <v>448</v>
      </c>
      <c r="D191" s="230" t="s">
        <v>253</v>
      </c>
      <c r="E191" s="231" t="s">
        <v>5101</v>
      </c>
      <c r="F191" s="232" t="s">
        <v>5102</v>
      </c>
      <c r="G191" s="233" t="s">
        <v>389</v>
      </c>
      <c r="H191" s="234">
        <v>37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304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304</v>
      </c>
      <c r="BM191" s="242" t="s">
        <v>5103</v>
      </c>
    </row>
    <row r="192" s="2" customFormat="1" ht="24.15" customHeight="1">
      <c r="A192" s="41"/>
      <c r="B192" s="42"/>
      <c r="C192" s="230" t="s">
        <v>671</v>
      </c>
      <c r="D192" s="230" t="s">
        <v>253</v>
      </c>
      <c r="E192" s="231" t="s">
        <v>600</v>
      </c>
      <c r="F192" s="232" t="s">
        <v>4969</v>
      </c>
      <c r="G192" s="233" t="s">
        <v>389</v>
      </c>
      <c r="H192" s="234">
        <v>10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304</v>
      </c>
      <c r="AT192" s="242" t="s">
        <v>253</v>
      </c>
      <c r="AU192" s="242" t="s">
        <v>93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304</v>
      </c>
      <c r="BM192" s="242" t="s">
        <v>5104</v>
      </c>
    </row>
    <row r="193" s="2" customFormat="1" ht="33" customHeight="1">
      <c r="A193" s="41"/>
      <c r="B193" s="42"/>
      <c r="C193" s="230" t="s">
        <v>453</v>
      </c>
      <c r="D193" s="230" t="s">
        <v>253</v>
      </c>
      <c r="E193" s="231" t="s">
        <v>5105</v>
      </c>
      <c r="F193" s="232" t="s">
        <v>5106</v>
      </c>
      <c r="G193" s="233" t="s">
        <v>389</v>
      </c>
      <c r="H193" s="234">
        <v>2.5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304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304</v>
      </c>
      <c r="BM193" s="242" t="s">
        <v>5107</v>
      </c>
    </row>
    <row r="194" s="2" customFormat="1" ht="33" customHeight="1">
      <c r="A194" s="41"/>
      <c r="B194" s="42"/>
      <c r="C194" s="230" t="s">
        <v>693</v>
      </c>
      <c r="D194" s="230" t="s">
        <v>253</v>
      </c>
      <c r="E194" s="231" t="s">
        <v>5108</v>
      </c>
      <c r="F194" s="232" t="s">
        <v>5109</v>
      </c>
      <c r="G194" s="233" t="s">
        <v>389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304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304</v>
      </c>
      <c r="BM194" s="242" t="s">
        <v>5110</v>
      </c>
    </row>
    <row r="195" s="2" customFormat="1" ht="24.15" customHeight="1">
      <c r="A195" s="41"/>
      <c r="B195" s="42"/>
      <c r="C195" s="230" t="s">
        <v>458</v>
      </c>
      <c r="D195" s="230" t="s">
        <v>253</v>
      </c>
      <c r="E195" s="231" t="s">
        <v>5111</v>
      </c>
      <c r="F195" s="232" t="s">
        <v>5031</v>
      </c>
      <c r="G195" s="233" t="s">
        <v>321</v>
      </c>
      <c r="H195" s="234">
        <v>64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304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304</v>
      </c>
      <c r="BM195" s="242" t="s">
        <v>5112</v>
      </c>
    </row>
    <row r="196" s="2" customFormat="1" ht="24.15" customHeight="1">
      <c r="A196" s="41"/>
      <c r="B196" s="42"/>
      <c r="C196" s="230" t="s">
        <v>733</v>
      </c>
      <c r="D196" s="230" t="s">
        <v>253</v>
      </c>
      <c r="E196" s="231" t="s">
        <v>5113</v>
      </c>
      <c r="F196" s="232" t="s">
        <v>4978</v>
      </c>
      <c r="G196" s="233" t="s">
        <v>321</v>
      </c>
      <c r="H196" s="234">
        <v>35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304</v>
      </c>
      <c r="AT196" s="242" t="s">
        <v>253</v>
      </c>
      <c r="AU196" s="242" t="s">
        <v>93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304</v>
      </c>
      <c r="BM196" s="242" t="s">
        <v>5114</v>
      </c>
    </row>
    <row r="197" s="2" customFormat="1" ht="24.15" customHeight="1">
      <c r="A197" s="41"/>
      <c r="B197" s="42"/>
      <c r="C197" s="230" t="s">
        <v>465</v>
      </c>
      <c r="D197" s="230" t="s">
        <v>253</v>
      </c>
      <c r="E197" s="231" t="s">
        <v>5115</v>
      </c>
      <c r="F197" s="232" t="s">
        <v>5116</v>
      </c>
      <c r="G197" s="233" t="s">
        <v>321</v>
      </c>
      <c r="H197" s="234">
        <v>8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304</v>
      </c>
      <c r="AT197" s="242" t="s">
        <v>253</v>
      </c>
      <c r="AU197" s="242" t="s">
        <v>93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304</v>
      </c>
      <c r="BM197" s="242" t="s">
        <v>5117</v>
      </c>
    </row>
    <row r="198" s="12" customFormat="1" ht="22.8" customHeight="1">
      <c r="A198" s="12"/>
      <c r="B198" s="214"/>
      <c r="C198" s="215"/>
      <c r="D198" s="216" t="s">
        <v>83</v>
      </c>
      <c r="E198" s="228" t="s">
        <v>5118</v>
      </c>
      <c r="F198" s="228" t="s">
        <v>5119</v>
      </c>
      <c r="G198" s="215"/>
      <c r="H198" s="215"/>
      <c r="I198" s="218"/>
      <c r="J198" s="229">
        <f>BK198</f>
        <v>0</v>
      </c>
      <c r="K198" s="215"/>
      <c r="L198" s="220"/>
      <c r="M198" s="221"/>
      <c r="N198" s="222"/>
      <c r="O198" s="222"/>
      <c r="P198" s="223">
        <f>SUM(P199:P212)</f>
        <v>0</v>
      </c>
      <c r="Q198" s="222"/>
      <c r="R198" s="223">
        <f>SUM(R199:R212)</f>
        <v>0</v>
      </c>
      <c r="S198" s="222"/>
      <c r="T198" s="224">
        <f>SUM(T199:T212)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257</v>
      </c>
      <c r="AT198" s="226" t="s">
        <v>83</v>
      </c>
      <c r="AU198" s="226" t="s">
        <v>91</v>
      </c>
      <c r="AY198" s="225" t="s">
        <v>251</v>
      </c>
      <c r="BK198" s="227">
        <f>SUM(BK199:BK212)</f>
        <v>0</v>
      </c>
    </row>
    <row r="199" s="2" customFormat="1" ht="37.8" customHeight="1">
      <c r="A199" s="41"/>
      <c r="B199" s="42"/>
      <c r="C199" s="230" t="s">
        <v>749</v>
      </c>
      <c r="D199" s="230" t="s">
        <v>253</v>
      </c>
      <c r="E199" s="231" t="s">
        <v>5120</v>
      </c>
      <c r="F199" s="232" t="s">
        <v>5121</v>
      </c>
      <c r="G199" s="233" t="s">
        <v>571</v>
      </c>
      <c r="H199" s="234">
        <v>1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304</v>
      </c>
      <c r="AT199" s="242" t="s">
        <v>253</v>
      </c>
      <c r="AU199" s="242" t="s">
        <v>93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304</v>
      </c>
      <c r="BM199" s="242" t="s">
        <v>5122</v>
      </c>
    </row>
    <row r="200" s="2" customFormat="1" ht="24.15" customHeight="1">
      <c r="A200" s="41"/>
      <c r="B200" s="42"/>
      <c r="C200" s="230" t="s">
        <v>470</v>
      </c>
      <c r="D200" s="230" t="s">
        <v>253</v>
      </c>
      <c r="E200" s="231" t="s">
        <v>5123</v>
      </c>
      <c r="F200" s="232" t="s">
        <v>5124</v>
      </c>
      <c r="G200" s="233" t="s">
        <v>571</v>
      </c>
      <c r="H200" s="234">
        <v>2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304</v>
      </c>
      <c r="AT200" s="242" t="s">
        <v>253</v>
      </c>
      <c r="AU200" s="242" t="s">
        <v>93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304</v>
      </c>
      <c r="BM200" s="242" t="s">
        <v>5125</v>
      </c>
    </row>
    <row r="201" s="2" customFormat="1" ht="24.15" customHeight="1">
      <c r="A201" s="41"/>
      <c r="B201" s="42"/>
      <c r="C201" s="230" t="s">
        <v>764</v>
      </c>
      <c r="D201" s="230" t="s">
        <v>253</v>
      </c>
      <c r="E201" s="231" t="s">
        <v>5126</v>
      </c>
      <c r="F201" s="232" t="s">
        <v>5127</v>
      </c>
      <c r="G201" s="233" t="s">
        <v>571</v>
      </c>
      <c r="H201" s="234">
        <v>2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304</v>
      </c>
      <c r="AT201" s="242" t="s">
        <v>253</v>
      </c>
      <c r="AU201" s="242" t="s">
        <v>93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304</v>
      </c>
      <c r="BM201" s="242" t="s">
        <v>5128</v>
      </c>
    </row>
    <row r="202" s="2" customFormat="1" ht="33" customHeight="1">
      <c r="A202" s="41"/>
      <c r="B202" s="42"/>
      <c r="C202" s="230" t="s">
        <v>475</v>
      </c>
      <c r="D202" s="230" t="s">
        <v>253</v>
      </c>
      <c r="E202" s="231" t="s">
        <v>5129</v>
      </c>
      <c r="F202" s="232" t="s">
        <v>5130</v>
      </c>
      <c r="G202" s="233" t="s">
        <v>571</v>
      </c>
      <c r="H202" s="234">
        <v>2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304</v>
      </c>
      <c r="AT202" s="242" t="s">
        <v>253</v>
      </c>
      <c r="AU202" s="242" t="s">
        <v>93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304</v>
      </c>
      <c r="BM202" s="242" t="s">
        <v>5131</v>
      </c>
    </row>
    <row r="203" s="2" customFormat="1" ht="24.15" customHeight="1">
      <c r="A203" s="41"/>
      <c r="B203" s="42"/>
      <c r="C203" s="230" t="s">
        <v>779</v>
      </c>
      <c r="D203" s="230" t="s">
        <v>253</v>
      </c>
      <c r="E203" s="231" t="s">
        <v>5132</v>
      </c>
      <c r="F203" s="232" t="s">
        <v>5133</v>
      </c>
      <c r="G203" s="233" t="s">
        <v>571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304</v>
      </c>
      <c r="AT203" s="242" t="s">
        <v>253</v>
      </c>
      <c r="AU203" s="242" t="s">
        <v>93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304</v>
      </c>
      <c r="BM203" s="242" t="s">
        <v>5134</v>
      </c>
    </row>
    <row r="204" s="2" customFormat="1" ht="24.15" customHeight="1">
      <c r="A204" s="41"/>
      <c r="B204" s="42"/>
      <c r="C204" s="230" t="s">
        <v>480</v>
      </c>
      <c r="D204" s="230" t="s">
        <v>253</v>
      </c>
      <c r="E204" s="231" t="s">
        <v>5135</v>
      </c>
      <c r="F204" s="232" t="s">
        <v>5136</v>
      </c>
      <c r="G204" s="233" t="s">
        <v>571</v>
      </c>
      <c r="H204" s="234">
        <v>1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304</v>
      </c>
      <c r="AT204" s="242" t="s">
        <v>253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304</v>
      </c>
      <c r="BM204" s="242" t="s">
        <v>5137</v>
      </c>
    </row>
    <row r="205" s="2" customFormat="1" ht="66.75" customHeight="1">
      <c r="A205" s="41"/>
      <c r="B205" s="42"/>
      <c r="C205" s="230" t="s">
        <v>788</v>
      </c>
      <c r="D205" s="230" t="s">
        <v>253</v>
      </c>
      <c r="E205" s="231" t="s">
        <v>5138</v>
      </c>
      <c r="F205" s="232" t="s">
        <v>5139</v>
      </c>
      <c r="G205" s="233" t="s">
        <v>571</v>
      </c>
      <c r="H205" s="234">
        <v>4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304</v>
      </c>
      <c r="AT205" s="242" t="s">
        <v>253</v>
      </c>
      <c r="AU205" s="242" t="s">
        <v>93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304</v>
      </c>
      <c r="BM205" s="242" t="s">
        <v>5140</v>
      </c>
    </row>
    <row r="206" s="2" customFormat="1" ht="37.8" customHeight="1">
      <c r="A206" s="41"/>
      <c r="B206" s="42"/>
      <c r="C206" s="230" t="s">
        <v>491</v>
      </c>
      <c r="D206" s="230" t="s">
        <v>253</v>
      </c>
      <c r="E206" s="231" t="s">
        <v>5141</v>
      </c>
      <c r="F206" s="232" t="s">
        <v>5142</v>
      </c>
      <c r="G206" s="233" t="s">
        <v>389</v>
      </c>
      <c r="H206" s="234">
        <v>27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304</v>
      </c>
      <c r="AT206" s="242" t="s">
        <v>253</v>
      </c>
      <c r="AU206" s="242" t="s">
        <v>93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304</v>
      </c>
      <c r="BM206" s="242" t="s">
        <v>5143</v>
      </c>
    </row>
    <row r="207" s="2" customFormat="1" ht="24.15" customHeight="1">
      <c r="A207" s="41"/>
      <c r="B207" s="42"/>
      <c r="C207" s="230" t="s">
        <v>799</v>
      </c>
      <c r="D207" s="230" t="s">
        <v>253</v>
      </c>
      <c r="E207" s="231" t="s">
        <v>424</v>
      </c>
      <c r="F207" s="232" t="s">
        <v>4969</v>
      </c>
      <c r="G207" s="233" t="s">
        <v>389</v>
      </c>
      <c r="H207" s="234">
        <v>12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304</v>
      </c>
      <c r="AT207" s="242" t="s">
        <v>253</v>
      </c>
      <c r="AU207" s="242" t="s">
        <v>93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304</v>
      </c>
      <c r="BM207" s="242" t="s">
        <v>5144</v>
      </c>
    </row>
    <row r="208" s="2" customFormat="1" ht="33" customHeight="1">
      <c r="A208" s="41"/>
      <c r="B208" s="42"/>
      <c r="C208" s="230" t="s">
        <v>497</v>
      </c>
      <c r="D208" s="230" t="s">
        <v>253</v>
      </c>
      <c r="E208" s="231" t="s">
        <v>5145</v>
      </c>
      <c r="F208" s="232" t="s">
        <v>5146</v>
      </c>
      <c r="G208" s="233" t="s">
        <v>389</v>
      </c>
      <c r="H208" s="234">
        <v>6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304</v>
      </c>
      <c r="AT208" s="242" t="s">
        <v>253</v>
      </c>
      <c r="AU208" s="242" t="s">
        <v>93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304</v>
      </c>
      <c r="BM208" s="242" t="s">
        <v>5147</v>
      </c>
    </row>
    <row r="209" s="2" customFormat="1" ht="33" customHeight="1">
      <c r="A209" s="41"/>
      <c r="B209" s="42"/>
      <c r="C209" s="230" t="s">
        <v>808</v>
      </c>
      <c r="D209" s="230" t="s">
        <v>253</v>
      </c>
      <c r="E209" s="231" t="s">
        <v>5148</v>
      </c>
      <c r="F209" s="232" t="s">
        <v>5149</v>
      </c>
      <c r="G209" s="233" t="s">
        <v>389</v>
      </c>
      <c r="H209" s="234">
        <v>7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304</v>
      </c>
      <c r="AT209" s="242" t="s">
        <v>253</v>
      </c>
      <c r="AU209" s="242" t="s">
        <v>93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304</v>
      </c>
      <c r="BM209" s="242" t="s">
        <v>5150</v>
      </c>
    </row>
    <row r="210" s="2" customFormat="1" ht="33" customHeight="1">
      <c r="A210" s="41"/>
      <c r="B210" s="42"/>
      <c r="C210" s="230" t="s">
        <v>525</v>
      </c>
      <c r="D210" s="230" t="s">
        <v>253</v>
      </c>
      <c r="E210" s="231" t="s">
        <v>5151</v>
      </c>
      <c r="F210" s="232" t="s">
        <v>5106</v>
      </c>
      <c r="G210" s="233" t="s">
        <v>389</v>
      </c>
      <c r="H210" s="234">
        <v>4.5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304</v>
      </c>
      <c r="AT210" s="242" t="s">
        <v>253</v>
      </c>
      <c r="AU210" s="242" t="s">
        <v>93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304</v>
      </c>
      <c r="BM210" s="242" t="s">
        <v>5152</v>
      </c>
    </row>
    <row r="211" s="2" customFormat="1" ht="33" customHeight="1">
      <c r="A211" s="41"/>
      <c r="B211" s="42"/>
      <c r="C211" s="230" t="s">
        <v>4622</v>
      </c>
      <c r="D211" s="230" t="s">
        <v>253</v>
      </c>
      <c r="E211" s="231" t="s">
        <v>5153</v>
      </c>
      <c r="F211" s="232" t="s">
        <v>5109</v>
      </c>
      <c r="G211" s="233" t="s">
        <v>389</v>
      </c>
      <c r="H211" s="234">
        <v>14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304</v>
      </c>
      <c r="AT211" s="242" t="s">
        <v>253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304</v>
      </c>
      <c r="BM211" s="242" t="s">
        <v>5154</v>
      </c>
    </row>
    <row r="212" s="2" customFormat="1" ht="24.15" customHeight="1">
      <c r="A212" s="41"/>
      <c r="B212" s="42"/>
      <c r="C212" s="230" t="s">
        <v>544</v>
      </c>
      <c r="D212" s="230" t="s">
        <v>253</v>
      </c>
      <c r="E212" s="231" t="s">
        <v>5155</v>
      </c>
      <c r="F212" s="232" t="s">
        <v>5156</v>
      </c>
      <c r="G212" s="233" t="s">
        <v>321</v>
      </c>
      <c r="H212" s="234">
        <v>2.5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304</v>
      </c>
      <c r="AT212" s="242" t="s">
        <v>253</v>
      </c>
      <c r="AU212" s="242" t="s">
        <v>93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304</v>
      </c>
      <c r="BM212" s="242" t="s">
        <v>5157</v>
      </c>
    </row>
    <row r="213" s="12" customFormat="1" ht="22.8" customHeight="1">
      <c r="A213" s="12"/>
      <c r="B213" s="214"/>
      <c r="C213" s="215"/>
      <c r="D213" s="216" t="s">
        <v>83</v>
      </c>
      <c r="E213" s="228" t="s">
        <v>5158</v>
      </c>
      <c r="F213" s="228" t="s">
        <v>5159</v>
      </c>
      <c r="G213" s="215"/>
      <c r="H213" s="215"/>
      <c r="I213" s="218"/>
      <c r="J213" s="229">
        <f>BK213</f>
        <v>0</v>
      </c>
      <c r="K213" s="215"/>
      <c r="L213" s="220"/>
      <c r="M213" s="221"/>
      <c r="N213" s="222"/>
      <c r="O213" s="222"/>
      <c r="P213" s="223">
        <f>SUM(P214:P224)</f>
        <v>0</v>
      </c>
      <c r="Q213" s="222"/>
      <c r="R213" s="223">
        <f>SUM(R214:R224)</f>
        <v>0</v>
      </c>
      <c r="S213" s="222"/>
      <c r="T213" s="224">
        <f>SUM(T214:T224)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5" t="s">
        <v>257</v>
      </c>
      <c r="AT213" s="226" t="s">
        <v>83</v>
      </c>
      <c r="AU213" s="226" t="s">
        <v>91</v>
      </c>
      <c r="AY213" s="225" t="s">
        <v>251</v>
      </c>
      <c r="BK213" s="227">
        <f>SUM(BK214:BK224)</f>
        <v>0</v>
      </c>
    </row>
    <row r="214" s="2" customFormat="1" ht="37.8" customHeight="1">
      <c r="A214" s="41"/>
      <c r="B214" s="42"/>
      <c r="C214" s="230" t="s">
        <v>820</v>
      </c>
      <c r="D214" s="230" t="s">
        <v>253</v>
      </c>
      <c r="E214" s="231" t="s">
        <v>5160</v>
      </c>
      <c r="F214" s="232" t="s">
        <v>5161</v>
      </c>
      <c r="G214" s="233" t="s">
        <v>571</v>
      </c>
      <c r="H214" s="234">
        <v>1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304</v>
      </c>
      <c r="AT214" s="242" t="s">
        <v>253</v>
      </c>
      <c r="AU214" s="242" t="s">
        <v>93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304</v>
      </c>
      <c r="BM214" s="242" t="s">
        <v>5162</v>
      </c>
    </row>
    <row r="215" s="2" customFormat="1" ht="24.15" customHeight="1">
      <c r="A215" s="41"/>
      <c r="B215" s="42"/>
      <c r="C215" s="230" t="s">
        <v>549</v>
      </c>
      <c r="D215" s="230" t="s">
        <v>253</v>
      </c>
      <c r="E215" s="231" t="s">
        <v>5163</v>
      </c>
      <c r="F215" s="232" t="s">
        <v>5164</v>
      </c>
      <c r="G215" s="233" t="s">
        <v>571</v>
      </c>
      <c r="H215" s="234">
        <v>2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304</v>
      </c>
      <c r="AT215" s="242" t="s">
        <v>253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304</v>
      </c>
      <c r="BM215" s="242" t="s">
        <v>5165</v>
      </c>
    </row>
    <row r="216" s="2" customFormat="1" ht="24.15" customHeight="1">
      <c r="A216" s="41"/>
      <c r="B216" s="42"/>
      <c r="C216" s="230" t="s">
        <v>836</v>
      </c>
      <c r="D216" s="230" t="s">
        <v>253</v>
      </c>
      <c r="E216" s="231" t="s">
        <v>5166</v>
      </c>
      <c r="F216" s="232" t="s">
        <v>5127</v>
      </c>
      <c r="G216" s="233" t="s">
        <v>571</v>
      </c>
      <c r="H216" s="234">
        <v>2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304</v>
      </c>
      <c r="AT216" s="242" t="s">
        <v>253</v>
      </c>
      <c r="AU216" s="242" t="s">
        <v>93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304</v>
      </c>
      <c r="BM216" s="242" t="s">
        <v>5167</v>
      </c>
    </row>
    <row r="217" s="2" customFormat="1" ht="33" customHeight="1">
      <c r="A217" s="41"/>
      <c r="B217" s="42"/>
      <c r="C217" s="230" t="s">
        <v>555</v>
      </c>
      <c r="D217" s="230" t="s">
        <v>253</v>
      </c>
      <c r="E217" s="231" t="s">
        <v>5168</v>
      </c>
      <c r="F217" s="232" t="s">
        <v>5169</v>
      </c>
      <c r="G217" s="233" t="s">
        <v>571</v>
      </c>
      <c r="H217" s="234">
        <v>1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304</v>
      </c>
      <c r="AT217" s="242" t="s">
        <v>253</v>
      </c>
      <c r="AU217" s="242" t="s">
        <v>93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304</v>
      </c>
      <c r="BM217" s="242" t="s">
        <v>5170</v>
      </c>
    </row>
    <row r="218" s="2" customFormat="1" ht="37.8" customHeight="1">
      <c r="A218" s="41"/>
      <c r="B218" s="42"/>
      <c r="C218" s="230" t="s">
        <v>845</v>
      </c>
      <c r="D218" s="230" t="s">
        <v>253</v>
      </c>
      <c r="E218" s="231" t="s">
        <v>5171</v>
      </c>
      <c r="F218" s="232" t="s">
        <v>5142</v>
      </c>
      <c r="G218" s="233" t="s">
        <v>389</v>
      </c>
      <c r="H218" s="234">
        <v>19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304</v>
      </c>
      <c r="AT218" s="242" t="s">
        <v>253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304</v>
      </c>
      <c r="BM218" s="242" t="s">
        <v>5172</v>
      </c>
    </row>
    <row r="219" s="2" customFormat="1" ht="24.15" customHeight="1">
      <c r="A219" s="41"/>
      <c r="B219" s="42"/>
      <c r="C219" s="230" t="s">
        <v>560</v>
      </c>
      <c r="D219" s="230" t="s">
        <v>253</v>
      </c>
      <c r="E219" s="231" t="s">
        <v>612</v>
      </c>
      <c r="F219" s="232" t="s">
        <v>4969</v>
      </c>
      <c r="G219" s="233" t="s">
        <v>389</v>
      </c>
      <c r="H219" s="234">
        <v>16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304</v>
      </c>
      <c r="AT219" s="242" t="s">
        <v>253</v>
      </c>
      <c r="AU219" s="242" t="s">
        <v>93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304</v>
      </c>
      <c r="BM219" s="242" t="s">
        <v>5173</v>
      </c>
    </row>
    <row r="220" s="2" customFormat="1" ht="33" customHeight="1">
      <c r="A220" s="41"/>
      <c r="B220" s="42"/>
      <c r="C220" s="230" t="s">
        <v>872</v>
      </c>
      <c r="D220" s="230" t="s">
        <v>253</v>
      </c>
      <c r="E220" s="231" t="s">
        <v>5174</v>
      </c>
      <c r="F220" s="232" t="s">
        <v>5175</v>
      </c>
      <c r="G220" s="233" t="s">
        <v>389</v>
      </c>
      <c r="H220" s="234">
        <v>8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304</v>
      </c>
      <c r="AT220" s="242" t="s">
        <v>253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304</v>
      </c>
      <c r="BM220" s="242" t="s">
        <v>5176</v>
      </c>
    </row>
    <row r="221" s="2" customFormat="1" ht="33" customHeight="1">
      <c r="A221" s="41"/>
      <c r="B221" s="42"/>
      <c r="C221" s="230" t="s">
        <v>572</v>
      </c>
      <c r="D221" s="230" t="s">
        <v>253</v>
      </c>
      <c r="E221" s="231" t="s">
        <v>5177</v>
      </c>
      <c r="F221" s="232" t="s">
        <v>5178</v>
      </c>
      <c r="G221" s="233" t="s">
        <v>389</v>
      </c>
      <c r="H221" s="234">
        <v>5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304</v>
      </c>
      <c r="AT221" s="242" t="s">
        <v>253</v>
      </c>
      <c r="AU221" s="242" t="s">
        <v>93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304</v>
      </c>
      <c r="BM221" s="242" t="s">
        <v>5179</v>
      </c>
    </row>
    <row r="222" s="2" customFormat="1" ht="33" customHeight="1">
      <c r="A222" s="41"/>
      <c r="B222" s="42"/>
      <c r="C222" s="230" t="s">
        <v>882</v>
      </c>
      <c r="D222" s="230" t="s">
        <v>253</v>
      </c>
      <c r="E222" s="231" t="s">
        <v>5180</v>
      </c>
      <c r="F222" s="232" t="s">
        <v>5106</v>
      </c>
      <c r="G222" s="233" t="s">
        <v>389</v>
      </c>
      <c r="H222" s="234">
        <v>6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304</v>
      </c>
      <c r="AT222" s="242" t="s">
        <v>253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304</v>
      </c>
      <c r="BM222" s="242" t="s">
        <v>5181</v>
      </c>
    </row>
    <row r="223" s="2" customFormat="1" ht="33" customHeight="1">
      <c r="A223" s="41"/>
      <c r="B223" s="42"/>
      <c r="C223" s="230" t="s">
        <v>578</v>
      </c>
      <c r="D223" s="230" t="s">
        <v>253</v>
      </c>
      <c r="E223" s="231" t="s">
        <v>5182</v>
      </c>
      <c r="F223" s="232" t="s">
        <v>5109</v>
      </c>
      <c r="G223" s="233" t="s">
        <v>389</v>
      </c>
      <c r="H223" s="234">
        <v>7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304</v>
      </c>
      <c r="AT223" s="242" t="s">
        <v>253</v>
      </c>
      <c r="AU223" s="242" t="s">
        <v>93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304</v>
      </c>
      <c r="BM223" s="242" t="s">
        <v>5183</v>
      </c>
    </row>
    <row r="224" s="2" customFormat="1" ht="24.15" customHeight="1">
      <c r="A224" s="41"/>
      <c r="B224" s="42"/>
      <c r="C224" s="230" t="s">
        <v>893</v>
      </c>
      <c r="D224" s="230" t="s">
        <v>253</v>
      </c>
      <c r="E224" s="231" t="s">
        <v>5184</v>
      </c>
      <c r="F224" s="232" t="s">
        <v>5185</v>
      </c>
      <c r="G224" s="233" t="s">
        <v>321</v>
      </c>
      <c r="H224" s="234">
        <v>3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304</v>
      </c>
      <c r="AT224" s="242" t="s">
        <v>253</v>
      </c>
      <c r="AU224" s="242" t="s">
        <v>93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304</v>
      </c>
      <c r="BM224" s="242" t="s">
        <v>5186</v>
      </c>
    </row>
    <row r="225" s="12" customFormat="1" ht="22.8" customHeight="1">
      <c r="A225" s="12"/>
      <c r="B225" s="214"/>
      <c r="C225" s="215"/>
      <c r="D225" s="216" t="s">
        <v>83</v>
      </c>
      <c r="E225" s="228" t="s">
        <v>5187</v>
      </c>
      <c r="F225" s="228" t="s">
        <v>5188</v>
      </c>
      <c r="G225" s="215"/>
      <c r="H225" s="215"/>
      <c r="I225" s="218"/>
      <c r="J225" s="229">
        <f>BK225</f>
        <v>0</v>
      </c>
      <c r="K225" s="215"/>
      <c r="L225" s="220"/>
      <c r="M225" s="221"/>
      <c r="N225" s="222"/>
      <c r="O225" s="222"/>
      <c r="P225" s="223">
        <f>SUM(P226:P230)</f>
        <v>0</v>
      </c>
      <c r="Q225" s="222"/>
      <c r="R225" s="223">
        <f>SUM(R226:R230)</f>
        <v>0</v>
      </c>
      <c r="S225" s="222"/>
      <c r="T225" s="224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257</v>
      </c>
      <c r="AT225" s="226" t="s">
        <v>83</v>
      </c>
      <c r="AU225" s="226" t="s">
        <v>91</v>
      </c>
      <c r="AY225" s="225" t="s">
        <v>251</v>
      </c>
      <c r="BK225" s="227">
        <f>SUM(BK226:BK230)</f>
        <v>0</v>
      </c>
    </row>
    <row r="226" s="2" customFormat="1" ht="24.15" customHeight="1">
      <c r="A226" s="41"/>
      <c r="B226" s="42"/>
      <c r="C226" s="230" t="s">
        <v>585</v>
      </c>
      <c r="D226" s="230" t="s">
        <v>253</v>
      </c>
      <c r="E226" s="231" t="s">
        <v>5189</v>
      </c>
      <c r="F226" s="232" t="s">
        <v>5190</v>
      </c>
      <c r="G226" s="233" t="s">
        <v>1431</v>
      </c>
      <c r="H226" s="234">
        <v>1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304</v>
      </c>
      <c r="AT226" s="242" t="s">
        <v>253</v>
      </c>
      <c r="AU226" s="242" t="s">
        <v>93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304</v>
      </c>
      <c r="BM226" s="242" t="s">
        <v>5191</v>
      </c>
    </row>
    <row r="227" s="2" customFormat="1" ht="62.7" customHeight="1">
      <c r="A227" s="41"/>
      <c r="B227" s="42"/>
      <c r="C227" s="230" t="s">
        <v>915</v>
      </c>
      <c r="D227" s="230" t="s">
        <v>253</v>
      </c>
      <c r="E227" s="231" t="s">
        <v>5192</v>
      </c>
      <c r="F227" s="232" t="s">
        <v>5193</v>
      </c>
      <c r="G227" s="233" t="s">
        <v>1431</v>
      </c>
      <c r="H227" s="234">
        <v>1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304</v>
      </c>
      <c r="AT227" s="242" t="s">
        <v>253</v>
      </c>
      <c r="AU227" s="242" t="s">
        <v>93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304</v>
      </c>
      <c r="BM227" s="242" t="s">
        <v>5194</v>
      </c>
    </row>
    <row r="228" s="2" customFormat="1" ht="55.5" customHeight="1">
      <c r="A228" s="41"/>
      <c r="B228" s="42"/>
      <c r="C228" s="230" t="s">
        <v>591</v>
      </c>
      <c r="D228" s="230" t="s">
        <v>253</v>
      </c>
      <c r="E228" s="231" t="s">
        <v>5195</v>
      </c>
      <c r="F228" s="232" t="s">
        <v>5196</v>
      </c>
      <c r="G228" s="233" t="s">
        <v>1431</v>
      </c>
      <c r="H228" s="234">
        <v>1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304</v>
      </c>
      <c r="AT228" s="242" t="s">
        <v>253</v>
      </c>
      <c r="AU228" s="242" t="s">
        <v>93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304</v>
      </c>
      <c r="BM228" s="242" t="s">
        <v>5197</v>
      </c>
    </row>
    <row r="229" s="2" customFormat="1" ht="24.15" customHeight="1">
      <c r="A229" s="41"/>
      <c r="B229" s="42"/>
      <c r="C229" s="230" t="s">
        <v>931</v>
      </c>
      <c r="D229" s="230" t="s">
        <v>253</v>
      </c>
      <c r="E229" s="231" t="s">
        <v>5198</v>
      </c>
      <c r="F229" s="232" t="s">
        <v>5199</v>
      </c>
      <c r="G229" s="233" t="s">
        <v>1431</v>
      </c>
      <c r="H229" s="234">
        <v>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304</v>
      </c>
      <c r="AT229" s="242" t="s">
        <v>253</v>
      </c>
      <c r="AU229" s="242" t="s">
        <v>93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304</v>
      </c>
      <c r="BM229" s="242" t="s">
        <v>5200</v>
      </c>
    </row>
    <row r="230" s="2" customFormat="1" ht="16.5" customHeight="1">
      <c r="A230" s="41"/>
      <c r="B230" s="42"/>
      <c r="C230" s="230" t="s">
        <v>595</v>
      </c>
      <c r="D230" s="230" t="s">
        <v>253</v>
      </c>
      <c r="E230" s="231" t="s">
        <v>5201</v>
      </c>
      <c r="F230" s="232" t="s">
        <v>5202</v>
      </c>
      <c r="G230" s="233" t="s">
        <v>1431</v>
      </c>
      <c r="H230" s="234">
        <v>1</v>
      </c>
      <c r="I230" s="235"/>
      <c r="J230" s="236">
        <f>ROUND(I230*H230,2)</f>
        <v>0</v>
      </c>
      <c r="K230" s="237"/>
      <c r="L230" s="47"/>
      <c r="M230" s="306" t="s">
        <v>1</v>
      </c>
      <c r="N230" s="307" t="s">
        <v>49</v>
      </c>
      <c r="O230" s="308"/>
      <c r="P230" s="309">
        <f>O230*H230</f>
        <v>0</v>
      </c>
      <c r="Q230" s="309">
        <v>0</v>
      </c>
      <c r="R230" s="309">
        <f>Q230*H230</f>
        <v>0</v>
      </c>
      <c r="S230" s="309">
        <v>0</v>
      </c>
      <c r="T230" s="310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304</v>
      </c>
      <c r="AT230" s="242" t="s">
        <v>253</v>
      </c>
      <c r="AU230" s="242" t="s">
        <v>93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304</v>
      </c>
      <c r="BM230" s="242" t="s">
        <v>5203</v>
      </c>
    </row>
    <row r="231" s="2" customFormat="1" ht="6.96" customHeight="1">
      <c r="A231" s="41"/>
      <c r="B231" s="69"/>
      <c r="C231" s="70"/>
      <c r="D231" s="70"/>
      <c r="E231" s="70"/>
      <c r="F231" s="70"/>
      <c r="G231" s="70"/>
      <c r="H231" s="70"/>
      <c r="I231" s="70"/>
      <c r="J231" s="70"/>
      <c r="K231" s="70"/>
      <c r="L231" s="47"/>
      <c r="M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</sheetData>
  <sheetProtection sheet="1" autoFilter="0" formatColumns="0" formatRows="0" objects="1" scenarios="1" spinCount="100000" saltValue="8q8l36O/pFLi48ZY4e8O5qUcaL6D6m1LWgcoVuOJ0ItRyngKYtnN5YSAASLOaoJ0+EHt+JLqCXIF98XY56LcMA==" hashValue="W3fbaDAyRqCljIJF2k5CTRZKE1WjadwtWnYs4b1FUtGNE3l/zhJWVfmh22TXzdmbbbOCay2TLnvXvgmytWRAww==" algorithmName="SHA-512" password="CC35"/>
  <autoFilter ref="C129:K2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5204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ROUND(J128,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ROUND((SUM(BE128:BE256)),  2)</f>
        <v>0</v>
      </c>
      <c r="G35" s="41"/>
      <c r="H35" s="41"/>
      <c r="I35" s="167">
        <v>0.20999999999999999</v>
      </c>
      <c r="J35" s="166">
        <f>ROUND(((SUM(BE128:BE256))*I35),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ROUND((SUM(BF128:BF256)),  2)</f>
        <v>0</v>
      </c>
      <c r="G36" s="41"/>
      <c r="H36" s="41"/>
      <c r="I36" s="167">
        <v>0.12</v>
      </c>
      <c r="J36" s="166">
        <f>ROUND(((SUM(BF128:BF256))*I36),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ROUND((SUM(BG128:BG256)),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ROUND((SUM(BH128:BH256)),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ROUND((SUM(BI128:BI256)),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01_ÚT - Vytápění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J128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5205</v>
      </c>
      <c r="E99" s="194"/>
      <c r="F99" s="194"/>
      <c r="G99" s="194"/>
      <c r="H99" s="194"/>
      <c r="I99" s="194"/>
      <c r="J99" s="195">
        <f>J129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5206</v>
      </c>
      <c r="E100" s="194"/>
      <c r="F100" s="194"/>
      <c r="G100" s="194"/>
      <c r="H100" s="194"/>
      <c r="I100" s="194"/>
      <c r="J100" s="195">
        <f>J188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5207</v>
      </c>
      <c r="E101" s="194"/>
      <c r="F101" s="194"/>
      <c r="G101" s="194"/>
      <c r="H101" s="194"/>
      <c r="I101" s="194"/>
      <c r="J101" s="195">
        <f>J198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5208</v>
      </c>
      <c r="E102" s="194"/>
      <c r="F102" s="194"/>
      <c r="G102" s="194"/>
      <c r="H102" s="194"/>
      <c r="I102" s="194"/>
      <c r="J102" s="195">
        <f>J221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5209</v>
      </c>
      <c r="E103" s="194"/>
      <c r="F103" s="194"/>
      <c r="G103" s="194"/>
      <c r="H103" s="194"/>
      <c r="I103" s="194"/>
      <c r="J103" s="195">
        <f>J226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5210</v>
      </c>
      <c r="E104" s="194"/>
      <c r="F104" s="194"/>
      <c r="G104" s="194"/>
      <c r="H104" s="194"/>
      <c r="I104" s="194"/>
      <c r="J104" s="195">
        <f>J230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5211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5212</v>
      </c>
      <c r="E106" s="194"/>
      <c r="F106" s="194"/>
      <c r="G106" s="194"/>
      <c r="H106" s="194"/>
      <c r="I106" s="194"/>
      <c r="J106" s="195">
        <f>J243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1" customFormat="1" ht="12" customHeight="1">
      <c r="B117" s="23"/>
      <c r="C117" s="34" t="s">
        <v>190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1"/>
      <c r="B118" s="42"/>
      <c r="C118" s="43"/>
      <c r="D118" s="43"/>
      <c r="E118" s="186" t="s">
        <v>191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192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E11</f>
        <v>SO 01_ÚT - Vytápění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F14</f>
        <v xml:space="preserve"> </v>
      </c>
      <c r="G122" s="43"/>
      <c r="H122" s="43"/>
      <c r="I122" s="34" t="s">
        <v>24</v>
      </c>
      <c r="J122" s="82" t="str">
        <f>IF(J14="","",J14)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E17</f>
        <v>Vysoká škola polytechnická Jihlava</v>
      </c>
      <c r="G124" s="43"/>
      <c r="H124" s="43"/>
      <c r="I124" s="34" t="s">
        <v>36</v>
      </c>
      <c r="J124" s="39" t="str">
        <f>E23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IF(E20="","",E20)</f>
        <v>Vyplň údaj</v>
      </c>
      <c r="G125" s="43"/>
      <c r="H125" s="43"/>
      <c r="I125" s="34" t="s">
        <v>41</v>
      </c>
      <c r="J125" s="39" t="str">
        <f>E26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237</v>
      </c>
      <c r="D127" s="205" t="s">
        <v>69</v>
      </c>
      <c r="E127" s="205" t="s">
        <v>65</v>
      </c>
      <c r="F127" s="205" t="s">
        <v>66</v>
      </c>
      <c r="G127" s="205" t="s">
        <v>238</v>
      </c>
      <c r="H127" s="205" t="s">
        <v>239</v>
      </c>
      <c r="I127" s="205" t="s">
        <v>240</v>
      </c>
      <c r="J127" s="206" t="s">
        <v>196</v>
      </c>
      <c r="K127" s="207" t="s">
        <v>241</v>
      </c>
      <c r="L127" s="208"/>
      <c r="M127" s="103" t="s">
        <v>1</v>
      </c>
      <c r="N127" s="104" t="s">
        <v>48</v>
      </c>
      <c r="O127" s="104" t="s">
        <v>242</v>
      </c>
      <c r="P127" s="104" t="s">
        <v>243</v>
      </c>
      <c r="Q127" s="104" t="s">
        <v>244</v>
      </c>
      <c r="R127" s="104" t="s">
        <v>245</v>
      </c>
      <c r="S127" s="104" t="s">
        <v>246</v>
      </c>
      <c r="T127" s="105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248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P129+P188+P198+P221+P226+P230+P234+P243</f>
        <v>0</v>
      </c>
      <c r="Q128" s="107"/>
      <c r="R128" s="211">
        <f>R129+R188+R198+R221+R226+R230+R234+R243</f>
        <v>0</v>
      </c>
      <c r="S128" s="107"/>
      <c r="T128" s="212">
        <f>T129+T188+T198+T221+T226+T230+T234+T243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BK129+BK188+BK198+BK221+BK226+BK230+BK234+BK243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4461</v>
      </c>
      <c r="F129" s="217" t="s">
        <v>5213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SUM(P130:P187)</f>
        <v>0</v>
      </c>
      <c r="Q129" s="222"/>
      <c r="R129" s="223">
        <f>SUM(R130:R187)</f>
        <v>0</v>
      </c>
      <c r="S129" s="222"/>
      <c r="T129" s="224">
        <f>SUM(T130:T187)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93</v>
      </c>
      <c r="AT129" s="226" t="s">
        <v>83</v>
      </c>
      <c r="AU129" s="226" t="s">
        <v>84</v>
      </c>
      <c r="AY129" s="225" t="s">
        <v>251</v>
      </c>
      <c r="BK129" s="227">
        <f>SUM(BK130:BK187)</f>
        <v>0</v>
      </c>
    </row>
    <row r="130" s="2" customFormat="1" ht="24.15" customHeight="1">
      <c r="A130" s="41"/>
      <c r="B130" s="42"/>
      <c r="C130" s="294" t="s">
        <v>91</v>
      </c>
      <c r="D130" s="294" t="s">
        <v>338</v>
      </c>
      <c r="E130" s="295" t="s">
        <v>5214</v>
      </c>
      <c r="F130" s="296" t="s">
        <v>5215</v>
      </c>
      <c r="G130" s="297" t="s">
        <v>4509</v>
      </c>
      <c r="H130" s="298">
        <v>2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364</v>
      </c>
      <c r="AT130" s="242" t="s">
        <v>338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304</v>
      </c>
      <c r="BM130" s="242" t="s">
        <v>93</v>
      </c>
    </row>
    <row r="131" s="2" customFormat="1" ht="24.15" customHeight="1">
      <c r="A131" s="41"/>
      <c r="B131" s="42"/>
      <c r="C131" s="294" t="s">
        <v>93</v>
      </c>
      <c r="D131" s="294" t="s">
        <v>338</v>
      </c>
      <c r="E131" s="295" t="s">
        <v>5216</v>
      </c>
      <c r="F131" s="296" t="s">
        <v>5217</v>
      </c>
      <c r="G131" s="297" t="s">
        <v>4509</v>
      </c>
      <c r="H131" s="298">
        <v>2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364</v>
      </c>
      <c r="AT131" s="242" t="s">
        <v>338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304</v>
      </c>
      <c r="BM131" s="242" t="s">
        <v>257</v>
      </c>
    </row>
    <row r="132" s="2" customFormat="1" ht="16.5" customHeight="1">
      <c r="A132" s="41"/>
      <c r="B132" s="42"/>
      <c r="C132" s="294" t="s">
        <v>273</v>
      </c>
      <c r="D132" s="294" t="s">
        <v>338</v>
      </c>
      <c r="E132" s="295" t="s">
        <v>5218</v>
      </c>
      <c r="F132" s="296" t="s">
        <v>5219</v>
      </c>
      <c r="G132" s="297" t="s">
        <v>4509</v>
      </c>
      <c r="H132" s="298">
        <v>2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364</v>
      </c>
      <c r="AT132" s="242" t="s">
        <v>338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304</v>
      </c>
      <c r="BM132" s="242" t="s">
        <v>276</v>
      </c>
    </row>
    <row r="133" s="2" customFormat="1">
      <c r="A133" s="41"/>
      <c r="B133" s="42"/>
      <c r="C133" s="43"/>
      <c r="D133" s="251" t="s">
        <v>289</v>
      </c>
      <c r="E133" s="43"/>
      <c r="F133" s="282" t="s">
        <v>5220</v>
      </c>
      <c r="G133" s="43"/>
      <c r="H133" s="43"/>
      <c r="I133" s="246"/>
      <c r="J133" s="43"/>
      <c r="K133" s="43"/>
      <c r="L133" s="47"/>
      <c r="M133" s="247"/>
      <c r="N133" s="248"/>
      <c r="O133" s="94"/>
      <c r="P133" s="94"/>
      <c r="Q133" s="94"/>
      <c r="R133" s="94"/>
      <c r="S133" s="94"/>
      <c r="T133" s="95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289</v>
      </c>
      <c r="AU133" s="19" t="s">
        <v>91</v>
      </c>
    </row>
    <row r="134" s="2" customFormat="1" ht="24.15" customHeight="1">
      <c r="A134" s="41"/>
      <c r="B134" s="42"/>
      <c r="C134" s="294" t="s">
        <v>257</v>
      </c>
      <c r="D134" s="294" t="s">
        <v>338</v>
      </c>
      <c r="E134" s="295" t="s">
        <v>5221</v>
      </c>
      <c r="F134" s="296" t="s">
        <v>5222</v>
      </c>
      <c r="G134" s="297" t="s">
        <v>4509</v>
      </c>
      <c r="H134" s="298">
        <v>2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364</v>
      </c>
      <c r="AT134" s="242" t="s">
        <v>338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304</v>
      </c>
      <c r="BM134" s="242" t="s">
        <v>281</v>
      </c>
    </row>
    <row r="135" s="2" customFormat="1" ht="24.15" customHeight="1">
      <c r="A135" s="41"/>
      <c r="B135" s="42"/>
      <c r="C135" s="294" t="s">
        <v>284</v>
      </c>
      <c r="D135" s="294" t="s">
        <v>338</v>
      </c>
      <c r="E135" s="295" t="s">
        <v>5223</v>
      </c>
      <c r="F135" s="296" t="s">
        <v>5224</v>
      </c>
      <c r="G135" s="297" t="s">
        <v>4509</v>
      </c>
      <c r="H135" s="298">
        <v>8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364</v>
      </c>
      <c r="AT135" s="242" t="s">
        <v>338</v>
      </c>
      <c r="AU135" s="242" t="s">
        <v>91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304</v>
      </c>
      <c r="BM135" s="242" t="s">
        <v>287</v>
      </c>
    </row>
    <row r="136" s="2" customFormat="1">
      <c r="A136" s="41"/>
      <c r="B136" s="42"/>
      <c r="C136" s="43"/>
      <c r="D136" s="251" t="s">
        <v>289</v>
      </c>
      <c r="E136" s="43"/>
      <c r="F136" s="282" t="s">
        <v>5225</v>
      </c>
      <c r="G136" s="43"/>
      <c r="H136" s="43"/>
      <c r="I136" s="246"/>
      <c r="J136" s="43"/>
      <c r="K136" s="43"/>
      <c r="L136" s="47"/>
      <c r="M136" s="247"/>
      <c r="N136" s="248"/>
      <c r="O136" s="94"/>
      <c r="P136" s="94"/>
      <c r="Q136" s="94"/>
      <c r="R136" s="94"/>
      <c r="S136" s="94"/>
      <c r="T136" s="95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289</v>
      </c>
      <c r="AU136" s="19" t="s">
        <v>91</v>
      </c>
    </row>
    <row r="137" s="2" customFormat="1" ht="24.15" customHeight="1">
      <c r="A137" s="41"/>
      <c r="B137" s="42"/>
      <c r="C137" s="294" t="s">
        <v>276</v>
      </c>
      <c r="D137" s="294" t="s">
        <v>338</v>
      </c>
      <c r="E137" s="295" t="s">
        <v>5226</v>
      </c>
      <c r="F137" s="296" t="s">
        <v>5227</v>
      </c>
      <c r="G137" s="297" t="s">
        <v>4509</v>
      </c>
      <c r="H137" s="298">
        <v>8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364</v>
      </c>
      <c r="AT137" s="242" t="s">
        <v>338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304</v>
      </c>
      <c r="BM137" s="242" t="s">
        <v>8</v>
      </c>
    </row>
    <row r="138" s="2" customFormat="1" ht="24.15" customHeight="1">
      <c r="A138" s="41"/>
      <c r="B138" s="42"/>
      <c r="C138" s="294" t="s">
        <v>295</v>
      </c>
      <c r="D138" s="294" t="s">
        <v>338</v>
      </c>
      <c r="E138" s="295" t="s">
        <v>5228</v>
      </c>
      <c r="F138" s="296" t="s">
        <v>5229</v>
      </c>
      <c r="G138" s="297" t="s">
        <v>4509</v>
      </c>
      <c r="H138" s="298">
        <v>8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364</v>
      </c>
      <c r="AT138" s="242" t="s">
        <v>338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304</v>
      </c>
      <c r="BM138" s="242" t="s">
        <v>299</v>
      </c>
    </row>
    <row r="139" s="2" customFormat="1">
      <c r="A139" s="41"/>
      <c r="B139" s="42"/>
      <c r="C139" s="43"/>
      <c r="D139" s="251" t="s">
        <v>289</v>
      </c>
      <c r="E139" s="43"/>
      <c r="F139" s="282" t="s">
        <v>5230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289</v>
      </c>
      <c r="AU139" s="19" t="s">
        <v>91</v>
      </c>
    </row>
    <row r="140" s="2" customFormat="1" ht="37.8" customHeight="1">
      <c r="A140" s="41"/>
      <c r="B140" s="42"/>
      <c r="C140" s="294" t="s">
        <v>281</v>
      </c>
      <c r="D140" s="294" t="s">
        <v>338</v>
      </c>
      <c r="E140" s="295" t="s">
        <v>5231</v>
      </c>
      <c r="F140" s="296" t="s">
        <v>5232</v>
      </c>
      <c r="G140" s="297" t="s">
        <v>4509</v>
      </c>
      <c r="H140" s="298">
        <v>2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364</v>
      </c>
      <c r="AT140" s="242" t="s">
        <v>338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304</v>
      </c>
      <c r="BM140" s="242" t="s">
        <v>304</v>
      </c>
    </row>
    <row r="141" s="2" customFormat="1">
      <c r="A141" s="41"/>
      <c r="B141" s="42"/>
      <c r="C141" s="43"/>
      <c r="D141" s="251" t="s">
        <v>289</v>
      </c>
      <c r="E141" s="43"/>
      <c r="F141" s="282" t="s">
        <v>5233</v>
      </c>
      <c r="G141" s="43"/>
      <c r="H141" s="43"/>
      <c r="I141" s="246"/>
      <c r="J141" s="43"/>
      <c r="K141" s="43"/>
      <c r="L141" s="47"/>
      <c r="M141" s="247"/>
      <c r="N141" s="248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289</v>
      </c>
      <c r="AU141" s="19" t="s">
        <v>91</v>
      </c>
    </row>
    <row r="142" s="2" customFormat="1" ht="24.15" customHeight="1">
      <c r="A142" s="41"/>
      <c r="B142" s="42"/>
      <c r="C142" s="294" t="s">
        <v>306</v>
      </c>
      <c r="D142" s="294" t="s">
        <v>338</v>
      </c>
      <c r="E142" s="295" t="s">
        <v>5234</v>
      </c>
      <c r="F142" s="296" t="s">
        <v>5235</v>
      </c>
      <c r="G142" s="297" t="s">
        <v>4509</v>
      </c>
      <c r="H142" s="298">
        <v>4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364</v>
      </c>
      <c r="AT142" s="242" t="s">
        <v>338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304</v>
      </c>
      <c r="BM142" s="242" t="s">
        <v>309</v>
      </c>
    </row>
    <row r="143" s="2" customFormat="1">
      <c r="A143" s="41"/>
      <c r="B143" s="42"/>
      <c r="C143" s="43"/>
      <c r="D143" s="251" t="s">
        <v>289</v>
      </c>
      <c r="E143" s="43"/>
      <c r="F143" s="282" t="s">
        <v>5236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289</v>
      </c>
      <c r="AU143" s="19" t="s">
        <v>91</v>
      </c>
    </row>
    <row r="144" s="2" customFormat="1" ht="24.15" customHeight="1">
      <c r="A144" s="41"/>
      <c r="B144" s="42"/>
      <c r="C144" s="294" t="s">
        <v>287</v>
      </c>
      <c r="D144" s="294" t="s">
        <v>338</v>
      </c>
      <c r="E144" s="295" t="s">
        <v>5237</v>
      </c>
      <c r="F144" s="296" t="s">
        <v>5238</v>
      </c>
      <c r="G144" s="297" t="s">
        <v>4509</v>
      </c>
      <c r="H144" s="298">
        <v>10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364</v>
      </c>
      <c r="AT144" s="242" t="s">
        <v>338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304</v>
      </c>
      <c r="BM144" s="242" t="s">
        <v>409</v>
      </c>
    </row>
    <row r="145" s="2" customFormat="1">
      <c r="A145" s="41"/>
      <c r="B145" s="42"/>
      <c r="C145" s="43"/>
      <c r="D145" s="251" t="s">
        <v>289</v>
      </c>
      <c r="E145" s="43"/>
      <c r="F145" s="282" t="s">
        <v>5239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289</v>
      </c>
      <c r="AU145" s="19" t="s">
        <v>91</v>
      </c>
    </row>
    <row r="146" s="2" customFormat="1" ht="33" customHeight="1">
      <c r="A146" s="41"/>
      <c r="B146" s="42"/>
      <c r="C146" s="294" t="s">
        <v>333</v>
      </c>
      <c r="D146" s="294" t="s">
        <v>338</v>
      </c>
      <c r="E146" s="295" t="s">
        <v>5240</v>
      </c>
      <c r="F146" s="296" t="s">
        <v>5241</v>
      </c>
      <c r="G146" s="297" t="s">
        <v>4509</v>
      </c>
      <c r="H146" s="298">
        <v>2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364</v>
      </c>
      <c r="AT146" s="242" t="s">
        <v>338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304</v>
      </c>
      <c r="BM146" s="242" t="s">
        <v>322</v>
      </c>
    </row>
    <row r="147" s="2" customFormat="1">
      <c r="A147" s="41"/>
      <c r="B147" s="42"/>
      <c r="C147" s="43"/>
      <c r="D147" s="251" t="s">
        <v>289</v>
      </c>
      <c r="E147" s="43"/>
      <c r="F147" s="282" t="s">
        <v>5242</v>
      </c>
      <c r="G147" s="43"/>
      <c r="H147" s="43"/>
      <c r="I147" s="246"/>
      <c r="J147" s="43"/>
      <c r="K147" s="43"/>
      <c r="L147" s="47"/>
      <c r="M147" s="247"/>
      <c r="N147" s="248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289</v>
      </c>
      <c r="AU147" s="19" t="s">
        <v>91</v>
      </c>
    </row>
    <row r="148" s="2" customFormat="1" ht="24.15" customHeight="1">
      <c r="A148" s="41"/>
      <c r="B148" s="42"/>
      <c r="C148" s="294" t="s">
        <v>8</v>
      </c>
      <c r="D148" s="294" t="s">
        <v>338</v>
      </c>
      <c r="E148" s="295" t="s">
        <v>5243</v>
      </c>
      <c r="F148" s="296" t="s">
        <v>5244</v>
      </c>
      <c r="G148" s="297" t="s">
        <v>4509</v>
      </c>
      <c r="H148" s="298">
        <v>2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364</v>
      </c>
      <c r="AT148" s="242" t="s">
        <v>338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304</v>
      </c>
      <c r="BM148" s="242" t="s">
        <v>336</v>
      </c>
    </row>
    <row r="149" s="2" customFormat="1" ht="24.15" customHeight="1">
      <c r="A149" s="41"/>
      <c r="B149" s="42"/>
      <c r="C149" s="294" t="s">
        <v>349</v>
      </c>
      <c r="D149" s="294" t="s">
        <v>338</v>
      </c>
      <c r="E149" s="295" t="s">
        <v>5245</v>
      </c>
      <c r="F149" s="296" t="s">
        <v>5246</v>
      </c>
      <c r="G149" s="297" t="s">
        <v>4509</v>
      </c>
      <c r="H149" s="298">
        <v>2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364</v>
      </c>
      <c r="AT149" s="242" t="s">
        <v>338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304</v>
      </c>
      <c r="BM149" s="242" t="s">
        <v>341</v>
      </c>
    </row>
    <row r="150" s="2" customFormat="1" ht="33" customHeight="1">
      <c r="A150" s="41"/>
      <c r="B150" s="42"/>
      <c r="C150" s="294" t="s">
        <v>299</v>
      </c>
      <c r="D150" s="294" t="s">
        <v>338</v>
      </c>
      <c r="E150" s="295" t="s">
        <v>5247</v>
      </c>
      <c r="F150" s="296" t="s">
        <v>5248</v>
      </c>
      <c r="G150" s="297" t="s">
        <v>4509</v>
      </c>
      <c r="H150" s="298">
        <v>2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364</v>
      </c>
      <c r="AT150" s="242" t="s">
        <v>338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304</v>
      </c>
      <c r="BM150" s="242" t="s">
        <v>352</v>
      </c>
    </row>
    <row r="151" s="2" customFormat="1">
      <c r="A151" s="41"/>
      <c r="B151" s="42"/>
      <c r="C151" s="43"/>
      <c r="D151" s="251" t="s">
        <v>289</v>
      </c>
      <c r="E151" s="43"/>
      <c r="F151" s="282" t="s">
        <v>5249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289</v>
      </c>
      <c r="AU151" s="19" t="s">
        <v>91</v>
      </c>
    </row>
    <row r="152" s="2" customFormat="1" ht="24.15" customHeight="1">
      <c r="A152" s="41"/>
      <c r="B152" s="42"/>
      <c r="C152" s="294" t="s">
        <v>361</v>
      </c>
      <c r="D152" s="294" t="s">
        <v>338</v>
      </c>
      <c r="E152" s="295" t="s">
        <v>5250</v>
      </c>
      <c r="F152" s="296" t="s">
        <v>5251</v>
      </c>
      <c r="G152" s="297" t="s">
        <v>4509</v>
      </c>
      <c r="H152" s="298">
        <v>2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364</v>
      </c>
      <c r="AT152" s="242" t="s">
        <v>338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304</v>
      </c>
      <c r="BM152" s="242" t="s">
        <v>358</v>
      </c>
    </row>
    <row r="153" s="2" customFormat="1">
      <c r="A153" s="41"/>
      <c r="B153" s="42"/>
      <c r="C153" s="43"/>
      <c r="D153" s="251" t="s">
        <v>289</v>
      </c>
      <c r="E153" s="43"/>
      <c r="F153" s="282" t="s">
        <v>5252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289</v>
      </c>
      <c r="AU153" s="19" t="s">
        <v>91</v>
      </c>
    </row>
    <row r="154" s="2" customFormat="1" ht="24.15" customHeight="1">
      <c r="A154" s="41"/>
      <c r="B154" s="42"/>
      <c r="C154" s="294" t="s">
        <v>304</v>
      </c>
      <c r="D154" s="294" t="s">
        <v>338</v>
      </c>
      <c r="E154" s="295" t="s">
        <v>5253</v>
      </c>
      <c r="F154" s="296" t="s">
        <v>5254</v>
      </c>
      <c r="G154" s="297" t="s">
        <v>4509</v>
      </c>
      <c r="H154" s="298">
        <v>2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364</v>
      </c>
      <c r="AT154" s="242" t="s">
        <v>338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304</v>
      </c>
      <c r="BM154" s="242" t="s">
        <v>364</v>
      </c>
    </row>
    <row r="155" s="2" customFormat="1" ht="24.15" customHeight="1">
      <c r="A155" s="41"/>
      <c r="B155" s="42"/>
      <c r="C155" s="294" t="s">
        <v>386</v>
      </c>
      <c r="D155" s="294" t="s">
        <v>338</v>
      </c>
      <c r="E155" s="295" t="s">
        <v>5255</v>
      </c>
      <c r="F155" s="296" t="s">
        <v>5256</v>
      </c>
      <c r="G155" s="297" t="s">
        <v>4509</v>
      </c>
      <c r="H155" s="298">
        <v>2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364</v>
      </c>
      <c r="AT155" s="242" t="s">
        <v>338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304</v>
      </c>
      <c r="BM155" s="242" t="s">
        <v>375</v>
      </c>
    </row>
    <row r="156" s="2" customFormat="1">
      <c r="A156" s="41"/>
      <c r="B156" s="42"/>
      <c r="C156" s="43"/>
      <c r="D156" s="251" t="s">
        <v>289</v>
      </c>
      <c r="E156" s="43"/>
      <c r="F156" s="282" t="s">
        <v>5257</v>
      </c>
      <c r="G156" s="43"/>
      <c r="H156" s="43"/>
      <c r="I156" s="246"/>
      <c r="J156" s="43"/>
      <c r="K156" s="43"/>
      <c r="L156" s="47"/>
      <c r="M156" s="247"/>
      <c r="N156" s="248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289</v>
      </c>
      <c r="AU156" s="19" t="s">
        <v>91</v>
      </c>
    </row>
    <row r="157" s="2" customFormat="1" ht="24.15" customHeight="1">
      <c r="A157" s="41"/>
      <c r="B157" s="42"/>
      <c r="C157" s="294" t="s">
        <v>309</v>
      </c>
      <c r="D157" s="294" t="s">
        <v>338</v>
      </c>
      <c r="E157" s="295" t="s">
        <v>5258</v>
      </c>
      <c r="F157" s="296" t="s">
        <v>5259</v>
      </c>
      <c r="G157" s="297" t="s">
        <v>4509</v>
      </c>
      <c r="H157" s="298">
        <v>2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364</v>
      </c>
      <c r="AT157" s="242" t="s">
        <v>338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304</v>
      </c>
      <c r="BM157" s="242" t="s">
        <v>390</v>
      </c>
    </row>
    <row r="158" s="2" customFormat="1" ht="16.5" customHeight="1">
      <c r="A158" s="41"/>
      <c r="B158" s="42"/>
      <c r="C158" s="294" t="s">
        <v>402</v>
      </c>
      <c r="D158" s="294" t="s">
        <v>338</v>
      </c>
      <c r="E158" s="295" t="s">
        <v>5260</v>
      </c>
      <c r="F158" s="296" t="s">
        <v>5261</v>
      </c>
      <c r="G158" s="297" t="s">
        <v>4509</v>
      </c>
      <c r="H158" s="298">
        <v>12</v>
      </c>
      <c r="I158" s="299"/>
      <c r="J158" s="300">
        <f>ROUND(I158*H158,2)</f>
        <v>0</v>
      </c>
      <c r="K158" s="301"/>
      <c r="L158" s="302"/>
      <c r="M158" s="303" t="s">
        <v>1</v>
      </c>
      <c r="N158" s="304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364</v>
      </c>
      <c r="AT158" s="242" t="s">
        <v>338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304</v>
      </c>
      <c r="BM158" s="242" t="s">
        <v>400</v>
      </c>
    </row>
    <row r="159" s="2" customFormat="1" ht="24.15" customHeight="1">
      <c r="A159" s="41"/>
      <c r="B159" s="42"/>
      <c r="C159" s="294" t="s">
        <v>409</v>
      </c>
      <c r="D159" s="294" t="s">
        <v>338</v>
      </c>
      <c r="E159" s="295" t="s">
        <v>5262</v>
      </c>
      <c r="F159" s="296" t="s">
        <v>5263</v>
      </c>
      <c r="G159" s="297" t="s">
        <v>4509</v>
      </c>
      <c r="H159" s="298">
        <v>8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364</v>
      </c>
      <c r="AT159" s="242" t="s">
        <v>338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304</v>
      </c>
      <c r="BM159" s="242" t="s">
        <v>405</v>
      </c>
    </row>
    <row r="160" s="2" customFormat="1" ht="16.5" customHeight="1">
      <c r="A160" s="41"/>
      <c r="B160" s="42"/>
      <c r="C160" s="294" t="s">
        <v>7</v>
      </c>
      <c r="D160" s="294" t="s">
        <v>338</v>
      </c>
      <c r="E160" s="295" t="s">
        <v>5264</v>
      </c>
      <c r="F160" s="296" t="s">
        <v>5265</v>
      </c>
      <c r="G160" s="297" t="s">
        <v>4509</v>
      </c>
      <c r="H160" s="298">
        <v>20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364</v>
      </c>
      <c r="AT160" s="242" t="s">
        <v>338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304</v>
      </c>
      <c r="BM160" s="242" t="s">
        <v>412</v>
      </c>
    </row>
    <row r="161" s="2" customFormat="1" ht="16.5" customHeight="1">
      <c r="A161" s="41"/>
      <c r="B161" s="42"/>
      <c r="C161" s="294" t="s">
        <v>322</v>
      </c>
      <c r="D161" s="294" t="s">
        <v>338</v>
      </c>
      <c r="E161" s="295" t="s">
        <v>5266</v>
      </c>
      <c r="F161" s="296" t="s">
        <v>5267</v>
      </c>
      <c r="G161" s="297" t="s">
        <v>4509</v>
      </c>
      <c r="H161" s="298">
        <v>10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364</v>
      </c>
      <c r="AT161" s="242" t="s">
        <v>338</v>
      </c>
      <c r="AU161" s="242" t="s">
        <v>91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304</v>
      </c>
      <c r="BM161" s="242" t="s">
        <v>424</v>
      </c>
    </row>
    <row r="162" s="2" customFormat="1" ht="16.5" customHeight="1">
      <c r="A162" s="41"/>
      <c r="B162" s="42"/>
      <c r="C162" s="294" t="s">
        <v>437</v>
      </c>
      <c r="D162" s="294" t="s">
        <v>338</v>
      </c>
      <c r="E162" s="295" t="s">
        <v>5268</v>
      </c>
      <c r="F162" s="296" t="s">
        <v>5269</v>
      </c>
      <c r="G162" s="297" t="s">
        <v>4509</v>
      </c>
      <c r="H162" s="298">
        <v>4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364</v>
      </c>
      <c r="AT162" s="242" t="s">
        <v>338</v>
      </c>
      <c r="AU162" s="242" t="s">
        <v>91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304</v>
      </c>
      <c r="BM162" s="242" t="s">
        <v>433</v>
      </c>
    </row>
    <row r="163" s="2" customFormat="1" ht="16.5" customHeight="1">
      <c r="A163" s="41"/>
      <c r="B163" s="42"/>
      <c r="C163" s="294" t="s">
        <v>336</v>
      </c>
      <c r="D163" s="294" t="s">
        <v>338</v>
      </c>
      <c r="E163" s="295" t="s">
        <v>5270</v>
      </c>
      <c r="F163" s="296" t="s">
        <v>5271</v>
      </c>
      <c r="G163" s="297" t="s">
        <v>4509</v>
      </c>
      <c r="H163" s="298">
        <v>4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364</v>
      </c>
      <c r="AT163" s="242" t="s">
        <v>338</v>
      </c>
      <c r="AU163" s="242" t="s">
        <v>91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304</v>
      </c>
      <c r="BM163" s="242" t="s">
        <v>440</v>
      </c>
    </row>
    <row r="164" s="2" customFormat="1" ht="24.15" customHeight="1">
      <c r="A164" s="41"/>
      <c r="B164" s="42"/>
      <c r="C164" s="294" t="s">
        <v>450</v>
      </c>
      <c r="D164" s="294" t="s">
        <v>338</v>
      </c>
      <c r="E164" s="295" t="s">
        <v>5272</v>
      </c>
      <c r="F164" s="296" t="s">
        <v>5273</v>
      </c>
      <c r="G164" s="297" t="s">
        <v>4509</v>
      </c>
      <c r="H164" s="298">
        <v>10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364</v>
      </c>
      <c r="AT164" s="242" t="s">
        <v>338</v>
      </c>
      <c r="AU164" s="242" t="s">
        <v>91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304</v>
      </c>
      <c r="BM164" s="242" t="s">
        <v>448</v>
      </c>
    </row>
    <row r="165" s="2" customFormat="1">
      <c r="A165" s="41"/>
      <c r="B165" s="42"/>
      <c r="C165" s="43"/>
      <c r="D165" s="251" t="s">
        <v>289</v>
      </c>
      <c r="E165" s="43"/>
      <c r="F165" s="282" t="s">
        <v>5274</v>
      </c>
      <c r="G165" s="43"/>
      <c r="H165" s="43"/>
      <c r="I165" s="246"/>
      <c r="J165" s="43"/>
      <c r="K165" s="43"/>
      <c r="L165" s="47"/>
      <c r="M165" s="247"/>
      <c r="N165" s="248"/>
      <c r="O165" s="94"/>
      <c r="P165" s="94"/>
      <c r="Q165" s="94"/>
      <c r="R165" s="94"/>
      <c r="S165" s="94"/>
      <c r="T165" s="95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289</v>
      </c>
      <c r="AU165" s="19" t="s">
        <v>91</v>
      </c>
    </row>
    <row r="166" s="2" customFormat="1" ht="16.5" customHeight="1">
      <c r="A166" s="41"/>
      <c r="B166" s="42"/>
      <c r="C166" s="294" t="s">
        <v>341</v>
      </c>
      <c r="D166" s="294" t="s">
        <v>338</v>
      </c>
      <c r="E166" s="295" t="s">
        <v>5275</v>
      </c>
      <c r="F166" s="296" t="s">
        <v>5276</v>
      </c>
      <c r="G166" s="297" t="s">
        <v>4509</v>
      </c>
      <c r="H166" s="298">
        <v>2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364</v>
      </c>
      <c r="AT166" s="242" t="s">
        <v>338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304</v>
      </c>
      <c r="BM166" s="242" t="s">
        <v>453</v>
      </c>
    </row>
    <row r="167" s="2" customFormat="1" ht="21.75" customHeight="1">
      <c r="A167" s="41"/>
      <c r="B167" s="42"/>
      <c r="C167" s="294" t="s">
        <v>462</v>
      </c>
      <c r="D167" s="294" t="s">
        <v>338</v>
      </c>
      <c r="E167" s="295" t="s">
        <v>5277</v>
      </c>
      <c r="F167" s="296" t="s">
        <v>5278</v>
      </c>
      <c r="G167" s="297" t="s">
        <v>4509</v>
      </c>
      <c r="H167" s="298">
        <v>16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364</v>
      </c>
      <c r="AT167" s="242" t="s">
        <v>338</v>
      </c>
      <c r="AU167" s="242" t="s">
        <v>91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304</v>
      </c>
      <c r="BM167" s="242" t="s">
        <v>458</v>
      </c>
    </row>
    <row r="168" s="2" customFormat="1" ht="16.5" customHeight="1">
      <c r="A168" s="41"/>
      <c r="B168" s="42"/>
      <c r="C168" s="294" t="s">
        <v>352</v>
      </c>
      <c r="D168" s="294" t="s">
        <v>338</v>
      </c>
      <c r="E168" s="295" t="s">
        <v>5279</v>
      </c>
      <c r="F168" s="296" t="s">
        <v>5280</v>
      </c>
      <c r="G168" s="297" t="s">
        <v>4509</v>
      </c>
      <c r="H168" s="298">
        <v>16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364</v>
      </c>
      <c r="AT168" s="242" t="s">
        <v>338</v>
      </c>
      <c r="AU168" s="242" t="s">
        <v>91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304</v>
      </c>
      <c r="BM168" s="242" t="s">
        <v>465</v>
      </c>
    </row>
    <row r="169" s="2" customFormat="1" ht="16.5" customHeight="1">
      <c r="A169" s="41"/>
      <c r="B169" s="42"/>
      <c r="C169" s="294" t="s">
        <v>472</v>
      </c>
      <c r="D169" s="294" t="s">
        <v>338</v>
      </c>
      <c r="E169" s="295" t="s">
        <v>5281</v>
      </c>
      <c r="F169" s="296" t="s">
        <v>5282</v>
      </c>
      <c r="G169" s="297" t="s">
        <v>4509</v>
      </c>
      <c r="H169" s="298">
        <v>8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364</v>
      </c>
      <c r="AT169" s="242" t="s">
        <v>338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304</v>
      </c>
      <c r="BM169" s="242" t="s">
        <v>470</v>
      </c>
    </row>
    <row r="170" s="2" customFormat="1" ht="16.5" customHeight="1">
      <c r="A170" s="41"/>
      <c r="B170" s="42"/>
      <c r="C170" s="294" t="s">
        <v>358</v>
      </c>
      <c r="D170" s="294" t="s">
        <v>338</v>
      </c>
      <c r="E170" s="295" t="s">
        <v>5283</v>
      </c>
      <c r="F170" s="296" t="s">
        <v>5284</v>
      </c>
      <c r="G170" s="297" t="s">
        <v>4509</v>
      </c>
      <c r="H170" s="298">
        <v>2</v>
      </c>
      <c r="I170" s="299"/>
      <c r="J170" s="300">
        <f>ROUND(I170*H170,2)</f>
        <v>0</v>
      </c>
      <c r="K170" s="301"/>
      <c r="L170" s="302"/>
      <c r="M170" s="303" t="s">
        <v>1</v>
      </c>
      <c r="N170" s="304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364</v>
      </c>
      <c r="AT170" s="242" t="s">
        <v>338</v>
      </c>
      <c r="AU170" s="242" t="s">
        <v>91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304</v>
      </c>
      <c r="BM170" s="242" t="s">
        <v>475</v>
      </c>
    </row>
    <row r="171" s="2" customFormat="1" ht="21.75" customHeight="1">
      <c r="A171" s="41"/>
      <c r="B171" s="42"/>
      <c r="C171" s="294" t="s">
        <v>488</v>
      </c>
      <c r="D171" s="294" t="s">
        <v>338</v>
      </c>
      <c r="E171" s="295" t="s">
        <v>5285</v>
      </c>
      <c r="F171" s="296" t="s">
        <v>5286</v>
      </c>
      <c r="G171" s="297" t="s">
        <v>4509</v>
      </c>
      <c r="H171" s="298">
        <v>2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364</v>
      </c>
      <c r="AT171" s="242" t="s">
        <v>338</v>
      </c>
      <c r="AU171" s="242" t="s">
        <v>91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304</v>
      </c>
      <c r="BM171" s="242" t="s">
        <v>480</v>
      </c>
    </row>
    <row r="172" s="2" customFormat="1">
      <c r="A172" s="41"/>
      <c r="B172" s="42"/>
      <c r="C172" s="43"/>
      <c r="D172" s="251" t="s">
        <v>289</v>
      </c>
      <c r="E172" s="43"/>
      <c r="F172" s="282" t="s">
        <v>5287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289</v>
      </c>
      <c r="AU172" s="19" t="s">
        <v>91</v>
      </c>
    </row>
    <row r="173" s="2" customFormat="1" ht="33" customHeight="1">
      <c r="A173" s="41"/>
      <c r="B173" s="42"/>
      <c r="C173" s="294" t="s">
        <v>364</v>
      </c>
      <c r="D173" s="294" t="s">
        <v>338</v>
      </c>
      <c r="E173" s="295" t="s">
        <v>5288</v>
      </c>
      <c r="F173" s="296" t="s">
        <v>5289</v>
      </c>
      <c r="G173" s="297" t="s">
        <v>4509</v>
      </c>
      <c r="H173" s="298">
        <v>2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364</v>
      </c>
      <c r="AT173" s="242" t="s">
        <v>338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304</v>
      </c>
      <c r="BM173" s="242" t="s">
        <v>491</v>
      </c>
    </row>
    <row r="174" s="2" customFormat="1">
      <c r="A174" s="41"/>
      <c r="B174" s="42"/>
      <c r="C174" s="43"/>
      <c r="D174" s="251" t="s">
        <v>289</v>
      </c>
      <c r="E174" s="43"/>
      <c r="F174" s="282" t="s">
        <v>5290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289</v>
      </c>
      <c r="AU174" s="19" t="s">
        <v>91</v>
      </c>
    </row>
    <row r="175" s="2" customFormat="1" ht="33" customHeight="1">
      <c r="A175" s="41"/>
      <c r="B175" s="42"/>
      <c r="C175" s="294" t="s">
        <v>522</v>
      </c>
      <c r="D175" s="294" t="s">
        <v>338</v>
      </c>
      <c r="E175" s="295" t="s">
        <v>5291</v>
      </c>
      <c r="F175" s="296" t="s">
        <v>5292</v>
      </c>
      <c r="G175" s="297" t="s">
        <v>4509</v>
      </c>
      <c r="H175" s="298">
        <v>2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364</v>
      </c>
      <c r="AT175" s="242" t="s">
        <v>338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304</v>
      </c>
      <c r="BM175" s="242" t="s">
        <v>497</v>
      </c>
    </row>
    <row r="176" s="2" customFormat="1">
      <c r="A176" s="41"/>
      <c r="B176" s="42"/>
      <c r="C176" s="43"/>
      <c r="D176" s="251" t="s">
        <v>289</v>
      </c>
      <c r="E176" s="43"/>
      <c r="F176" s="282" t="s">
        <v>5293</v>
      </c>
      <c r="G176" s="43"/>
      <c r="H176" s="43"/>
      <c r="I176" s="246"/>
      <c r="J176" s="43"/>
      <c r="K176" s="43"/>
      <c r="L176" s="47"/>
      <c r="M176" s="247"/>
      <c r="N176" s="248"/>
      <c r="O176" s="94"/>
      <c r="P176" s="94"/>
      <c r="Q176" s="94"/>
      <c r="R176" s="94"/>
      <c r="S176" s="94"/>
      <c r="T176" s="9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289</v>
      </c>
      <c r="AU176" s="19" t="s">
        <v>91</v>
      </c>
    </row>
    <row r="177" s="2" customFormat="1" ht="24.15" customHeight="1">
      <c r="A177" s="41"/>
      <c r="B177" s="42"/>
      <c r="C177" s="294" t="s">
        <v>375</v>
      </c>
      <c r="D177" s="294" t="s">
        <v>338</v>
      </c>
      <c r="E177" s="295" t="s">
        <v>5294</v>
      </c>
      <c r="F177" s="296" t="s">
        <v>5295</v>
      </c>
      <c r="G177" s="297" t="s">
        <v>4509</v>
      </c>
      <c r="H177" s="298">
        <v>2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364</v>
      </c>
      <c r="AT177" s="242" t="s">
        <v>338</v>
      </c>
      <c r="AU177" s="242" t="s">
        <v>91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304</v>
      </c>
      <c r="BM177" s="242" t="s">
        <v>525</v>
      </c>
    </row>
    <row r="178" s="2" customFormat="1" ht="24.15" customHeight="1">
      <c r="A178" s="41"/>
      <c r="B178" s="42"/>
      <c r="C178" s="294" t="s">
        <v>546</v>
      </c>
      <c r="D178" s="294" t="s">
        <v>338</v>
      </c>
      <c r="E178" s="295" t="s">
        <v>5296</v>
      </c>
      <c r="F178" s="296" t="s">
        <v>5297</v>
      </c>
      <c r="G178" s="297" t="s">
        <v>4509</v>
      </c>
      <c r="H178" s="298">
        <v>2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364</v>
      </c>
      <c r="AT178" s="242" t="s">
        <v>338</v>
      </c>
      <c r="AU178" s="242" t="s">
        <v>91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304</v>
      </c>
      <c r="BM178" s="242" t="s">
        <v>544</v>
      </c>
    </row>
    <row r="179" s="2" customFormat="1">
      <c r="A179" s="41"/>
      <c r="B179" s="42"/>
      <c r="C179" s="43"/>
      <c r="D179" s="251" t="s">
        <v>289</v>
      </c>
      <c r="E179" s="43"/>
      <c r="F179" s="282" t="s">
        <v>5298</v>
      </c>
      <c r="G179" s="43"/>
      <c r="H179" s="43"/>
      <c r="I179" s="246"/>
      <c r="J179" s="43"/>
      <c r="K179" s="43"/>
      <c r="L179" s="47"/>
      <c r="M179" s="247"/>
      <c r="N179" s="248"/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289</v>
      </c>
      <c r="AU179" s="19" t="s">
        <v>91</v>
      </c>
    </row>
    <row r="180" s="2" customFormat="1" ht="16.5" customHeight="1">
      <c r="A180" s="41"/>
      <c r="B180" s="42"/>
      <c r="C180" s="294" t="s">
        <v>390</v>
      </c>
      <c r="D180" s="294" t="s">
        <v>338</v>
      </c>
      <c r="E180" s="295" t="s">
        <v>5264</v>
      </c>
      <c r="F180" s="296" t="s">
        <v>5265</v>
      </c>
      <c r="G180" s="297" t="s">
        <v>4509</v>
      </c>
      <c r="H180" s="298">
        <v>6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364</v>
      </c>
      <c r="AT180" s="242" t="s">
        <v>338</v>
      </c>
      <c r="AU180" s="242" t="s">
        <v>91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304</v>
      </c>
      <c r="BM180" s="242" t="s">
        <v>549</v>
      </c>
    </row>
    <row r="181" s="2" customFormat="1" ht="16.5" customHeight="1">
      <c r="A181" s="41"/>
      <c r="B181" s="42"/>
      <c r="C181" s="294" t="s">
        <v>557</v>
      </c>
      <c r="D181" s="294" t="s">
        <v>338</v>
      </c>
      <c r="E181" s="295" t="s">
        <v>5299</v>
      </c>
      <c r="F181" s="296" t="s">
        <v>5300</v>
      </c>
      <c r="G181" s="297" t="s">
        <v>4509</v>
      </c>
      <c r="H181" s="298">
        <v>12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364</v>
      </c>
      <c r="AT181" s="242" t="s">
        <v>338</v>
      </c>
      <c r="AU181" s="242" t="s">
        <v>91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304</v>
      </c>
      <c r="BM181" s="242" t="s">
        <v>555</v>
      </c>
    </row>
    <row r="182" s="2" customFormat="1" ht="16.5" customHeight="1">
      <c r="A182" s="41"/>
      <c r="B182" s="42"/>
      <c r="C182" s="294" t="s">
        <v>400</v>
      </c>
      <c r="D182" s="294" t="s">
        <v>338</v>
      </c>
      <c r="E182" s="295" t="s">
        <v>5301</v>
      </c>
      <c r="F182" s="296" t="s">
        <v>5302</v>
      </c>
      <c r="G182" s="297" t="s">
        <v>4509</v>
      </c>
      <c r="H182" s="298">
        <v>16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364</v>
      </c>
      <c r="AT182" s="242" t="s">
        <v>338</v>
      </c>
      <c r="AU182" s="242" t="s">
        <v>91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304</v>
      </c>
      <c r="BM182" s="242" t="s">
        <v>560</v>
      </c>
    </row>
    <row r="183" s="2" customFormat="1" ht="16.5" customHeight="1">
      <c r="A183" s="41"/>
      <c r="B183" s="42"/>
      <c r="C183" s="294" t="s">
        <v>575</v>
      </c>
      <c r="D183" s="294" t="s">
        <v>338</v>
      </c>
      <c r="E183" s="295" t="s">
        <v>5303</v>
      </c>
      <c r="F183" s="296" t="s">
        <v>5304</v>
      </c>
      <c r="G183" s="297" t="s">
        <v>4509</v>
      </c>
      <c r="H183" s="298">
        <v>4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364</v>
      </c>
      <c r="AT183" s="242" t="s">
        <v>338</v>
      </c>
      <c r="AU183" s="242" t="s">
        <v>91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304</v>
      </c>
      <c r="BM183" s="242" t="s">
        <v>572</v>
      </c>
    </row>
    <row r="184" s="2" customFormat="1" ht="16.5" customHeight="1">
      <c r="A184" s="41"/>
      <c r="B184" s="42"/>
      <c r="C184" s="294" t="s">
        <v>405</v>
      </c>
      <c r="D184" s="294" t="s">
        <v>338</v>
      </c>
      <c r="E184" s="295" t="s">
        <v>5305</v>
      </c>
      <c r="F184" s="296" t="s">
        <v>5306</v>
      </c>
      <c r="G184" s="297" t="s">
        <v>4509</v>
      </c>
      <c r="H184" s="298">
        <v>4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364</v>
      </c>
      <c r="AT184" s="242" t="s">
        <v>338</v>
      </c>
      <c r="AU184" s="242" t="s">
        <v>91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304</v>
      </c>
      <c r="BM184" s="242" t="s">
        <v>578</v>
      </c>
    </row>
    <row r="185" s="2" customFormat="1" ht="21.75" customHeight="1">
      <c r="A185" s="41"/>
      <c r="B185" s="42"/>
      <c r="C185" s="294" t="s">
        <v>588</v>
      </c>
      <c r="D185" s="294" t="s">
        <v>338</v>
      </c>
      <c r="E185" s="295" t="s">
        <v>5307</v>
      </c>
      <c r="F185" s="296" t="s">
        <v>5308</v>
      </c>
      <c r="G185" s="297" t="s">
        <v>4509</v>
      </c>
      <c r="H185" s="298">
        <v>8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364</v>
      </c>
      <c r="AT185" s="242" t="s">
        <v>338</v>
      </c>
      <c r="AU185" s="242" t="s">
        <v>91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304</v>
      </c>
      <c r="BM185" s="242" t="s">
        <v>585</v>
      </c>
    </row>
    <row r="186" s="2" customFormat="1" ht="21.75" customHeight="1">
      <c r="A186" s="41"/>
      <c r="B186" s="42"/>
      <c r="C186" s="294" t="s">
        <v>412</v>
      </c>
      <c r="D186" s="294" t="s">
        <v>338</v>
      </c>
      <c r="E186" s="295" t="s">
        <v>5309</v>
      </c>
      <c r="F186" s="296" t="s">
        <v>5310</v>
      </c>
      <c r="G186" s="297" t="s">
        <v>4509</v>
      </c>
      <c r="H186" s="298">
        <v>2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364</v>
      </c>
      <c r="AT186" s="242" t="s">
        <v>338</v>
      </c>
      <c r="AU186" s="242" t="s">
        <v>91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304</v>
      </c>
      <c r="BM186" s="242" t="s">
        <v>591</v>
      </c>
    </row>
    <row r="187" s="2" customFormat="1" ht="16.5" customHeight="1">
      <c r="A187" s="41"/>
      <c r="B187" s="42"/>
      <c r="C187" s="294" t="s">
        <v>600</v>
      </c>
      <c r="D187" s="294" t="s">
        <v>338</v>
      </c>
      <c r="E187" s="295" t="s">
        <v>5311</v>
      </c>
      <c r="F187" s="296" t="s">
        <v>5312</v>
      </c>
      <c r="G187" s="297" t="s">
        <v>4509</v>
      </c>
      <c r="H187" s="298">
        <v>4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364</v>
      </c>
      <c r="AT187" s="242" t="s">
        <v>338</v>
      </c>
      <c r="AU187" s="242" t="s">
        <v>91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304</v>
      </c>
      <c r="BM187" s="242" t="s">
        <v>595</v>
      </c>
    </row>
    <row r="188" s="12" customFormat="1" ht="25.92" customHeight="1">
      <c r="A188" s="12"/>
      <c r="B188" s="214"/>
      <c r="C188" s="215"/>
      <c r="D188" s="216" t="s">
        <v>83</v>
      </c>
      <c r="E188" s="217" t="s">
        <v>4463</v>
      </c>
      <c r="F188" s="217" t="s">
        <v>5313</v>
      </c>
      <c r="G188" s="215"/>
      <c r="H188" s="215"/>
      <c r="I188" s="218"/>
      <c r="J188" s="219">
        <f>BK188</f>
        <v>0</v>
      </c>
      <c r="K188" s="215"/>
      <c r="L188" s="220"/>
      <c r="M188" s="221"/>
      <c r="N188" s="222"/>
      <c r="O188" s="222"/>
      <c r="P188" s="223">
        <f>SUM(P189:P197)</f>
        <v>0</v>
      </c>
      <c r="Q188" s="222"/>
      <c r="R188" s="223">
        <f>SUM(R189:R197)</f>
        <v>0</v>
      </c>
      <c r="S188" s="222"/>
      <c r="T188" s="224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93</v>
      </c>
      <c r="AT188" s="226" t="s">
        <v>83</v>
      </c>
      <c r="AU188" s="226" t="s">
        <v>84</v>
      </c>
      <c r="AY188" s="225" t="s">
        <v>251</v>
      </c>
      <c r="BK188" s="227">
        <f>SUM(BK189:BK197)</f>
        <v>0</v>
      </c>
    </row>
    <row r="189" s="2" customFormat="1" ht="16.5" customHeight="1">
      <c r="A189" s="41"/>
      <c r="B189" s="42"/>
      <c r="C189" s="294" t="s">
        <v>424</v>
      </c>
      <c r="D189" s="294" t="s">
        <v>338</v>
      </c>
      <c r="E189" s="295" t="s">
        <v>5264</v>
      </c>
      <c r="F189" s="296" t="s">
        <v>5265</v>
      </c>
      <c r="G189" s="297" t="s">
        <v>4509</v>
      </c>
      <c r="H189" s="298">
        <v>134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364</v>
      </c>
      <c r="AT189" s="242" t="s">
        <v>338</v>
      </c>
      <c r="AU189" s="242" t="s">
        <v>91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304</v>
      </c>
      <c r="BM189" s="242" t="s">
        <v>603</v>
      </c>
    </row>
    <row r="190" s="2" customFormat="1" ht="16.5" customHeight="1">
      <c r="A190" s="41"/>
      <c r="B190" s="42"/>
      <c r="C190" s="294" t="s">
        <v>612</v>
      </c>
      <c r="D190" s="294" t="s">
        <v>338</v>
      </c>
      <c r="E190" s="295" t="s">
        <v>5314</v>
      </c>
      <c r="F190" s="296" t="s">
        <v>5315</v>
      </c>
      <c r="G190" s="297" t="s">
        <v>4509</v>
      </c>
      <c r="H190" s="298">
        <v>106</v>
      </c>
      <c r="I190" s="299"/>
      <c r="J190" s="300">
        <f>ROUND(I190*H190,2)</f>
        <v>0</v>
      </c>
      <c r="K190" s="301"/>
      <c r="L190" s="302"/>
      <c r="M190" s="303" t="s">
        <v>1</v>
      </c>
      <c r="N190" s="304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364</v>
      </c>
      <c r="AT190" s="242" t="s">
        <v>338</v>
      </c>
      <c r="AU190" s="242" t="s">
        <v>91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304</v>
      </c>
      <c r="BM190" s="242" t="s">
        <v>610</v>
      </c>
    </row>
    <row r="191" s="2" customFormat="1" ht="16.5" customHeight="1">
      <c r="A191" s="41"/>
      <c r="B191" s="42"/>
      <c r="C191" s="294" t="s">
        <v>433</v>
      </c>
      <c r="D191" s="294" t="s">
        <v>338</v>
      </c>
      <c r="E191" s="295" t="s">
        <v>5316</v>
      </c>
      <c r="F191" s="296" t="s">
        <v>5317</v>
      </c>
      <c r="G191" s="297" t="s">
        <v>4509</v>
      </c>
      <c r="H191" s="298">
        <v>6</v>
      </c>
      <c r="I191" s="299"/>
      <c r="J191" s="300">
        <f>ROUND(I191*H191,2)</f>
        <v>0</v>
      </c>
      <c r="K191" s="301"/>
      <c r="L191" s="302"/>
      <c r="M191" s="303" t="s">
        <v>1</v>
      </c>
      <c r="N191" s="304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364</v>
      </c>
      <c r="AT191" s="242" t="s">
        <v>338</v>
      </c>
      <c r="AU191" s="242" t="s">
        <v>91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304</v>
      </c>
      <c r="BM191" s="242" t="s">
        <v>992</v>
      </c>
    </row>
    <row r="192" s="2" customFormat="1" ht="16.5" customHeight="1">
      <c r="A192" s="41"/>
      <c r="B192" s="42"/>
      <c r="C192" s="294" t="s">
        <v>633</v>
      </c>
      <c r="D192" s="294" t="s">
        <v>338</v>
      </c>
      <c r="E192" s="295" t="s">
        <v>5318</v>
      </c>
      <c r="F192" s="296" t="s">
        <v>5300</v>
      </c>
      <c r="G192" s="297" t="s">
        <v>4509</v>
      </c>
      <c r="H192" s="298">
        <v>4</v>
      </c>
      <c r="I192" s="299"/>
      <c r="J192" s="300">
        <f>ROUND(I192*H192,2)</f>
        <v>0</v>
      </c>
      <c r="K192" s="301"/>
      <c r="L192" s="302"/>
      <c r="M192" s="303" t="s">
        <v>1</v>
      </c>
      <c r="N192" s="304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364</v>
      </c>
      <c r="AT192" s="242" t="s">
        <v>338</v>
      </c>
      <c r="AU192" s="242" t="s">
        <v>91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304</v>
      </c>
      <c r="BM192" s="242" t="s">
        <v>1009</v>
      </c>
    </row>
    <row r="193" s="2" customFormat="1" ht="24.15" customHeight="1">
      <c r="A193" s="41"/>
      <c r="B193" s="42"/>
      <c r="C193" s="294" t="s">
        <v>440</v>
      </c>
      <c r="D193" s="294" t="s">
        <v>338</v>
      </c>
      <c r="E193" s="295" t="s">
        <v>5319</v>
      </c>
      <c r="F193" s="296" t="s">
        <v>5320</v>
      </c>
      <c r="G193" s="297" t="s">
        <v>4509</v>
      </c>
      <c r="H193" s="298">
        <v>5</v>
      </c>
      <c r="I193" s="299"/>
      <c r="J193" s="300">
        <f>ROUND(I193*H193,2)</f>
        <v>0</v>
      </c>
      <c r="K193" s="301"/>
      <c r="L193" s="302"/>
      <c r="M193" s="303" t="s">
        <v>1</v>
      </c>
      <c r="N193" s="304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364</v>
      </c>
      <c r="AT193" s="242" t="s">
        <v>338</v>
      </c>
      <c r="AU193" s="242" t="s">
        <v>91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304</v>
      </c>
      <c r="BM193" s="242" t="s">
        <v>1024</v>
      </c>
    </row>
    <row r="194" s="2" customFormat="1" ht="24.15" customHeight="1">
      <c r="A194" s="41"/>
      <c r="B194" s="42"/>
      <c r="C194" s="294" t="s">
        <v>643</v>
      </c>
      <c r="D194" s="294" t="s">
        <v>338</v>
      </c>
      <c r="E194" s="295" t="s">
        <v>5321</v>
      </c>
      <c r="F194" s="296" t="s">
        <v>5322</v>
      </c>
      <c r="G194" s="297" t="s">
        <v>4509</v>
      </c>
      <c r="H194" s="298">
        <v>6</v>
      </c>
      <c r="I194" s="299"/>
      <c r="J194" s="300">
        <f>ROUND(I194*H194,2)</f>
        <v>0</v>
      </c>
      <c r="K194" s="301"/>
      <c r="L194" s="302"/>
      <c r="M194" s="303" t="s">
        <v>1</v>
      </c>
      <c r="N194" s="304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364</v>
      </c>
      <c r="AT194" s="242" t="s">
        <v>338</v>
      </c>
      <c r="AU194" s="242" t="s">
        <v>91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304</v>
      </c>
      <c r="BM194" s="242" t="s">
        <v>1036</v>
      </c>
    </row>
    <row r="195" s="2" customFormat="1" ht="24.15" customHeight="1">
      <c r="A195" s="41"/>
      <c r="B195" s="42"/>
      <c r="C195" s="294" t="s">
        <v>448</v>
      </c>
      <c r="D195" s="294" t="s">
        <v>338</v>
      </c>
      <c r="E195" s="295" t="s">
        <v>5323</v>
      </c>
      <c r="F195" s="296" t="s">
        <v>5324</v>
      </c>
      <c r="G195" s="297" t="s">
        <v>4509</v>
      </c>
      <c r="H195" s="298">
        <v>10</v>
      </c>
      <c r="I195" s="299"/>
      <c r="J195" s="300">
        <f>ROUND(I195*H195,2)</f>
        <v>0</v>
      </c>
      <c r="K195" s="301"/>
      <c r="L195" s="302"/>
      <c r="M195" s="303" t="s">
        <v>1</v>
      </c>
      <c r="N195" s="304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364</v>
      </c>
      <c r="AT195" s="242" t="s">
        <v>338</v>
      </c>
      <c r="AU195" s="242" t="s">
        <v>91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304</v>
      </c>
      <c r="BM195" s="242" t="s">
        <v>1145</v>
      </c>
    </row>
    <row r="196" s="2" customFormat="1" ht="24.15" customHeight="1">
      <c r="A196" s="41"/>
      <c r="B196" s="42"/>
      <c r="C196" s="294" t="s">
        <v>671</v>
      </c>
      <c r="D196" s="294" t="s">
        <v>338</v>
      </c>
      <c r="E196" s="295" t="s">
        <v>5325</v>
      </c>
      <c r="F196" s="296" t="s">
        <v>5326</v>
      </c>
      <c r="G196" s="297" t="s">
        <v>4509</v>
      </c>
      <c r="H196" s="298">
        <v>1</v>
      </c>
      <c r="I196" s="299"/>
      <c r="J196" s="300">
        <f>ROUND(I196*H196,2)</f>
        <v>0</v>
      </c>
      <c r="K196" s="301"/>
      <c r="L196" s="302"/>
      <c r="M196" s="303" t="s">
        <v>1</v>
      </c>
      <c r="N196" s="304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364</v>
      </c>
      <c r="AT196" s="242" t="s">
        <v>338</v>
      </c>
      <c r="AU196" s="242" t="s">
        <v>91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304</v>
      </c>
      <c r="BM196" s="242" t="s">
        <v>661</v>
      </c>
    </row>
    <row r="197" s="2" customFormat="1" ht="16.5" customHeight="1">
      <c r="A197" s="41"/>
      <c r="B197" s="42"/>
      <c r="C197" s="294" t="s">
        <v>453</v>
      </c>
      <c r="D197" s="294" t="s">
        <v>338</v>
      </c>
      <c r="E197" s="295" t="s">
        <v>5327</v>
      </c>
      <c r="F197" s="296" t="s">
        <v>5284</v>
      </c>
      <c r="G197" s="297" t="s">
        <v>4509</v>
      </c>
      <c r="H197" s="298">
        <v>1</v>
      </c>
      <c r="I197" s="299"/>
      <c r="J197" s="300">
        <f>ROUND(I197*H197,2)</f>
        <v>0</v>
      </c>
      <c r="K197" s="301"/>
      <c r="L197" s="302"/>
      <c r="M197" s="303" t="s">
        <v>1</v>
      </c>
      <c r="N197" s="304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364</v>
      </c>
      <c r="AT197" s="242" t="s">
        <v>338</v>
      </c>
      <c r="AU197" s="242" t="s">
        <v>91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304</v>
      </c>
      <c r="BM197" s="242" t="s">
        <v>674</v>
      </c>
    </row>
    <row r="198" s="12" customFormat="1" ht="25.92" customHeight="1">
      <c r="A198" s="12"/>
      <c r="B198" s="214"/>
      <c r="C198" s="215"/>
      <c r="D198" s="216" t="s">
        <v>83</v>
      </c>
      <c r="E198" s="217" t="s">
        <v>4917</v>
      </c>
      <c r="F198" s="217" t="s">
        <v>5328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SUM(P199:P220)</f>
        <v>0</v>
      </c>
      <c r="Q198" s="222"/>
      <c r="R198" s="223">
        <f>SUM(R199:R220)</f>
        <v>0</v>
      </c>
      <c r="S198" s="222"/>
      <c r="T198" s="224">
        <f>SUM(T199:T220)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93</v>
      </c>
      <c r="AT198" s="226" t="s">
        <v>83</v>
      </c>
      <c r="AU198" s="226" t="s">
        <v>84</v>
      </c>
      <c r="AY198" s="225" t="s">
        <v>251</v>
      </c>
      <c r="BK198" s="227">
        <f>SUM(BK199:BK220)</f>
        <v>0</v>
      </c>
    </row>
    <row r="199" s="2" customFormat="1" ht="21.75" customHeight="1">
      <c r="A199" s="41"/>
      <c r="B199" s="42"/>
      <c r="C199" s="294" t="s">
        <v>693</v>
      </c>
      <c r="D199" s="294" t="s">
        <v>338</v>
      </c>
      <c r="E199" s="295" t="s">
        <v>5329</v>
      </c>
      <c r="F199" s="296" t="s">
        <v>5330</v>
      </c>
      <c r="G199" s="297" t="s">
        <v>4509</v>
      </c>
      <c r="H199" s="298">
        <v>4</v>
      </c>
      <c r="I199" s="299"/>
      <c r="J199" s="300">
        <f>ROUND(I199*H199,2)</f>
        <v>0</v>
      </c>
      <c r="K199" s="301"/>
      <c r="L199" s="302"/>
      <c r="M199" s="303" t="s">
        <v>1</v>
      </c>
      <c r="N199" s="304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364</v>
      </c>
      <c r="AT199" s="242" t="s">
        <v>338</v>
      </c>
      <c r="AU199" s="242" t="s">
        <v>91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304</v>
      </c>
      <c r="BM199" s="242" t="s">
        <v>691</v>
      </c>
    </row>
    <row r="200" s="2" customFormat="1" ht="21.75" customHeight="1">
      <c r="A200" s="41"/>
      <c r="B200" s="42"/>
      <c r="C200" s="294" t="s">
        <v>458</v>
      </c>
      <c r="D200" s="294" t="s">
        <v>338</v>
      </c>
      <c r="E200" s="295" t="s">
        <v>5331</v>
      </c>
      <c r="F200" s="296" t="s">
        <v>5332</v>
      </c>
      <c r="G200" s="297" t="s">
        <v>4509</v>
      </c>
      <c r="H200" s="298">
        <v>1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364</v>
      </c>
      <c r="AT200" s="242" t="s">
        <v>338</v>
      </c>
      <c r="AU200" s="242" t="s">
        <v>91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304</v>
      </c>
      <c r="BM200" s="242" t="s">
        <v>696</v>
      </c>
    </row>
    <row r="201" s="2" customFormat="1" ht="21.75" customHeight="1">
      <c r="A201" s="41"/>
      <c r="B201" s="42"/>
      <c r="C201" s="294" t="s">
        <v>733</v>
      </c>
      <c r="D201" s="294" t="s">
        <v>338</v>
      </c>
      <c r="E201" s="295" t="s">
        <v>5333</v>
      </c>
      <c r="F201" s="296" t="s">
        <v>5334</v>
      </c>
      <c r="G201" s="297" t="s">
        <v>4509</v>
      </c>
      <c r="H201" s="298">
        <v>3</v>
      </c>
      <c r="I201" s="299"/>
      <c r="J201" s="300">
        <f>ROUND(I201*H201,2)</f>
        <v>0</v>
      </c>
      <c r="K201" s="301"/>
      <c r="L201" s="302"/>
      <c r="M201" s="303" t="s">
        <v>1</v>
      </c>
      <c r="N201" s="304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364</v>
      </c>
      <c r="AT201" s="242" t="s">
        <v>338</v>
      </c>
      <c r="AU201" s="242" t="s">
        <v>91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304</v>
      </c>
      <c r="BM201" s="242" t="s">
        <v>712</v>
      </c>
    </row>
    <row r="202" s="2" customFormat="1" ht="21.75" customHeight="1">
      <c r="A202" s="41"/>
      <c r="B202" s="42"/>
      <c r="C202" s="294" t="s">
        <v>465</v>
      </c>
      <c r="D202" s="294" t="s">
        <v>338</v>
      </c>
      <c r="E202" s="295" t="s">
        <v>5335</v>
      </c>
      <c r="F202" s="296" t="s">
        <v>5336</v>
      </c>
      <c r="G202" s="297" t="s">
        <v>4509</v>
      </c>
      <c r="H202" s="298">
        <v>5</v>
      </c>
      <c r="I202" s="299"/>
      <c r="J202" s="300">
        <f>ROUND(I202*H202,2)</f>
        <v>0</v>
      </c>
      <c r="K202" s="301"/>
      <c r="L202" s="302"/>
      <c r="M202" s="303" t="s">
        <v>1</v>
      </c>
      <c r="N202" s="304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364</v>
      </c>
      <c r="AT202" s="242" t="s">
        <v>338</v>
      </c>
      <c r="AU202" s="242" t="s">
        <v>91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304</v>
      </c>
      <c r="BM202" s="242" t="s">
        <v>736</v>
      </c>
    </row>
    <row r="203" s="2" customFormat="1" ht="21.75" customHeight="1">
      <c r="A203" s="41"/>
      <c r="B203" s="42"/>
      <c r="C203" s="294" t="s">
        <v>749</v>
      </c>
      <c r="D203" s="294" t="s">
        <v>338</v>
      </c>
      <c r="E203" s="295" t="s">
        <v>5337</v>
      </c>
      <c r="F203" s="296" t="s">
        <v>5338</v>
      </c>
      <c r="G203" s="297" t="s">
        <v>4509</v>
      </c>
      <c r="H203" s="298">
        <v>1</v>
      </c>
      <c r="I203" s="299"/>
      <c r="J203" s="300">
        <f>ROUND(I203*H203,2)</f>
        <v>0</v>
      </c>
      <c r="K203" s="301"/>
      <c r="L203" s="302"/>
      <c r="M203" s="303" t="s">
        <v>1</v>
      </c>
      <c r="N203" s="304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364</v>
      </c>
      <c r="AT203" s="242" t="s">
        <v>338</v>
      </c>
      <c r="AU203" s="242" t="s">
        <v>91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304</v>
      </c>
      <c r="BM203" s="242" t="s">
        <v>746</v>
      </c>
    </row>
    <row r="204" s="2" customFormat="1" ht="21.75" customHeight="1">
      <c r="A204" s="41"/>
      <c r="B204" s="42"/>
      <c r="C204" s="294" t="s">
        <v>470</v>
      </c>
      <c r="D204" s="294" t="s">
        <v>338</v>
      </c>
      <c r="E204" s="295" t="s">
        <v>5339</v>
      </c>
      <c r="F204" s="296" t="s">
        <v>5340</v>
      </c>
      <c r="G204" s="297" t="s">
        <v>4509</v>
      </c>
      <c r="H204" s="298">
        <v>1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364</v>
      </c>
      <c r="AT204" s="242" t="s">
        <v>338</v>
      </c>
      <c r="AU204" s="242" t="s">
        <v>91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304</v>
      </c>
      <c r="BM204" s="242" t="s">
        <v>752</v>
      </c>
    </row>
    <row r="205" s="2" customFormat="1" ht="21.75" customHeight="1">
      <c r="A205" s="41"/>
      <c r="B205" s="42"/>
      <c r="C205" s="294" t="s">
        <v>764</v>
      </c>
      <c r="D205" s="294" t="s">
        <v>338</v>
      </c>
      <c r="E205" s="295" t="s">
        <v>5341</v>
      </c>
      <c r="F205" s="296" t="s">
        <v>5342</v>
      </c>
      <c r="G205" s="297" t="s">
        <v>4509</v>
      </c>
      <c r="H205" s="298">
        <v>2</v>
      </c>
      <c r="I205" s="299"/>
      <c r="J205" s="300">
        <f>ROUND(I205*H205,2)</f>
        <v>0</v>
      </c>
      <c r="K205" s="301"/>
      <c r="L205" s="302"/>
      <c r="M205" s="303" t="s">
        <v>1</v>
      </c>
      <c r="N205" s="304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364</v>
      </c>
      <c r="AT205" s="242" t="s">
        <v>338</v>
      </c>
      <c r="AU205" s="242" t="s">
        <v>91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304</v>
      </c>
      <c r="BM205" s="242" t="s">
        <v>762</v>
      </c>
    </row>
    <row r="206" s="2" customFormat="1" ht="21.75" customHeight="1">
      <c r="A206" s="41"/>
      <c r="B206" s="42"/>
      <c r="C206" s="294" t="s">
        <v>475</v>
      </c>
      <c r="D206" s="294" t="s">
        <v>338</v>
      </c>
      <c r="E206" s="295" t="s">
        <v>5343</v>
      </c>
      <c r="F206" s="296" t="s">
        <v>5344</v>
      </c>
      <c r="G206" s="297" t="s">
        <v>4509</v>
      </c>
      <c r="H206" s="298">
        <v>2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364</v>
      </c>
      <c r="AT206" s="242" t="s">
        <v>338</v>
      </c>
      <c r="AU206" s="242" t="s">
        <v>91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304</v>
      </c>
      <c r="BM206" s="242" t="s">
        <v>767</v>
      </c>
    </row>
    <row r="207" s="2" customFormat="1" ht="21.75" customHeight="1">
      <c r="A207" s="41"/>
      <c r="B207" s="42"/>
      <c r="C207" s="294" t="s">
        <v>779</v>
      </c>
      <c r="D207" s="294" t="s">
        <v>338</v>
      </c>
      <c r="E207" s="295" t="s">
        <v>5345</v>
      </c>
      <c r="F207" s="296" t="s">
        <v>5346</v>
      </c>
      <c r="G207" s="297" t="s">
        <v>4509</v>
      </c>
      <c r="H207" s="298">
        <v>1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364</v>
      </c>
      <c r="AT207" s="242" t="s">
        <v>338</v>
      </c>
      <c r="AU207" s="242" t="s">
        <v>91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304</v>
      </c>
      <c r="BM207" s="242" t="s">
        <v>5347</v>
      </c>
    </row>
    <row r="208" s="2" customFormat="1" ht="21.75" customHeight="1">
      <c r="A208" s="41"/>
      <c r="B208" s="42"/>
      <c r="C208" s="294" t="s">
        <v>480</v>
      </c>
      <c r="D208" s="294" t="s">
        <v>338</v>
      </c>
      <c r="E208" s="295" t="s">
        <v>5348</v>
      </c>
      <c r="F208" s="296" t="s">
        <v>5349</v>
      </c>
      <c r="G208" s="297" t="s">
        <v>4509</v>
      </c>
      <c r="H208" s="298">
        <v>1</v>
      </c>
      <c r="I208" s="299"/>
      <c r="J208" s="300">
        <f>ROUND(I208*H208,2)</f>
        <v>0</v>
      </c>
      <c r="K208" s="301"/>
      <c r="L208" s="302"/>
      <c r="M208" s="303" t="s">
        <v>1</v>
      </c>
      <c r="N208" s="304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364</v>
      </c>
      <c r="AT208" s="242" t="s">
        <v>338</v>
      </c>
      <c r="AU208" s="242" t="s">
        <v>91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304</v>
      </c>
      <c r="BM208" s="242" t="s">
        <v>777</v>
      </c>
    </row>
    <row r="209" s="2" customFormat="1" ht="21.75" customHeight="1">
      <c r="A209" s="41"/>
      <c r="B209" s="42"/>
      <c r="C209" s="294" t="s">
        <v>788</v>
      </c>
      <c r="D209" s="294" t="s">
        <v>338</v>
      </c>
      <c r="E209" s="295" t="s">
        <v>5350</v>
      </c>
      <c r="F209" s="296" t="s">
        <v>5351</v>
      </c>
      <c r="G209" s="297" t="s">
        <v>4509</v>
      </c>
      <c r="H209" s="298">
        <v>68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364</v>
      </c>
      <c r="AT209" s="242" t="s">
        <v>338</v>
      </c>
      <c r="AU209" s="242" t="s">
        <v>91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304</v>
      </c>
      <c r="BM209" s="242" t="s">
        <v>782</v>
      </c>
    </row>
    <row r="210" s="2" customFormat="1" ht="21.75" customHeight="1">
      <c r="A210" s="41"/>
      <c r="B210" s="42"/>
      <c r="C210" s="294" t="s">
        <v>491</v>
      </c>
      <c r="D210" s="294" t="s">
        <v>338</v>
      </c>
      <c r="E210" s="295" t="s">
        <v>5352</v>
      </c>
      <c r="F210" s="296" t="s">
        <v>5353</v>
      </c>
      <c r="G210" s="297" t="s">
        <v>4509</v>
      </c>
      <c r="H210" s="298">
        <v>31</v>
      </c>
      <c r="I210" s="299"/>
      <c r="J210" s="300">
        <f>ROUND(I210*H210,2)</f>
        <v>0</v>
      </c>
      <c r="K210" s="301"/>
      <c r="L210" s="302"/>
      <c r="M210" s="303" t="s">
        <v>1</v>
      </c>
      <c r="N210" s="304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364</v>
      </c>
      <c r="AT210" s="242" t="s">
        <v>338</v>
      </c>
      <c r="AU210" s="242" t="s">
        <v>91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304</v>
      </c>
      <c r="BM210" s="242" t="s">
        <v>786</v>
      </c>
    </row>
    <row r="211" s="2" customFormat="1" ht="21.75" customHeight="1">
      <c r="A211" s="41"/>
      <c r="B211" s="42"/>
      <c r="C211" s="294" t="s">
        <v>799</v>
      </c>
      <c r="D211" s="294" t="s">
        <v>338</v>
      </c>
      <c r="E211" s="295" t="s">
        <v>5354</v>
      </c>
      <c r="F211" s="296" t="s">
        <v>5355</v>
      </c>
      <c r="G211" s="297" t="s">
        <v>4509</v>
      </c>
      <c r="H211" s="298">
        <v>5</v>
      </c>
      <c r="I211" s="299"/>
      <c r="J211" s="300">
        <f>ROUND(I211*H211,2)</f>
        <v>0</v>
      </c>
      <c r="K211" s="301"/>
      <c r="L211" s="302"/>
      <c r="M211" s="303" t="s">
        <v>1</v>
      </c>
      <c r="N211" s="304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364</v>
      </c>
      <c r="AT211" s="242" t="s">
        <v>338</v>
      </c>
      <c r="AU211" s="242" t="s">
        <v>91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304</v>
      </c>
      <c r="BM211" s="242" t="s">
        <v>791</v>
      </c>
    </row>
    <row r="212" s="2" customFormat="1" ht="21.75" customHeight="1">
      <c r="A212" s="41"/>
      <c r="B212" s="42"/>
      <c r="C212" s="294" t="s">
        <v>497</v>
      </c>
      <c r="D212" s="294" t="s">
        <v>338</v>
      </c>
      <c r="E212" s="295" t="s">
        <v>5356</v>
      </c>
      <c r="F212" s="296" t="s">
        <v>5357</v>
      </c>
      <c r="G212" s="297" t="s">
        <v>4509</v>
      </c>
      <c r="H212" s="298">
        <v>1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364</v>
      </c>
      <c r="AT212" s="242" t="s">
        <v>338</v>
      </c>
      <c r="AU212" s="242" t="s">
        <v>91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304</v>
      </c>
      <c r="BM212" s="242" t="s">
        <v>796</v>
      </c>
    </row>
    <row r="213" s="2" customFormat="1" ht="21.75" customHeight="1">
      <c r="A213" s="41"/>
      <c r="B213" s="42"/>
      <c r="C213" s="294" t="s">
        <v>808</v>
      </c>
      <c r="D213" s="294" t="s">
        <v>338</v>
      </c>
      <c r="E213" s="295" t="s">
        <v>5358</v>
      </c>
      <c r="F213" s="296" t="s">
        <v>5359</v>
      </c>
      <c r="G213" s="297" t="s">
        <v>4509</v>
      </c>
      <c r="H213" s="298">
        <v>1</v>
      </c>
      <c r="I213" s="299"/>
      <c r="J213" s="300">
        <f>ROUND(I213*H213,2)</f>
        <v>0</v>
      </c>
      <c r="K213" s="301"/>
      <c r="L213" s="302"/>
      <c r="M213" s="303" t="s">
        <v>1</v>
      </c>
      <c r="N213" s="304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364</v>
      </c>
      <c r="AT213" s="242" t="s">
        <v>338</v>
      </c>
      <c r="AU213" s="242" t="s">
        <v>91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304</v>
      </c>
      <c r="BM213" s="242" t="s">
        <v>1469</v>
      </c>
    </row>
    <row r="214" s="2" customFormat="1" ht="21.75" customHeight="1">
      <c r="A214" s="41"/>
      <c r="B214" s="42"/>
      <c r="C214" s="294" t="s">
        <v>525</v>
      </c>
      <c r="D214" s="294" t="s">
        <v>338</v>
      </c>
      <c r="E214" s="295" t="s">
        <v>5360</v>
      </c>
      <c r="F214" s="296" t="s">
        <v>5361</v>
      </c>
      <c r="G214" s="297" t="s">
        <v>4509</v>
      </c>
      <c r="H214" s="298">
        <v>68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364</v>
      </c>
      <c r="AT214" s="242" t="s">
        <v>338</v>
      </c>
      <c r="AU214" s="242" t="s">
        <v>91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304</v>
      </c>
      <c r="BM214" s="242" t="s">
        <v>1479</v>
      </c>
    </row>
    <row r="215" s="2" customFormat="1" ht="21.75" customHeight="1">
      <c r="A215" s="41"/>
      <c r="B215" s="42"/>
      <c r="C215" s="294" t="s">
        <v>4622</v>
      </c>
      <c r="D215" s="294" t="s">
        <v>338</v>
      </c>
      <c r="E215" s="295" t="s">
        <v>5362</v>
      </c>
      <c r="F215" s="296" t="s">
        <v>5363</v>
      </c>
      <c r="G215" s="297" t="s">
        <v>4509</v>
      </c>
      <c r="H215" s="298">
        <v>21</v>
      </c>
      <c r="I215" s="299"/>
      <c r="J215" s="300">
        <f>ROUND(I215*H215,2)</f>
        <v>0</v>
      </c>
      <c r="K215" s="301"/>
      <c r="L215" s="302"/>
      <c r="M215" s="303" t="s">
        <v>1</v>
      </c>
      <c r="N215" s="304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364</v>
      </c>
      <c r="AT215" s="242" t="s">
        <v>338</v>
      </c>
      <c r="AU215" s="242" t="s">
        <v>91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304</v>
      </c>
      <c r="BM215" s="242" t="s">
        <v>4606</v>
      </c>
    </row>
    <row r="216" s="2" customFormat="1" ht="21.75" customHeight="1">
      <c r="A216" s="41"/>
      <c r="B216" s="42"/>
      <c r="C216" s="294" t="s">
        <v>544</v>
      </c>
      <c r="D216" s="294" t="s">
        <v>338</v>
      </c>
      <c r="E216" s="295" t="s">
        <v>5364</v>
      </c>
      <c r="F216" s="296" t="s">
        <v>5365</v>
      </c>
      <c r="G216" s="297" t="s">
        <v>4509</v>
      </c>
      <c r="H216" s="298">
        <v>1</v>
      </c>
      <c r="I216" s="299"/>
      <c r="J216" s="300">
        <f>ROUND(I216*H216,2)</f>
        <v>0</v>
      </c>
      <c r="K216" s="301"/>
      <c r="L216" s="302"/>
      <c r="M216" s="303" t="s">
        <v>1</v>
      </c>
      <c r="N216" s="304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364</v>
      </c>
      <c r="AT216" s="242" t="s">
        <v>338</v>
      </c>
      <c r="AU216" s="242" t="s">
        <v>91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304</v>
      </c>
      <c r="BM216" s="242" t="s">
        <v>818</v>
      </c>
    </row>
    <row r="217" s="2" customFormat="1" ht="21.75" customHeight="1">
      <c r="A217" s="41"/>
      <c r="B217" s="42"/>
      <c r="C217" s="294" t="s">
        <v>820</v>
      </c>
      <c r="D217" s="294" t="s">
        <v>338</v>
      </c>
      <c r="E217" s="295" t="s">
        <v>5366</v>
      </c>
      <c r="F217" s="296" t="s">
        <v>5367</v>
      </c>
      <c r="G217" s="297" t="s">
        <v>4509</v>
      </c>
      <c r="H217" s="298">
        <v>1</v>
      </c>
      <c r="I217" s="299"/>
      <c r="J217" s="300">
        <f>ROUND(I217*H217,2)</f>
        <v>0</v>
      </c>
      <c r="K217" s="301"/>
      <c r="L217" s="302"/>
      <c r="M217" s="303" t="s">
        <v>1</v>
      </c>
      <c r="N217" s="304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364</v>
      </c>
      <c r="AT217" s="242" t="s">
        <v>338</v>
      </c>
      <c r="AU217" s="242" t="s">
        <v>91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304</v>
      </c>
      <c r="BM217" s="242" t="s">
        <v>823</v>
      </c>
    </row>
    <row r="218" s="2" customFormat="1" ht="21.75" customHeight="1">
      <c r="A218" s="41"/>
      <c r="B218" s="42"/>
      <c r="C218" s="294" t="s">
        <v>549</v>
      </c>
      <c r="D218" s="294" t="s">
        <v>338</v>
      </c>
      <c r="E218" s="295" t="s">
        <v>5368</v>
      </c>
      <c r="F218" s="296" t="s">
        <v>5369</v>
      </c>
      <c r="G218" s="297" t="s">
        <v>4509</v>
      </c>
      <c r="H218" s="298">
        <v>6</v>
      </c>
      <c r="I218" s="299"/>
      <c r="J218" s="300">
        <f>ROUND(I218*H218,2)</f>
        <v>0</v>
      </c>
      <c r="K218" s="301"/>
      <c r="L218" s="302"/>
      <c r="M218" s="303" t="s">
        <v>1</v>
      </c>
      <c r="N218" s="304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364</v>
      </c>
      <c r="AT218" s="242" t="s">
        <v>338</v>
      </c>
      <c r="AU218" s="242" t="s">
        <v>91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304</v>
      </c>
      <c r="BM218" s="242" t="s">
        <v>828</v>
      </c>
    </row>
    <row r="219" s="2" customFormat="1" ht="21.75" customHeight="1">
      <c r="A219" s="41"/>
      <c r="B219" s="42"/>
      <c r="C219" s="294" t="s">
        <v>836</v>
      </c>
      <c r="D219" s="294" t="s">
        <v>338</v>
      </c>
      <c r="E219" s="295" t="s">
        <v>5370</v>
      </c>
      <c r="F219" s="296" t="s">
        <v>5371</v>
      </c>
      <c r="G219" s="297" t="s">
        <v>4509</v>
      </c>
      <c r="H219" s="298">
        <v>2</v>
      </c>
      <c r="I219" s="299"/>
      <c r="J219" s="300">
        <f>ROUND(I219*H219,2)</f>
        <v>0</v>
      </c>
      <c r="K219" s="301"/>
      <c r="L219" s="302"/>
      <c r="M219" s="303" t="s">
        <v>1</v>
      </c>
      <c r="N219" s="304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364</v>
      </c>
      <c r="AT219" s="242" t="s">
        <v>338</v>
      </c>
      <c r="AU219" s="242" t="s">
        <v>91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304</v>
      </c>
      <c r="BM219" s="242" t="s">
        <v>839</v>
      </c>
    </row>
    <row r="220" s="2" customFormat="1" ht="24.15" customHeight="1">
      <c r="A220" s="41"/>
      <c r="B220" s="42"/>
      <c r="C220" s="294" t="s">
        <v>555</v>
      </c>
      <c r="D220" s="294" t="s">
        <v>338</v>
      </c>
      <c r="E220" s="295" t="s">
        <v>5372</v>
      </c>
      <c r="F220" s="296" t="s">
        <v>5373</v>
      </c>
      <c r="G220" s="297" t="s">
        <v>4509</v>
      </c>
      <c r="H220" s="298">
        <v>226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364</v>
      </c>
      <c r="AT220" s="242" t="s">
        <v>338</v>
      </c>
      <c r="AU220" s="242" t="s">
        <v>91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304</v>
      </c>
      <c r="BM220" s="242" t="s">
        <v>843</v>
      </c>
    </row>
    <row r="221" s="12" customFormat="1" ht="25.92" customHeight="1">
      <c r="A221" s="12"/>
      <c r="B221" s="214"/>
      <c r="C221" s="215"/>
      <c r="D221" s="216" t="s">
        <v>83</v>
      </c>
      <c r="E221" s="217" t="s">
        <v>4532</v>
      </c>
      <c r="F221" s="217" t="s">
        <v>5374</v>
      </c>
      <c r="G221" s="215"/>
      <c r="H221" s="215"/>
      <c r="I221" s="218"/>
      <c r="J221" s="219">
        <f>BK221</f>
        <v>0</v>
      </c>
      <c r="K221" s="215"/>
      <c r="L221" s="220"/>
      <c r="M221" s="221"/>
      <c r="N221" s="222"/>
      <c r="O221" s="222"/>
      <c r="P221" s="223">
        <f>SUM(P222:P225)</f>
        <v>0</v>
      </c>
      <c r="Q221" s="222"/>
      <c r="R221" s="223">
        <f>SUM(R222:R225)</f>
        <v>0</v>
      </c>
      <c r="S221" s="222"/>
      <c r="T221" s="224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5" t="s">
        <v>93</v>
      </c>
      <c r="AT221" s="226" t="s">
        <v>83</v>
      </c>
      <c r="AU221" s="226" t="s">
        <v>84</v>
      </c>
      <c r="AY221" s="225" t="s">
        <v>251</v>
      </c>
      <c r="BK221" s="227">
        <f>SUM(BK222:BK225)</f>
        <v>0</v>
      </c>
    </row>
    <row r="222" s="2" customFormat="1" ht="21.75" customHeight="1">
      <c r="A222" s="41"/>
      <c r="B222" s="42"/>
      <c r="C222" s="230" t="s">
        <v>845</v>
      </c>
      <c r="D222" s="230" t="s">
        <v>253</v>
      </c>
      <c r="E222" s="231" t="s">
        <v>5375</v>
      </c>
      <c r="F222" s="232" t="s">
        <v>5376</v>
      </c>
      <c r="G222" s="233" t="s">
        <v>4509</v>
      </c>
      <c r="H222" s="234">
        <v>4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304</v>
      </c>
      <c r="AT222" s="242" t="s">
        <v>253</v>
      </c>
      <c r="AU222" s="242" t="s">
        <v>91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304</v>
      </c>
      <c r="BM222" s="242" t="s">
        <v>848</v>
      </c>
    </row>
    <row r="223" s="2" customFormat="1" ht="21.75" customHeight="1">
      <c r="A223" s="41"/>
      <c r="B223" s="42"/>
      <c r="C223" s="230" t="s">
        <v>560</v>
      </c>
      <c r="D223" s="230" t="s">
        <v>253</v>
      </c>
      <c r="E223" s="231" t="s">
        <v>5377</v>
      </c>
      <c r="F223" s="232" t="s">
        <v>5378</v>
      </c>
      <c r="G223" s="233" t="s">
        <v>4509</v>
      </c>
      <c r="H223" s="234">
        <v>6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304</v>
      </c>
      <c r="AT223" s="242" t="s">
        <v>253</v>
      </c>
      <c r="AU223" s="242" t="s">
        <v>91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304</v>
      </c>
      <c r="BM223" s="242" t="s">
        <v>852</v>
      </c>
    </row>
    <row r="224" s="2" customFormat="1" ht="21.75" customHeight="1">
      <c r="A224" s="41"/>
      <c r="B224" s="42"/>
      <c r="C224" s="230" t="s">
        <v>872</v>
      </c>
      <c r="D224" s="230" t="s">
        <v>253</v>
      </c>
      <c r="E224" s="231" t="s">
        <v>5379</v>
      </c>
      <c r="F224" s="232" t="s">
        <v>5380</v>
      </c>
      <c r="G224" s="233" t="s">
        <v>4509</v>
      </c>
      <c r="H224" s="234">
        <v>7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304</v>
      </c>
      <c r="AT224" s="242" t="s">
        <v>253</v>
      </c>
      <c r="AU224" s="242" t="s">
        <v>91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304</v>
      </c>
      <c r="BM224" s="242" t="s">
        <v>875</v>
      </c>
    </row>
    <row r="225" s="2" customFormat="1" ht="24.15" customHeight="1">
      <c r="A225" s="41"/>
      <c r="B225" s="42"/>
      <c r="C225" s="230" t="s">
        <v>572</v>
      </c>
      <c r="D225" s="230" t="s">
        <v>253</v>
      </c>
      <c r="E225" s="231" t="s">
        <v>5381</v>
      </c>
      <c r="F225" s="232" t="s">
        <v>5382</v>
      </c>
      <c r="G225" s="233" t="s">
        <v>4509</v>
      </c>
      <c r="H225" s="234">
        <v>17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304</v>
      </c>
      <c r="AT225" s="242" t="s">
        <v>253</v>
      </c>
      <c r="AU225" s="242" t="s">
        <v>91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304</v>
      </c>
      <c r="BM225" s="242" t="s">
        <v>879</v>
      </c>
    </row>
    <row r="226" s="12" customFormat="1" ht="25.92" customHeight="1">
      <c r="A226" s="12"/>
      <c r="B226" s="214"/>
      <c r="C226" s="215"/>
      <c r="D226" s="216" t="s">
        <v>83</v>
      </c>
      <c r="E226" s="217" t="s">
        <v>4613</v>
      </c>
      <c r="F226" s="217" t="s">
        <v>5383</v>
      </c>
      <c r="G226" s="215"/>
      <c r="H226" s="215"/>
      <c r="I226" s="218"/>
      <c r="J226" s="219">
        <f>BK226</f>
        <v>0</v>
      </c>
      <c r="K226" s="215"/>
      <c r="L226" s="220"/>
      <c r="M226" s="221"/>
      <c r="N226" s="222"/>
      <c r="O226" s="222"/>
      <c r="P226" s="223">
        <f>SUM(P227:P229)</f>
        <v>0</v>
      </c>
      <c r="Q226" s="222"/>
      <c r="R226" s="223">
        <f>SUM(R227:R229)</f>
        <v>0</v>
      </c>
      <c r="S226" s="222"/>
      <c r="T226" s="224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93</v>
      </c>
      <c r="AT226" s="226" t="s">
        <v>83</v>
      </c>
      <c r="AU226" s="226" t="s">
        <v>84</v>
      </c>
      <c r="AY226" s="225" t="s">
        <v>251</v>
      </c>
      <c r="BK226" s="227">
        <f>SUM(BK227:BK229)</f>
        <v>0</v>
      </c>
    </row>
    <row r="227" s="2" customFormat="1" ht="16.5" customHeight="1">
      <c r="A227" s="41"/>
      <c r="B227" s="42"/>
      <c r="C227" s="230" t="s">
        <v>882</v>
      </c>
      <c r="D227" s="230" t="s">
        <v>253</v>
      </c>
      <c r="E227" s="231" t="s">
        <v>5384</v>
      </c>
      <c r="F227" s="232" t="s">
        <v>5385</v>
      </c>
      <c r="G227" s="233" t="s">
        <v>4509</v>
      </c>
      <c r="H227" s="234">
        <v>96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304</v>
      </c>
      <c r="AT227" s="242" t="s">
        <v>253</v>
      </c>
      <c r="AU227" s="242" t="s">
        <v>91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304</v>
      </c>
      <c r="BM227" s="242" t="s">
        <v>885</v>
      </c>
    </row>
    <row r="228" s="2" customFormat="1" ht="16.5" customHeight="1">
      <c r="A228" s="41"/>
      <c r="B228" s="42"/>
      <c r="C228" s="230" t="s">
        <v>578</v>
      </c>
      <c r="D228" s="230" t="s">
        <v>253</v>
      </c>
      <c r="E228" s="231" t="s">
        <v>5386</v>
      </c>
      <c r="F228" s="232" t="s">
        <v>5387</v>
      </c>
      <c r="G228" s="233" t="s">
        <v>4509</v>
      </c>
      <c r="H228" s="234">
        <v>5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304</v>
      </c>
      <c r="AT228" s="242" t="s">
        <v>253</v>
      </c>
      <c r="AU228" s="242" t="s">
        <v>91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304</v>
      </c>
      <c r="BM228" s="242" t="s">
        <v>889</v>
      </c>
    </row>
    <row r="229" s="2" customFormat="1" ht="24.15" customHeight="1">
      <c r="A229" s="41"/>
      <c r="B229" s="42"/>
      <c r="C229" s="230" t="s">
        <v>893</v>
      </c>
      <c r="D229" s="230" t="s">
        <v>253</v>
      </c>
      <c r="E229" s="231" t="s">
        <v>5388</v>
      </c>
      <c r="F229" s="232" t="s">
        <v>5389</v>
      </c>
      <c r="G229" s="233" t="s">
        <v>4509</v>
      </c>
      <c r="H229" s="234">
        <v>101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304</v>
      </c>
      <c r="AT229" s="242" t="s">
        <v>253</v>
      </c>
      <c r="AU229" s="242" t="s">
        <v>91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304</v>
      </c>
      <c r="BM229" s="242" t="s">
        <v>896</v>
      </c>
    </row>
    <row r="230" s="12" customFormat="1" ht="25.92" customHeight="1">
      <c r="A230" s="12"/>
      <c r="B230" s="214"/>
      <c r="C230" s="215"/>
      <c r="D230" s="216" t="s">
        <v>83</v>
      </c>
      <c r="E230" s="217" t="s">
        <v>5390</v>
      </c>
      <c r="F230" s="217" t="s">
        <v>5391</v>
      </c>
      <c r="G230" s="215"/>
      <c r="H230" s="215"/>
      <c r="I230" s="218"/>
      <c r="J230" s="219">
        <f>BK230</f>
        <v>0</v>
      </c>
      <c r="K230" s="215"/>
      <c r="L230" s="220"/>
      <c r="M230" s="221"/>
      <c r="N230" s="222"/>
      <c r="O230" s="222"/>
      <c r="P230" s="223">
        <f>SUM(P231:P233)</f>
        <v>0</v>
      </c>
      <c r="Q230" s="222"/>
      <c r="R230" s="223">
        <f>SUM(R231:R233)</f>
        <v>0</v>
      </c>
      <c r="S230" s="222"/>
      <c r="T230" s="224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93</v>
      </c>
      <c r="AT230" s="226" t="s">
        <v>83</v>
      </c>
      <c r="AU230" s="226" t="s">
        <v>84</v>
      </c>
      <c r="AY230" s="225" t="s">
        <v>251</v>
      </c>
      <c r="BK230" s="227">
        <f>SUM(BK231:BK233)</f>
        <v>0</v>
      </c>
    </row>
    <row r="231" s="2" customFormat="1" ht="16.5" customHeight="1">
      <c r="A231" s="41"/>
      <c r="B231" s="42"/>
      <c r="C231" s="230" t="s">
        <v>585</v>
      </c>
      <c r="D231" s="230" t="s">
        <v>253</v>
      </c>
      <c r="E231" s="231" t="s">
        <v>5392</v>
      </c>
      <c r="F231" s="232" t="s">
        <v>5393</v>
      </c>
      <c r="G231" s="233" t="s">
        <v>321</v>
      </c>
      <c r="H231" s="234">
        <v>2120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304</v>
      </c>
      <c r="AT231" s="242" t="s">
        <v>253</v>
      </c>
      <c r="AU231" s="242" t="s">
        <v>91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304</v>
      </c>
      <c r="BM231" s="242" t="s">
        <v>900</v>
      </c>
    </row>
    <row r="232" s="2" customFormat="1" ht="16.5" customHeight="1">
      <c r="A232" s="41"/>
      <c r="B232" s="42"/>
      <c r="C232" s="230" t="s">
        <v>915</v>
      </c>
      <c r="D232" s="230" t="s">
        <v>253</v>
      </c>
      <c r="E232" s="231" t="s">
        <v>5394</v>
      </c>
      <c r="F232" s="232" t="s">
        <v>5395</v>
      </c>
      <c r="G232" s="233" t="s">
        <v>321</v>
      </c>
      <c r="H232" s="234">
        <v>390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304</v>
      </c>
      <c r="AT232" s="242" t="s">
        <v>253</v>
      </c>
      <c r="AU232" s="242" t="s">
        <v>91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304</v>
      </c>
      <c r="BM232" s="242" t="s">
        <v>918</v>
      </c>
    </row>
    <row r="233" s="2" customFormat="1" ht="16.5" customHeight="1">
      <c r="A233" s="41"/>
      <c r="B233" s="42"/>
      <c r="C233" s="230" t="s">
        <v>591</v>
      </c>
      <c r="D233" s="230" t="s">
        <v>253</v>
      </c>
      <c r="E233" s="231" t="s">
        <v>5396</v>
      </c>
      <c r="F233" s="232" t="s">
        <v>5397</v>
      </c>
      <c r="G233" s="233" t="s">
        <v>321</v>
      </c>
      <c r="H233" s="234">
        <v>100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304</v>
      </c>
      <c r="AT233" s="242" t="s">
        <v>253</v>
      </c>
      <c r="AU233" s="242" t="s">
        <v>91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304</v>
      </c>
      <c r="BM233" s="242" t="s">
        <v>924</v>
      </c>
    </row>
    <row r="234" s="12" customFormat="1" ht="25.92" customHeight="1">
      <c r="A234" s="12"/>
      <c r="B234" s="214"/>
      <c r="C234" s="215"/>
      <c r="D234" s="216" t="s">
        <v>83</v>
      </c>
      <c r="E234" s="217" t="s">
        <v>5398</v>
      </c>
      <c r="F234" s="217" t="s">
        <v>5399</v>
      </c>
      <c r="G234" s="215"/>
      <c r="H234" s="215"/>
      <c r="I234" s="218"/>
      <c r="J234" s="219">
        <f>BK234</f>
        <v>0</v>
      </c>
      <c r="K234" s="215"/>
      <c r="L234" s="220"/>
      <c r="M234" s="221"/>
      <c r="N234" s="222"/>
      <c r="O234" s="222"/>
      <c r="P234" s="223">
        <f>SUM(P235:P242)</f>
        <v>0</v>
      </c>
      <c r="Q234" s="222"/>
      <c r="R234" s="223">
        <f>SUM(R235:R242)</f>
        <v>0</v>
      </c>
      <c r="S234" s="222"/>
      <c r="T234" s="224">
        <f>SUM(T235:T242)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5" t="s">
        <v>93</v>
      </c>
      <c r="AT234" s="226" t="s">
        <v>83</v>
      </c>
      <c r="AU234" s="226" t="s">
        <v>84</v>
      </c>
      <c r="AY234" s="225" t="s">
        <v>251</v>
      </c>
      <c r="BK234" s="227">
        <f>SUM(BK235:BK242)</f>
        <v>0</v>
      </c>
    </row>
    <row r="235" s="2" customFormat="1" ht="16.5" customHeight="1">
      <c r="A235" s="41"/>
      <c r="B235" s="42"/>
      <c r="C235" s="230" t="s">
        <v>931</v>
      </c>
      <c r="D235" s="230" t="s">
        <v>253</v>
      </c>
      <c r="E235" s="231" t="s">
        <v>5400</v>
      </c>
      <c r="F235" s="232" t="s">
        <v>5401</v>
      </c>
      <c r="G235" s="233" t="s">
        <v>321</v>
      </c>
      <c r="H235" s="234">
        <v>113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304</v>
      </c>
      <c r="AT235" s="242" t="s">
        <v>253</v>
      </c>
      <c r="AU235" s="242" t="s">
        <v>91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304</v>
      </c>
      <c r="BM235" s="242" t="s">
        <v>934</v>
      </c>
    </row>
    <row r="236" s="2" customFormat="1" ht="16.5" customHeight="1">
      <c r="A236" s="41"/>
      <c r="B236" s="42"/>
      <c r="C236" s="230" t="s">
        <v>595</v>
      </c>
      <c r="D236" s="230" t="s">
        <v>253</v>
      </c>
      <c r="E236" s="231" t="s">
        <v>5402</v>
      </c>
      <c r="F236" s="232" t="s">
        <v>5403</v>
      </c>
      <c r="G236" s="233" t="s">
        <v>321</v>
      </c>
      <c r="H236" s="234">
        <v>418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304</v>
      </c>
      <c r="AT236" s="242" t="s">
        <v>253</v>
      </c>
      <c r="AU236" s="242" t="s">
        <v>91</v>
      </c>
      <c r="AY236" s="19" t="s">
        <v>251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304</v>
      </c>
      <c r="BM236" s="242" t="s">
        <v>1721</v>
      </c>
    </row>
    <row r="237" s="2" customFormat="1" ht="16.5" customHeight="1">
      <c r="A237" s="41"/>
      <c r="B237" s="42"/>
      <c r="C237" s="230" t="s">
        <v>940</v>
      </c>
      <c r="D237" s="230" t="s">
        <v>253</v>
      </c>
      <c r="E237" s="231" t="s">
        <v>5404</v>
      </c>
      <c r="F237" s="232" t="s">
        <v>5405</v>
      </c>
      <c r="G237" s="233" t="s">
        <v>321</v>
      </c>
      <c r="H237" s="234">
        <v>133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304</v>
      </c>
      <c r="AT237" s="242" t="s">
        <v>253</v>
      </c>
      <c r="AU237" s="242" t="s">
        <v>91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304</v>
      </c>
      <c r="BM237" s="242" t="s">
        <v>943</v>
      </c>
    </row>
    <row r="238" s="2" customFormat="1" ht="16.5" customHeight="1">
      <c r="A238" s="41"/>
      <c r="B238" s="42"/>
      <c r="C238" s="230" t="s">
        <v>603</v>
      </c>
      <c r="D238" s="230" t="s">
        <v>253</v>
      </c>
      <c r="E238" s="231" t="s">
        <v>5406</v>
      </c>
      <c r="F238" s="232" t="s">
        <v>5407</v>
      </c>
      <c r="G238" s="233" t="s">
        <v>321</v>
      </c>
      <c r="H238" s="234">
        <v>90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304</v>
      </c>
      <c r="AT238" s="242" t="s">
        <v>253</v>
      </c>
      <c r="AU238" s="242" t="s">
        <v>91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304</v>
      </c>
      <c r="BM238" s="242" t="s">
        <v>947</v>
      </c>
    </row>
    <row r="239" s="2" customFormat="1" ht="24.15" customHeight="1">
      <c r="A239" s="41"/>
      <c r="B239" s="42"/>
      <c r="C239" s="230" t="s">
        <v>949</v>
      </c>
      <c r="D239" s="230" t="s">
        <v>253</v>
      </c>
      <c r="E239" s="231" t="s">
        <v>5408</v>
      </c>
      <c r="F239" s="232" t="s">
        <v>5409</v>
      </c>
      <c r="G239" s="233" t="s">
        <v>321</v>
      </c>
      <c r="H239" s="234">
        <v>18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304</v>
      </c>
      <c r="AT239" s="242" t="s">
        <v>253</v>
      </c>
      <c r="AU239" s="242" t="s">
        <v>91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304</v>
      </c>
      <c r="BM239" s="242" t="s">
        <v>952</v>
      </c>
    </row>
    <row r="240" s="2" customFormat="1" ht="24.15" customHeight="1">
      <c r="A240" s="41"/>
      <c r="B240" s="42"/>
      <c r="C240" s="230" t="s">
        <v>610</v>
      </c>
      <c r="D240" s="230" t="s">
        <v>253</v>
      </c>
      <c r="E240" s="231" t="s">
        <v>5410</v>
      </c>
      <c r="F240" s="232" t="s">
        <v>5411</v>
      </c>
      <c r="G240" s="233" t="s">
        <v>4509</v>
      </c>
      <c r="H240" s="234">
        <v>1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304</v>
      </c>
      <c r="AT240" s="242" t="s">
        <v>253</v>
      </c>
      <c r="AU240" s="242" t="s">
        <v>91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304</v>
      </c>
      <c r="BM240" s="242" t="s">
        <v>956</v>
      </c>
    </row>
    <row r="241" s="2" customFormat="1" ht="24.15" customHeight="1">
      <c r="A241" s="41"/>
      <c r="B241" s="42"/>
      <c r="C241" s="230" t="s">
        <v>967</v>
      </c>
      <c r="D241" s="230" t="s">
        <v>253</v>
      </c>
      <c r="E241" s="231" t="s">
        <v>5412</v>
      </c>
      <c r="F241" s="232" t="s">
        <v>5413</v>
      </c>
      <c r="G241" s="233" t="s">
        <v>4509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304</v>
      </c>
      <c r="AT241" s="242" t="s">
        <v>253</v>
      </c>
      <c r="AU241" s="242" t="s">
        <v>91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304</v>
      </c>
      <c r="BM241" s="242" t="s">
        <v>970</v>
      </c>
    </row>
    <row r="242" s="2" customFormat="1" ht="24.15" customHeight="1">
      <c r="A242" s="41"/>
      <c r="B242" s="42"/>
      <c r="C242" s="230" t="s">
        <v>992</v>
      </c>
      <c r="D242" s="230" t="s">
        <v>253</v>
      </c>
      <c r="E242" s="231" t="s">
        <v>5414</v>
      </c>
      <c r="F242" s="232" t="s">
        <v>5415</v>
      </c>
      <c r="G242" s="233" t="s">
        <v>4509</v>
      </c>
      <c r="H242" s="234">
        <v>22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304</v>
      </c>
      <c r="AT242" s="242" t="s">
        <v>253</v>
      </c>
      <c r="AU242" s="242" t="s">
        <v>91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304</v>
      </c>
      <c r="BM242" s="242" t="s">
        <v>1017</v>
      </c>
    </row>
    <row r="243" s="12" customFormat="1" ht="25.92" customHeight="1">
      <c r="A243" s="12"/>
      <c r="B243" s="214"/>
      <c r="C243" s="215"/>
      <c r="D243" s="216" t="s">
        <v>83</v>
      </c>
      <c r="E243" s="217" t="s">
        <v>1155</v>
      </c>
      <c r="F243" s="217" t="s">
        <v>5416</v>
      </c>
      <c r="G243" s="215"/>
      <c r="H243" s="215"/>
      <c r="I243" s="218"/>
      <c r="J243" s="219">
        <f>BK243</f>
        <v>0</v>
      </c>
      <c r="K243" s="215"/>
      <c r="L243" s="220"/>
      <c r="M243" s="221"/>
      <c r="N243" s="222"/>
      <c r="O243" s="222"/>
      <c r="P243" s="223">
        <f>SUM(P244:P256)</f>
        <v>0</v>
      </c>
      <c r="Q243" s="222"/>
      <c r="R243" s="223">
        <f>SUM(R244:R256)</f>
        <v>0</v>
      </c>
      <c r="S243" s="222"/>
      <c r="T243" s="224">
        <f>SUM(T244:T256)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93</v>
      </c>
      <c r="AT243" s="226" t="s">
        <v>83</v>
      </c>
      <c r="AU243" s="226" t="s">
        <v>84</v>
      </c>
      <c r="AY243" s="225" t="s">
        <v>251</v>
      </c>
      <c r="BK243" s="227">
        <f>SUM(BK244:BK256)</f>
        <v>0</v>
      </c>
    </row>
    <row r="244" s="2" customFormat="1" ht="16.5" customHeight="1">
      <c r="A244" s="41"/>
      <c r="B244" s="42"/>
      <c r="C244" s="230" t="s">
        <v>1009</v>
      </c>
      <c r="D244" s="230" t="s">
        <v>253</v>
      </c>
      <c r="E244" s="231" t="s">
        <v>5417</v>
      </c>
      <c r="F244" s="232" t="s">
        <v>5418</v>
      </c>
      <c r="G244" s="233" t="s">
        <v>4509</v>
      </c>
      <c r="H244" s="234">
        <v>344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304</v>
      </c>
      <c r="AT244" s="242" t="s">
        <v>253</v>
      </c>
      <c r="AU244" s="242" t="s">
        <v>91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304</v>
      </c>
      <c r="BM244" s="242" t="s">
        <v>1802</v>
      </c>
    </row>
    <row r="245" s="2" customFormat="1" ht="16.5" customHeight="1">
      <c r="A245" s="41"/>
      <c r="B245" s="42"/>
      <c r="C245" s="230" t="s">
        <v>1014</v>
      </c>
      <c r="D245" s="230" t="s">
        <v>253</v>
      </c>
      <c r="E245" s="231" t="s">
        <v>5419</v>
      </c>
      <c r="F245" s="232" t="s">
        <v>5420</v>
      </c>
      <c r="G245" s="233" t="s">
        <v>4509</v>
      </c>
      <c r="H245" s="234">
        <v>2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304</v>
      </c>
      <c r="AT245" s="242" t="s">
        <v>253</v>
      </c>
      <c r="AU245" s="242" t="s">
        <v>91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304</v>
      </c>
      <c r="BM245" s="242" t="s">
        <v>1810</v>
      </c>
    </row>
    <row r="246" s="2" customFormat="1" ht="16.5" customHeight="1">
      <c r="A246" s="41"/>
      <c r="B246" s="42"/>
      <c r="C246" s="230" t="s">
        <v>1024</v>
      </c>
      <c r="D246" s="230" t="s">
        <v>253</v>
      </c>
      <c r="E246" s="231" t="s">
        <v>5421</v>
      </c>
      <c r="F246" s="232" t="s">
        <v>5422</v>
      </c>
      <c r="G246" s="233" t="s">
        <v>4509</v>
      </c>
      <c r="H246" s="234">
        <v>2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304</v>
      </c>
      <c r="AT246" s="242" t="s">
        <v>253</v>
      </c>
      <c r="AU246" s="242" t="s">
        <v>91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304</v>
      </c>
      <c r="BM246" s="242" t="s">
        <v>1176</v>
      </c>
    </row>
    <row r="247" s="2" customFormat="1" ht="16.5" customHeight="1">
      <c r="A247" s="41"/>
      <c r="B247" s="42"/>
      <c r="C247" s="230" t="s">
        <v>1029</v>
      </c>
      <c r="D247" s="230" t="s">
        <v>253</v>
      </c>
      <c r="E247" s="231" t="s">
        <v>5423</v>
      </c>
      <c r="F247" s="232" t="s">
        <v>5424</v>
      </c>
      <c r="G247" s="233" t="s">
        <v>4509</v>
      </c>
      <c r="H247" s="234">
        <v>2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304</v>
      </c>
      <c r="AT247" s="242" t="s">
        <v>253</v>
      </c>
      <c r="AU247" s="242" t="s">
        <v>91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304</v>
      </c>
      <c r="BM247" s="242" t="s">
        <v>1186</v>
      </c>
    </row>
    <row r="248" s="2" customFormat="1" ht="24.15" customHeight="1">
      <c r="A248" s="41"/>
      <c r="B248" s="42"/>
      <c r="C248" s="230" t="s">
        <v>1036</v>
      </c>
      <c r="D248" s="230" t="s">
        <v>253</v>
      </c>
      <c r="E248" s="231" t="s">
        <v>5425</v>
      </c>
      <c r="F248" s="232" t="s">
        <v>5426</v>
      </c>
      <c r="G248" s="233" t="s">
        <v>4509</v>
      </c>
      <c r="H248" s="234">
        <v>8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304</v>
      </c>
      <c r="AT248" s="242" t="s">
        <v>253</v>
      </c>
      <c r="AU248" s="242" t="s">
        <v>91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304</v>
      </c>
      <c r="BM248" s="242" t="s">
        <v>1843</v>
      </c>
    </row>
    <row r="249" s="2" customFormat="1" ht="16.5" customHeight="1">
      <c r="A249" s="41"/>
      <c r="B249" s="42"/>
      <c r="C249" s="230" t="s">
        <v>1051</v>
      </c>
      <c r="D249" s="230" t="s">
        <v>253</v>
      </c>
      <c r="E249" s="231" t="s">
        <v>5427</v>
      </c>
      <c r="F249" s="232" t="s">
        <v>5428</v>
      </c>
      <c r="G249" s="233" t="s">
        <v>4509</v>
      </c>
      <c r="H249" s="234">
        <v>2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304</v>
      </c>
      <c r="AT249" s="242" t="s">
        <v>253</v>
      </c>
      <c r="AU249" s="242" t="s">
        <v>91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304</v>
      </c>
      <c r="BM249" s="242" t="s">
        <v>1855</v>
      </c>
    </row>
    <row r="250" s="2" customFormat="1" ht="16.5" customHeight="1">
      <c r="A250" s="41"/>
      <c r="B250" s="42"/>
      <c r="C250" s="230" t="s">
        <v>1145</v>
      </c>
      <c r="D250" s="230" t="s">
        <v>253</v>
      </c>
      <c r="E250" s="231" t="s">
        <v>5429</v>
      </c>
      <c r="F250" s="232" t="s">
        <v>5430</v>
      </c>
      <c r="G250" s="233" t="s">
        <v>4509</v>
      </c>
      <c r="H250" s="234">
        <v>2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304</v>
      </c>
      <c r="AT250" s="242" t="s">
        <v>253</v>
      </c>
      <c r="AU250" s="242" t="s">
        <v>91</v>
      </c>
      <c r="AY250" s="19" t="s">
        <v>251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304</v>
      </c>
      <c r="BM250" s="242" t="s">
        <v>1879</v>
      </c>
    </row>
    <row r="251" s="2" customFormat="1" ht="16.5" customHeight="1">
      <c r="A251" s="41"/>
      <c r="B251" s="42"/>
      <c r="C251" s="230" t="s">
        <v>1157</v>
      </c>
      <c r="D251" s="230" t="s">
        <v>253</v>
      </c>
      <c r="E251" s="231" t="s">
        <v>5431</v>
      </c>
      <c r="F251" s="232" t="s">
        <v>5432</v>
      </c>
      <c r="G251" s="233" t="s">
        <v>4509</v>
      </c>
      <c r="H251" s="234">
        <v>2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304</v>
      </c>
      <c r="AT251" s="242" t="s">
        <v>253</v>
      </c>
      <c r="AU251" s="242" t="s">
        <v>91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304</v>
      </c>
      <c r="BM251" s="242" t="s">
        <v>1191</v>
      </c>
    </row>
    <row r="252" s="2" customFormat="1" ht="16.5" customHeight="1">
      <c r="A252" s="41"/>
      <c r="B252" s="42"/>
      <c r="C252" s="230" t="s">
        <v>661</v>
      </c>
      <c r="D252" s="230" t="s">
        <v>253</v>
      </c>
      <c r="E252" s="231" t="s">
        <v>5433</v>
      </c>
      <c r="F252" s="232" t="s">
        <v>5434</v>
      </c>
      <c r="G252" s="233" t="s">
        <v>4509</v>
      </c>
      <c r="H252" s="234">
        <v>2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304</v>
      </c>
      <c r="AT252" s="242" t="s">
        <v>253</v>
      </c>
      <c r="AU252" s="242" t="s">
        <v>91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304</v>
      </c>
      <c r="BM252" s="242" t="s">
        <v>1195</v>
      </c>
    </row>
    <row r="253" s="2" customFormat="1" ht="16.5" customHeight="1">
      <c r="A253" s="41"/>
      <c r="B253" s="42"/>
      <c r="C253" s="230" t="s">
        <v>1164</v>
      </c>
      <c r="D253" s="230" t="s">
        <v>253</v>
      </c>
      <c r="E253" s="231" t="s">
        <v>5435</v>
      </c>
      <c r="F253" s="232" t="s">
        <v>5436</v>
      </c>
      <c r="G253" s="233" t="s">
        <v>4509</v>
      </c>
      <c r="H253" s="234">
        <v>1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304</v>
      </c>
      <c r="AT253" s="242" t="s">
        <v>253</v>
      </c>
      <c r="AU253" s="242" t="s">
        <v>91</v>
      </c>
      <c r="AY253" s="19" t="s">
        <v>251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304</v>
      </c>
      <c r="BM253" s="242" t="s">
        <v>1200</v>
      </c>
    </row>
    <row r="254" s="2" customFormat="1" ht="16.5" customHeight="1">
      <c r="A254" s="41"/>
      <c r="B254" s="42"/>
      <c r="C254" s="230" t="s">
        <v>674</v>
      </c>
      <c r="D254" s="230" t="s">
        <v>253</v>
      </c>
      <c r="E254" s="231" t="s">
        <v>5437</v>
      </c>
      <c r="F254" s="232" t="s">
        <v>5438</v>
      </c>
      <c r="G254" s="233" t="s">
        <v>4509</v>
      </c>
      <c r="H254" s="234">
        <v>1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304</v>
      </c>
      <c r="AT254" s="242" t="s">
        <v>253</v>
      </c>
      <c r="AU254" s="242" t="s">
        <v>91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304</v>
      </c>
      <c r="BM254" s="242" t="s">
        <v>1205</v>
      </c>
    </row>
    <row r="255" s="2" customFormat="1" ht="24.15" customHeight="1">
      <c r="A255" s="41"/>
      <c r="B255" s="42"/>
      <c r="C255" s="230" t="s">
        <v>1173</v>
      </c>
      <c r="D255" s="230" t="s">
        <v>253</v>
      </c>
      <c r="E255" s="231" t="s">
        <v>5439</v>
      </c>
      <c r="F255" s="232" t="s">
        <v>5440</v>
      </c>
      <c r="G255" s="233" t="s">
        <v>4509</v>
      </c>
      <c r="H255" s="234">
        <v>1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304</v>
      </c>
      <c r="AT255" s="242" t="s">
        <v>253</v>
      </c>
      <c r="AU255" s="242" t="s">
        <v>91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304</v>
      </c>
      <c r="BM255" s="242" t="s">
        <v>1209</v>
      </c>
    </row>
    <row r="256" s="2" customFormat="1" ht="16.5" customHeight="1">
      <c r="A256" s="41"/>
      <c r="B256" s="42"/>
      <c r="C256" s="230" t="s">
        <v>691</v>
      </c>
      <c r="D256" s="230" t="s">
        <v>253</v>
      </c>
      <c r="E256" s="231" t="s">
        <v>5441</v>
      </c>
      <c r="F256" s="232" t="s">
        <v>5442</v>
      </c>
      <c r="G256" s="233" t="s">
        <v>1665</v>
      </c>
      <c r="H256" s="305"/>
      <c r="I256" s="235"/>
      <c r="J256" s="236">
        <f>ROUND(I256*H256,2)</f>
        <v>0</v>
      </c>
      <c r="K256" s="237"/>
      <c r="L256" s="47"/>
      <c r="M256" s="306" t="s">
        <v>1</v>
      </c>
      <c r="N256" s="307" t="s">
        <v>49</v>
      </c>
      <c r="O256" s="308"/>
      <c r="P256" s="309">
        <f>O256*H256</f>
        <v>0</v>
      </c>
      <c r="Q256" s="309">
        <v>0</v>
      </c>
      <c r="R256" s="309">
        <f>Q256*H256</f>
        <v>0</v>
      </c>
      <c r="S256" s="309">
        <v>0</v>
      </c>
      <c r="T256" s="310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304</v>
      </c>
      <c r="AT256" s="242" t="s">
        <v>253</v>
      </c>
      <c r="AU256" s="242" t="s">
        <v>91</v>
      </c>
      <c r="AY256" s="19" t="s">
        <v>251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304</v>
      </c>
      <c r="BM256" s="242" t="s">
        <v>1222</v>
      </c>
    </row>
    <row r="257" s="2" customFormat="1" ht="6.96" customHeight="1">
      <c r="A257" s="41"/>
      <c r="B257" s="69"/>
      <c r="C257" s="70"/>
      <c r="D257" s="70"/>
      <c r="E257" s="70"/>
      <c r="F257" s="70"/>
      <c r="G257" s="70"/>
      <c r="H257" s="70"/>
      <c r="I257" s="70"/>
      <c r="J257" s="70"/>
      <c r="K257" s="70"/>
      <c r="L257" s="47"/>
      <c r="M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</row>
  </sheetData>
  <sheetProtection sheet="1" autoFilter="0" formatColumns="0" formatRows="0" objects="1" scenarios="1" spinCount="100000" saltValue="TE/RGLybo0iRnGP01iZYVDuYc6Bla5BUbyuh89MCkK0ymxrq11B/slddyi+fErHC+f1ngKWXNFwISQphz28XVQ==" hashValue="zztJUlkgaApyywgMmInkDT0WjF/NlN/QMXu3V336Mn00gWo6o8Lt6B6dI6ep+AZguYo1cbdSwhw+ixdpJIMY8Q==" algorithmName="SHA-512" password="CC35"/>
  <autoFilter ref="C127:K2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5443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ROUND((SUM(BE127:BE156)),  2)</f>
        <v>0</v>
      </c>
      <c r="G35" s="41"/>
      <c r="H35" s="41"/>
      <c r="I35" s="167">
        <v>0.20999999999999999</v>
      </c>
      <c r="J35" s="166">
        <f>ROUND(((SUM(BE127:BE156))*I35),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ROUND((SUM(BF127:BF156)),  2)</f>
        <v>0</v>
      </c>
      <c r="G36" s="41"/>
      <c r="H36" s="41"/>
      <c r="I36" s="167">
        <v>0.12</v>
      </c>
      <c r="J36" s="166">
        <f>ROUND(((SUM(BF127:BF156))*I36),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ROUND((SUM(BG127:BG156)),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ROUND((SUM(BH127:BH156)),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ROUND((SUM(BI127:BI156)),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01_PLYN - Vnitřní plynovod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5444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5445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5446</v>
      </c>
      <c r="E101" s="199"/>
      <c r="F101" s="199"/>
      <c r="G101" s="199"/>
      <c r="H101" s="199"/>
      <c r="I101" s="199"/>
      <c r="J101" s="200">
        <f>J130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197"/>
      <c r="C102" s="136"/>
      <c r="D102" s="198" t="s">
        <v>5447</v>
      </c>
      <c r="E102" s="199"/>
      <c r="F102" s="199"/>
      <c r="G102" s="199"/>
      <c r="H102" s="199"/>
      <c r="I102" s="199"/>
      <c r="J102" s="200">
        <f>J133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6"/>
      <c r="D103" s="198" t="s">
        <v>5448</v>
      </c>
      <c r="E103" s="199"/>
      <c r="F103" s="199"/>
      <c r="G103" s="199"/>
      <c r="H103" s="199"/>
      <c r="I103" s="199"/>
      <c r="J103" s="200">
        <f>J137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5449</v>
      </c>
      <c r="E104" s="199"/>
      <c r="F104" s="199"/>
      <c r="G104" s="199"/>
      <c r="H104" s="199"/>
      <c r="I104" s="199"/>
      <c r="J104" s="200">
        <f>J142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6"/>
      <c r="D105" s="198" t="s">
        <v>5450</v>
      </c>
      <c r="E105" s="199"/>
      <c r="F105" s="199"/>
      <c r="G105" s="199"/>
      <c r="H105" s="199"/>
      <c r="I105" s="199"/>
      <c r="J105" s="200">
        <f>J149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" customFormat="1" ht="12" customHeight="1">
      <c r="B116" s="23"/>
      <c r="C116" s="34" t="s">
        <v>190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1"/>
      <c r="B117" s="42"/>
      <c r="C117" s="43"/>
      <c r="D117" s="43"/>
      <c r="E117" s="186" t="s">
        <v>191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192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79" t="str">
        <f>E11</f>
        <v>SO 01_PLYN - Vnitřní plynovod</v>
      </c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22</v>
      </c>
      <c r="D121" s="43"/>
      <c r="E121" s="43"/>
      <c r="F121" s="29" t="str">
        <f>F14</f>
        <v xml:space="preserve"> </v>
      </c>
      <c r="G121" s="43"/>
      <c r="H121" s="43"/>
      <c r="I121" s="34" t="s">
        <v>24</v>
      </c>
      <c r="J121" s="82" t="str">
        <f>IF(J14="","",J14)</f>
        <v>25. 11. 2022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30</v>
      </c>
      <c r="D123" s="43"/>
      <c r="E123" s="43"/>
      <c r="F123" s="29" t="str">
        <f>E17</f>
        <v>Vysoká škola polytechnická Jihlava</v>
      </c>
      <c r="G123" s="43"/>
      <c r="H123" s="43"/>
      <c r="I123" s="34" t="s">
        <v>36</v>
      </c>
      <c r="J123" s="39" t="str">
        <f>E23</f>
        <v>A32 spol. s r. o.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34</v>
      </c>
      <c r="D124" s="43"/>
      <c r="E124" s="43"/>
      <c r="F124" s="29" t="str">
        <f>IF(E20="","",E20)</f>
        <v>Vyplň údaj</v>
      </c>
      <c r="G124" s="43"/>
      <c r="H124" s="43"/>
      <c r="I124" s="34" t="s">
        <v>41</v>
      </c>
      <c r="J124" s="39" t="str">
        <f>E26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02"/>
      <c r="B126" s="203"/>
      <c r="C126" s="204" t="s">
        <v>237</v>
      </c>
      <c r="D126" s="205" t="s">
        <v>69</v>
      </c>
      <c r="E126" s="205" t="s">
        <v>65</v>
      </c>
      <c r="F126" s="205" t="s">
        <v>66</v>
      </c>
      <c r="G126" s="205" t="s">
        <v>238</v>
      </c>
      <c r="H126" s="205" t="s">
        <v>239</v>
      </c>
      <c r="I126" s="205" t="s">
        <v>240</v>
      </c>
      <c r="J126" s="206" t="s">
        <v>196</v>
      </c>
      <c r="K126" s="207" t="s">
        <v>241</v>
      </c>
      <c r="L126" s="208"/>
      <c r="M126" s="103" t="s">
        <v>1</v>
      </c>
      <c r="N126" s="104" t="s">
        <v>48</v>
      </c>
      <c r="O126" s="104" t="s">
        <v>242</v>
      </c>
      <c r="P126" s="104" t="s">
        <v>243</v>
      </c>
      <c r="Q126" s="104" t="s">
        <v>244</v>
      </c>
      <c r="R126" s="104" t="s">
        <v>245</v>
      </c>
      <c r="S126" s="104" t="s">
        <v>246</v>
      </c>
      <c r="T126" s="105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1"/>
      <c r="B127" s="42"/>
      <c r="C127" s="110" t="s">
        <v>248</v>
      </c>
      <c r="D127" s="43"/>
      <c r="E127" s="43"/>
      <c r="F127" s="43"/>
      <c r="G127" s="43"/>
      <c r="H127" s="43"/>
      <c r="I127" s="43"/>
      <c r="J127" s="209">
        <f>BK127</f>
        <v>0</v>
      </c>
      <c r="K127" s="43"/>
      <c r="L127" s="47"/>
      <c r="M127" s="106"/>
      <c r="N127" s="210"/>
      <c r="O127" s="107"/>
      <c r="P127" s="211">
        <f>P128</f>
        <v>0</v>
      </c>
      <c r="Q127" s="107"/>
      <c r="R127" s="211">
        <f>R128</f>
        <v>0</v>
      </c>
      <c r="S127" s="107"/>
      <c r="T127" s="212">
        <f>T128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83</v>
      </c>
      <c r="AU127" s="19" t="s">
        <v>198</v>
      </c>
      <c r="BK127" s="213">
        <f>BK128</f>
        <v>0</v>
      </c>
    </row>
    <row r="128" s="12" customFormat="1" ht="25.92" customHeight="1">
      <c r="A128" s="12"/>
      <c r="B128" s="214"/>
      <c r="C128" s="215"/>
      <c r="D128" s="216" t="s">
        <v>83</v>
      </c>
      <c r="E128" s="217" t="s">
        <v>4917</v>
      </c>
      <c r="F128" s="217" t="s">
        <v>109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</f>
        <v>0</v>
      </c>
      <c r="Q128" s="222"/>
      <c r="R128" s="223">
        <f>R129</f>
        <v>0</v>
      </c>
      <c r="S128" s="222"/>
      <c r="T128" s="22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84</v>
      </c>
      <c r="AY128" s="225" t="s">
        <v>251</v>
      </c>
      <c r="BK128" s="227">
        <f>BK129</f>
        <v>0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4465</v>
      </c>
      <c r="F129" s="228" t="s">
        <v>88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P130+P137+P142+P149</f>
        <v>0</v>
      </c>
      <c r="Q129" s="222"/>
      <c r="R129" s="223">
        <f>R130+R137+R142+R149</f>
        <v>0</v>
      </c>
      <c r="S129" s="222"/>
      <c r="T129" s="224">
        <f>T130+T137+T142+T149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91</v>
      </c>
      <c r="AY129" s="225" t="s">
        <v>251</v>
      </c>
      <c r="BK129" s="227">
        <f>BK130+BK137+BK142+BK149</f>
        <v>0</v>
      </c>
    </row>
    <row r="130" s="12" customFormat="1" ht="20.88" customHeight="1">
      <c r="A130" s="12"/>
      <c r="B130" s="214"/>
      <c r="C130" s="215"/>
      <c r="D130" s="216" t="s">
        <v>83</v>
      </c>
      <c r="E130" s="228" t="s">
        <v>4532</v>
      </c>
      <c r="F130" s="228" t="s">
        <v>5451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P131+P132+P133</f>
        <v>0</v>
      </c>
      <c r="Q130" s="222"/>
      <c r="R130" s="223">
        <f>R131+R132+R133</f>
        <v>0</v>
      </c>
      <c r="S130" s="222"/>
      <c r="T130" s="224">
        <f>T131+T132+T133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93</v>
      </c>
      <c r="AY130" s="225" t="s">
        <v>251</v>
      </c>
      <c r="BK130" s="227">
        <f>BK131+BK132+BK133</f>
        <v>0</v>
      </c>
    </row>
    <row r="131" s="2" customFormat="1" ht="16.5" customHeight="1">
      <c r="A131" s="41"/>
      <c r="B131" s="42"/>
      <c r="C131" s="230" t="s">
        <v>91</v>
      </c>
      <c r="D131" s="230" t="s">
        <v>253</v>
      </c>
      <c r="E131" s="231" t="s">
        <v>5452</v>
      </c>
      <c r="F131" s="232" t="s">
        <v>5453</v>
      </c>
      <c r="G131" s="233" t="s">
        <v>321</v>
      </c>
      <c r="H131" s="234">
        <v>121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273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309</v>
      </c>
    </row>
    <row r="132" s="2" customFormat="1" ht="16.5" customHeight="1">
      <c r="A132" s="41"/>
      <c r="B132" s="42"/>
      <c r="C132" s="230" t="s">
        <v>93</v>
      </c>
      <c r="D132" s="230" t="s">
        <v>253</v>
      </c>
      <c r="E132" s="231" t="s">
        <v>5454</v>
      </c>
      <c r="F132" s="232" t="s">
        <v>5455</v>
      </c>
      <c r="G132" s="233" t="s">
        <v>321</v>
      </c>
      <c r="H132" s="234">
        <v>37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273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409</v>
      </c>
    </row>
    <row r="133" s="17" customFormat="1" ht="20.88" customHeight="1">
      <c r="A133" s="17"/>
      <c r="B133" s="311"/>
      <c r="C133" s="312"/>
      <c r="D133" s="313" t="s">
        <v>83</v>
      </c>
      <c r="E133" s="313" t="s">
        <v>4555</v>
      </c>
      <c r="F133" s="313" t="s">
        <v>5456</v>
      </c>
      <c r="G133" s="312"/>
      <c r="H133" s="312"/>
      <c r="I133" s="314"/>
      <c r="J133" s="315">
        <f>BK133</f>
        <v>0</v>
      </c>
      <c r="K133" s="312"/>
      <c r="L133" s="316"/>
      <c r="M133" s="317"/>
      <c r="N133" s="318"/>
      <c r="O133" s="318"/>
      <c r="P133" s="319">
        <f>SUM(P134:P136)</f>
        <v>0</v>
      </c>
      <c r="Q133" s="318"/>
      <c r="R133" s="319">
        <f>SUM(R134:R136)</f>
        <v>0</v>
      </c>
      <c r="S133" s="318"/>
      <c r="T133" s="320">
        <f>SUM(T134:T136)</f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321" t="s">
        <v>91</v>
      </c>
      <c r="AT133" s="322" t="s">
        <v>83</v>
      </c>
      <c r="AU133" s="322" t="s">
        <v>273</v>
      </c>
      <c r="AY133" s="321" t="s">
        <v>251</v>
      </c>
      <c r="BK133" s="323">
        <f>SUM(BK134:BK136)</f>
        <v>0</v>
      </c>
    </row>
    <row r="134" s="2" customFormat="1" ht="16.5" customHeight="1">
      <c r="A134" s="41"/>
      <c r="B134" s="42"/>
      <c r="C134" s="230" t="s">
        <v>273</v>
      </c>
      <c r="D134" s="230" t="s">
        <v>253</v>
      </c>
      <c r="E134" s="231" t="s">
        <v>5457</v>
      </c>
      <c r="F134" s="232" t="s">
        <v>5458</v>
      </c>
      <c r="G134" s="233" t="s">
        <v>321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257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322</v>
      </c>
    </row>
    <row r="135" s="2" customFormat="1" ht="16.5" customHeight="1">
      <c r="A135" s="41"/>
      <c r="B135" s="42"/>
      <c r="C135" s="230" t="s">
        <v>257</v>
      </c>
      <c r="D135" s="230" t="s">
        <v>253</v>
      </c>
      <c r="E135" s="231" t="s">
        <v>5459</v>
      </c>
      <c r="F135" s="232" t="s">
        <v>5460</v>
      </c>
      <c r="G135" s="233" t="s">
        <v>321</v>
      </c>
      <c r="H135" s="234">
        <v>11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257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336</v>
      </c>
    </row>
    <row r="136" s="2" customFormat="1" ht="16.5" customHeight="1">
      <c r="A136" s="41"/>
      <c r="B136" s="42"/>
      <c r="C136" s="230" t="s">
        <v>284</v>
      </c>
      <c r="D136" s="230" t="s">
        <v>253</v>
      </c>
      <c r="E136" s="231" t="s">
        <v>5461</v>
      </c>
      <c r="F136" s="232" t="s">
        <v>5462</v>
      </c>
      <c r="G136" s="233" t="s">
        <v>1431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257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341</v>
      </c>
    </row>
    <row r="137" s="12" customFormat="1" ht="20.88" customHeight="1">
      <c r="A137" s="12"/>
      <c r="B137" s="214"/>
      <c r="C137" s="215"/>
      <c r="D137" s="216" t="s">
        <v>83</v>
      </c>
      <c r="E137" s="228" t="s">
        <v>4613</v>
      </c>
      <c r="F137" s="228" t="s">
        <v>5463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SUM(P138:P141)</f>
        <v>0</v>
      </c>
      <c r="Q137" s="222"/>
      <c r="R137" s="223">
        <f>SUM(R138:R141)</f>
        <v>0</v>
      </c>
      <c r="S137" s="222"/>
      <c r="T137" s="224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93</v>
      </c>
      <c r="AY137" s="225" t="s">
        <v>251</v>
      </c>
      <c r="BK137" s="227">
        <f>SUM(BK138:BK141)</f>
        <v>0</v>
      </c>
    </row>
    <row r="138" s="2" customFormat="1" ht="16.5" customHeight="1">
      <c r="A138" s="41"/>
      <c r="B138" s="42"/>
      <c r="C138" s="230" t="s">
        <v>276</v>
      </c>
      <c r="D138" s="230" t="s">
        <v>253</v>
      </c>
      <c r="E138" s="231" t="s">
        <v>5464</v>
      </c>
      <c r="F138" s="232" t="s">
        <v>5465</v>
      </c>
      <c r="G138" s="233" t="s">
        <v>4509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273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352</v>
      </c>
    </row>
    <row r="139" s="2" customFormat="1" ht="16.5" customHeight="1">
      <c r="A139" s="41"/>
      <c r="B139" s="42"/>
      <c r="C139" s="230" t="s">
        <v>295</v>
      </c>
      <c r="D139" s="230" t="s">
        <v>253</v>
      </c>
      <c r="E139" s="231" t="s">
        <v>5466</v>
      </c>
      <c r="F139" s="232" t="s">
        <v>5467</v>
      </c>
      <c r="G139" s="233" t="s">
        <v>4509</v>
      </c>
      <c r="H139" s="234">
        <v>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273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358</v>
      </c>
    </row>
    <row r="140" s="2" customFormat="1" ht="24.15" customHeight="1">
      <c r="A140" s="41"/>
      <c r="B140" s="42"/>
      <c r="C140" s="230" t="s">
        <v>281</v>
      </c>
      <c r="D140" s="230" t="s">
        <v>253</v>
      </c>
      <c r="E140" s="231" t="s">
        <v>5468</v>
      </c>
      <c r="F140" s="232" t="s">
        <v>5469</v>
      </c>
      <c r="G140" s="233" t="s">
        <v>4509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273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364</v>
      </c>
    </row>
    <row r="141" s="2" customFormat="1" ht="16.5" customHeight="1">
      <c r="A141" s="41"/>
      <c r="B141" s="42"/>
      <c r="C141" s="230" t="s">
        <v>306</v>
      </c>
      <c r="D141" s="230" t="s">
        <v>253</v>
      </c>
      <c r="E141" s="231" t="s">
        <v>5470</v>
      </c>
      <c r="F141" s="232" t="s">
        <v>5462</v>
      </c>
      <c r="G141" s="233" t="s">
        <v>1431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273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375</v>
      </c>
    </row>
    <row r="142" s="12" customFormat="1" ht="20.88" customHeight="1">
      <c r="A142" s="12"/>
      <c r="B142" s="214"/>
      <c r="C142" s="215"/>
      <c r="D142" s="216" t="s">
        <v>83</v>
      </c>
      <c r="E142" s="228" t="s">
        <v>5390</v>
      </c>
      <c r="F142" s="228" t="s">
        <v>5471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SUM(P143:P148)</f>
        <v>0</v>
      </c>
      <c r="Q142" s="222"/>
      <c r="R142" s="223">
        <f>SUM(R143:R148)</f>
        <v>0</v>
      </c>
      <c r="S142" s="222"/>
      <c r="T142" s="224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93</v>
      </c>
      <c r="AY142" s="225" t="s">
        <v>251</v>
      </c>
      <c r="BK142" s="227">
        <f>SUM(BK143:BK148)</f>
        <v>0</v>
      </c>
    </row>
    <row r="143" s="2" customFormat="1" ht="16.5" customHeight="1">
      <c r="A143" s="41"/>
      <c r="B143" s="42"/>
      <c r="C143" s="230" t="s">
        <v>287</v>
      </c>
      <c r="D143" s="230" t="s">
        <v>253</v>
      </c>
      <c r="E143" s="231" t="s">
        <v>5472</v>
      </c>
      <c r="F143" s="232" t="s">
        <v>5473</v>
      </c>
      <c r="G143" s="233" t="s">
        <v>321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273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390</v>
      </c>
    </row>
    <row r="144" s="2" customFormat="1" ht="16.5" customHeight="1">
      <c r="A144" s="41"/>
      <c r="B144" s="42"/>
      <c r="C144" s="230" t="s">
        <v>333</v>
      </c>
      <c r="D144" s="230" t="s">
        <v>253</v>
      </c>
      <c r="E144" s="231" t="s">
        <v>5474</v>
      </c>
      <c r="F144" s="232" t="s">
        <v>5475</v>
      </c>
      <c r="G144" s="233" t="s">
        <v>4509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273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400</v>
      </c>
    </row>
    <row r="145" s="2" customFormat="1" ht="16.5" customHeight="1">
      <c r="A145" s="41"/>
      <c r="B145" s="42"/>
      <c r="C145" s="230" t="s">
        <v>8</v>
      </c>
      <c r="D145" s="230" t="s">
        <v>253</v>
      </c>
      <c r="E145" s="231" t="s">
        <v>5466</v>
      </c>
      <c r="F145" s="232" t="s">
        <v>5467</v>
      </c>
      <c r="G145" s="233" t="s">
        <v>4509</v>
      </c>
      <c r="H145" s="234">
        <v>2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273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405</v>
      </c>
    </row>
    <row r="146" s="2" customFormat="1" ht="16.5" customHeight="1">
      <c r="A146" s="41"/>
      <c r="B146" s="42"/>
      <c r="C146" s="230" t="s">
        <v>349</v>
      </c>
      <c r="D146" s="230" t="s">
        <v>253</v>
      </c>
      <c r="E146" s="231" t="s">
        <v>5476</v>
      </c>
      <c r="F146" s="232" t="s">
        <v>5477</v>
      </c>
      <c r="G146" s="233" t="s">
        <v>4509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273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412</v>
      </c>
    </row>
    <row r="147" s="2" customFormat="1" ht="16.5" customHeight="1">
      <c r="A147" s="41"/>
      <c r="B147" s="42"/>
      <c r="C147" s="230" t="s">
        <v>299</v>
      </c>
      <c r="D147" s="230" t="s">
        <v>253</v>
      </c>
      <c r="E147" s="231" t="s">
        <v>5478</v>
      </c>
      <c r="F147" s="232" t="s">
        <v>5479</v>
      </c>
      <c r="G147" s="233" t="s">
        <v>4509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273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424</v>
      </c>
    </row>
    <row r="148" s="2" customFormat="1" ht="16.5" customHeight="1">
      <c r="A148" s="41"/>
      <c r="B148" s="42"/>
      <c r="C148" s="230" t="s">
        <v>361</v>
      </c>
      <c r="D148" s="230" t="s">
        <v>253</v>
      </c>
      <c r="E148" s="231" t="s">
        <v>5470</v>
      </c>
      <c r="F148" s="232" t="s">
        <v>5462</v>
      </c>
      <c r="G148" s="233" t="s">
        <v>1431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273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433</v>
      </c>
    </row>
    <row r="149" s="12" customFormat="1" ht="20.88" customHeight="1">
      <c r="A149" s="12"/>
      <c r="B149" s="214"/>
      <c r="C149" s="215"/>
      <c r="D149" s="216" t="s">
        <v>83</v>
      </c>
      <c r="E149" s="228" t="s">
        <v>1155</v>
      </c>
      <c r="F149" s="228" t="s">
        <v>5480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SUM(P150:P156)</f>
        <v>0</v>
      </c>
      <c r="Q149" s="222"/>
      <c r="R149" s="223">
        <f>SUM(R150:R156)</f>
        <v>0</v>
      </c>
      <c r="S149" s="222"/>
      <c r="T149" s="224">
        <f>SUM(T150:T156)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93</v>
      </c>
      <c r="AY149" s="225" t="s">
        <v>251</v>
      </c>
      <c r="BK149" s="227">
        <f>SUM(BK150:BK156)</f>
        <v>0</v>
      </c>
    </row>
    <row r="150" s="2" customFormat="1" ht="16.5" customHeight="1">
      <c r="A150" s="41"/>
      <c r="B150" s="42"/>
      <c r="C150" s="230" t="s">
        <v>304</v>
      </c>
      <c r="D150" s="230" t="s">
        <v>253</v>
      </c>
      <c r="E150" s="231" t="s">
        <v>5481</v>
      </c>
      <c r="F150" s="232" t="s">
        <v>5482</v>
      </c>
      <c r="G150" s="233" t="s">
        <v>1431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273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440</v>
      </c>
    </row>
    <row r="151" s="2" customFormat="1" ht="16.5" customHeight="1">
      <c r="A151" s="41"/>
      <c r="B151" s="42"/>
      <c r="C151" s="230" t="s">
        <v>386</v>
      </c>
      <c r="D151" s="230" t="s">
        <v>253</v>
      </c>
      <c r="E151" s="231" t="s">
        <v>5483</v>
      </c>
      <c r="F151" s="232" t="s">
        <v>5484</v>
      </c>
      <c r="G151" s="233" t="s">
        <v>1431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273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448</v>
      </c>
    </row>
    <row r="152" s="2" customFormat="1" ht="16.5" customHeight="1">
      <c r="A152" s="41"/>
      <c r="B152" s="42"/>
      <c r="C152" s="230" t="s">
        <v>309</v>
      </c>
      <c r="D152" s="230" t="s">
        <v>253</v>
      </c>
      <c r="E152" s="231" t="s">
        <v>5485</v>
      </c>
      <c r="F152" s="232" t="s">
        <v>5486</v>
      </c>
      <c r="G152" s="233" t="s">
        <v>1431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273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453</v>
      </c>
    </row>
    <row r="153" s="2" customFormat="1" ht="16.5" customHeight="1">
      <c r="A153" s="41"/>
      <c r="B153" s="42"/>
      <c r="C153" s="230" t="s">
        <v>402</v>
      </c>
      <c r="D153" s="230" t="s">
        <v>253</v>
      </c>
      <c r="E153" s="231" t="s">
        <v>5487</v>
      </c>
      <c r="F153" s="232" t="s">
        <v>5488</v>
      </c>
      <c r="G153" s="233" t="s">
        <v>1431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273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458</v>
      </c>
    </row>
    <row r="154" s="2" customFormat="1" ht="24.15" customHeight="1">
      <c r="A154" s="41"/>
      <c r="B154" s="42"/>
      <c r="C154" s="230" t="s">
        <v>7</v>
      </c>
      <c r="D154" s="230" t="s">
        <v>253</v>
      </c>
      <c r="E154" s="231" t="s">
        <v>5489</v>
      </c>
      <c r="F154" s="232" t="s">
        <v>5490</v>
      </c>
      <c r="G154" s="233" t="s">
        <v>1431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273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470</v>
      </c>
    </row>
    <row r="155" s="2" customFormat="1" ht="16.5" customHeight="1">
      <c r="A155" s="41"/>
      <c r="B155" s="42"/>
      <c r="C155" s="230" t="s">
        <v>322</v>
      </c>
      <c r="D155" s="230" t="s">
        <v>253</v>
      </c>
      <c r="E155" s="231" t="s">
        <v>5491</v>
      </c>
      <c r="F155" s="232" t="s">
        <v>5492</v>
      </c>
      <c r="G155" s="233" t="s">
        <v>1431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273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475</v>
      </c>
    </row>
    <row r="156" s="2" customFormat="1" ht="24.15" customHeight="1">
      <c r="A156" s="41"/>
      <c r="B156" s="42"/>
      <c r="C156" s="230" t="s">
        <v>437</v>
      </c>
      <c r="D156" s="230" t="s">
        <v>253</v>
      </c>
      <c r="E156" s="231" t="s">
        <v>5493</v>
      </c>
      <c r="F156" s="232" t="s">
        <v>5494</v>
      </c>
      <c r="G156" s="233" t="s">
        <v>1431</v>
      </c>
      <c r="H156" s="234">
        <v>1</v>
      </c>
      <c r="I156" s="235"/>
      <c r="J156" s="236">
        <f>ROUND(I156*H156,2)</f>
        <v>0</v>
      </c>
      <c r="K156" s="237"/>
      <c r="L156" s="47"/>
      <c r="M156" s="306" t="s">
        <v>1</v>
      </c>
      <c r="N156" s="307" t="s">
        <v>49</v>
      </c>
      <c r="O156" s="308"/>
      <c r="P156" s="309">
        <f>O156*H156</f>
        <v>0</v>
      </c>
      <c r="Q156" s="309">
        <v>0</v>
      </c>
      <c r="R156" s="309">
        <f>Q156*H156</f>
        <v>0</v>
      </c>
      <c r="S156" s="309">
        <v>0</v>
      </c>
      <c r="T156" s="310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273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480</v>
      </c>
    </row>
    <row r="157" s="2" customFormat="1" ht="6.96" customHeight="1">
      <c r="A157" s="41"/>
      <c r="B157" s="69"/>
      <c r="C157" s="70"/>
      <c r="D157" s="70"/>
      <c r="E157" s="70"/>
      <c r="F157" s="70"/>
      <c r="G157" s="70"/>
      <c r="H157" s="70"/>
      <c r="I157" s="70"/>
      <c r="J157" s="70"/>
      <c r="K157" s="70"/>
      <c r="L157" s="47"/>
      <c r="M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</sheetData>
  <sheetProtection sheet="1" autoFilter="0" formatColumns="0" formatRows="0" objects="1" scenarios="1" spinCount="100000" saltValue="PDkBr60UpeYBH8Z8Q5J5ybTumGy8wIQ6O+IdQ24PWJi/bdLed96AsWI6FzaX/2HrjARJAwa3xNLx2Pua07zvEw==" hashValue="V+3NfOh/Px/Wlfy/IZtgOaBQSrhJlh0FCXWnaHJ+a4Fcswe3BXGdbMlTgm91nE7hOFFJwAJ5F6dO8sxcz+f+UQ==" algorithmName="SHA-512" password="CC35"/>
  <autoFilter ref="C126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5495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42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ROUND(J141,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ROUND((SUM(BE141:BE283)),  2)</f>
        <v>0</v>
      </c>
      <c r="G35" s="41"/>
      <c r="H35" s="41"/>
      <c r="I35" s="167">
        <v>0.20999999999999999</v>
      </c>
      <c r="J35" s="166">
        <f>ROUND(((SUM(BE141:BE283))*I35),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ROUND((SUM(BF141:BF283)),  2)</f>
        <v>0</v>
      </c>
      <c r="G36" s="41"/>
      <c r="H36" s="41"/>
      <c r="I36" s="167">
        <v>0.12</v>
      </c>
      <c r="J36" s="166">
        <f>ROUND(((SUM(BF141:BF283))*I36),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ROUND((SUM(BG141:BG283)),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ROUND((SUM(BH141:BH283)),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ROUND((SUM(BI141:BI283)),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01_SIL - Elektro silnoproud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J141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5496</v>
      </c>
      <c r="E99" s="194"/>
      <c r="F99" s="194"/>
      <c r="G99" s="194"/>
      <c r="H99" s="194"/>
      <c r="I99" s="194"/>
      <c r="J99" s="195">
        <f>J142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5497</v>
      </c>
      <c r="E100" s="194"/>
      <c r="F100" s="194"/>
      <c r="G100" s="194"/>
      <c r="H100" s="194"/>
      <c r="I100" s="194"/>
      <c r="J100" s="195">
        <f>J143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5498</v>
      </c>
      <c r="E101" s="194"/>
      <c r="F101" s="194"/>
      <c r="G101" s="194"/>
      <c r="H101" s="194"/>
      <c r="I101" s="194"/>
      <c r="J101" s="195">
        <f>J148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6"/>
      <c r="D102" s="198" t="s">
        <v>5499</v>
      </c>
      <c r="E102" s="199"/>
      <c r="F102" s="199"/>
      <c r="G102" s="199"/>
      <c r="H102" s="199"/>
      <c r="I102" s="199"/>
      <c r="J102" s="200">
        <f>J149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5500</v>
      </c>
      <c r="E103" s="199"/>
      <c r="F103" s="199"/>
      <c r="G103" s="199"/>
      <c r="H103" s="199"/>
      <c r="I103" s="199"/>
      <c r="J103" s="200">
        <f>J165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5501</v>
      </c>
      <c r="E104" s="199"/>
      <c r="F104" s="199"/>
      <c r="G104" s="199"/>
      <c r="H104" s="199"/>
      <c r="I104" s="199"/>
      <c r="J104" s="200">
        <f>J173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5502</v>
      </c>
      <c r="E105" s="199"/>
      <c r="F105" s="199"/>
      <c r="G105" s="199"/>
      <c r="H105" s="199"/>
      <c r="I105" s="199"/>
      <c r="J105" s="200">
        <f>J176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5503</v>
      </c>
      <c r="E106" s="194"/>
      <c r="F106" s="194"/>
      <c r="G106" s="194"/>
      <c r="H106" s="194"/>
      <c r="I106" s="194"/>
      <c r="J106" s="195">
        <f>J183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6"/>
      <c r="D107" s="198" t="s">
        <v>5504</v>
      </c>
      <c r="E107" s="199"/>
      <c r="F107" s="199"/>
      <c r="G107" s="199"/>
      <c r="H107" s="199"/>
      <c r="I107" s="199"/>
      <c r="J107" s="200">
        <f>J184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5505</v>
      </c>
      <c r="E108" s="199"/>
      <c r="F108" s="199"/>
      <c r="G108" s="199"/>
      <c r="H108" s="199"/>
      <c r="I108" s="199"/>
      <c r="J108" s="200">
        <f>J190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5506</v>
      </c>
      <c r="E109" s="194"/>
      <c r="F109" s="194"/>
      <c r="G109" s="194"/>
      <c r="H109" s="194"/>
      <c r="I109" s="194"/>
      <c r="J109" s="195">
        <f>J198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5498</v>
      </c>
      <c r="E110" s="194"/>
      <c r="F110" s="194"/>
      <c r="G110" s="194"/>
      <c r="H110" s="194"/>
      <c r="I110" s="194"/>
      <c r="J110" s="195">
        <f>J208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6"/>
      <c r="D111" s="198" t="s">
        <v>5499</v>
      </c>
      <c r="E111" s="199"/>
      <c r="F111" s="199"/>
      <c r="G111" s="199"/>
      <c r="H111" s="199"/>
      <c r="I111" s="199"/>
      <c r="J111" s="200">
        <f>J209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6"/>
      <c r="D112" s="198" t="s">
        <v>5500</v>
      </c>
      <c r="E112" s="199"/>
      <c r="F112" s="199"/>
      <c r="G112" s="199"/>
      <c r="H112" s="199"/>
      <c r="I112" s="199"/>
      <c r="J112" s="200">
        <f>J223</f>
        <v>0</v>
      </c>
      <c r="K112" s="136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6"/>
      <c r="D113" s="198" t="s">
        <v>5501</v>
      </c>
      <c r="E113" s="199"/>
      <c r="F113" s="199"/>
      <c r="G113" s="199"/>
      <c r="H113" s="199"/>
      <c r="I113" s="199"/>
      <c r="J113" s="200">
        <f>J231</f>
        <v>0</v>
      </c>
      <c r="K113" s="136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6"/>
      <c r="D114" s="198" t="s">
        <v>5502</v>
      </c>
      <c r="E114" s="199"/>
      <c r="F114" s="199"/>
      <c r="G114" s="199"/>
      <c r="H114" s="199"/>
      <c r="I114" s="199"/>
      <c r="J114" s="200">
        <f>J236</f>
        <v>0</v>
      </c>
      <c r="K114" s="136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1"/>
      <c r="C115" s="192"/>
      <c r="D115" s="193" t="s">
        <v>5503</v>
      </c>
      <c r="E115" s="194"/>
      <c r="F115" s="194"/>
      <c r="G115" s="194"/>
      <c r="H115" s="194"/>
      <c r="I115" s="194"/>
      <c r="J115" s="195">
        <f>J243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7"/>
      <c r="C116" s="136"/>
      <c r="D116" s="198" t="s">
        <v>5504</v>
      </c>
      <c r="E116" s="199"/>
      <c r="F116" s="199"/>
      <c r="G116" s="199"/>
      <c r="H116" s="199"/>
      <c r="I116" s="199"/>
      <c r="J116" s="200">
        <f>J244</f>
        <v>0</v>
      </c>
      <c r="K116" s="136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6"/>
      <c r="D117" s="198" t="s">
        <v>5505</v>
      </c>
      <c r="E117" s="199"/>
      <c r="F117" s="199"/>
      <c r="G117" s="199"/>
      <c r="H117" s="199"/>
      <c r="I117" s="199"/>
      <c r="J117" s="200">
        <f>J250</f>
        <v>0</v>
      </c>
      <c r="K117" s="136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1"/>
      <c r="C118" s="192"/>
      <c r="D118" s="193" t="s">
        <v>5507</v>
      </c>
      <c r="E118" s="194"/>
      <c r="F118" s="194"/>
      <c r="G118" s="194"/>
      <c r="H118" s="194"/>
      <c r="I118" s="194"/>
      <c r="J118" s="195">
        <f>J256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91"/>
      <c r="C119" s="192"/>
      <c r="D119" s="193" t="s">
        <v>5508</v>
      </c>
      <c r="E119" s="194"/>
      <c r="F119" s="194"/>
      <c r="G119" s="194"/>
      <c r="H119" s="194"/>
      <c r="I119" s="194"/>
      <c r="J119" s="195">
        <f>J277</f>
        <v>0</v>
      </c>
      <c r="K119" s="192"/>
      <c r="L119" s="19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5" s="2" customFormat="1" ht="6.96" customHeight="1">
      <c r="A125" s="41"/>
      <c r="B125" s="71"/>
      <c r="C125" s="72"/>
      <c r="D125" s="72"/>
      <c r="E125" s="72"/>
      <c r="F125" s="72"/>
      <c r="G125" s="72"/>
      <c r="H125" s="72"/>
      <c r="I125" s="72"/>
      <c r="J125" s="72"/>
      <c r="K125" s="72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4.96" customHeight="1">
      <c r="A126" s="41"/>
      <c r="B126" s="42"/>
      <c r="C126" s="25" t="s">
        <v>236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4" t="s">
        <v>16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6.25" customHeight="1">
      <c r="A129" s="41"/>
      <c r="B129" s="42"/>
      <c r="C129" s="43"/>
      <c r="D129" s="43"/>
      <c r="E129" s="186" t="str">
        <f>E7</f>
        <v>STUDENTSKÉ KOLEJE VYSOKÉ ŠKOLY POLYTECHNICKÉ JIHLAVA</v>
      </c>
      <c r="F129" s="34"/>
      <c r="G129" s="34"/>
      <c r="H129" s="34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1" customFormat="1" ht="12" customHeight="1">
      <c r="B130" s="23"/>
      <c r="C130" s="34" t="s">
        <v>190</v>
      </c>
      <c r="D130" s="24"/>
      <c r="E130" s="24"/>
      <c r="F130" s="24"/>
      <c r="G130" s="24"/>
      <c r="H130" s="24"/>
      <c r="I130" s="24"/>
      <c r="J130" s="24"/>
      <c r="K130" s="24"/>
      <c r="L130" s="22"/>
    </row>
    <row r="131" s="2" customFormat="1" ht="16.5" customHeight="1">
      <c r="A131" s="41"/>
      <c r="B131" s="42"/>
      <c r="C131" s="43"/>
      <c r="D131" s="43"/>
      <c r="E131" s="186" t="s">
        <v>191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4" t="s">
        <v>192</v>
      </c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6.5" customHeight="1">
      <c r="A133" s="41"/>
      <c r="B133" s="42"/>
      <c r="C133" s="43"/>
      <c r="D133" s="43"/>
      <c r="E133" s="79" t="str">
        <f>E11</f>
        <v>SO 01_SIL - Elektro silnoproud</v>
      </c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2" customHeight="1">
      <c r="A135" s="41"/>
      <c r="B135" s="42"/>
      <c r="C135" s="34" t="s">
        <v>22</v>
      </c>
      <c r="D135" s="43"/>
      <c r="E135" s="43"/>
      <c r="F135" s="29" t="str">
        <f>F14</f>
        <v xml:space="preserve"> </v>
      </c>
      <c r="G135" s="43"/>
      <c r="H135" s="43"/>
      <c r="I135" s="34" t="s">
        <v>24</v>
      </c>
      <c r="J135" s="82" t="str">
        <f>IF(J14="","",J14)</f>
        <v>25. 11. 2022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5.15" customHeight="1">
      <c r="A137" s="41"/>
      <c r="B137" s="42"/>
      <c r="C137" s="34" t="s">
        <v>30</v>
      </c>
      <c r="D137" s="43"/>
      <c r="E137" s="43"/>
      <c r="F137" s="29" t="str">
        <f>E17</f>
        <v>Vysoká škola polytechnická Jihlava</v>
      </c>
      <c r="G137" s="43"/>
      <c r="H137" s="43"/>
      <c r="I137" s="34" t="s">
        <v>36</v>
      </c>
      <c r="J137" s="39" t="str">
        <f>E23</f>
        <v>A32 spol. s r. o.</v>
      </c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5.15" customHeight="1">
      <c r="A138" s="41"/>
      <c r="B138" s="42"/>
      <c r="C138" s="34" t="s">
        <v>34</v>
      </c>
      <c r="D138" s="43"/>
      <c r="E138" s="43"/>
      <c r="F138" s="29" t="str">
        <f>IF(E20="","",E20)</f>
        <v>Vyplň údaj</v>
      </c>
      <c r="G138" s="43"/>
      <c r="H138" s="43"/>
      <c r="I138" s="34" t="s">
        <v>41</v>
      </c>
      <c r="J138" s="39" t="str">
        <f>E26</f>
        <v xml:space="preserve"> </v>
      </c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0.32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11" customFormat="1" ht="29.28" customHeight="1">
      <c r="A140" s="202"/>
      <c r="B140" s="203"/>
      <c r="C140" s="204" t="s">
        <v>237</v>
      </c>
      <c r="D140" s="205" t="s">
        <v>69</v>
      </c>
      <c r="E140" s="205" t="s">
        <v>65</v>
      </c>
      <c r="F140" s="205" t="s">
        <v>66</v>
      </c>
      <c r="G140" s="205" t="s">
        <v>238</v>
      </c>
      <c r="H140" s="205" t="s">
        <v>239</v>
      </c>
      <c r="I140" s="205" t="s">
        <v>240</v>
      </c>
      <c r="J140" s="206" t="s">
        <v>196</v>
      </c>
      <c r="K140" s="207" t="s">
        <v>241</v>
      </c>
      <c r="L140" s="208"/>
      <c r="M140" s="103" t="s">
        <v>1</v>
      </c>
      <c r="N140" s="104" t="s">
        <v>48</v>
      </c>
      <c r="O140" s="104" t="s">
        <v>242</v>
      </c>
      <c r="P140" s="104" t="s">
        <v>243</v>
      </c>
      <c r="Q140" s="104" t="s">
        <v>244</v>
      </c>
      <c r="R140" s="104" t="s">
        <v>245</v>
      </c>
      <c r="S140" s="104" t="s">
        <v>246</v>
      </c>
      <c r="T140" s="105" t="s">
        <v>247</v>
      </c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</row>
    <row r="141" s="2" customFormat="1" ht="22.8" customHeight="1">
      <c r="A141" s="41"/>
      <c r="B141" s="42"/>
      <c r="C141" s="110" t="s">
        <v>248</v>
      </c>
      <c r="D141" s="43"/>
      <c r="E141" s="43"/>
      <c r="F141" s="43"/>
      <c r="G141" s="43"/>
      <c r="H141" s="43"/>
      <c r="I141" s="43"/>
      <c r="J141" s="209">
        <f>BK141</f>
        <v>0</v>
      </c>
      <c r="K141" s="43"/>
      <c r="L141" s="47"/>
      <c r="M141" s="106"/>
      <c r="N141" s="210"/>
      <c r="O141" s="107"/>
      <c r="P141" s="211">
        <f>P142+P143+P148+P183+P198+P208+P243+P256+P277</f>
        <v>0</v>
      </c>
      <c r="Q141" s="107"/>
      <c r="R141" s="211">
        <f>R142+R143+R148+R183+R198+R208+R243+R256+R277</f>
        <v>0</v>
      </c>
      <c r="S141" s="107"/>
      <c r="T141" s="212">
        <f>T142+T143+T148+T183+T198+T208+T243+T256+T277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83</v>
      </c>
      <c r="AU141" s="19" t="s">
        <v>198</v>
      </c>
      <c r="BK141" s="213">
        <f>BK142+BK143+BK148+BK183+BK198+BK208+BK243+BK256+BK277</f>
        <v>0</v>
      </c>
    </row>
    <row r="142" s="12" customFormat="1" ht="25.92" customHeight="1">
      <c r="A142" s="12"/>
      <c r="B142" s="214"/>
      <c r="C142" s="215"/>
      <c r="D142" s="216" t="s">
        <v>83</v>
      </c>
      <c r="E142" s="217" t="s">
        <v>1543</v>
      </c>
      <c r="F142" s="217" t="s">
        <v>1543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v>0</v>
      </c>
      <c r="Q142" s="222"/>
      <c r="R142" s="223">
        <v>0</v>
      </c>
      <c r="S142" s="222"/>
      <c r="T142" s="224"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93</v>
      </c>
      <c r="AT142" s="226" t="s">
        <v>83</v>
      </c>
      <c r="AU142" s="226" t="s">
        <v>84</v>
      </c>
      <c r="AY142" s="225" t="s">
        <v>251</v>
      </c>
      <c r="BK142" s="227">
        <v>0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5509</v>
      </c>
      <c r="F143" s="217" t="s">
        <v>5510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SUM(P144:P147)</f>
        <v>0</v>
      </c>
      <c r="Q143" s="222"/>
      <c r="R143" s="223">
        <f>SUM(R144:R147)</f>
        <v>0</v>
      </c>
      <c r="S143" s="222"/>
      <c r="T143" s="224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273</v>
      </c>
      <c r="AT143" s="226" t="s">
        <v>83</v>
      </c>
      <c r="AU143" s="226" t="s">
        <v>84</v>
      </c>
      <c r="AY143" s="225" t="s">
        <v>251</v>
      </c>
      <c r="BK143" s="227">
        <f>SUM(BK144:BK147)</f>
        <v>0</v>
      </c>
    </row>
    <row r="144" s="2" customFormat="1" ht="16.5" customHeight="1">
      <c r="A144" s="41"/>
      <c r="B144" s="42"/>
      <c r="C144" s="230" t="s">
        <v>91</v>
      </c>
      <c r="D144" s="230" t="s">
        <v>253</v>
      </c>
      <c r="E144" s="231" t="s">
        <v>5511</v>
      </c>
      <c r="F144" s="232" t="s">
        <v>5512</v>
      </c>
      <c r="G144" s="233" t="s">
        <v>4509</v>
      </c>
      <c r="H144" s="234">
        <v>58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491</v>
      </c>
      <c r="AT144" s="242" t="s">
        <v>253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491</v>
      </c>
      <c r="BM144" s="242" t="s">
        <v>93</v>
      </c>
    </row>
    <row r="145" s="2" customFormat="1" ht="16.5" customHeight="1">
      <c r="A145" s="41"/>
      <c r="B145" s="42"/>
      <c r="C145" s="230" t="s">
        <v>93</v>
      </c>
      <c r="D145" s="230" t="s">
        <v>253</v>
      </c>
      <c r="E145" s="231" t="s">
        <v>5513</v>
      </c>
      <c r="F145" s="232" t="s">
        <v>5512</v>
      </c>
      <c r="G145" s="233" t="s">
        <v>4509</v>
      </c>
      <c r="H145" s="234">
        <v>58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491</v>
      </c>
      <c r="AT145" s="242" t="s">
        <v>253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491</v>
      </c>
      <c r="BM145" s="242" t="s">
        <v>257</v>
      </c>
    </row>
    <row r="146" s="2" customFormat="1" ht="16.5" customHeight="1">
      <c r="A146" s="41"/>
      <c r="B146" s="42"/>
      <c r="C146" s="230" t="s">
        <v>273</v>
      </c>
      <c r="D146" s="230" t="s">
        <v>253</v>
      </c>
      <c r="E146" s="231" t="s">
        <v>5514</v>
      </c>
      <c r="F146" s="232" t="s">
        <v>5515</v>
      </c>
      <c r="G146" s="233" t="s">
        <v>4509</v>
      </c>
      <c r="H146" s="234">
        <v>2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491</v>
      </c>
      <c r="AT146" s="242" t="s">
        <v>253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491</v>
      </c>
      <c r="BM146" s="242" t="s">
        <v>276</v>
      </c>
    </row>
    <row r="147" s="2" customFormat="1" ht="16.5" customHeight="1">
      <c r="A147" s="41"/>
      <c r="B147" s="42"/>
      <c r="C147" s="230" t="s">
        <v>257</v>
      </c>
      <c r="D147" s="230" t="s">
        <v>253</v>
      </c>
      <c r="E147" s="231" t="s">
        <v>5516</v>
      </c>
      <c r="F147" s="232" t="s">
        <v>5517</v>
      </c>
      <c r="G147" s="233" t="s">
        <v>4509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491</v>
      </c>
      <c r="AT147" s="242" t="s">
        <v>253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491</v>
      </c>
      <c r="BM147" s="242" t="s">
        <v>281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4461</v>
      </c>
      <c r="F148" s="217" t="s">
        <v>5518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P149+P165+P173+P176</f>
        <v>0</v>
      </c>
      <c r="Q148" s="222"/>
      <c r="R148" s="223">
        <f>R149+R165+R173+R176</f>
        <v>0</v>
      </c>
      <c r="S148" s="222"/>
      <c r="T148" s="224">
        <f>T149+T165+T173+T176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84</v>
      </c>
      <c r="AY148" s="225" t="s">
        <v>251</v>
      </c>
      <c r="BK148" s="227">
        <f>BK149+BK165+BK173+BK176</f>
        <v>0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4463</v>
      </c>
      <c r="F149" s="228" t="s">
        <v>5519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SUM(P150:P164)</f>
        <v>0</v>
      </c>
      <c r="Q149" s="222"/>
      <c r="R149" s="223">
        <f>SUM(R150:R164)</f>
        <v>0</v>
      </c>
      <c r="S149" s="222"/>
      <c r="T149" s="224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251</v>
      </c>
      <c r="BK149" s="227">
        <f>SUM(BK150:BK164)</f>
        <v>0</v>
      </c>
    </row>
    <row r="150" s="2" customFormat="1" ht="16.5" customHeight="1">
      <c r="A150" s="41"/>
      <c r="B150" s="42"/>
      <c r="C150" s="230" t="s">
        <v>284</v>
      </c>
      <c r="D150" s="230" t="s">
        <v>253</v>
      </c>
      <c r="E150" s="231" t="s">
        <v>5520</v>
      </c>
      <c r="F150" s="232" t="s">
        <v>5521</v>
      </c>
      <c r="G150" s="233" t="s">
        <v>321</v>
      </c>
      <c r="H150" s="234">
        <v>1200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287</v>
      </c>
    </row>
    <row r="151" s="2" customFormat="1" ht="16.5" customHeight="1">
      <c r="A151" s="41"/>
      <c r="B151" s="42"/>
      <c r="C151" s="230" t="s">
        <v>276</v>
      </c>
      <c r="D151" s="230" t="s">
        <v>253</v>
      </c>
      <c r="E151" s="231" t="s">
        <v>5522</v>
      </c>
      <c r="F151" s="232" t="s">
        <v>5523</v>
      </c>
      <c r="G151" s="233" t="s">
        <v>321</v>
      </c>
      <c r="H151" s="234">
        <v>5800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8</v>
      </c>
    </row>
    <row r="152" s="2" customFormat="1" ht="16.5" customHeight="1">
      <c r="A152" s="41"/>
      <c r="B152" s="42"/>
      <c r="C152" s="230" t="s">
        <v>295</v>
      </c>
      <c r="D152" s="230" t="s">
        <v>253</v>
      </c>
      <c r="E152" s="231" t="s">
        <v>5524</v>
      </c>
      <c r="F152" s="232" t="s">
        <v>5525</v>
      </c>
      <c r="G152" s="233" t="s">
        <v>321</v>
      </c>
      <c r="H152" s="234">
        <v>5600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299</v>
      </c>
    </row>
    <row r="153" s="2" customFormat="1" ht="16.5" customHeight="1">
      <c r="A153" s="41"/>
      <c r="B153" s="42"/>
      <c r="C153" s="230" t="s">
        <v>281</v>
      </c>
      <c r="D153" s="230" t="s">
        <v>253</v>
      </c>
      <c r="E153" s="231" t="s">
        <v>5526</v>
      </c>
      <c r="F153" s="232" t="s">
        <v>5527</v>
      </c>
      <c r="G153" s="233" t="s">
        <v>321</v>
      </c>
      <c r="H153" s="234">
        <v>2300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304</v>
      </c>
    </row>
    <row r="154" s="2" customFormat="1" ht="16.5" customHeight="1">
      <c r="A154" s="41"/>
      <c r="B154" s="42"/>
      <c r="C154" s="230" t="s">
        <v>306</v>
      </c>
      <c r="D154" s="230" t="s">
        <v>253</v>
      </c>
      <c r="E154" s="231" t="s">
        <v>5528</v>
      </c>
      <c r="F154" s="232" t="s">
        <v>5529</v>
      </c>
      <c r="G154" s="233" t="s">
        <v>321</v>
      </c>
      <c r="H154" s="234">
        <v>1500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309</v>
      </c>
    </row>
    <row r="155" s="2" customFormat="1" ht="16.5" customHeight="1">
      <c r="A155" s="41"/>
      <c r="B155" s="42"/>
      <c r="C155" s="230" t="s">
        <v>287</v>
      </c>
      <c r="D155" s="230" t="s">
        <v>253</v>
      </c>
      <c r="E155" s="231" t="s">
        <v>5530</v>
      </c>
      <c r="F155" s="232" t="s">
        <v>5531</v>
      </c>
      <c r="G155" s="233" t="s">
        <v>321</v>
      </c>
      <c r="H155" s="234">
        <v>40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409</v>
      </c>
    </row>
    <row r="156" s="2" customFormat="1" ht="16.5" customHeight="1">
      <c r="A156" s="41"/>
      <c r="B156" s="42"/>
      <c r="C156" s="230" t="s">
        <v>333</v>
      </c>
      <c r="D156" s="230" t="s">
        <v>253</v>
      </c>
      <c r="E156" s="231" t="s">
        <v>5532</v>
      </c>
      <c r="F156" s="232" t="s">
        <v>5533</v>
      </c>
      <c r="G156" s="233" t="s">
        <v>321</v>
      </c>
      <c r="H156" s="234">
        <v>50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322</v>
      </c>
    </row>
    <row r="157" s="2" customFormat="1" ht="16.5" customHeight="1">
      <c r="A157" s="41"/>
      <c r="B157" s="42"/>
      <c r="C157" s="230" t="s">
        <v>8</v>
      </c>
      <c r="D157" s="230" t="s">
        <v>253</v>
      </c>
      <c r="E157" s="231" t="s">
        <v>5534</v>
      </c>
      <c r="F157" s="232" t="s">
        <v>5535</v>
      </c>
      <c r="G157" s="233" t="s">
        <v>321</v>
      </c>
      <c r="H157" s="234">
        <v>350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336</v>
      </c>
    </row>
    <row r="158" s="2" customFormat="1" ht="16.5" customHeight="1">
      <c r="A158" s="41"/>
      <c r="B158" s="42"/>
      <c r="C158" s="230" t="s">
        <v>349</v>
      </c>
      <c r="D158" s="230" t="s">
        <v>253</v>
      </c>
      <c r="E158" s="231" t="s">
        <v>5536</v>
      </c>
      <c r="F158" s="232" t="s">
        <v>5537</v>
      </c>
      <c r="G158" s="233" t="s">
        <v>321</v>
      </c>
      <c r="H158" s="234">
        <v>200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341</v>
      </c>
    </row>
    <row r="159" s="2" customFormat="1" ht="16.5" customHeight="1">
      <c r="A159" s="41"/>
      <c r="B159" s="42"/>
      <c r="C159" s="230" t="s">
        <v>299</v>
      </c>
      <c r="D159" s="230" t="s">
        <v>253</v>
      </c>
      <c r="E159" s="231" t="s">
        <v>5538</v>
      </c>
      <c r="F159" s="232" t="s">
        <v>5539</v>
      </c>
      <c r="G159" s="233" t="s">
        <v>321</v>
      </c>
      <c r="H159" s="234">
        <v>180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352</v>
      </c>
    </row>
    <row r="160" s="2" customFormat="1" ht="16.5" customHeight="1">
      <c r="A160" s="41"/>
      <c r="B160" s="42"/>
      <c r="C160" s="230" t="s">
        <v>361</v>
      </c>
      <c r="D160" s="230" t="s">
        <v>253</v>
      </c>
      <c r="E160" s="231" t="s">
        <v>5540</v>
      </c>
      <c r="F160" s="232" t="s">
        <v>5541</v>
      </c>
      <c r="G160" s="233" t="s">
        <v>321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358</v>
      </c>
    </row>
    <row r="161" s="2" customFormat="1" ht="16.5" customHeight="1">
      <c r="A161" s="41"/>
      <c r="B161" s="42"/>
      <c r="C161" s="230" t="s">
        <v>304</v>
      </c>
      <c r="D161" s="230" t="s">
        <v>253</v>
      </c>
      <c r="E161" s="231" t="s">
        <v>5542</v>
      </c>
      <c r="F161" s="232" t="s">
        <v>5543</v>
      </c>
      <c r="G161" s="233" t="s">
        <v>321</v>
      </c>
      <c r="H161" s="234">
        <v>30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364</v>
      </c>
    </row>
    <row r="162" s="2" customFormat="1" ht="16.5" customHeight="1">
      <c r="A162" s="41"/>
      <c r="B162" s="42"/>
      <c r="C162" s="230" t="s">
        <v>386</v>
      </c>
      <c r="D162" s="230" t="s">
        <v>253</v>
      </c>
      <c r="E162" s="231" t="s">
        <v>5544</v>
      </c>
      <c r="F162" s="232" t="s">
        <v>5545</v>
      </c>
      <c r="G162" s="233" t="s">
        <v>321</v>
      </c>
      <c r="H162" s="234">
        <v>5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375</v>
      </c>
    </row>
    <row r="163" s="2" customFormat="1" ht="16.5" customHeight="1">
      <c r="A163" s="41"/>
      <c r="B163" s="42"/>
      <c r="C163" s="230" t="s">
        <v>309</v>
      </c>
      <c r="D163" s="230" t="s">
        <v>253</v>
      </c>
      <c r="E163" s="231" t="s">
        <v>5546</v>
      </c>
      <c r="F163" s="232" t="s">
        <v>5547</v>
      </c>
      <c r="G163" s="233" t="s">
        <v>4509</v>
      </c>
      <c r="H163" s="234">
        <v>1750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390</v>
      </c>
    </row>
    <row r="164" s="2" customFormat="1" ht="16.5" customHeight="1">
      <c r="A164" s="41"/>
      <c r="B164" s="42"/>
      <c r="C164" s="230" t="s">
        <v>402</v>
      </c>
      <c r="D164" s="230" t="s">
        <v>253</v>
      </c>
      <c r="E164" s="231" t="s">
        <v>5548</v>
      </c>
      <c r="F164" s="232" t="s">
        <v>5549</v>
      </c>
      <c r="G164" s="233" t="s">
        <v>4509</v>
      </c>
      <c r="H164" s="234">
        <v>220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400</v>
      </c>
    </row>
    <row r="165" s="12" customFormat="1" ht="22.8" customHeight="1">
      <c r="A165" s="12"/>
      <c r="B165" s="214"/>
      <c r="C165" s="215"/>
      <c r="D165" s="216" t="s">
        <v>83</v>
      </c>
      <c r="E165" s="228" t="s">
        <v>4917</v>
      </c>
      <c r="F165" s="228" t="s">
        <v>5550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SUM(P166:P172)</f>
        <v>0</v>
      </c>
      <c r="Q165" s="222"/>
      <c r="R165" s="223">
        <f>SUM(R166:R172)</f>
        <v>0</v>
      </c>
      <c r="S165" s="222"/>
      <c r="T165" s="224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5" t="s">
        <v>91</v>
      </c>
      <c r="AT165" s="226" t="s">
        <v>83</v>
      </c>
      <c r="AU165" s="226" t="s">
        <v>91</v>
      </c>
      <c r="AY165" s="225" t="s">
        <v>251</v>
      </c>
      <c r="BK165" s="227">
        <f>SUM(BK166:BK172)</f>
        <v>0</v>
      </c>
    </row>
    <row r="166" s="2" customFormat="1" ht="16.5" customHeight="1">
      <c r="A166" s="41"/>
      <c r="B166" s="42"/>
      <c r="C166" s="230" t="s">
        <v>409</v>
      </c>
      <c r="D166" s="230" t="s">
        <v>253</v>
      </c>
      <c r="E166" s="231" t="s">
        <v>5551</v>
      </c>
      <c r="F166" s="232" t="s">
        <v>5552</v>
      </c>
      <c r="G166" s="233" t="s">
        <v>4509</v>
      </c>
      <c r="H166" s="234">
        <v>227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405</v>
      </c>
    </row>
    <row r="167" s="2" customFormat="1" ht="16.5" customHeight="1">
      <c r="A167" s="41"/>
      <c r="B167" s="42"/>
      <c r="C167" s="230" t="s">
        <v>7</v>
      </c>
      <c r="D167" s="230" t="s">
        <v>253</v>
      </c>
      <c r="E167" s="231" t="s">
        <v>5553</v>
      </c>
      <c r="F167" s="232" t="s">
        <v>5554</v>
      </c>
      <c r="G167" s="233" t="s">
        <v>4509</v>
      </c>
      <c r="H167" s="234">
        <v>11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412</v>
      </c>
    </row>
    <row r="168" s="2" customFormat="1" ht="16.5" customHeight="1">
      <c r="A168" s="41"/>
      <c r="B168" s="42"/>
      <c r="C168" s="230" t="s">
        <v>322</v>
      </c>
      <c r="D168" s="230" t="s">
        <v>253</v>
      </c>
      <c r="E168" s="231" t="s">
        <v>5555</v>
      </c>
      <c r="F168" s="232" t="s">
        <v>5556</v>
      </c>
      <c r="G168" s="233" t="s">
        <v>4509</v>
      </c>
      <c r="H168" s="234">
        <v>324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424</v>
      </c>
    </row>
    <row r="169" s="2" customFormat="1" ht="24.15" customHeight="1">
      <c r="A169" s="41"/>
      <c r="B169" s="42"/>
      <c r="C169" s="230" t="s">
        <v>437</v>
      </c>
      <c r="D169" s="230" t="s">
        <v>253</v>
      </c>
      <c r="E169" s="231" t="s">
        <v>5557</v>
      </c>
      <c r="F169" s="232" t="s">
        <v>5558</v>
      </c>
      <c r="G169" s="233" t="s">
        <v>4509</v>
      </c>
      <c r="H169" s="234">
        <v>2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433</v>
      </c>
    </row>
    <row r="170" s="2" customFormat="1" ht="16.5" customHeight="1">
      <c r="A170" s="41"/>
      <c r="B170" s="42"/>
      <c r="C170" s="230" t="s">
        <v>336</v>
      </c>
      <c r="D170" s="230" t="s">
        <v>253</v>
      </c>
      <c r="E170" s="231" t="s">
        <v>5559</v>
      </c>
      <c r="F170" s="232" t="s">
        <v>5560</v>
      </c>
      <c r="G170" s="233" t="s">
        <v>4509</v>
      </c>
      <c r="H170" s="234">
        <v>1087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440</v>
      </c>
    </row>
    <row r="171" s="2" customFormat="1" ht="16.5" customHeight="1">
      <c r="A171" s="41"/>
      <c r="B171" s="42"/>
      <c r="C171" s="230" t="s">
        <v>450</v>
      </c>
      <c r="D171" s="230" t="s">
        <v>253</v>
      </c>
      <c r="E171" s="231" t="s">
        <v>5561</v>
      </c>
      <c r="F171" s="232" t="s">
        <v>5562</v>
      </c>
      <c r="G171" s="233" t="s">
        <v>4509</v>
      </c>
      <c r="H171" s="234">
        <v>10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448</v>
      </c>
    </row>
    <row r="172" s="2" customFormat="1" ht="16.5" customHeight="1">
      <c r="A172" s="41"/>
      <c r="B172" s="42"/>
      <c r="C172" s="230" t="s">
        <v>341</v>
      </c>
      <c r="D172" s="230" t="s">
        <v>253</v>
      </c>
      <c r="E172" s="231" t="s">
        <v>5563</v>
      </c>
      <c r="F172" s="232" t="s">
        <v>5564</v>
      </c>
      <c r="G172" s="233" t="s">
        <v>4509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453</v>
      </c>
    </row>
    <row r="173" s="12" customFormat="1" ht="22.8" customHeight="1">
      <c r="A173" s="12"/>
      <c r="B173" s="214"/>
      <c r="C173" s="215"/>
      <c r="D173" s="216" t="s">
        <v>83</v>
      </c>
      <c r="E173" s="228" t="s">
        <v>4465</v>
      </c>
      <c r="F173" s="228" t="s">
        <v>5565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SUM(P174:P175)</f>
        <v>0</v>
      </c>
      <c r="Q173" s="222"/>
      <c r="R173" s="223">
        <f>SUM(R174:R175)</f>
        <v>0</v>
      </c>
      <c r="S173" s="222"/>
      <c r="T173" s="224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91</v>
      </c>
      <c r="AT173" s="226" t="s">
        <v>83</v>
      </c>
      <c r="AU173" s="226" t="s">
        <v>91</v>
      </c>
      <c r="AY173" s="225" t="s">
        <v>251</v>
      </c>
      <c r="BK173" s="227">
        <f>SUM(BK174:BK175)</f>
        <v>0</v>
      </c>
    </row>
    <row r="174" s="2" customFormat="1" ht="16.5" customHeight="1">
      <c r="A174" s="41"/>
      <c r="B174" s="42"/>
      <c r="C174" s="230" t="s">
        <v>462</v>
      </c>
      <c r="D174" s="230" t="s">
        <v>253</v>
      </c>
      <c r="E174" s="231" t="s">
        <v>5566</v>
      </c>
      <c r="F174" s="232" t="s">
        <v>5567</v>
      </c>
      <c r="G174" s="233" t="s">
        <v>321</v>
      </c>
      <c r="H174" s="234">
        <v>1390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458</v>
      </c>
    </row>
    <row r="175" s="2" customFormat="1" ht="16.5" customHeight="1">
      <c r="A175" s="41"/>
      <c r="B175" s="42"/>
      <c r="C175" s="230" t="s">
        <v>352</v>
      </c>
      <c r="D175" s="230" t="s">
        <v>253</v>
      </c>
      <c r="E175" s="231" t="s">
        <v>5568</v>
      </c>
      <c r="F175" s="232" t="s">
        <v>5569</v>
      </c>
      <c r="G175" s="233" t="s">
        <v>4509</v>
      </c>
      <c r="H175" s="234">
        <v>1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465</v>
      </c>
    </row>
    <row r="176" s="12" customFormat="1" ht="22.8" customHeight="1">
      <c r="A176" s="12"/>
      <c r="B176" s="214"/>
      <c r="C176" s="215"/>
      <c r="D176" s="216" t="s">
        <v>83</v>
      </c>
      <c r="E176" s="228" t="s">
        <v>4532</v>
      </c>
      <c r="F176" s="228" t="s">
        <v>5570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SUM(P177:P182)</f>
        <v>0</v>
      </c>
      <c r="Q176" s="222"/>
      <c r="R176" s="223">
        <f>SUM(R177:R182)</f>
        <v>0</v>
      </c>
      <c r="S176" s="222"/>
      <c r="T176" s="224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91</v>
      </c>
      <c r="AT176" s="226" t="s">
        <v>83</v>
      </c>
      <c r="AU176" s="226" t="s">
        <v>91</v>
      </c>
      <c r="AY176" s="225" t="s">
        <v>251</v>
      </c>
      <c r="BK176" s="227">
        <f>SUM(BK177:BK182)</f>
        <v>0</v>
      </c>
    </row>
    <row r="177" s="2" customFormat="1" ht="16.5" customHeight="1">
      <c r="A177" s="41"/>
      <c r="B177" s="42"/>
      <c r="C177" s="230" t="s">
        <v>472</v>
      </c>
      <c r="D177" s="230" t="s">
        <v>253</v>
      </c>
      <c r="E177" s="231" t="s">
        <v>5571</v>
      </c>
      <c r="F177" s="232" t="s">
        <v>5572</v>
      </c>
      <c r="G177" s="233" t="s">
        <v>321</v>
      </c>
      <c r="H177" s="234">
        <v>400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470</v>
      </c>
    </row>
    <row r="178" s="2" customFormat="1" ht="16.5" customHeight="1">
      <c r="A178" s="41"/>
      <c r="B178" s="42"/>
      <c r="C178" s="230" t="s">
        <v>358</v>
      </c>
      <c r="D178" s="230" t="s">
        <v>253</v>
      </c>
      <c r="E178" s="231" t="s">
        <v>5573</v>
      </c>
      <c r="F178" s="232" t="s">
        <v>5574</v>
      </c>
      <c r="G178" s="233" t="s">
        <v>321</v>
      </c>
      <c r="H178" s="234">
        <v>600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475</v>
      </c>
    </row>
    <row r="179" s="2" customFormat="1" ht="16.5" customHeight="1">
      <c r="A179" s="41"/>
      <c r="B179" s="42"/>
      <c r="C179" s="230" t="s">
        <v>488</v>
      </c>
      <c r="D179" s="230" t="s">
        <v>253</v>
      </c>
      <c r="E179" s="231" t="s">
        <v>5575</v>
      </c>
      <c r="F179" s="232" t="s">
        <v>5576</v>
      </c>
      <c r="G179" s="233" t="s">
        <v>321</v>
      </c>
      <c r="H179" s="234">
        <v>60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480</v>
      </c>
    </row>
    <row r="180" s="2" customFormat="1" ht="16.5" customHeight="1">
      <c r="A180" s="41"/>
      <c r="B180" s="42"/>
      <c r="C180" s="230" t="s">
        <v>364</v>
      </c>
      <c r="D180" s="230" t="s">
        <v>253</v>
      </c>
      <c r="E180" s="231" t="s">
        <v>5577</v>
      </c>
      <c r="F180" s="232" t="s">
        <v>5578</v>
      </c>
      <c r="G180" s="233" t="s">
        <v>4509</v>
      </c>
      <c r="H180" s="234">
        <v>18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491</v>
      </c>
    </row>
    <row r="181" s="2" customFormat="1" ht="16.5" customHeight="1">
      <c r="A181" s="41"/>
      <c r="B181" s="42"/>
      <c r="C181" s="230" t="s">
        <v>522</v>
      </c>
      <c r="D181" s="230" t="s">
        <v>253</v>
      </c>
      <c r="E181" s="231" t="s">
        <v>5579</v>
      </c>
      <c r="F181" s="232" t="s">
        <v>5580</v>
      </c>
      <c r="G181" s="233" t="s">
        <v>4509</v>
      </c>
      <c r="H181" s="234">
        <v>18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497</v>
      </c>
    </row>
    <row r="182" s="2" customFormat="1" ht="16.5" customHeight="1">
      <c r="A182" s="41"/>
      <c r="B182" s="42"/>
      <c r="C182" s="230" t="s">
        <v>375</v>
      </c>
      <c r="D182" s="230" t="s">
        <v>253</v>
      </c>
      <c r="E182" s="231" t="s">
        <v>5581</v>
      </c>
      <c r="F182" s="232" t="s">
        <v>5582</v>
      </c>
      <c r="G182" s="233" t="s">
        <v>4509</v>
      </c>
      <c r="H182" s="234">
        <v>10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525</v>
      </c>
    </row>
    <row r="183" s="12" customFormat="1" ht="25.92" customHeight="1">
      <c r="A183" s="12"/>
      <c r="B183" s="214"/>
      <c r="C183" s="215"/>
      <c r="D183" s="216" t="s">
        <v>83</v>
      </c>
      <c r="E183" s="217" t="s">
        <v>4555</v>
      </c>
      <c r="F183" s="217" t="s">
        <v>5583</v>
      </c>
      <c r="G183" s="215"/>
      <c r="H183" s="215"/>
      <c r="I183" s="218"/>
      <c r="J183" s="219">
        <f>BK183</f>
        <v>0</v>
      </c>
      <c r="K183" s="215"/>
      <c r="L183" s="220"/>
      <c r="M183" s="221"/>
      <c r="N183" s="222"/>
      <c r="O183" s="222"/>
      <c r="P183" s="223">
        <f>P184+P190</f>
        <v>0</v>
      </c>
      <c r="Q183" s="222"/>
      <c r="R183" s="223">
        <f>R184+R190</f>
        <v>0</v>
      </c>
      <c r="S183" s="222"/>
      <c r="T183" s="224">
        <f>T184+T190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5" t="s">
        <v>91</v>
      </c>
      <c r="AT183" s="226" t="s">
        <v>83</v>
      </c>
      <c r="AU183" s="226" t="s">
        <v>84</v>
      </c>
      <c r="AY183" s="225" t="s">
        <v>251</v>
      </c>
      <c r="BK183" s="227">
        <f>BK184+BK190</f>
        <v>0</v>
      </c>
    </row>
    <row r="184" s="12" customFormat="1" ht="22.8" customHeight="1">
      <c r="A184" s="12"/>
      <c r="B184" s="214"/>
      <c r="C184" s="215"/>
      <c r="D184" s="216" t="s">
        <v>83</v>
      </c>
      <c r="E184" s="228" t="s">
        <v>4613</v>
      </c>
      <c r="F184" s="228" t="s">
        <v>5584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SUM(P185:P189)</f>
        <v>0</v>
      </c>
      <c r="Q184" s="222"/>
      <c r="R184" s="223">
        <f>SUM(R185:R189)</f>
        <v>0</v>
      </c>
      <c r="S184" s="222"/>
      <c r="T184" s="224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91</v>
      </c>
      <c r="AT184" s="226" t="s">
        <v>83</v>
      </c>
      <c r="AU184" s="226" t="s">
        <v>91</v>
      </c>
      <c r="AY184" s="225" t="s">
        <v>251</v>
      </c>
      <c r="BK184" s="227">
        <f>SUM(BK185:BK189)</f>
        <v>0</v>
      </c>
    </row>
    <row r="185" s="2" customFormat="1" ht="21.75" customHeight="1">
      <c r="A185" s="41"/>
      <c r="B185" s="42"/>
      <c r="C185" s="230" t="s">
        <v>546</v>
      </c>
      <c r="D185" s="230" t="s">
        <v>253</v>
      </c>
      <c r="E185" s="231" t="s">
        <v>5585</v>
      </c>
      <c r="F185" s="232" t="s">
        <v>5586</v>
      </c>
      <c r="G185" s="233" t="s">
        <v>1431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544</v>
      </c>
    </row>
    <row r="186" s="2" customFormat="1" ht="16.5" customHeight="1">
      <c r="A186" s="41"/>
      <c r="B186" s="42"/>
      <c r="C186" s="230" t="s">
        <v>390</v>
      </c>
      <c r="D186" s="230" t="s">
        <v>253</v>
      </c>
      <c r="E186" s="231" t="s">
        <v>5587</v>
      </c>
      <c r="F186" s="232" t="s">
        <v>5588</v>
      </c>
      <c r="G186" s="233" t="s">
        <v>4509</v>
      </c>
      <c r="H186" s="234">
        <v>150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549</v>
      </c>
    </row>
    <row r="187" s="2" customFormat="1" ht="16.5" customHeight="1">
      <c r="A187" s="41"/>
      <c r="B187" s="42"/>
      <c r="C187" s="230" t="s">
        <v>557</v>
      </c>
      <c r="D187" s="230" t="s">
        <v>253</v>
      </c>
      <c r="E187" s="231" t="s">
        <v>5589</v>
      </c>
      <c r="F187" s="232" t="s">
        <v>5590</v>
      </c>
      <c r="G187" s="233" t="s">
        <v>4509</v>
      </c>
      <c r="H187" s="234">
        <v>1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555</v>
      </c>
    </row>
    <row r="188" s="2" customFormat="1" ht="16.5" customHeight="1">
      <c r="A188" s="41"/>
      <c r="B188" s="42"/>
      <c r="C188" s="230" t="s">
        <v>400</v>
      </c>
      <c r="D188" s="230" t="s">
        <v>253</v>
      </c>
      <c r="E188" s="231" t="s">
        <v>5591</v>
      </c>
      <c r="F188" s="232" t="s">
        <v>5592</v>
      </c>
      <c r="G188" s="233" t="s">
        <v>4509</v>
      </c>
      <c r="H188" s="234">
        <v>1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560</v>
      </c>
    </row>
    <row r="189" s="2" customFormat="1" ht="16.5" customHeight="1">
      <c r="A189" s="41"/>
      <c r="B189" s="42"/>
      <c r="C189" s="230" t="s">
        <v>575</v>
      </c>
      <c r="D189" s="230" t="s">
        <v>253</v>
      </c>
      <c r="E189" s="231" t="s">
        <v>5593</v>
      </c>
      <c r="F189" s="232" t="s">
        <v>5594</v>
      </c>
      <c r="G189" s="233" t="s">
        <v>4509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572</v>
      </c>
    </row>
    <row r="190" s="12" customFormat="1" ht="22.8" customHeight="1">
      <c r="A190" s="12"/>
      <c r="B190" s="214"/>
      <c r="C190" s="215"/>
      <c r="D190" s="216" t="s">
        <v>83</v>
      </c>
      <c r="E190" s="228" t="s">
        <v>5390</v>
      </c>
      <c r="F190" s="228" t="s">
        <v>5595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SUM(P191:P197)</f>
        <v>0</v>
      </c>
      <c r="Q190" s="222"/>
      <c r="R190" s="223">
        <f>SUM(R191:R197)</f>
        <v>0</v>
      </c>
      <c r="S190" s="222"/>
      <c r="T190" s="224">
        <f>SUM(T191:T197)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91</v>
      </c>
      <c r="AT190" s="226" t="s">
        <v>83</v>
      </c>
      <c r="AU190" s="226" t="s">
        <v>91</v>
      </c>
      <c r="AY190" s="225" t="s">
        <v>251</v>
      </c>
      <c r="BK190" s="227">
        <f>SUM(BK191:BK197)</f>
        <v>0</v>
      </c>
    </row>
    <row r="191" s="2" customFormat="1" ht="16.5" customHeight="1">
      <c r="A191" s="41"/>
      <c r="B191" s="42"/>
      <c r="C191" s="230" t="s">
        <v>405</v>
      </c>
      <c r="D191" s="230" t="s">
        <v>253</v>
      </c>
      <c r="E191" s="231" t="s">
        <v>5596</v>
      </c>
      <c r="F191" s="232" t="s">
        <v>5597</v>
      </c>
      <c r="G191" s="233" t="s">
        <v>321</v>
      </c>
      <c r="H191" s="234">
        <v>800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578</v>
      </c>
    </row>
    <row r="192" s="2" customFormat="1" ht="16.5" customHeight="1">
      <c r="A192" s="41"/>
      <c r="B192" s="42"/>
      <c r="C192" s="230" t="s">
        <v>588</v>
      </c>
      <c r="D192" s="230" t="s">
        <v>253</v>
      </c>
      <c r="E192" s="231" t="s">
        <v>5598</v>
      </c>
      <c r="F192" s="232" t="s">
        <v>5599</v>
      </c>
      <c r="G192" s="233" t="s">
        <v>321</v>
      </c>
      <c r="H192" s="234">
        <v>40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257</v>
      </c>
      <c r="AT192" s="242" t="s">
        <v>253</v>
      </c>
      <c r="AU192" s="242" t="s">
        <v>93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257</v>
      </c>
      <c r="BM192" s="242" t="s">
        <v>585</v>
      </c>
    </row>
    <row r="193" s="2" customFormat="1" ht="16.5" customHeight="1">
      <c r="A193" s="41"/>
      <c r="B193" s="42"/>
      <c r="C193" s="230" t="s">
        <v>412</v>
      </c>
      <c r="D193" s="230" t="s">
        <v>253</v>
      </c>
      <c r="E193" s="231" t="s">
        <v>5600</v>
      </c>
      <c r="F193" s="232" t="s">
        <v>5601</v>
      </c>
      <c r="G193" s="233" t="s">
        <v>321</v>
      </c>
      <c r="H193" s="234">
        <v>3500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591</v>
      </c>
    </row>
    <row r="194" s="2" customFormat="1" ht="16.5" customHeight="1">
      <c r="A194" s="41"/>
      <c r="B194" s="42"/>
      <c r="C194" s="230" t="s">
        <v>600</v>
      </c>
      <c r="D194" s="230" t="s">
        <v>253</v>
      </c>
      <c r="E194" s="231" t="s">
        <v>5602</v>
      </c>
      <c r="F194" s="232" t="s">
        <v>5603</v>
      </c>
      <c r="G194" s="233" t="s">
        <v>4509</v>
      </c>
      <c r="H194" s="234">
        <v>2000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595</v>
      </c>
    </row>
    <row r="195" s="2" customFormat="1" ht="16.5" customHeight="1">
      <c r="A195" s="41"/>
      <c r="B195" s="42"/>
      <c r="C195" s="230" t="s">
        <v>424</v>
      </c>
      <c r="D195" s="230" t="s">
        <v>253</v>
      </c>
      <c r="E195" s="231" t="s">
        <v>5604</v>
      </c>
      <c r="F195" s="232" t="s">
        <v>5605</v>
      </c>
      <c r="G195" s="233" t="s">
        <v>4509</v>
      </c>
      <c r="H195" s="234">
        <v>1649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603</v>
      </c>
    </row>
    <row r="196" s="2" customFormat="1" ht="16.5" customHeight="1">
      <c r="A196" s="41"/>
      <c r="B196" s="42"/>
      <c r="C196" s="230" t="s">
        <v>612</v>
      </c>
      <c r="D196" s="230" t="s">
        <v>253</v>
      </c>
      <c r="E196" s="231" t="s">
        <v>5606</v>
      </c>
      <c r="F196" s="232" t="s">
        <v>5607</v>
      </c>
      <c r="G196" s="233" t="s">
        <v>4509</v>
      </c>
      <c r="H196" s="234">
        <v>1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610</v>
      </c>
    </row>
    <row r="197" s="2" customFormat="1" ht="16.5" customHeight="1">
      <c r="A197" s="41"/>
      <c r="B197" s="42"/>
      <c r="C197" s="230" t="s">
        <v>433</v>
      </c>
      <c r="D197" s="230" t="s">
        <v>253</v>
      </c>
      <c r="E197" s="231" t="s">
        <v>5608</v>
      </c>
      <c r="F197" s="232" t="s">
        <v>5609</v>
      </c>
      <c r="G197" s="233" t="s">
        <v>4509</v>
      </c>
      <c r="H197" s="234">
        <v>1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93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992</v>
      </c>
    </row>
    <row r="198" s="12" customFormat="1" ht="25.92" customHeight="1">
      <c r="A198" s="12"/>
      <c r="B198" s="214"/>
      <c r="C198" s="215"/>
      <c r="D198" s="216" t="s">
        <v>83</v>
      </c>
      <c r="E198" s="217" t="s">
        <v>5610</v>
      </c>
      <c r="F198" s="217" t="s">
        <v>5510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SUM(P199:P207)</f>
        <v>0</v>
      </c>
      <c r="Q198" s="222"/>
      <c r="R198" s="223">
        <f>SUM(R199:R207)</f>
        <v>0</v>
      </c>
      <c r="S198" s="222"/>
      <c r="T198" s="224">
        <f>SUM(T199:T207)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91</v>
      </c>
      <c r="AT198" s="226" t="s">
        <v>83</v>
      </c>
      <c r="AU198" s="226" t="s">
        <v>84</v>
      </c>
      <c r="AY198" s="225" t="s">
        <v>251</v>
      </c>
      <c r="BK198" s="227">
        <f>SUM(BK199:BK207)</f>
        <v>0</v>
      </c>
    </row>
    <row r="199" s="2" customFormat="1" ht="16.5" customHeight="1">
      <c r="A199" s="41"/>
      <c r="B199" s="42"/>
      <c r="C199" s="294" t="s">
        <v>633</v>
      </c>
      <c r="D199" s="294" t="s">
        <v>338</v>
      </c>
      <c r="E199" s="295" t="s">
        <v>5611</v>
      </c>
      <c r="F199" s="296" t="s">
        <v>5612</v>
      </c>
      <c r="G199" s="297" t="s">
        <v>4509</v>
      </c>
      <c r="H199" s="298">
        <v>1</v>
      </c>
      <c r="I199" s="299"/>
      <c r="J199" s="300">
        <f>ROUND(I199*H199,2)</f>
        <v>0</v>
      </c>
      <c r="K199" s="301"/>
      <c r="L199" s="302"/>
      <c r="M199" s="303" t="s">
        <v>1</v>
      </c>
      <c r="N199" s="304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281</v>
      </c>
      <c r="AT199" s="242" t="s">
        <v>338</v>
      </c>
      <c r="AU199" s="242" t="s">
        <v>91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1009</v>
      </c>
    </row>
    <row r="200" s="2" customFormat="1" ht="16.5" customHeight="1">
      <c r="A200" s="41"/>
      <c r="B200" s="42"/>
      <c r="C200" s="294" t="s">
        <v>440</v>
      </c>
      <c r="D200" s="294" t="s">
        <v>338</v>
      </c>
      <c r="E200" s="295" t="s">
        <v>5613</v>
      </c>
      <c r="F200" s="296" t="s">
        <v>5614</v>
      </c>
      <c r="G200" s="297" t="s">
        <v>4509</v>
      </c>
      <c r="H200" s="298">
        <v>1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281</v>
      </c>
      <c r="AT200" s="242" t="s">
        <v>338</v>
      </c>
      <c r="AU200" s="242" t="s">
        <v>91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257</v>
      </c>
      <c r="BM200" s="242" t="s">
        <v>1024</v>
      </c>
    </row>
    <row r="201" s="2" customFormat="1" ht="16.5" customHeight="1">
      <c r="A201" s="41"/>
      <c r="B201" s="42"/>
      <c r="C201" s="294" t="s">
        <v>643</v>
      </c>
      <c r="D201" s="294" t="s">
        <v>338</v>
      </c>
      <c r="E201" s="295" t="s">
        <v>5615</v>
      </c>
      <c r="F201" s="296" t="s">
        <v>5616</v>
      </c>
      <c r="G201" s="297" t="s">
        <v>4509</v>
      </c>
      <c r="H201" s="298">
        <v>1</v>
      </c>
      <c r="I201" s="299"/>
      <c r="J201" s="300">
        <f>ROUND(I201*H201,2)</f>
        <v>0</v>
      </c>
      <c r="K201" s="301"/>
      <c r="L201" s="302"/>
      <c r="M201" s="303" t="s">
        <v>1</v>
      </c>
      <c r="N201" s="304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281</v>
      </c>
      <c r="AT201" s="242" t="s">
        <v>338</v>
      </c>
      <c r="AU201" s="242" t="s">
        <v>91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1036</v>
      </c>
    </row>
    <row r="202" s="2" customFormat="1" ht="16.5" customHeight="1">
      <c r="A202" s="41"/>
      <c r="B202" s="42"/>
      <c r="C202" s="294" t="s">
        <v>448</v>
      </c>
      <c r="D202" s="294" t="s">
        <v>338</v>
      </c>
      <c r="E202" s="295" t="s">
        <v>5617</v>
      </c>
      <c r="F202" s="296" t="s">
        <v>5618</v>
      </c>
      <c r="G202" s="297" t="s">
        <v>4509</v>
      </c>
      <c r="H202" s="298">
        <v>4</v>
      </c>
      <c r="I202" s="299"/>
      <c r="J202" s="300">
        <f>ROUND(I202*H202,2)</f>
        <v>0</v>
      </c>
      <c r="K202" s="301"/>
      <c r="L202" s="302"/>
      <c r="M202" s="303" t="s">
        <v>1</v>
      </c>
      <c r="N202" s="304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281</v>
      </c>
      <c r="AT202" s="242" t="s">
        <v>338</v>
      </c>
      <c r="AU202" s="242" t="s">
        <v>91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1145</v>
      </c>
    </row>
    <row r="203" s="2" customFormat="1" ht="16.5" customHeight="1">
      <c r="A203" s="41"/>
      <c r="B203" s="42"/>
      <c r="C203" s="294" t="s">
        <v>671</v>
      </c>
      <c r="D203" s="294" t="s">
        <v>338</v>
      </c>
      <c r="E203" s="295" t="s">
        <v>5619</v>
      </c>
      <c r="F203" s="296" t="s">
        <v>5620</v>
      </c>
      <c r="G203" s="297" t="s">
        <v>4509</v>
      </c>
      <c r="H203" s="298">
        <v>1</v>
      </c>
      <c r="I203" s="299"/>
      <c r="J203" s="300">
        <f>ROUND(I203*H203,2)</f>
        <v>0</v>
      </c>
      <c r="K203" s="301"/>
      <c r="L203" s="302"/>
      <c r="M203" s="303" t="s">
        <v>1</v>
      </c>
      <c r="N203" s="304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281</v>
      </c>
      <c r="AT203" s="242" t="s">
        <v>338</v>
      </c>
      <c r="AU203" s="242" t="s">
        <v>91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661</v>
      </c>
    </row>
    <row r="204" s="2" customFormat="1" ht="16.5" customHeight="1">
      <c r="A204" s="41"/>
      <c r="B204" s="42"/>
      <c r="C204" s="294" t="s">
        <v>453</v>
      </c>
      <c r="D204" s="294" t="s">
        <v>338</v>
      </c>
      <c r="E204" s="295" t="s">
        <v>5621</v>
      </c>
      <c r="F204" s="296" t="s">
        <v>5622</v>
      </c>
      <c r="G204" s="297" t="s">
        <v>4509</v>
      </c>
      <c r="H204" s="298">
        <v>1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281</v>
      </c>
      <c r="AT204" s="242" t="s">
        <v>338</v>
      </c>
      <c r="AU204" s="242" t="s">
        <v>91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674</v>
      </c>
    </row>
    <row r="205" s="2" customFormat="1" ht="16.5" customHeight="1">
      <c r="A205" s="41"/>
      <c r="B205" s="42"/>
      <c r="C205" s="294" t="s">
        <v>693</v>
      </c>
      <c r="D205" s="294" t="s">
        <v>338</v>
      </c>
      <c r="E205" s="295" t="s">
        <v>5623</v>
      </c>
      <c r="F205" s="296" t="s">
        <v>5624</v>
      </c>
      <c r="G205" s="297" t="s">
        <v>4509</v>
      </c>
      <c r="H205" s="298">
        <v>50</v>
      </c>
      <c r="I205" s="299"/>
      <c r="J205" s="300">
        <f>ROUND(I205*H205,2)</f>
        <v>0</v>
      </c>
      <c r="K205" s="301"/>
      <c r="L205" s="302"/>
      <c r="M205" s="303" t="s">
        <v>1</v>
      </c>
      <c r="N205" s="304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281</v>
      </c>
      <c r="AT205" s="242" t="s">
        <v>338</v>
      </c>
      <c r="AU205" s="242" t="s">
        <v>91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691</v>
      </c>
    </row>
    <row r="206" s="2" customFormat="1" ht="16.5" customHeight="1">
      <c r="A206" s="41"/>
      <c r="B206" s="42"/>
      <c r="C206" s="294" t="s">
        <v>458</v>
      </c>
      <c r="D206" s="294" t="s">
        <v>338</v>
      </c>
      <c r="E206" s="295" t="s">
        <v>5625</v>
      </c>
      <c r="F206" s="296" t="s">
        <v>5626</v>
      </c>
      <c r="G206" s="297" t="s">
        <v>4509</v>
      </c>
      <c r="H206" s="298">
        <v>1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281</v>
      </c>
      <c r="AT206" s="242" t="s">
        <v>338</v>
      </c>
      <c r="AU206" s="242" t="s">
        <v>91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696</v>
      </c>
    </row>
    <row r="207" s="2" customFormat="1" ht="16.5" customHeight="1">
      <c r="A207" s="41"/>
      <c r="B207" s="42"/>
      <c r="C207" s="294" t="s">
        <v>733</v>
      </c>
      <c r="D207" s="294" t="s">
        <v>338</v>
      </c>
      <c r="E207" s="295" t="s">
        <v>5627</v>
      </c>
      <c r="F207" s="296" t="s">
        <v>5628</v>
      </c>
      <c r="G207" s="297" t="s">
        <v>4509</v>
      </c>
      <c r="H207" s="298">
        <v>1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281</v>
      </c>
      <c r="AT207" s="242" t="s">
        <v>338</v>
      </c>
      <c r="AU207" s="242" t="s">
        <v>91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712</v>
      </c>
    </row>
    <row r="208" s="12" customFormat="1" ht="25.92" customHeight="1">
      <c r="A208" s="12"/>
      <c r="B208" s="214"/>
      <c r="C208" s="215"/>
      <c r="D208" s="216" t="s">
        <v>83</v>
      </c>
      <c r="E208" s="217" t="s">
        <v>4461</v>
      </c>
      <c r="F208" s="217" t="s">
        <v>5518</v>
      </c>
      <c r="G208" s="215"/>
      <c r="H208" s="215"/>
      <c r="I208" s="218"/>
      <c r="J208" s="219">
        <f>BK208</f>
        <v>0</v>
      </c>
      <c r="K208" s="215"/>
      <c r="L208" s="220"/>
      <c r="M208" s="221"/>
      <c r="N208" s="222"/>
      <c r="O208" s="222"/>
      <c r="P208" s="223">
        <f>P209+P223+P231+P236</f>
        <v>0</v>
      </c>
      <c r="Q208" s="222"/>
      <c r="R208" s="223">
        <f>R209+R223+R231+R236</f>
        <v>0</v>
      </c>
      <c r="S208" s="222"/>
      <c r="T208" s="224">
        <f>T209+T223+T231+T236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91</v>
      </c>
      <c r="AT208" s="226" t="s">
        <v>83</v>
      </c>
      <c r="AU208" s="226" t="s">
        <v>84</v>
      </c>
      <c r="AY208" s="225" t="s">
        <v>251</v>
      </c>
      <c r="BK208" s="227">
        <f>BK209+BK223+BK231+BK236</f>
        <v>0</v>
      </c>
    </row>
    <row r="209" s="12" customFormat="1" ht="22.8" customHeight="1">
      <c r="A209" s="12"/>
      <c r="B209" s="214"/>
      <c r="C209" s="215"/>
      <c r="D209" s="216" t="s">
        <v>83</v>
      </c>
      <c r="E209" s="228" t="s">
        <v>4463</v>
      </c>
      <c r="F209" s="228" t="s">
        <v>5519</v>
      </c>
      <c r="G209" s="215"/>
      <c r="H209" s="215"/>
      <c r="I209" s="218"/>
      <c r="J209" s="229">
        <f>BK209</f>
        <v>0</v>
      </c>
      <c r="K209" s="215"/>
      <c r="L209" s="220"/>
      <c r="M209" s="221"/>
      <c r="N209" s="222"/>
      <c r="O209" s="222"/>
      <c r="P209" s="223">
        <f>SUM(P210:P222)</f>
        <v>0</v>
      </c>
      <c r="Q209" s="222"/>
      <c r="R209" s="223">
        <f>SUM(R210:R222)</f>
        <v>0</v>
      </c>
      <c r="S209" s="222"/>
      <c r="T209" s="224">
        <f>SUM(T210:T222)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91</v>
      </c>
      <c r="AT209" s="226" t="s">
        <v>83</v>
      </c>
      <c r="AU209" s="226" t="s">
        <v>91</v>
      </c>
      <c r="AY209" s="225" t="s">
        <v>251</v>
      </c>
      <c r="BK209" s="227">
        <f>SUM(BK210:BK222)</f>
        <v>0</v>
      </c>
    </row>
    <row r="210" s="2" customFormat="1" ht="16.5" customHeight="1">
      <c r="A210" s="41"/>
      <c r="B210" s="42"/>
      <c r="C210" s="294" t="s">
        <v>465</v>
      </c>
      <c r="D210" s="294" t="s">
        <v>338</v>
      </c>
      <c r="E210" s="295" t="s">
        <v>5629</v>
      </c>
      <c r="F210" s="296" t="s">
        <v>5521</v>
      </c>
      <c r="G210" s="297" t="s">
        <v>321</v>
      </c>
      <c r="H210" s="298">
        <v>1200</v>
      </c>
      <c r="I210" s="299"/>
      <c r="J210" s="300">
        <f>ROUND(I210*H210,2)</f>
        <v>0</v>
      </c>
      <c r="K210" s="301"/>
      <c r="L210" s="302"/>
      <c r="M210" s="303" t="s">
        <v>1</v>
      </c>
      <c r="N210" s="304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281</v>
      </c>
      <c r="AT210" s="242" t="s">
        <v>338</v>
      </c>
      <c r="AU210" s="242" t="s">
        <v>93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736</v>
      </c>
    </row>
    <row r="211" s="2" customFormat="1" ht="16.5" customHeight="1">
      <c r="A211" s="41"/>
      <c r="B211" s="42"/>
      <c r="C211" s="294" t="s">
        <v>749</v>
      </c>
      <c r="D211" s="294" t="s">
        <v>338</v>
      </c>
      <c r="E211" s="295" t="s">
        <v>5630</v>
      </c>
      <c r="F211" s="296" t="s">
        <v>5523</v>
      </c>
      <c r="G211" s="297" t="s">
        <v>321</v>
      </c>
      <c r="H211" s="298">
        <v>5800</v>
      </c>
      <c r="I211" s="299"/>
      <c r="J211" s="300">
        <f>ROUND(I211*H211,2)</f>
        <v>0</v>
      </c>
      <c r="K211" s="301"/>
      <c r="L211" s="302"/>
      <c r="M211" s="303" t="s">
        <v>1</v>
      </c>
      <c r="N211" s="304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281</v>
      </c>
      <c r="AT211" s="242" t="s">
        <v>338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746</v>
      </c>
    </row>
    <row r="212" s="2" customFormat="1" ht="16.5" customHeight="1">
      <c r="A212" s="41"/>
      <c r="B212" s="42"/>
      <c r="C212" s="294" t="s">
        <v>470</v>
      </c>
      <c r="D212" s="294" t="s">
        <v>338</v>
      </c>
      <c r="E212" s="295" t="s">
        <v>5631</v>
      </c>
      <c r="F212" s="296" t="s">
        <v>5525</v>
      </c>
      <c r="G212" s="297" t="s">
        <v>321</v>
      </c>
      <c r="H212" s="298">
        <v>5600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281</v>
      </c>
      <c r="AT212" s="242" t="s">
        <v>338</v>
      </c>
      <c r="AU212" s="242" t="s">
        <v>93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257</v>
      </c>
      <c r="BM212" s="242" t="s">
        <v>752</v>
      </c>
    </row>
    <row r="213" s="2" customFormat="1" ht="16.5" customHeight="1">
      <c r="A213" s="41"/>
      <c r="B213" s="42"/>
      <c r="C213" s="294" t="s">
        <v>764</v>
      </c>
      <c r="D213" s="294" t="s">
        <v>338</v>
      </c>
      <c r="E213" s="295" t="s">
        <v>5632</v>
      </c>
      <c r="F213" s="296" t="s">
        <v>5527</v>
      </c>
      <c r="G213" s="297" t="s">
        <v>321</v>
      </c>
      <c r="H213" s="298">
        <v>2300</v>
      </c>
      <c r="I213" s="299"/>
      <c r="J213" s="300">
        <f>ROUND(I213*H213,2)</f>
        <v>0</v>
      </c>
      <c r="K213" s="301"/>
      <c r="L213" s="302"/>
      <c r="M213" s="303" t="s">
        <v>1</v>
      </c>
      <c r="N213" s="304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281</v>
      </c>
      <c r="AT213" s="242" t="s">
        <v>338</v>
      </c>
      <c r="AU213" s="242" t="s">
        <v>93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762</v>
      </c>
    </row>
    <row r="214" s="2" customFormat="1" ht="16.5" customHeight="1">
      <c r="A214" s="41"/>
      <c r="B214" s="42"/>
      <c r="C214" s="294" t="s">
        <v>475</v>
      </c>
      <c r="D214" s="294" t="s">
        <v>338</v>
      </c>
      <c r="E214" s="295" t="s">
        <v>5633</v>
      </c>
      <c r="F214" s="296" t="s">
        <v>5529</v>
      </c>
      <c r="G214" s="297" t="s">
        <v>321</v>
      </c>
      <c r="H214" s="298">
        <v>1500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281</v>
      </c>
      <c r="AT214" s="242" t="s">
        <v>338</v>
      </c>
      <c r="AU214" s="242" t="s">
        <v>93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767</v>
      </c>
    </row>
    <row r="215" s="2" customFormat="1" ht="16.5" customHeight="1">
      <c r="A215" s="41"/>
      <c r="B215" s="42"/>
      <c r="C215" s="294" t="s">
        <v>779</v>
      </c>
      <c r="D215" s="294" t="s">
        <v>338</v>
      </c>
      <c r="E215" s="295" t="s">
        <v>5634</v>
      </c>
      <c r="F215" s="296" t="s">
        <v>5531</v>
      </c>
      <c r="G215" s="297" t="s">
        <v>321</v>
      </c>
      <c r="H215" s="298">
        <v>40</v>
      </c>
      <c r="I215" s="299"/>
      <c r="J215" s="300">
        <f>ROUND(I215*H215,2)</f>
        <v>0</v>
      </c>
      <c r="K215" s="301"/>
      <c r="L215" s="302"/>
      <c r="M215" s="303" t="s">
        <v>1</v>
      </c>
      <c r="N215" s="304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281</v>
      </c>
      <c r="AT215" s="242" t="s">
        <v>338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777</v>
      </c>
    </row>
    <row r="216" s="2" customFormat="1" ht="16.5" customHeight="1">
      <c r="A216" s="41"/>
      <c r="B216" s="42"/>
      <c r="C216" s="294" t="s">
        <v>480</v>
      </c>
      <c r="D216" s="294" t="s">
        <v>338</v>
      </c>
      <c r="E216" s="295" t="s">
        <v>5635</v>
      </c>
      <c r="F216" s="296" t="s">
        <v>5533</v>
      </c>
      <c r="G216" s="297" t="s">
        <v>321</v>
      </c>
      <c r="H216" s="298">
        <v>50</v>
      </c>
      <c r="I216" s="299"/>
      <c r="J216" s="300">
        <f>ROUND(I216*H216,2)</f>
        <v>0</v>
      </c>
      <c r="K216" s="301"/>
      <c r="L216" s="302"/>
      <c r="M216" s="303" t="s">
        <v>1</v>
      </c>
      <c r="N216" s="304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281</v>
      </c>
      <c r="AT216" s="242" t="s">
        <v>338</v>
      </c>
      <c r="AU216" s="242" t="s">
        <v>93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257</v>
      </c>
      <c r="BM216" s="242" t="s">
        <v>782</v>
      </c>
    </row>
    <row r="217" s="2" customFormat="1" ht="16.5" customHeight="1">
      <c r="A217" s="41"/>
      <c r="B217" s="42"/>
      <c r="C217" s="294" t="s">
        <v>788</v>
      </c>
      <c r="D217" s="294" t="s">
        <v>338</v>
      </c>
      <c r="E217" s="295" t="s">
        <v>5636</v>
      </c>
      <c r="F217" s="296" t="s">
        <v>5535</v>
      </c>
      <c r="G217" s="297" t="s">
        <v>321</v>
      </c>
      <c r="H217" s="298">
        <v>350</v>
      </c>
      <c r="I217" s="299"/>
      <c r="J217" s="300">
        <f>ROUND(I217*H217,2)</f>
        <v>0</v>
      </c>
      <c r="K217" s="301"/>
      <c r="L217" s="302"/>
      <c r="M217" s="303" t="s">
        <v>1</v>
      </c>
      <c r="N217" s="304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281</v>
      </c>
      <c r="AT217" s="242" t="s">
        <v>338</v>
      </c>
      <c r="AU217" s="242" t="s">
        <v>93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257</v>
      </c>
      <c r="BM217" s="242" t="s">
        <v>786</v>
      </c>
    </row>
    <row r="218" s="2" customFormat="1" ht="16.5" customHeight="1">
      <c r="A218" s="41"/>
      <c r="B218" s="42"/>
      <c r="C218" s="294" t="s">
        <v>491</v>
      </c>
      <c r="D218" s="294" t="s">
        <v>338</v>
      </c>
      <c r="E218" s="295" t="s">
        <v>5637</v>
      </c>
      <c r="F218" s="296" t="s">
        <v>5537</v>
      </c>
      <c r="G218" s="297" t="s">
        <v>321</v>
      </c>
      <c r="H218" s="298">
        <v>200</v>
      </c>
      <c r="I218" s="299"/>
      <c r="J218" s="300">
        <f>ROUND(I218*H218,2)</f>
        <v>0</v>
      </c>
      <c r="K218" s="301"/>
      <c r="L218" s="302"/>
      <c r="M218" s="303" t="s">
        <v>1</v>
      </c>
      <c r="N218" s="304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281</v>
      </c>
      <c r="AT218" s="242" t="s">
        <v>338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791</v>
      </c>
    </row>
    <row r="219" s="2" customFormat="1" ht="16.5" customHeight="1">
      <c r="A219" s="41"/>
      <c r="B219" s="42"/>
      <c r="C219" s="294" t="s">
        <v>799</v>
      </c>
      <c r="D219" s="294" t="s">
        <v>338</v>
      </c>
      <c r="E219" s="295" t="s">
        <v>5638</v>
      </c>
      <c r="F219" s="296" t="s">
        <v>5539</v>
      </c>
      <c r="G219" s="297" t="s">
        <v>321</v>
      </c>
      <c r="H219" s="298">
        <v>180</v>
      </c>
      <c r="I219" s="299"/>
      <c r="J219" s="300">
        <f>ROUND(I219*H219,2)</f>
        <v>0</v>
      </c>
      <c r="K219" s="301"/>
      <c r="L219" s="302"/>
      <c r="M219" s="303" t="s">
        <v>1</v>
      </c>
      <c r="N219" s="304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281</v>
      </c>
      <c r="AT219" s="242" t="s">
        <v>338</v>
      </c>
      <c r="AU219" s="242" t="s">
        <v>93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796</v>
      </c>
    </row>
    <row r="220" s="2" customFormat="1" ht="16.5" customHeight="1">
      <c r="A220" s="41"/>
      <c r="B220" s="42"/>
      <c r="C220" s="294" t="s">
        <v>497</v>
      </c>
      <c r="D220" s="294" t="s">
        <v>338</v>
      </c>
      <c r="E220" s="295" t="s">
        <v>5639</v>
      </c>
      <c r="F220" s="296" t="s">
        <v>5541</v>
      </c>
      <c r="G220" s="297" t="s">
        <v>321</v>
      </c>
      <c r="H220" s="298">
        <v>30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281</v>
      </c>
      <c r="AT220" s="242" t="s">
        <v>338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1469</v>
      </c>
    </row>
    <row r="221" s="2" customFormat="1" ht="16.5" customHeight="1">
      <c r="A221" s="41"/>
      <c r="B221" s="42"/>
      <c r="C221" s="294" t="s">
        <v>808</v>
      </c>
      <c r="D221" s="294" t="s">
        <v>338</v>
      </c>
      <c r="E221" s="295" t="s">
        <v>5640</v>
      </c>
      <c r="F221" s="296" t="s">
        <v>5543</v>
      </c>
      <c r="G221" s="297" t="s">
        <v>321</v>
      </c>
      <c r="H221" s="298">
        <v>30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281</v>
      </c>
      <c r="AT221" s="242" t="s">
        <v>338</v>
      </c>
      <c r="AU221" s="242" t="s">
        <v>93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1479</v>
      </c>
    </row>
    <row r="222" s="2" customFormat="1" ht="16.5" customHeight="1">
      <c r="A222" s="41"/>
      <c r="B222" s="42"/>
      <c r="C222" s="294" t="s">
        <v>525</v>
      </c>
      <c r="D222" s="294" t="s">
        <v>338</v>
      </c>
      <c r="E222" s="295" t="s">
        <v>5641</v>
      </c>
      <c r="F222" s="296" t="s">
        <v>5545</v>
      </c>
      <c r="G222" s="297" t="s">
        <v>321</v>
      </c>
      <c r="H222" s="298">
        <v>5</v>
      </c>
      <c r="I222" s="299"/>
      <c r="J222" s="300">
        <f>ROUND(I222*H222,2)</f>
        <v>0</v>
      </c>
      <c r="K222" s="301"/>
      <c r="L222" s="302"/>
      <c r="M222" s="303" t="s">
        <v>1</v>
      </c>
      <c r="N222" s="304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281</v>
      </c>
      <c r="AT222" s="242" t="s">
        <v>338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4606</v>
      </c>
    </row>
    <row r="223" s="12" customFormat="1" ht="22.8" customHeight="1">
      <c r="A223" s="12"/>
      <c r="B223" s="214"/>
      <c r="C223" s="215"/>
      <c r="D223" s="216" t="s">
        <v>83</v>
      </c>
      <c r="E223" s="228" t="s">
        <v>4917</v>
      </c>
      <c r="F223" s="228" t="s">
        <v>5550</v>
      </c>
      <c r="G223" s="215"/>
      <c r="H223" s="215"/>
      <c r="I223" s="218"/>
      <c r="J223" s="229">
        <f>BK223</f>
        <v>0</v>
      </c>
      <c r="K223" s="215"/>
      <c r="L223" s="220"/>
      <c r="M223" s="221"/>
      <c r="N223" s="222"/>
      <c r="O223" s="222"/>
      <c r="P223" s="223">
        <f>SUM(P224:P230)</f>
        <v>0</v>
      </c>
      <c r="Q223" s="222"/>
      <c r="R223" s="223">
        <f>SUM(R224:R230)</f>
        <v>0</v>
      </c>
      <c r="S223" s="222"/>
      <c r="T223" s="224">
        <f>SUM(T224:T230)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5" t="s">
        <v>91</v>
      </c>
      <c r="AT223" s="226" t="s">
        <v>83</v>
      </c>
      <c r="AU223" s="226" t="s">
        <v>91</v>
      </c>
      <c r="AY223" s="225" t="s">
        <v>251</v>
      </c>
      <c r="BK223" s="227">
        <f>SUM(BK224:BK230)</f>
        <v>0</v>
      </c>
    </row>
    <row r="224" s="2" customFormat="1" ht="16.5" customHeight="1">
      <c r="A224" s="41"/>
      <c r="B224" s="42"/>
      <c r="C224" s="294" t="s">
        <v>4622</v>
      </c>
      <c r="D224" s="294" t="s">
        <v>338</v>
      </c>
      <c r="E224" s="295" t="s">
        <v>5642</v>
      </c>
      <c r="F224" s="296" t="s">
        <v>5552</v>
      </c>
      <c r="G224" s="297" t="s">
        <v>4509</v>
      </c>
      <c r="H224" s="298">
        <v>227</v>
      </c>
      <c r="I224" s="299"/>
      <c r="J224" s="300">
        <f>ROUND(I224*H224,2)</f>
        <v>0</v>
      </c>
      <c r="K224" s="301"/>
      <c r="L224" s="302"/>
      <c r="M224" s="303" t="s">
        <v>1</v>
      </c>
      <c r="N224" s="304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281</v>
      </c>
      <c r="AT224" s="242" t="s">
        <v>338</v>
      </c>
      <c r="AU224" s="242" t="s">
        <v>93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818</v>
      </c>
    </row>
    <row r="225" s="2" customFormat="1" ht="16.5" customHeight="1">
      <c r="A225" s="41"/>
      <c r="B225" s="42"/>
      <c r="C225" s="294" t="s">
        <v>544</v>
      </c>
      <c r="D225" s="294" t="s">
        <v>338</v>
      </c>
      <c r="E225" s="295" t="s">
        <v>5643</v>
      </c>
      <c r="F225" s="296" t="s">
        <v>5554</v>
      </c>
      <c r="G225" s="297" t="s">
        <v>4509</v>
      </c>
      <c r="H225" s="298">
        <v>11</v>
      </c>
      <c r="I225" s="299"/>
      <c r="J225" s="300">
        <f>ROUND(I225*H225,2)</f>
        <v>0</v>
      </c>
      <c r="K225" s="301"/>
      <c r="L225" s="302"/>
      <c r="M225" s="303" t="s">
        <v>1</v>
      </c>
      <c r="N225" s="304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281</v>
      </c>
      <c r="AT225" s="242" t="s">
        <v>338</v>
      </c>
      <c r="AU225" s="242" t="s">
        <v>93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823</v>
      </c>
    </row>
    <row r="226" s="2" customFormat="1" ht="16.5" customHeight="1">
      <c r="A226" s="41"/>
      <c r="B226" s="42"/>
      <c r="C226" s="294" t="s">
        <v>820</v>
      </c>
      <c r="D226" s="294" t="s">
        <v>338</v>
      </c>
      <c r="E226" s="295" t="s">
        <v>5644</v>
      </c>
      <c r="F226" s="296" t="s">
        <v>5556</v>
      </c>
      <c r="G226" s="297" t="s">
        <v>4509</v>
      </c>
      <c r="H226" s="298">
        <v>324</v>
      </c>
      <c r="I226" s="299"/>
      <c r="J226" s="300">
        <f>ROUND(I226*H226,2)</f>
        <v>0</v>
      </c>
      <c r="K226" s="301"/>
      <c r="L226" s="302"/>
      <c r="M226" s="303" t="s">
        <v>1</v>
      </c>
      <c r="N226" s="304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281</v>
      </c>
      <c r="AT226" s="242" t="s">
        <v>338</v>
      </c>
      <c r="AU226" s="242" t="s">
        <v>93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828</v>
      </c>
    </row>
    <row r="227" s="2" customFormat="1" ht="24.15" customHeight="1">
      <c r="A227" s="41"/>
      <c r="B227" s="42"/>
      <c r="C227" s="294" t="s">
        <v>549</v>
      </c>
      <c r="D227" s="294" t="s">
        <v>338</v>
      </c>
      <c r="E227" s="295" t="s">
        <v>5645</v>
      </c>
      <c r="F227" s="296" t="s">
        <v>5558</v>
      </c>
      <c r="G227" s="297" t="s">
        <v>4509</v>
      </c>
      <c r="H227" s="298">
        <v>2</v>
      </c>
      <c r="I227" s="299"/>
      <c r="J227" s="300">
        <f>ROUND(I227*H227,2)</f>
        <v>0</v>
      </c>
      <c r="K227" s="301"/>
      <c r="L227" s="302"/>
      <c r="M227" s="303" t="s">
        <v>1</v>
      </c>
      <c r="N227" s="304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281</v>
      </c>
      <c r="AT227" s="242" t="s">
        <v>338</v>
      </c>
      <c r="AU227" s="242" t="s">
        <v>93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257</v>
      </c>
      <c r="BM227" s="242" t="s">
        <v>839</v>
      </c>
    </row>
    <row r="228" s="2" customFormat="1" ht="21.75" customHeight="1">
      <c r="A228" s="41"/>
      <c r="B228" s="42"/>
      <c r="C228" s="294" t="s">
        <v>836</v>
      </c>
      <c r="D228" s="294" t="s">
        <v>338</v>
      </c>
      <c r="E228" s="295" t="s">
        <v>5646</v>
      </c>
      <c r="F228" s="296" t="s">
        <v>5647</v>
      </c>
      <c r="G228" s="297" t="s">
        <v>4509</v>
      </c>
      <c r="H228" s="298">
        <v>1087</v>
      </c>
      <c r="I228" s="299"/>
      <c r="J228" s="300">
        <f>ROUND(I228*H228,2)</f>
        <v>0</v>
      </c>
      <c r="K228" s="301"/>
      <c r="L228" s="302"/>
      <c r="M228" s="303" t="s">
        <v>1</v>
      </c>
      <c r="N228" s="304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281</v>
      </c>
      <c r="AT228" s="242" t="s">
        <v>338</v>
      </c>
      <c r="AU228" s="242" t="s">
        <v>93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843</v>
      </c>
    </row>
    <row r="229" s="2" customFormat="1" ht="16.5" customHeight="1">
      <c r="A229" s="41"/>
      <c r="B229" s="42"/>
      <c r="C229" s="294" t="s">
        <v>555</v>
      </c>
      <c r="D229" s="294" t="s">
        <v>338</v>
      </c>
      <c r="E229" s="295" t="s">
        <v>5648</v>
      </c>
      <c r="F229" s="296" t="s">
        <v>5562</v>
      </c>
      <c r="G229" s="297" t="s">
        <v>4509</v>
      </c>
      <c r="H229" s="298">
        <v>10</v>
      </c>
      <c r="I229" s="299"/>
      <c r="J229" s="300">
        <f>ROUND(I229*H229,2)</f>
        <v>0</v>
      </c>
      <c r="K229" s="301"/>
      <c r="L229" s="302"/>
      <c r="M229" s="303" t="s">
        <v>1</v>
      </c>
      <c r="N229" s="304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281</v>
      </c>
      <c r="AT229" s="242" t="s">
        <v>338</v>
      </c>
      <c r="AU229" s="242" t="s">
        <v>93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848</v>
      </c>
    </row>
    <row r="230" s="2" customFormat="1" ht="16.5" customHeight="1">
      <c r="A230" s="41"/>
      <c r="B230" s="42"/>
      <c r="C230" s="294" t="s">
        <v>845</v>
      </c>
      <c r="D230" s="294" t="s">
        <v>338</v>
      </c>
      <c r="E230" s="295" t="s">
        <v>5649</v>
      </c>
      <c r="F230" s="296" t="s">
        <v>5564</v>
      </c>
      <c r="G230" s="297" t="s">
        <v>4509</v>
      </c>
      <c r="H230" s="298">
        <v>1</v>
      </c>
      <c r="I230" s="299"/>
      <c r="J230" s="300">
        <f>ROUND(I230*H230,2)</f>
        <v>0</v>
      </c>
      <c r="K230" s="301"/>
      <c r="L230" s="302"/>
      <c r="M230" s="303" t="s">
        <v>1</v>
      </c>
      <c r="N230" s="304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281</v>
      </c>
      <c r="AT230" s="242" t="s">
        <v>338</v>
      </c>
      <c r="AU230" s="242" t="s">
        <v>93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257</v>
      </c>
      <c r="BM230" s="242" t="s">
        <v>852</v>
      </c>
    </row>
    <row r="231" s="12" customFormat="1" ht="22.8" customHeight="1">
      <c r="A231" s="12"/>
      <c r="B231" s="214"/>
      <c r="C231" s="215"/>
      <c r="D231" s="216" t="s">
        <v>83</v>
      </c>
      <c r="E231" s="228" t="s">
        <v>4465</v>
      </c>
      <c r="F231" s="228" t="s">
        <v>5565</v>
      </c>
      <c r="G231" s="215"/>
      <c r="H231" s="215"/>
      <c r="I231" s="218"/>
      <c r="J231" s="229">
        <f>BK231</f>
        <v>0</v>
      </c>
      <c r="K231" s="215"/>
      <c r="L231" s="220"/>
      <c r="M231" s="221"/>
      <c r="N231" s="222"/>
      <c r="O231" s="222"/>
      <c r="P231" s="223">
        <f>SUM(P232:P235)</f>
        <v>0</v>
      </c>
      <c r="Q231" s="222"/>
      <c r="R231" s="223">
        <f>SUM(R232:R235)</f>
        <v>0</v>
      </c>
      <c r="S231" s="222"/>
      <c r="T231" s="224">
        <f>SUM(T232:T235)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5" t="s">
        <v>91</v>
      </c>
      <c r="AT231" s="226" t="s">
        <v>83</v>
      </c>
      <c r="AU231" s="226" t="s">
        <v>91</v>
      </c>
      <c r="AY231" s="225" t="s">
        <v>251</v>
      </c>
      <c r="BK231" s="227">
        <f>SUM(BK232:BK235)</f>
        <v>0</v>
      </c>
    </row>
    <row r="232" s="2" customFormat="1" ht="16.5" customHeight="1">
      <c r="A232" s="41"/>
      <c r="B232" s="42"/>
      <c r="C232" s="294" t="s">
        <v>560</v>
      </c>
      <c r="D232" s="294" t="s">
        <v>338</v>
      </c>
      <c r="E232" s="295" t="s">
        <v>5650</v>
      </c>
      <c r="F232" s="296" t="s">
        <v>5651</v>
      </c>
      <c r="G232" s="297" t="s">
        <v>321</v>
      </c>
      <c r="H232" s="298">
        <v>1250</v>
      </c>
      <c r="I232" s="299"/>
      <c r="J232" s="300">
        <f>ROUND(I232*H232,2)</f>
        <v>0</v>
      </c>
      <c r="K232" s="301"/>
      <c r="L232" s="302"/>
      <c r="M232" s="303" t="s">
        <v>1</v>
      </c>
      <c r="N232" s="304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281</v>
      </c>
      <c r="AT232" s="242" t="s">
        <v>338</v>
      </c>
      <c r="AU232" s="242" t="s">
        <v>93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257</v>
      </c>
      <c r="BM232" s="242" t="s">
        <v>875</v>
      </c>
    </row>
    <row r="233" s="2" customFormat="1" ht="16.5" customHeight="1">
      <c r="A233" s="41"/>
      <c r="B233" s="42"/>
      <c r="C233" s="294" t="s">
        <v>872</v>
      </c>
      <c r="D233" s="294" t="s">
        <v>338</v>
      </c>
      <c r="E233" s="295" t="s">
        <v>5652</v>
      </c>
      <c r="F233" s="296" t="s">
        <v>5653</v>
      </c>
      <c r="G233" s="297" t="s">
        <v>321</v>
      </c>
      <c r="H233" s="298">
        <v>100</v>
      </c>
      <c r="I233" s="299"/>
      <c r="J233" s="300">
        <f>ROUND(I233*H233,2)</f>
        <v>0</v>
      </c>
      <c r="K233" s="301"/>
      <c r="L233" s="302"/>
      <c r="M233" s="303" t="s">
        <v>1</v>
      </c>
      <c r="N233" s="304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281</v>
      </c>
      <c r="AT233" s="242" t="s">
        <v>338</v>
      </c>
      <c r="AU233" s="242" t="s">
        <v>93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879</v>
      </c>
    </row>
    <row r="234" s="2" customFormat="1" ht="16.5" customHeight="1">
      <c r="A234" s="41"/>
      <c r="B234" s="42"/>
      <c r="C234" s="294" t="s">
        <v>572</v>
      </c>
      <c r="D234" s="294" t="s">
        <v>338</v>
      </c>
      <c r="E234" s="295" t="s">
        <v>5654</v>
      </c>
      <c r="F234" s="296" t="s">
        <v>5655</v>
      </c>
      <c r="G234" s="297" t="s">
        <v>321</v>
      </c>
      <c r="H234" s="298">
        <v>40</v>
      </c>
      <c r="I234" s="299"/>
      <c r="J234" s="300">
        <f>ROUND(I234*H234,2)</f>
        <v>0</v>
      </c>
      <c r="K234" s="301"/>
      <c r="L234" s="302"/>
      <c r="M234" s="303" t="s">
        <v>1</v>
      </c>
      <c r="N234" s="304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281</v>
      </c>
      <c r="AT234" s="242" t="s">
        <v>338</v>
      </c>
      <c r="AU234" s="242" t="s">
        <v>93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885</v>
      </c>
    </row>
    <row r="235" s="2" customFormat="1" ht="16.5" customHeight="1">
      <c r="A235" s="41"/>
      <c r="B235" s="42"/>
      <c r="C235" s="294" t="s">
        <v>882</v>
      </c>
      <c r="D235" s="294" t="s">
        <v>338</v>
      </c>
      <c r="E235" s="295" t="s">
        <v>5656</v>
      </c>
      <c r="F235" s="296" t="s">
        <v>5657</v>
      </c>
      <c r="G235" s="297" t="s">
        <v>4509</v>
      </c>
      <c r="H235" s="298">
        <v>1</v>
      </c>
      <c r="I235" s="299"/>
      <c r="J235" s="300">
        <f>ROUND(I235*H235,2)</f>
        <v>0</v>
      </c>
      <c r="K235" s="301"/>
      <c r="L235" s="302"/>
      <c r="M235" s="303" t="s">
        <v>1</v>
      </c>
      <c r="N235" s="304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281</v>
      </c>
      <c r="AT235" s="242" t="s">
        <v>338</v>
      </c>
      <c r="AU235" s="242" t="s">
        <v>93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889</v>
      </c>
    </row>
    <row r="236" s="12" customFormat="1" ht="22.8" customHeight="1">
      <c r="A236" s="12"/>
      <c r="B236" s="214"/>
      <c r="C236" s="215"/>
      <c r="D236" s="216" t="s">
        <v>83</v>
      </c>
      <c r="E236" s="228" t="s">
        <v>4532</v>
      </c>
      <c r="F236" s="228" t="s">
        <v>5570</v>
      </c>
      <c r="G236" s="215"/>
      <c r="H236" s="215"/>
      <c r="I236" s="218"/>
      <c r="J236" s="229">
        <f>BK236</f>
        <v>0</v>
      </c>
      <c r="K236" s="215"/>
      <c r="L236" s="220"/>
      <c r="M236" s="221"/>
      <c r="N236" s="222"/>
      <c r="O236" s="222"/>
      <c r="P236" s="223">
        <f>SUM(P237:P242)</f>
        <v>0</v>
      </c>
      <c r="Q236" s="222"/>
      <c r="R236" s="223">
        <f>SUM(R237:R242)</f>
        <v>0</v>
      </c>
      <c r="S236" s="222"/>
      <c r="T236" s="224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5" t="s">
        <v>91</v>
      </c>
      <c r="AT236" s="226" t="s">
        <v>83</v>
      </c>
      <c r="AU236" s="226" t="s">
        <v>91</v>
      </c>
      <c r="AY236" s="225" t="s">
        <v>251</v>
      </c>
      <c r="BK236" s="227">
        <f>SUM(BK237:BK242)</f>
        <v>0</v>
      </c>
    </row>
    <row r="237" s="2" customFormat="1" ht="16.5" customHeight="1">
      <c r="A237" s="41"/>
      <c r="B237" s="42"/>
      <c r="C237" s="294" t="s">
        <v>578</v>
      </c>
      <c r="D237" s="294" t="s">
        <v>338</v>
      </c>
      <c r="E237" s="295" t="s">
        <v>5658</v>
      </c>
      <c r="F237" s="296" t="s">
        <v>5572</v>
      </c>
      <c r="G237" s="297" t="s">
        <v>321</v>
      </c>
      <c r="H237" s="298">
        <v>400</v>
      </c>
      <c r="I237" s="299"/>
      <c r="J237" s="300">
        <f>ROUND(I237*H237,2)</f>
        <v>0</v>
      </c>
      <c r="K237" s="301"/>
      <c r="L237" s="302"/>
      <c r="M237" s="303" t="s">
        <v>1</v>
      </c>
      <c r="N237" s="304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281</v>
      </c>
      <c r="AT237" s="242" t="s">
        <v>338</v>
      </c>
      <c r="AU237" s="242" t="s">
        <v>93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896</v>
      </c>
    </row>
    <row r="238" s="2" customFormat="1" ht="16.5" customHeight="1">
      <c r="A238" s="41"/>
      <c r="B238" s="42"/>
      <c r="C238" s="294" t="s">
        <v>893</v>
      </c>
      <c r="D238" s="294" t="s">
        <v>338</v>
      </c>
      <c r="E238" s="295" t="s">
        <v>5659</v>
      </c>
      <c r="F238" s="296" t="s">
        <v>5574</v>
      </c>
      <c r="G238" s="297" t="s">
        <v>321</v>
      </c>
      <c r="H238" s="298">
        <v>600</v>
      </c>
      <c r="I238" s="299"/>
      <c r="J238" s="300">
        <f>ROUND(I238*H238,2)</f>
        <v>0</v>
      </c>
      <c r="K238" s="301"/>
      <c r="L238" s="302"/>
      <c r="M238" s="303" t="s">
        <v>1</v>
      </c>
      <c r="N238" s="304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281</v>
      </c>
      <c r="AT238" s="242" t="s">
        <v>338</v>
      </c>
      <c r="AU238" s="242" t="s">
        <v>93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257</v>
      </c>
      <c r="BM238" s="242" t="s">
        <v>900</v>
      </c>
    </row>
    <row r="239" s="2" customFormat="1" ht="16.5" customHeight="1">
      <c r="A239" s="41"/>
      <c r="B239" s="42"/>
      <c r="C239" s="294" t="s">
        <v>585</v>
      </c>
      <c r="D239" s="294" t="s">
        <v>338</v>
      </c>
      <c r="E239" s="295" t="s">
        <v>5660</v>
      </c>
      <c r="F239" s="296" t="s">
        <v>5576</v>
      </c>
      <c r="G239" s="297" t="s">
        <v>321</v>
      </c>
      <c r="H239" s="298">
        <v>60</v>
      </c>
      <c r="I239" s="299"/>
      <c r="J239" s="300">
        <f>ROUND(I239*H239,2)</f>
        <v>0</v>
      </c>
      <c r="K239" s="301"/>
      <c r="L239" s="302"/>
      <c r="M239" s="303" t="s">
        <v>1</v>
      </c>
      <c r="N239" s="304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281</v>
      </c>
      <c r="AT239" s="242" t="s">
        <v>338</v>
      </c>
      <c r="AU239" s="242" t="s">
        <v>93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918</v>
      </c>
    </row>
    <row r="240" s="2" customFormat="1" ht="16.5" customHeight="1">
      <c r="A240" s="41"/>
      <c r="B240" s="42"/>
      <c r="C240" s="294" t="s">
        <v>915</v>
      </c>
      <c r="D240" s="294" t="s">
        <v>338</v>
      </c>
      <c r="E240" s="295" t="s">
        <v>5661</v>
      </c>
      <c r="F240" s="296" t="s">
        <v>5578</v>
      </c>
      <c r="G240" s="297" t="s">
        <v>4509</v>
      </c>
      <c r="H240" s="298">
        <v>18</v>
      </c>
      <c r="I240" s="299"/>
      <c r="J240" s="300">
        <f>ROUND(I240*H240,2)</f>
        <v>0</v>
      </c>
      <c r="K240" s="301"/>
      <c r="L240" s="302"/>
      <c r="M240" s="303" t="s">
        <v>1</v>
      </c>
      <c r="N240" s="304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281</v>
      </c>
      <c r="AT240" s="242" t="s">
        <v>338</v>
      </c>
      <c r="AU240" s="242" t="s">
        <v>93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924</v>
      </c>
    </row>
    <row r="241" s="2" customFormat="1" ht="16.5" customHeight="1">
      <c r="A241" s="41"/>
      <c r="B241" s="42"/>
      <c r="C241" s="294" t="s">
        <v>591</v>
      </c>
      <c r="D241" s="294" t="s">
        <v>338</v>
      </c>
      <c r="E241" s="295" t="s">
        <v>5662</v>
      </c>
      <c r="F241" s="296" t="s">
        <v>5580</v>
      </c>
      <c r="G241" s="297" t="s">
        <v>4509</v>
      </c>
      <c r="H241" s="298">
        <v>18</v>
      </c>
      <c r="I241" s="299"/>
      <c r="J241" s="300">
        <f>ROUND(I241*H241,2)</f>
        <v>0</v>
      </c>
      <c r="K241" s="301"/>
      <c r="L241" s="302"/>
      <c r="M241" s="303" t="s">
        <v>1</v>
      </c>
      <c r="N241" s="304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281</v>
      </c>
      <c r="AT241" s="242" t="s">
        <v>338</v>
      </c>
      <c r="AU241" s="242" t="s">
        <v>93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934</v>
      </c>
    </row>
    <row r="242" s="2" customFormat="1" ht="16.5" customHeight="1">
      <c r="A242" s="41"/>
      <c r="B242" s="42"/>
      <c r="C242" s="294" t="s">
        <v>931</v>
      </c>
      <c r="D242" s="294" t="s">
        <v>338</v>
      </c>
      <c r="E242" s="295" t="s">
        <v>5663</v>
      </c>
      <c r="F242" s="296" t="s">
        <v>5582</v>
      </c>
      <c r="G242" s="297" t="s">
        <v>4509</v>
      </c>
      <c r="H242" s="298">
        <v>10</v>
      </c>
      <c r="I242" s="299"/>
      <c r="J242" s="300">
        <f>ROUND(I242*H242,2)</f>
        <v>0</v>
      </c>
      <c r="K242" s="301"/>
      <c r="L242" s="302"/>
      <c r="M242" s="303" t="s">
        <v>1</v>
      </c>
      <c r="N242" s="304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281</v>
      </c>
      <c r="AT242" s="242" t="s">
        <v>338</v>
      </c>
      <c r="AU242" s="242" t="s">
        <v>93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1721</v>
      </c>
    </row>
    <row r="243" s="12" customFormat="1" ht="25.92" customHeight="1">
      <c r="A243" s="12"/>
      <c r="B243" s="214"/>
      <c r="C243" s="215"/>
      <c r="D243" s="216" t="s">
        <v>83</v>
      </c>
      <c r="E243" s="217" t="s">
        <v>4555</v>
      </c>
      <c r="F243" s="217" t="s">
        <v>5583</v>
      </c>
      <c r="G243" s="215"/>
      <c r="H243" s="215"/>
      <c r="I243" s="218"/>
      <c r="J243" s="219">
        <f>BK243</f>
        <v>0</v>
      </c>
      <c r="K243" s="215"/>
      <c r="L243" s="220"/>
      <c r="M243" s="221"/>
      <c r="N243" s="222"/>
      <c r="O243" s="222"/>
      <c r="P243" s="223">
        <f>P244+P250</f>
        <v>0</v>
      </c>
      <c r="Q243" s="222"/>
      <c r="R243" s="223">
        <f>R244+R250</f>
        <v>0</v>
      </c>
      <c r="S243" s="222"/>
      <c r="T243" s="224">
        <f>T244+T250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91</v>
      </c>
      <c r="AT243" s="226" t="s">
        <v>83</v>
      </c>
      <c r="AU243" s="226" t="s">
        <v>84</v>
      </c>
      <c r="AY243" s="225" t="s">
        <v>251</v>
      </c>
      <c r="BK243" s="227">
        <f>BK244+BK250</f>
        <v>0</v>
      </c>
    </row>
    <row r="244" s="12" customFormat="1" ht="22.8" customHeight="1">
      <c r="A244" s="12"/>
      <c r="B244" s="214"/>
      <c r="C244" s="215"/>
      <c r="D244" s="216" t="s">
        <v>83</v>
      </c>
      <c r="E244" s="228" t="s">
        <v>4613</v>
      </c>
      <c r="F244" s="228" t="s">
        <v>5584</v>
      </c>
      <c r="G244" s="215"/>
      <c r="H244" s="215"/>
      <c r="I244" s="218"/>
      <c r="J244" s="229">
        <f>BK244</f>
        <v>0</v>
      </c>
      <c r="K244" s="215"/>
      <c r="L244" s="220"/>
      <c r="M244" s="221"/>
      <c r="N244" s="222"/>
      <c r="O244" s="222"/>
      <c r="P244" s="223">
        <f>SUM(P245:P249)</f>
        <v>0</v>
      </c>
      <c r="Q244" s="222"/>
      <c r="R244" s="223">
        <f>SUM(R245:R249)</f>
        <v>0</v>
      </c>
      <c r="S244" s="222"/>
      <c r="T244" s="224">
        <f>SUM(T245:T249)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5" t="s">
        <v>91</v>
      </c>
      <c r="AT244" s="226" t="s">
        <v>83</v>
      </c>
      <c r="AU244" s="226" t="s">
        <v>91</v>
      </c>
      <c r="AY244" s="225" t="s">
        <v>251</v>
      </c>
      <c r="BK244" s="227">
        <f>SUM(BK245:BK249)</f>
        <v>0</v>
      </c>
    </row>
    <row r="245" s="2" customFormat="1" ht="21.75" customHeight="1">
      <c r="A245" s="41"/>
      <c r="B245" s="42"/>
      <c r="C245" s="294" t="s">
        <v>595</v>
      </c>
      <c r="D245" s="294" t="s">
        <v>338</v>
      </c>
      <c r="E245" s="295" t="s">
        <v>5664</v>
      </c>
      <c r="F245" s="296" t="s">
        <v>5586</v>
      </c>
      <c r="G245" s="297" t="s">
        <v>1431</v>
      </c>
      <c r="H245" s="298">
        <v>1</v>
      </c>
      <c r="I245" s="299"/>
      <c r="J245" s="300">
        <f>ROUND(I245*H245,2)</f>
        <v>0</v>
      </c>
      <c r="K245" s="301"/>
      <c r="L245" s="302"/>
      <c r="M245" s="303" t="s">
        <v>1</v>
      </c>
      <c r="N245" s="304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281</v>
      </c>
      <c r="AT245" s="242" t="s">
        <v>338</v>
      </c>
      <c r="AU245" s="242" t="s">
        <v>93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943</v>
      </c>
    </row>
    <row r="246" s="2" customFormat="1" ht="16.5" customHeight="1">
      <c r="A246" s="41"/>
      <c r="B246" s="42"/>
      <c r="C246" s="294" t="s">
        <v>940</v>
      </c>
      <c r="D246" s="294" t="s">
        <v>338</v>
      </c>
      <c r="E246" s="295" t="s">
        <v>5665</v>
      </c>
      <c r="F246" s="296" t="s">
        <v>5588</v>
      </c>
      <c r="G246" s="297" t="s">
        <v>4509</v>
      </c>
      <c r="H246" s="298">
        <v>150</v>
      </c>
      <c r="I246" s="299"/>
      <c r="J246" s="300">
        <f>ROUND(I246*H246,2)</f>
        <v>0</v>
      </c>
      <c r="K246" s="301"/>
      <c r="L246" s="302"/>
      <c r="M246" s="303" t="s">
        <v>1</v>
      </c>
      <c r="N246" s="304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281</v>
      </c>
      <c r="AT246" s="242" t="s">
        <v>338</v>
      </c>
      <c r="AU246" s="242" t="s">
        <v>93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947</v>
      </c>
    </row>
    <row r="247" s="2" customFormat="1" ht="16.5" customHeight="1">
      <c r="A247" s="41"/>
      <c r="B247" s="42"/>
      <c r="C247" s="294" t="s">
        <v>603</v>
      </c>
      <c r="D247" s="294" t="s">
        <v>338</v>
      </c>
      <c r="E247" s="295" t="s">
        <v>5666</v>
      </c>
      <c r="F247" s="296" t="s">
        <v>5590</v>
      </c>
      <c r="G247" s="297" t="s">
        <v>4509</v>
      </c>
      <c r="H247" s="298">
        <v>1</v>
      </c>
      <c r="I247" s="299"/>
      <c r="J247" s="300">
        <f>ROUND(I247*H247,2)</f>
        <v>0</v>
      </c>
      <c r="K247" s="301"/>
      <c r="L247" s="302"/>
      <c r="M247" s="303" t="s">
        <v>1</v>
      </c>
      <c r="N247" s="304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281</v>
      </c>
      <c r="AT247" s="242" t="s">
        <v>338</v>
      </c>
      <c r="AU247" s="242" t="s">
        <v>93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952</v>
      </c>
    </row>
    <row r="248" s="2" customFormat="1" ht="16.5" customHeight="1">
      <c r="A248" s="41"/>
      <c r="B248" s="42"/>
      <c r="C248" s="294" t="s">
        <v>949</v>
      </c>
      <c r="D248" s="294" t="s">
        <v>338</v>
      </c>
      <c r="E248" s="295" t="s">
        <v>5667</v>
      </c>
      <c r="F248" s="296" t="s">
        <v>5592</v>
      </c>
      <c r="G248" s="297" t="s">
        <v>4509</v>
      </c>
      <c r="H248" s="298">
        <v>1</v>
      </c>
      <c r="I248" s="299"/>
      <c r="J248" s="300">
        <f>ROUND(I248*H248,2)</f>
        <v>0</v>
      </c>
      <c r="K248" s="301"/>
      <c r="L248" s="302"/>
      <c r="M248" s="303" t="s">
        <v>1</v>
      </c>
      <c r="N248" s="304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281</v>
      </c>
      <c r="AT248" s="242" t="s">
        <v>338</v>
      </c>
      <c r="AU248" s="242" t="s">
        <v>93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956</v>
      </c>
    </row>
    <row r="249" s="2" customFormat="1" ht="16.5" customHeight="1">
      <c r="A249" s="41"/>
      <c r="B249" s="42"/>
      <c r="C249" s="294" t="s">
        <v>610</v>
      </c>
      <c r="D249" s="294" t="s">
        <v>338</v>
      </c>
      <c r="E249" s="295" t="s">
        <v>5668</v>
      </c>
      <c r="F249" s="296" t="s">
        <v>5594</v>
      </c>
      <c r="G249" s="297" t="s">
        <v>4509</v>
      </c>
      <c r="H249" s="298">
        <v>1</v>
      </c>
      <c r="I249" s="299"/>
      <c r="J249" s="300">
        <f>ROUND(I249*H249,2)</f>
        <v>0</v>
      </c>
      <c r="K249" s="301"/>
      <c r="L249" s="302"/>
      <c r="M249" s="303" t="s">
        <v>1</v>
      </c>
      <c r="N249" s="304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281</v>
      </c>
      <c r="AT249" s="242" t="s">
        <v>338</v>
      </c>
      <c r="AU249" s="242" t="s">
        <v>93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970</v>
      </c>
    </row>
    <row r="250" s="12" customFormat="1" ht="22.8" customHeight="1">
      <c r="A250" s="12"/>
      <c r="B250" s="214"/>
      <c r="C250" s="215"/>
      <c r="D250" s="216" t="s">
        <v>83</v>
      </c>
      <c r="E250" s="228" t="s">
        <v>5390</v>
      </c>
      <c r="F250" s="228" t="s">
        <v>5595</v>
      </c>
      <c r="G250" s="215"/>
      <c r="H250" s="215"/>
      <c r="I250" s="218"/>
      <c r="J250" s="229">
        <f>BK250</f>
        <v>0</v>
      </c>
      <c r="K250" s="215"/>
      <c r="L250" s="220"/>
      <c r="M250" s="221"/>
      <c r="N250" s="222"/>
      <c r="O250" s="222"/>
      <c r="P250" s="223">
        <f>SUM(P251:P255)</f>
        <v>0</v>
      </c>
      <c r="Q250" s="222"/>
      <c r="R250" s="223">
        <f>SUM(R251:R255)</f>
        <v>0</v>
      </c>
      <c r="S250" s="222"/>
      <c r="T250" s="224">
        <f>SUM(T251:T255)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5" t="s">
        <v>91</v>
      </c>
      <c r="AT250" s="226" t="s">
        <v>83</v>
      </c>
      <c r="AU250" s="226" t="s">
        <v>91</v>
      </c>
      <c r="AY250" s="225" t="s">
        <v>251</v>
      </c>
      <c r="BK250" s="227">
        <f>SUM(BK251:BK255)</f>
        <v>0</v>
      </c>
    </row>
    <row r="251" s="2" customFormat="1" ht="16.5" customHeight="1">
      <c r="A251" s="41"/>
      <c r="B251" s="42"/>
      <c r="C251" s="294" t="s">
        <v>967</v>
      </c>
      <c r="D251" s="294" t="s">
        <v>338</v>
      </c>
      <c r="E251" s="295" t="s">
        <v>5669</v>
      </c>
      <c r="F251" s="296" t="s">
        <v>5597</v>
      </c>
      <c r="G251" s="297" t="s">
        <v>321</v>
      </c>
      <c r="H251" s="298">
        <v>800</v>
      </c>
      <c r="I251" s="299"/>
      <c r="J251" s="300">
        <f>ROUND(I251*H251,2)</f>
        <v>0</v>
      </c>
      <c r="K251" s="301"/>
      <c r="L251" s="302"/>
      <c r="M251" s="303" t="s">
        <v>1</v>
      </c>
      <c r="N251" s="304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281</v>
      </c>
      <c r="AT251" s="242" t="s">
        <v>338</v>
      </c>
      <c r="AU251" s="242" t="s">
        <v>93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257</v>
      </c>
      <c r="BM251" s="242" t="s">
        <v>1017</v>
      </c>
    </row>
    <row r="252" s="2" customFormat="1" ht="16.5" customHeight="1">
      <c r="A252" s="41"/>
      <c r="B252" s="42"/>
      <c r="C252" s="294" t="s">
        <v>992</v>
      </c>
      <c r="D252" s="294" t="s">
        <v>338</v>
      </c>
      <c r="E252" s="295" t="s">
        <v>5670</v>
      </c>
      <c r="F252" s="296" t="s">
        <v>5599</v>
      </c>
      <c r="G252" s="297" t="s">
        <v>321</v>
      </c>
      <c r="H252" s="298">
        <v>40</v>
      </c>
      <c r="I252" s="299"/>
      <c r="J252" s="300">
        <f>ROUND(I252*H252,2)</f>
        <v>0</v>
      </c>
      <c r="K252" s="301"/>
      <c r="L252" s="302"/>
      <c r="M252" s="303" t="s">
        <v>1</v>
      </c>
      <c r="N252" s="304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281</v>
      </c>
      <c r="AT252" s="242" t="s">
        <v>338</v>
      </c>
      <c r="AU252" s="242" t="s">
        <v>93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257</v>
      </c>
      <c r="BM252" s="242" t="s">
        <v>1027</v>
      </c>
    </row>
    <row r="253" s="2" customFormat="1" ht="16.5" customHeight="1">
      <c r="A253" s="41"/>
      <c r="B253" s="42"/>
      <c r="C253" s="294" t="s">
        <v>1004</v>
      </c>
      <c r="D253" s="294" t="s">
        <v>338</v>
      </c>
      <c r="E253" s="295" t="s">
        <v>5671</v>
      </c>
      <c r="F253" s="296" t="s">
        <v>5601</v>
      </c>
      <c r="G253" s="297" t="s">
        <v>321</v>
      </c>
      <c r="H253" s="298">
        <v>3500</v>
      </c>
      <c r="I253" s="299"/>
      <c r="J253" s="300">
        <f>ROUND(I253*H253,2)</f>
        <v>0</v>
      </c>
      <c r="K253" s="301"/>
      <c r="L253" s="302"/>
      <c r="M253" s="303" t="s">
        <v>1</v>
      </c>
      <c r="N253" s="304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281</v>
      </c>
      <c r="AT253" s="242" t="s">
        <v>338</v>
      </c>
      <c r="AU253" s="242" t="s">
        <v>93</v>
      </c>
      <c r="AY253" s="19" t="s">
        <v>251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257</v>
      </c>
      <c r="BM253" s="242" t="s">
        <v>1802</v>
      </c>
    </row>
    <row r="254" s="2" customFormat="1" ht="16.5" customHeight="1">
      <c r="A254" s="41"/>
      <c r="B254" s="42"/>
      <c r="C254" s="294" t="s">
        <v>1009</v>
      </c>
      <c r="D254" s="294" t="s">
        <v>338</v>
      </c>
      <c r="E254" s="295" t="s">
        <v>5672</v>
      </c>
      <c r="F254" s="296" t="s">
        <v>5603</v>
      </c>
      <c r="G254" s="297" t="s">
        <v>4509</v>
      </c>
      <c r="H254" s="298">
        <v>2000</v>
      </c>
      <c r="I254" s="299"/>
      <c r="J254" s="300">
        <f>ROUND(I254*H254,2)</f>
        <v>0</v>
      </c>
      <c r="K254" s="301"/>
      <c r="L254" s="302"/>
      <c r="M254" s="303" t="s">
        <v>1</v>
      </c>
      <c r="N254" s="304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281</v>
      </c>
      <c r="AT254" s="242" t="s">
        <v>338</v>
      </c>
      <c r="AU254" s="242" t="s">
        <v>93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257</v>
      </c>
      <c r="BM254" s="242" t="s">
        <v>1810</v>
      </c>
    </row>
    <row r="255" s="2" customFormat="1" ht="16.5" customHeight="1">
      <c r="A255" s="41"/>
      <c r="B255" s="42"/>
      <c r="C255" s="294" t="s">
        <v>1014</v>
      </c>
      <c r="D255" s="294" t="s">
        <v>338</v>
      </c>
      <c r="E255" s="295" t="s">
        <v>5673</v>
      </c>
      <c r="F255" s="296" t="s">
        <v>5605</v>
      </c>
      <c r="G255" s="297" t="s">
        <v>4509</v>
      </c>
      <c r="H255" s="298">
        <v>1649</v>
      </c>
      <c r="I255" s="299"/>
      <c r="J255" s="300">
        <f>ROUND(I255*H255,2)</f>
        <v>0</v>
      </c>
      <c r="K255" s="301"/>
      <c r="L255" s="302"/>
      <c r="M255" s="303" t="s">
        <v>1</v>
      </c>
      <c r="N255" s="304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281</v>
      </c>
      <c r="AT255" s="242" t="s">
        <v>338</v>
      </c>
      <c r="AU255" s="242" t="s">
        <v>93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257</v>
      </c>
      <c r="BM255" s="242" t="s">
        <v>1176</v>
      </c>
    </row>
    <row r="256" s="12" customFormat="1" ht="25.92" customHeight="1">
      <c r="A256" s="12"/>
      <c r="B256" s="214"/>
      <c r="C256" s="215"/>
      <c r="D256" s="216" t="s">
        <v>83</v>
      </c>
      <c r="E256" s="217" t="s">
        <v>5398</v>
      </c>
      <c r="F256" s="217" t="s">
        <v>5674</v>
      </c>
      <c r="G256" s="215"/>
      <c r="H256" s="215"/>
      <c r="I256" s="218"/>
      <c r="J256" s="219">
        <f>BK256</f>
        <v>0</v>
      </c>
      <c r="K256" s="215"/>
      <c r="L256" s="220"/>
      <c r="M256" s="221"/>
      <c r="N256" s="222"/>
      <c r="O256" s="222"/>
      <c r="P256" s="223">
        <f>SUM(P257:P276)</f>
        <v>0</v>
      </c>
      <c r="Q256" s="222"/>
      <c r="R256" s="223">
        <f>SUM(R257:R276)</f>
        <v>0</v>
      </c>
      <c r="S256" s="222"/>
      <c r="T256" s="224">
        <f>SUM(T257:T276)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5" t="s">
        <v>91</v>
      </c>
      <c r="AT256" s="226" t="s">
        <v>83</v>
      </c>
      <c r="AU256" s="226" t="s">
        <v>84</v>
      </c>
      <c r="AY256" s="225" t="s">
        <v>251</v>
      </c>
      <c r="BK256" s="227">
        <f>SUM(BK257:BK276)</f>
        <v>0</v>
      </c>
    </row>
    <row r="257" s="2" customFormat="1" ht="16.5" customHeight="1">
      <c r="A257" s="41"/>
      <c r="B257" s="42"/>
      <c r="C257" s="230" t="s">
        <v>1024</v>
      </c>
      <c r="D257" s="230" t="s">
        <v>253</v>
      </c>
      <c r="E257" s="231" t="s">
        <v>5675</v>
      </c>
      <c r="F257" s="232" t="s">
        <v>5676</v>
      </c>
      <c r="G257" s="233" t="s">
        <v>571</v>
      </c>
      <c r="H257" s="234">
        <v>17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257</v>
      </c>
      <c r="AT257" s="242" t="s">
        <v>253</v>
      </c>
      <c r="AU257" s="242" t="s">
        <v>91</v>
      </c>
      <c r="AY257" s="19" t="s">
        <v>251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257</v>
      </c>
      <c r="BM257" s="242" t="s">
        <v>5677</v>
      </c>
    </row>
    <row r="258" s="2" customFormat="1" ht="16.5" customHeight="1">
      <c r="A258" s="41"/>
      <c r="B258" s="42"/>
      <c r="C258" s="230" t="s">
        <v>1029</v>
      </c>
      <c r="D258" s="230" t="s">
        <v>253</v>
      </c>
      <c r="E258" s="231" t="s">
        <v>5678</v>
      </c>
      <c r="F258" s="232" t="s">
        <v>5679</v>
      </c>
      <c r="G258" s="233" t="s">
        <v>571</v>
      </c>
      <c r="H258" s="234">
        <v>7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257</v>
      </c>
      <c r="AT258" s="242" t="s">
        <v>253</v>
      </c>
      <c r="AU258" s="242" t="s">
        <v>91</v>
      </c>
      <c r="AY258" s="19" t="s">
        <v>251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257</v>
      </c>
      <c r="BM258" s="242" t="s">
        <v>5680</v>
      </c>
    </row>
    <row r="259" s="2" customFormat="1" ht="16.5" customHeight="1">
      <c r="A259" s="41"/>
      <c r="B259" s="42"/>
      <c r="C259" s="230" t="s">
        <v>1036</v>
      </c>
      <c r="D259" s="230" t="s">
        <v>253</v>
      </c>
      <c r="E259" s="231" t="s">
        <v>5681</v>
      </c>
      <c r="F259" s="232" t="s">
        <v>5682</v>
      </c>
      <c r="G259" s="233" t="s">
        <v>571</v>
      </c>
      <c r="H259" s="234">
        <v>5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257</v>
      </c>
      <c r="AT259" s="242" t="s">
        <v>253</v>
      </c>
      <c r="AU259" s="242" t="s">
        <v>91</v>
      </c>
      <c r="AY259" s="19" t="s">
        <v>251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257</v>
      </c>
      <c r="BM259" s="242" t="s">
        <v>5683</v>
      </c>
    </row>
    <row r="260" s="2" customFormat="1" ht="16.5" customHeight="1">
      <c r="A260" s="41"/>
      <c r="B260" s="42"/>
      <c r="C260" s="230" t="s">
        <v>1051</v>
      </c>
      <c r="D260" s="230" t="s">
        <v>253</v>
      </c>
      <c r="E260" s="231" t="s">
        <v>5684</v>
      </c>
      <c r="F260" s="232" t="s">
        <v>5685</v>
      </c>
      <c r="G260" s="233" t="s">
        <v>571</v>
      </c>
      <c r="H260" s="234">
        <v>41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257</v>
      </c>
      <c r="AT260" s="242" t="s">
        <v>253</v>
      </c>
      <c r="AU260" s="242" t="s">
        <v>91</v>
      </c>
      <c r="AY260" s="19" t="s">
        <v>251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257</v>
      </c>
      <c r="BM260" s="242" t="s">
        <v>5686</v>
      </c>
    </row>
    <row r="261" s="2" customFormat="1" ht="16.5" customHeight="1">
      <c r="A261" s="41"/>
      <c r="B261" s="42"/>
      <c r="C261" s="230" t="s">
        <v>1145</v>
      </c>
      <c r="D261" s="230" t="s">
        <v>253</v>
      </c>
      <c r="E261" s="231" t="s">
        <v>5687</v>
      </c>
      <c r="F261" s="232" t="s">
        <v>5688</v>
      </c>
      <c r="G261" s="233" t="s">
        <v>571</v>
      </c>
      <c r="H261" s="234">
        <v>4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257</v>
      </c>
      <c r="AT261" s="242" t="s">
        <v>253</v>
      </c>
      <c r="AU261" s="242" t="s">
        <v>91</v>
      </c>
      <c r="AY261" s="19" t="s">
        <v>251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257</v>
      </c>
      <c r="BM261" s="242" t="s">
        <v>5689</v>
      </c>
    </row>
    <row r="262" s="2" customFormat="1" ht="16.5" customHeight="1">
      <c r="A262" s="41"/>
      <c r="B262" s="42"/>
      <c r="C262" s="230" t="s">
        <v>1157</v>
      </c>
      <c r="D262" s="230" t="s">
        <v>253</v>
      </c>
      <c r="E262" s="231" t="s">
        <v>5690</v>
      </c>
      <c r="F262" s="232" t="s">
        <v>5691</v>
      </c>
      <c r="G262" s="233" t="s">
        <v>571</v>
      </c>
      <c r="H262" s="234">
        <v>13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257</v>
      </c>
      <c r="AT262" s="242" t="s">
        <v>253</v>
      </c>
      <c r="AU262" s="242" t="s">
        <v>91</v>
      </c>
      <c r="AY262" s="19" t="s">
        <v>251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257</v>
      </c>
      <c r="BM262" s="242" t="s">
        <v>5692</v>
      </c>
    </row>
    <row r="263" s="2" customFormat="1" ht="16.5" customHeight="1">
      <c r="A263" s="41"/>
      <c r="B263" s="42"/>
      <c r="C263" s="230" t="s">
        <v>661</v>
      </c>
      <c r="D263" s="230" t="s">
        <v>253</v>
      </c>
      <c r="E263" s="231" t="s">
        <v>5693</v>
      </c>
      <c r="F263" s="232" t="s">
        <v>5694</v>
      </c>
      <c r="G263" s="233" t="s">
        <v>571</v>
      </c>
      <c r="H263" s="234">
        <v>56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257</v>
      </c>
      <c r="AT263" s="242" t="s">
        <v>253</v>
      </c>
      <c r="AU263" s="242" t="s">
        <v>91</v>
      </c>
      <c r="AY263" s="19" t="s">
        <v>251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257</v>
      </c>
      <c r="BM263" s="242" t="s">
        <v>5695</v>
      </c>
    </row>
    <row r="264" s="2" customFormat="1" ht="16.5" customHeight="1">
      <c r="A264" s="41"/>
      <c r="B264" s="42"/>
      <c r="C264" s="230" t="s">
        <v>1164</v>
      </c>
      <c r="D264" s="230" t="s">
        <v>253</v>
      </c>
      <c r="E264" s="231" t="s">
        <v>5696</v>
      </c>
      <c r="F264" s="232" t="s">
        <v>5697</v>
      </c>
      <c r="G264" s="233" t="s">
        <v>571</v>
      </c>
      <c r="H264" s="234">
        <v>55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91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5698</v>
      </c>
    </row>
    <row r="265" s="2" customFormat="1" ht="16.5" customHeight="1">
      <c r="A265" s="41"/>
      <c r="B265" s="42"/>
      <c r="C265" s="230" t="s">
        <v>674</v>
      </c>
      <c r="D265" s="230" t="s">
        <v>253</v>
      </c>
      <c r="E265" s="231" t="s">
        <v>5699</v>
      </c>
      <c r="F265" s="232" t="s">
        <v>5700</v>
      </c>
      <c r="G265" s="233" t="s">
        <v>571</v>
      </c>
      <c r="H265" s="234">
        <v>420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257</v>
      </c>
      <c r="AT265" s="242" t="s">
        <v>253</v>
      </c>
      <c r="AU265" s="242" t="s">
        <v>91</v>
      </c>
      <c r="AY265" s="19" t="s">
        <v>251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257</v>
      </c>
      <c r="BM265" s="242" t="s">
        <v>5701</v>
      </c>
    </row>
    <row r="266" s="2" customFormat="1" ht="16.5" customHeight="1">
      <c r="A266" s="41"/>
      <c r="B266" s="42"/>
      <c r="C266" s="230" t="s">
        <v>1173</v>
      </c>
      <c r="D266" s="230" t="s">
        <v>253</v>
      </c>
      <c r="E266" s="231" t="s">
        <v>5702</v>
      </c>
      <c r="F266" s="232" t="s">
        <v>5703</v>
      </c>
      <c r="G266" s="233" t="s">
        <v>571</v>
      </c>
      <c r="H266" s="234">
        <v>100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257</v>
      </c>
      <c r="AT266" s="242" t="s">
        <v>253</v>
      </c>
      <c r="AU266" s="242" t="s">
        <v>91</v>
      </c>
      <c r="AY266" s="19" t="s">
        <v>251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257</v>
      </c>
      <c r="BM266" s="242" t="s">
        <v>5704</v>
      </c>
    </row>
    <row r="267" s="2" customFormat="1" ht="16.5" customHeight="1">
      <c r="A267" s="41"/>
      <c r="B267" s="42"/>
      <c r="C267" s="230" t="s">
        <v>691</v>
      </c>
      <c r="D267" s="230" t="s">
        <v>253</v>
      </c>
      <c r="E267" s="231" t="s">
        <v>5705</v>
      </c>
      <c r="F267" s="232" t="s">
        <v>5706</v>
      </c>
      <c r="G267" s="233" t="s">
        <v>571</v>
      </c>
      <c r="H267" s="234">
        <v>2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257</v>
      </c>
      <c r="AT267" s="242" t="s">
        <v>253</v>
      </c>
      <c r="AU267" s="242" t="s">
        <v>91</v>
      </c>
      <c r="AY267" s="19" t="s">
        <v>251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257</v>
      </c>
      <c r="BM267" s="242" t="s">
        <v>5707</v>
      </c>
    </row>
    <row r="268" s="2" customFormat="1" ht="16.5" customHeight="1">
      <c r="A268" s="41"/>
      <c r="B268" s="42"/>
      <c r="C268" s="230" t="s">
        <v>1188</v>
      </c>
      <c r="D268" s="230" t="s">
        <v>253</v>
      </c>
      <c r="E268" s="231" t="s">
        <v>5708</v>
      </c>
      <c r="F268" s="232" t="s">
        <v>5709</v>
      </c>
      <c r="G268" s="233" t="s">
        <v>571</v>
      </c>
      <c r="H268" s="234">
        <v>59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91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5710</v>
      </c>
    </row>
    <row r="269" s="2" customFormat="1" ht="16.5" customHeight="1">
      <c r="A269" s="41"/>
      <c r="B269" s="42"/>
      <c r="C269" s="230" t="s">
        <v>696</v>
      </c>
      <c r="D269" s="230" t="s">
        <v>253</v>
      </c>
      <c r="E269" s="231" t="s">
        <v>5711</v>
      </c>
      <c r="F269" s="232" t="s">
        <v>5712</v>
      </c>
      <c r="G269" s="233" t="s">
        <v>571</v>
      </c>
      <c r="H269" s="234">
        <v>3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257</v>
      </c>
      <c r="AT269" s="242" t="s">
        <v>253</v>
      </c>
      <c r="AU269" s="242" t="s">
        <v>91</v>
      </c>
      <c r="AY269" s="19" t="s">
        <v>251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257</v>
      </c>
      <c r="BM269" s="242" t="s">
        <v>5713</v>
      </c>
    </row>
    <row r="270" s="2" customFormat="1" ht="16.5" customHeight="1">
      <c r="A270" s="41"/>
      <c r="B270" s="42"/>
      <c r="C270" s="230" t="s">
        <v>1197</v>
      </c>
      <c r="D270" s="230" t="s">
        <v>253</v>
      </c>
      <c r="E270" s="231" t="s">
        <v>5714</v>
      </c>
      <c r="F270" s="232" t="s">
        <v>5715</v>
      </c>
      <c r="G270" s="233" t="s">
        <v>571</v>
      </c>
      <c r="H270" s="234">
        <v>16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257</v>
      </c>
      <c r="AT270" s="242" t="s">
        <v>253</v>
      </c>
      <c r="AU270" s="242" t="s">
        <v>91</v>
      </c>
      <c r="AY270" s="19" t="s">
        <v>251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257</v>
      </c>
      <c r="BM270" s="242" t="s">
        <v>5716</v>
      </c>
    </row>
    <row r="271" s="2" customFormat="1" ht="16.5" customHeight="1">
      <c r="A271" s="41"/>
      <c r="B271" s="42"/>
      <c r="C271" s="230" t="s">
        <v>712</v>
      </c>
      <c r="D271" s="230" t="s">
        <v>253</v>
      </c>
      <c r="E271" s="231" t="s">
        <v>5717</v>
      </c>
      <c r="F271" s="232" t="s">
        <v>5718</v>
      </c>
      <c r="G271" s="233" t="s">
        <v>571</v>
      </c>
      <c r="H271" s="234">
        <v>14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257</v>
      </c>
      <c r="AT271" s="242" t="s">
        <v>253</v>
      </c>
      <c r="AU271" s="242" t="s">
        <v>91</v>
      </c>
      <c r="AY271" s="19" t="s">
        <v>251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257</v>
      </c>
      <c r="BM271" s="242" t="s">
        <v>5719</v>
      </c>
    </row>
    <row r="272" s="2" customFormat="1" ht="16.5" customHeight="1">
      <c r="A272" s="41"/>
      <c r="B272" s="42"/>
      <c r="C272" s="230" t="s">
        <v>1206</v>
      </c>
      <c r="D272" s="230" t="s">
        <v>253</v>
      </c>
      <c r="E272" s="231" t="s">
        <v>5720</v>
      </c>
      <c r="F272" s="232" t="s">
        <v>5721</v>
      </c>
      <c r="G272" s="233" t="s">
        <v>571</v>
      </c>
      <c r="H272" s="234">
        <v>18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257</v>
      </c>
      <c r="AT272" s="242" t="s">
        <v>253</v>
      </c>
      <c r="AU272" s="242" t="s">
        <v>91</v>
      </c>
      <c r="AY272" s="19" t="s">
        <v>251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257</v>
      </c>
      <c r="BM272" s="242" t="s">
        <v>5722</v>
      </c>
    </row>
    <row r="273" s="2" customFormat="1" ht="16.5" customHeight="1">
      <c r="A273" s="41"/>
      <c r="B273" s="42"/>
      <c r="C273" s="230" t="s">
        <v>736</v>
      </c>
      <c r="D273" s="230" t="s">
        <v>253</v>
      </c>
      <c r="E273" s="231" t="s">
        <v>5723</v>
      </c>
      <c r="F273" s="232" t="s">
        <v>5724</v>
      </c>
      <c r="G273" s="233" t="s">
        <v>571</v>
      </c>
      <c r="H273" s="234">
        <v>15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257</v>
      </c>
      <c r="AT273" s="242" t="s">
        <v>253</v>
      </c>
      <c r="AU273" s="242" t="s">
        <v>91</v>
      </c>
      <c r="AY273" s="19" t="s">
        <v>251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257</v>
      </c>
      <c r="BM273" s="242" t="s">
        <v>5725</v>
      </c>
    </row>
    <row r="274" s="2" customFormat="1" ht="16.5" customHeight="1">
      <c r="A274" s="41"/>
      <c r="B274" s="42"/>
      <c r="C274" s="230" t="s">
        <v>1221</v>
      </c>
      <c r="D274" s="230" t="s">
        <v>253</v>
      </c>
      <c r="E274" s="231" t="s">
        <v>5726</v>
      </c>
      <c r="F274" s="232" t="s">
        <v>5727</v>
      </c>
      <c r="G274" s="233" t="s">
        <v>571</v>
      </c>
      <c r="H274" s="234">
        <v>43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257</v>
      </c>
      <c r="AT274" s="242" t="s">
        <v>253</v>
      </c>
      <c r="AU274" s="242" t="s">
        <v>91</v>
      </c>
      <c r="AY274" s="19" t="s">
        <v>251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257</v>
      </c>
      <c r="BM274" s="242" t="s">
        <v>5728</v>
      </c>
    </row>
    <row r="275" s="2" customFormat="1" ht="16.5" customHeight="1">
      <c r="A275" s="41"/>
      <c r="B275" s="42"/>
      <c r="C275" s="230" t="s">
        <v>746</v>
      </c>
      <c r="D275" s="230" t="s">
        <v>253</v>
      </c>
      <c r="E275" s="231" t="s">
        <v>5729</v>
      </c>
      <c r="F275" s="232" t="s">
        <v>5730</v>
      </c>
      <c r="G275" s="233" t="s">
        <v>571</v>
      </c>
      <c r="H275" s="234">
        <v>106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257</v>
      </c>
      <c r="AT275" s="242" t="s">
        <v>253</v>
      </c>
      <c r="AU275" s="242" t="s">
        <v>91</v>
      </c>
      <c r="AY275" s="19" t="s">
        <v>251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257</v>
      </c>
      <c r="BM275" s="242" t="s">
        <v>5731</v>
      </c>
    </row>
    <row r="276" s="2" customFormat="1" ht="16.5" customHeight="1">
      <c r="A276" s="41"/>
      <c r="B276" s="42"/>
      <c r="C276" s="230" t="s">
        <v>1232</v>
      </c>
      <c r="D276" s="230" t="s">
        <v>253</v>
      </c>
      <c r="E276" s="231" t="s">
        <v>5732</v>
      </c>
      <c r="F276" s="232" t="s">
        <v>5733</v>
      </c>
      <c r="G276" s="233" t="s">
        <v>571</v>
      </c>
      <c r="H276" s="234">
        <v>23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257</v>
      </c>
      <c r="AT276" s="242" t="s">
        <v>253</v>
      </c>
      <c r="AU276" s="242" t="s">
        <v>91</v>
      </c>
      <c r="AY276" s="19" t="s">
        <v>251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257</v>
      </c>
      <c r="BM276" s="242" t="s">
        <v>5734</v>
      </c>
    </row>
    <row r="277" s="12" customFormat="1" ht="25.92" customHeight="1">
      <c r="A277" s="12"/>
      <c r="B277" s="214"/>
      <c r="C277" s="215"/>
      <c r="D277" s="216" t="s">
        <v>83</v>
      </c>
      <c r="E277" s="217" t="s">
        <v>1155</v>
      </c>
      <c r="F277" s="217" t="s">
        <v>5735</v>
      </c>
      <c r="G277" s="215"/>
      <c r="H277" s="215"/>
      <c r="I277" s="218"/>
      <c r="J277" s="219">
        <f>BK277</f>
        <v>0</v>
      </c>
      <c r="K277" s="215"/>
      <c r="L277" s="220"/>
      <c r="M277" s="221"/>
      <c r="N277" s="222"/>
      <c r="O277" s="222"/>
      <c r="P277" s="223">
        <f>SUM(P278:P283)</f>
        <v>0</v>
      </c>
      <c r="Q277" s="222"/>
      <c r="R277" s="223">
        <f>SUM(R278:R283)</f>
        <v>0</v>
      </c>
      <c r="S277" s="222"/>
      <c r="T277" s="224">
        <f>SUM(T278:T283)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5" t="s">
        <v>93</v>
      </c>
      <c r="AT277" s="226" t="s">
        <v>83</v>
      </c>
      <c r="AU277" s="226" t="s">
        <v>84</v>
      </c>
      <c r="AY277" s="225" t="s">
        <v>251</v>
      </c>
      <c r="BK277" s="227">
        <f>SUM(BK278:BK283)</f>
        <v>0</v>
      </c>
    </row>
    <row r="278" s="2" customFormat="1" ht="16.5" customHeight="1">
      <c r="A278" s="41"/>
      <c r="B278" s="42"/>
      <c r="C278" s="230" t="s">
        <v>752</v>
      </c>
      <c r="D278" s="230" t="s">
        <v>253</v>
      </c>
      <c r="E278" s="231" t="s">
        <v>5736</v>
      </c>
      <c r="F278" s="232" t="s">
        <v>5737</v>
      </c>
      <c r="G278" s="233" t="s">
        <v>571</v>
      </c>
      <c r="H278" s="234">
        <v>15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304</v>
      </c>
      <c r="AT278" s="242" t="s">
        <v>253</v>
      </c>
      <c r="AU278" s="242" t="s">
        <v>91</v>
      </c>
      <c r="AY278" s="19" t="s">
        <v>251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304</v>
      </c>
      <c r="BM278" s="242" t="s">
        <v>5738</v>
      </c>
    </row>
    <row r="279" s="2" customFormat="1" ht="16.5" customHeight="1">
      <c r="A279" s="41"/>
      <c r="B279" s="42"/>
      <c r="C279" s="230" t="s">
        <v>1241</v>
      </c>
      <c r="D279" s="230" t="s">
        <v>253</v>
      </c>
      <c r="E279" s="231" t="s">
        <v>5739</v>
      </c>
      <c r="F279" s="232" t="s">
        <v>5740</v>
      </c>
      <c r="G279" s="233" t="s">
        <v>321</v>
      </c>
      <c r="H279" s="234">
        <v>1100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304</v>
      </c>
      <c r="AT279" s="242" t="s">
        <v>253</v>
      </c>
      <c r="AU279" s="242" t="s">
        <v>91</v>
      </c>
      <c r="AY279" s="19" t="s">
        <v>251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304</v>
      </c>
      <c r="BM279" s="242" t="s">
        <v>5741</v>
      </c>
    </row>
    <row r="280" s="2" customFormat="1" ht="16.5" customHeight="1">
      <c r="A280" s="41"/>
      <c r="B280" s="42"/>
      <c r="C280" s="230" t="s">
        <v>762</v>
      </c>
      <c r="D280" s="230" t="s">
        <v>253</v>
      </c>
      <c r="E280" s="231" t="s">
        <v>5742</v>
      </c>
      <c r="F280" s="232" t="s">
        <v>5743</v>
      </c>
      <c r="G280" s="233" t="s">
        <v>321</v>
      </c>
      <c r="H280" s="234">
        <v>150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304</v>
      </c>
      <c r="AT280" s="242" t="s">
        <v>253</v>
      </c>
      <c r="AU280" s="242" t="s">
        <v>91</v>
      </c>
      <c r="AY280" s="19" t="s">
        <v>251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304</v>
      </c>
      <c r="BM280" s="242" t="s">
        <v>5744</v>
      </c>
    </row>
    <row r="281" s="2" customFormat="1" ht="16.5" customHeight="1">
      <c r="A281" s="41"/>
      <c r="B281" s="42"/>
      <c r="C281" s="230" t="s">
        <v>1252</v>
      </c>
      <c r="D281" s="230" t="s">
        <v>253</v>
      </c>
      <c r="E281" s="231" t="s">
        <v>5745</v>
      </c>
      <c r="F281" s="232" t="s">
        <v>5746</v>
      </c>
      <c r="G281" s="233" t="s">
        <v>571</v>
      </c>
      <c r="H281" s="234">
        <v>3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304</v>
      </c>
      <c r="AT281" s="242" t="s">
        <v>253</v>
      </c>
      <c r="AU281" s="242" t="s">
        <v>91</v>
      </c>
      <c r="AY281" s="19" t="s">
        <v>251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304</v>
      </c>
      <c r="BM281" s="242" t="s">
        <v>5747</v>
      </c>
    </row>
    <row r="282" s="2" customFormat="1" ht="16.5" customHeight="1">
      <c r="A282" s="41"/>
      <c r="B282" s="42"/>
      <c r="C282" s="230" t="s">
        <v>767</v>
      </c>
      <c r="D282" s="230" t="s">
        <v>253</v>
      </c>
      <c r="E282" s="231" t="s">
        <v>5748</v>
      </c>
      <c r="F282" s="232" t="s">
        <v>5749</v>
      </c>
      <c r="G282" s="233" t="s">
        <v>571</v>
      </c>
      <c r="H282" s="234">
        <v>3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304</v>
      </c>
      <c r="AT282" s="242" t="s">
        <v>253</v>
      </c>
      <c r="AU282" s="242" t="s">
        <v>91</v>
      </c>
      <c r="AY282" s="19" t="s">
        <v>251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304</v>
      </c>
      <c r="BM282" s="242" t="s">
        <v>5750</v>
      </c>
    </row>
    <row r="283" s="2" customFormat="1" ht="16.5" customHeight="1">
      <c r="A283" s="41"/>
      <c r="B283" s="42"/>
      <c r="C283" s="230" t="s">
        <v>1260</v>
      </c>
      <c r="D283" s="230" t="s">
        <v>253</v>
      </c>
      <c r="E283" s="231" t="s">
        <v>5751</v>
      </c>
      <c r="F283" s="232" t="s">
        <v>5752</v>
      </c>
      <c r="G283" s="233" t="s">
        <v>571</v>
      </c>
      <c r="H283" s="234">
        <v>3</v>
      </c>
      <c r="I283" s="235"/>
      <c r="J283" s="236">
        <f>ROUND(I283*H283,2)</f>
        <v>0</v>
      </c>
      <c r="K283" s="237"/>
      <c r="L283" s="47"/>
      <c r="M283" s="306" t="s">
        <v>1</v>
      </c>
      <c r="N283" s="307" t="s">
        <v>49</v>
      </c>
      <c r="O283" s="308"/>
      <c r="P283" s="309">
        <f>O283*H283</f>
        <v>0</v>
      </c>
      <c r="Q283" s="309">
        <v>0</v>
      </c>
      <c r="R283" s="309">
        <f>Q283*H283</f>
        <v>0</v>
      </c>
      <c r="S283" s="309">
        <v>0</v>
      </c>
      <c r="T283" s="310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304</v>
      </c>
      <c r="AT283" s="242" t="s">
        <v>253</v>
      </c>
      <c r="AU283" s="242" t="s">
        <v>91</v>
      </c>
      <c r="AY283" s="19" t="s">
        <v>251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304</v>
      </c>
      <c r="BM283" s="242" t="s">
        <v>5753</v>
      </c>
    </row>
    <row r="284" s="2" customFormat="1" ht="6.96" customHeight="1">
      <c r="A284" s="41"/>
      <c r="B284" s="69"/>
      <c r="C284" s="70"/>
      <c r="D284" s="70"/>
      <c r="E284" s="70"/>
      <c r="F284" s="70"/>
      <c r="G284" s="70"/>
      <c r="H284" s="70"/>
      <c r="I284" s="70"/>
      <c r="J284" s="70"/>
      <c r="K284" s="70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288B6lLOqfAsCm54Jov+sz8nqrSk4yXtJFuelKSpVcwWyjfgLCKLtYiyVnFUL+PjIBRCw1U25ewnCpgtfBuTKg==" hashValue="MhW/alTf0IVA+8UUaxnOV9gEUE9arKNJmtLGwEgt0xzaKRjhkcqU6VAnk5HVGWfLpsWb3WXD92koF+BvNfQTiA==" algorithmName="SHA-512" password="CC35"/>
  <autoFilter ref="C140:K2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5754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ROUND((SUM(BE125:BE343)),  2)</f>
        <v>0</v>
      </c>
      <c r="G35" s="41"/>
      <c r="H35" s="41"/>
      <c r="I35" s="167">
        <v>0.20999999999999999</v>
      </c>
      <c r="J35" s="166">
        <f>ROUND(((SUM(BE125:BE343))*I35),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ROUND((SUM(BF125:BF343)),  2)</f>
        <v>0</v>
      </c>
      <c r="G36" s="41"/>
      <c r="H36" s="41"/>
      <c r="I36" s="167">
        <v>0.12</v>
      </c>
      <c r="J36" s="166">
        <f>ROUND(((SUM(BF125:BF343))*I36),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ROUND((SUM(BG125:BG343)),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ROUND((SUM(BH125:BH343)),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ROUND((SUM(BI125:BI343)),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01_SLA - Elektro slaboproud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5755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5756</v>
      </c>
      <c r="E100" s="194"/>
      <c r="F100" s="194"/>
      <c r="G100" s="194"/>
      <c r="H100" s="194"/>
      <c r="I100" s="194"/>
      <c r="J100" s="195">
        <f>J182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5757</v>
      </c>
      <c r="E101" s="194"/>
      <c r="F101" s="194"/>
      <c r="G101" s="194"/>
      <c r="H101" s="194"/>
      <c r="I101" s="194"/>
      <c r="J101" s="195">
        <f>J227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5758</v>
      </c>
      <c r="E102" s="194"/>
      <c r="F102" s="194"/>
      <c r="G102" s="194"/>
      <c r="H102" s="194"/>
      <c r="I102" s="194"/>
      <c r="J102" s="195">
        <f>J284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5759</v>
      </c>
      <c r="E103" s="194"/>
      <c r="F103" s="194"/>
      <c r="G103" s="194"/>
      <c r="H103" s="194"/>
      <c r="I103" s="194"/>
      <c r="J103" s="195">
        <f>J320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1" customFormat="1" ht="12" customHeight="1">
      <c r="B114" s="23"/>
      <c r="C114" s="34" t="s">
        <v>190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1"/>
      <c r="B115" s="42"/>
      <c r="C115" s="43"/>
      <c r="D115" s="43"/>
      <c r="E115" s="186" t="s">
        <v>191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192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E11</f>
        <v>SO 01_SLA - Elektro slaboproud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F14</f>
        <v xml:space="preserve"> </v>
      </c>
      <c r="G119" s="43"/>
      <c r="H119" s="43"/>
      <c r="I119" s="34" t="s">
        <v>24</v>
      </c>
      <c r="J119" s="82" t="str">
        <f>IF(J14="","",J14)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E17</f>
        <v>Vysoká škola polytechnická Jihlava</v>
      </c>
      <c r="G121" s="43"/>
      <c r="H121" s="43"/>
      <c r="I121" s="34" t="s">
        <v>36</v>
      </c>
      <c r="J121" s="39" t="str">
        <f>E23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IF(E20="","",E20)</f>
        <v>Vyplň údaj</v>
      </c>
      <c r="G122" s="43"/>
      <c r="H122" s="43"/>
      <c r="I122" s="34" t="s">
        <v>41</v>
      </c>
      <c r="J122" s="39" t="str">
        <f>E26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237</v>
      </c>
      <c r="D124" s="205" t="s">
        <v>69</v>
      </c>
      <c r="E124" s="205" t="s">
        <v>65</v>
      </c>
      <c r="F124" s="205" t="s">
        <v>66</v>
      </c>
      <c r="G124" s="205" t="s">
        <v>238</v>
      </c>
      <c r="H124" s="205" t="s">
        <v>239</v>
      </c>
      <c r="I124" s="205" t="s">
        <v>240</v>
      </c>
      <c r="J124" s="206" t="s">
        <v>196</v>
      </c>
      <c r="K124" s="207" t="s">
        <v>241</v>
      </c>
      <c r="L124" s="208"/>
      <c r="M124" s="103" t="s">
        <v>1</v>
      </c>
      <c r="N124" s="104" t="s">
        <v>48</v>
      </c>
      <c r="O124" s="104" t="s">
        <v>242</v>
      </c>
      <c r="P124" s="104" t="s">
        <v>243</v>
      </c>
      <c r="Q124" s="104" t="s">
        <v>244</v>
      </c>
      <c r="R124" s="104" t="s">
        <v>245</v>
      </c>
      <c r="S124" s="104" t="s">
        <v>246</v>
      </c>
      <c r="T124" s="105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248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P126+P182+P227+P284+P320</f>
        <v>0</v>
      </c>
      <c r="Q125" s="107"/>
      <c r="R125" s="211">
        <f>R126+R182+R227+R284+R320</f>
        <v>0</v>
      </c>
      <c r="S125" s="107"/>
      <c r="T125" s="212">
        <f>T126+T182+T227+T284+T320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BK126+BK182+BK227+BK284+BK320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5760</v>
      </c>
      <c r="F126" s="217" t="s">
        <v>5761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SUM(P127:P181)</f>
        <v>0</v>
      </c>
      <c r="Q126" s="222"/>
      <c r="R126" s="223">
        <f>SUM(R127:R181)</f>
        <v>0</v>
      </c>
      <c r="S126" s="222"/>
      <c r="T126" s="224">
        <f>SUM(T127:T181)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251</v>
      </c>
      <c r="BK126" s="227">
        <f>SUM(BK127:BK181)</f>
        <v>0</v>
      </c>
    </row>
    <row r="127" s="2" customFormat="1" ht="16.5" customHeight="1">
      <c r="A127" s="41"/>
      <c r="B127" s="42"/>
      <c r="C127" s="230" t="s">
        <v>91</v>
      </c>
      <c r="D127" s="230" t="s">
        <v>253</v>
      </c>
      <c r="E127" s="231" t="s">
        <v>5762</v>
      </c>
      <c r="F127" s="232" t="s">
        <v>5763</v>
      </c>
      <c r="G127" s="233" t="s">
        <v>4509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93</v>
      </c>
    </row>
    <row r="128" s="2" customFormat="1" ht="76.35" customHeight="1">
      <c r="A128" s="41"/>
      <c r="B128" s="42"/>
      <c r="C128" s="230" t="s">
        <v>93</v>
      </c>
      <c r="D128" s="230" t="s">
        <v>253</v>
      </c>
      <c r="E128" s="231" t="s">
        <v>5764</v>
      </c>
      <c r="F128" s="232" t="s">
        <v>5765</v>
      </c>
      <c r="G128" s="233" t="s">
        <v>4509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257</v>
      </c>
    </row>
    <row r="129" s="2" customFormat="1" ht="16.5" customHeight="1">
      <c r="A129" s="41"/>
      <c r="B129" s="42"/>
      <c r="C129" s="230" t="s">
        <v>273</v>
      </c>
      <c r="D129" s="230" t="s">
        <v>253</v>
      </c>
      <c r="E129" s="231" t="s">
        <v>5766</v>
      </c>
      <c r="F129" s="232" t="s">
        <v>5767</v>
      </c>
      <c r="G129" s="233" t="s">
        <v>4509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276</v>
      </c>
    </row>
    <row r="130" s="2" customFormat="1" ht="37.8" customHeight="1">
      <c r="A130" s="41"/>
      <c r="B130" s="42"/>
      <c r="C130" s="230" t="s">
        <v>257</v>
      </c>
      <c r="D130" s="230" t="s">
        <v>253</v>
      </c>
      <c r="E130" s="231" t="s">
        <v>5768</v>
      </c>
      <c r="F130" s="232" t="s">
        <v>5769</v>
      </c>
      <c r="G130" s="233" t="s">
        <v>4509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281</v>
      </c>
    </row>
    <row r="131" s="2" customFormat="1" ht="16.5" customHeight="1">
      <c r="A131" s="41"/>
      <c r="B131" s="42"/>
      <c r="C131" s="230" t="s">
        <v>284</v>
      </c>
      <c r="D131" s="230" t="s">
        <v>253</v>
      </c>
      <c r="E131" s="231" t="s">
        <v>5770</v>
      </c>
      <c r="F131" s="232" t="s">
        <v>5771</v>
      </c>
      <c r="G131" s="233" t="s">
        <v>4509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287</v>
      </c>
    </row>
    <row r="132" s="2" customFormat="1" ht="24.15" customHeight="1">
      <c r="A132" s="41"/>
      <c r="B132" s="42"/>
      <c r="C132" s="230" t="s">
        <v>276</v>
      </c>
      <c r="D132" s="230" t="s">
        <v>253</v>
      </c>
      <c r="E132" s="231" t="s">
        <v>5772</v>
      </c>
      <c r="F132" s="232" t="s">
        <v>5773</v>
      </c>
      <c r="G132" s="233" t="s">
        <v>4509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8</v>
      </c>
    </row>
    <row r="133" s="2" customFormat="1" ht="16.5" customHeight="1">
      <c r="A133" s="41"/>
      <c r="B133" s="42"/>
      <c r="C133" s="230" t="s">
        <v>295</v>
      </c>
      <c r="D133" s="230" t="s">
        <v>253</v>
      </c>
      <c r="E133" s="231" t="s">
        <v>5774</v>
      </c>
      <c r="F133" s="232" t="s">
        <v>5775</v>
      </c>
      <c r="G133" s="233" t="s">
        <v>4509</v>
      </c>
      <c r="H133" s="234">
        <v>14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91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299</v>
      </c>
    </row>
    <row r="134" s="2" customFormat="1" ht="24.15" customHeight="1">
      <c r="A134" s="41"/>
      <c r="B134" s="42"/>
      <c r="C134" s="230" t="s">
        <v>281</v>
      </c>
      <c r="D134" s="230" t="s">
        <v>253</v>
      </c>
      <c r="E134" s="231" t="s">
        <v>5776</v>
      </c>
      <c r="F134" s="232" t="s">
        <v>5777</v>
      </c>
      <c r="G134" s="233" t="s">
        <v>4509</v>
      </c>
      <c r="H134" s="234">
        <v>14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304</v>
      </c>
    </row>
    <row r="135" s="2" customFormat="1" ht="21.75" customHeight="1">
      <c r="A135" s="41"/>
      <c r="B135" s="42"/>
      <c r="C135" s="230" t="s">
        <v>306</v>
      </c>
      <c r="D135" s="230" t="s">
        <v>253</v>
      </c>
      <c r="E135" s="231" t="s">
        <v>5778</v>
      </c>
      <c r="F135" s="232" t="s">
        <v>5779</v>
      </c>
      <c r="G135" s="233" t="s">
        <v>4509</v>
      </c>
      <c r="H135" s="234">
        <v>8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91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309</v>
      </c>
    </row>
    <row r="136" s="2" customFormat="1" ht="24.15" customHeight="1">
      <c r="A136" s="41"/>
      <c r="B136" s="42"/>
      <c r="C136" s="230" t="s">
        <v>287</v>
      </c>
      <c r="D136" s="230" t="s">
        <v>253</v>
      </c>
      <c r="E136" s="231" t="s">
        <v>5780</v>
      </c>
      <c r="F136" s="232" t="s">
        <v>5781</v>
      </c>
      <c r="G136" s="233" t="s">
        <v>4509</v>
      </c>
      <c r="H136" s="234">
        <v>8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91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409</v>
      </c>
    </row>
    <row r="137" s="2" customFormat="1" ht="24.15" customHeight="1">
      <c r="A137" s="41"/>
      <c r="B137" s="42"/>
      <c r="C137" s="230" t="s">
        <v>333</v>
      </c>
      <c r="D137" s="230" t="s">
        <v>253</v>
      </c>
      <c r="E137" s="231" t="s">
        <v>5782</v>
      </c>
      <c r="F137" s="232" t="s">
        <v>5783</v>
      </c>
      <c r="G137" s="233" t="s">
        <v>4509</v>
      </c>
      <c r="H137" s="234">
        <v>300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322</v>
      </c>
    </row>
    <row r="138" s="2" customFormat="1" ht="21.75" customHeight="1">
      <c r="A138" s="41"/>
      <c r="B138" s="42"/>
      <c r="C138" s="230" t="s">
        <v>8</v>
      </c>
      <c r="D138" s="230" t="s">
        <v>253</v>
      </c>
      <c r="E138" s="231" t="s">
        <v>5784</v>
      </c>
      <c r="F138" s="232" t="s">
        <v>5785</v>
      </c>
      <c r="G138" s="233" t="s">
        <v>4509</v>
      </c>
      <c r="H138" s="234">
        <v>150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336</v>
      </c>
    </row>
    <row r="139" s="2" customFormat="1" ht="21.75" customHeight="1">
      <c r="A139" s="41"/>
      <c r="B139" s="42"/>
      <c r="C139" s="230" t="s">
        <v>349</v>
      </c>
      <c r="D139" s="230" t="s">
        <v>253</v>
      </c>
      <c r="E139" s="231" t="s">
        <v>5786</v>
      </c>
      <c r="F139" s="232" t="s">
        <v>5787</v>
      </c>
      <c r="G139" s="233" t="s">
        <v>4509</v>
      </c>
      <c r="H139" s="234">
        <v>150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91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341</v>
      </c>
    </row>
    <row r="140" s="2" customFormat="1" ht="16.5" customHeight="1">
      <c r="A140" s="41"/>
      <c r="B140" s="42"/>
      <c r="C140" s="230" t="s">
        <v>299</v>
      </c>
      <c r="D140" s="230" t="s">
        <v>253</v>
      </c>
      <c r="E140" s="231" t="s">
        <v>5788</v>
      </c>
      <c r="F140" s="232" t="s">
        <v>5789</v>
      </c>
      <c r="G140" s="233" t="s">
        <v>4509</v>
      </c>
      <c r="H140" s="234">
        <v>250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352</v>
      </c>
    </row>
    <row r="141" s="2" customFormat="1" ht="24.15" customHeight="1">
      <c r="A141" s="41"/>
      <c r="B141" s="42"/>
      <c r="C141" s="230" t="s">
        <v>361</v>
      </c>
      <c r="D141" s="230" t="s">
        <v>253</v>
      </c>
      <c r="E141" s="231" t="s">
        <v>5790</v>
      </c>
      <c r="F141" s="232" t="s">
        <v>5791</v>
      </c>
      <c r="G141" s="233" t="s">
        <v>4509</v>
      </c>
      <c r="H141" s="234">
        <v>250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91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358</v>
      </c>
    </row>
    <row r="142" s="2" customFormat="1" ht="16.5" customHeight="1">
      <c r="A142" s="41"/>
      <c r="B142" s="42"/>
      <c r="C142" s="230" t="s">
        <v>304</v>
      </c>
      <c r="D142" s="230" t="s">
        <v>253</v>
      </c>
      <c r="E142" s="231" t="s">
        <v>5792</v>
      </c>
      <c r="F142" s="232" t="s">
        <v>5793</v>
      </c>
      <c r="G142" s="233" t="s">
        <v>4509</v>
      </c>
      <c r="H142" s="234">
        <v>25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364</v>
      </c>
    </row>
    <row r="143" s="2" customFormat="1" ht="24.15" customHeight="1">
      <c r="A143" s="41"/>
      <c r="B143" s="42"/>
      <c r="C143" s="230" t="s">
        <v>386</v>
      </c>
      <c r="D143" s="230" t="s">
        <v>253</v>
      </c>
      <c r="E143" s="231" t="s">
        <v>5794</v>
      </c>
      <c r="F143" s="232" t="s">
        <v>5795</v>
      </c>
      <c r="G143" s="233" t="s">
        <v>4509</v>
      </c>
      <c r="H143" s="234">
        <v>25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91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375</v>
      </c>
    </row>
    <row r="144" s="2" customFormat="1" ht="16.5" customHeight="1">
      <c r="A144" s="41"/>
      <c r="B144" s="42"/>
      <c r="C144" s="230" t="s">
        <v>309</v>
      </c>
      <c r="D144" s="230" t="s">
        <v>253</v>
      </c>
      <c r="E144" s="231" t="s">
        <v>5796</v>
      </c>
      <c r="F144" s="232" t="s">
        <v>5797</v>
      </c>
      <c r="G144" s="233" t="s">
        <v>4509</v>
      </c>
      <c r="H144" s="234">
        <v>50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390</v>
      </c>
    </row>
    <row r="145" s="2" customFormat="1" ht="16.5" customHeight="1">
      <c r="A145" s="41"/>
      <c r="B145" s="42"/>
      <c r="C145" s="230" t="s">
        <v>402</v>
      </c>
      <c r="D145" s="230" t="s">
        <v>253</v>
      </c>
      <c r="E145" s="231" t="s">
        <v>5798</v>
      </c>
      <c r="F145" s="232" t="s">
        <v>5799</v>
      </c>
      <c r="G145" s="233" t="s">
        <v>4509</v>
      </c>
      <c r="H145" s="234">
        <v>50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400</v>
      </c>
    </row>
    <row r="146" s="2" customFormat="1" ht="55.5" customHeight="1">
      <c r="A146" s="41"/>
      <c r="B146" s="42"/>
      <c r="C146" s="230" t="s">
        <v>409</v>
      </c>
      <c r="D146" s="230" t="s">
        <v>253</v>
      </c>
      <c r="E146" s="231" t="s">
        <v>5800</v>
      </c>
      <c r="F146" s="232" t="s">
        <v>5801</v>
      </c>
      <c r="G146" s="233" t="s">
        <v>4509</v>
      </c>
      <c r="H146" s="234">
        <v>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405</v>
      </c>
    </row>
    <row r="147" s="2" customFormat="1" ht="16.5" customHeight="1">
      <c r="A147" s="41"/>
      <c r="B147" s="42"/>
      <c r="C147" s="230" t="s">
        <v>7</v>
      </c>
      <c r="D147" s="230" t="s">
        <v>253</v>
      </c>
      <c r="E147" s="231" t="s">
        <v>5802</v>
      </c>
      <c r="F147" s="232" t="s">
        <v>5803</v>
      </c>
      <c r="G147" s="233" t="s">
        <v>4509</v>
      </c>
      <c r="H147" s="234">
        <v>7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412</v>
      </c>
    </row>
    <row r="148" s="2" customFormat="1" ht="16.5" customHeight="1">
      <c r="A148" s="41"/>
      <c r="B148" s="42"/>
      <c r="C148" s="230" t="s">
        <v>322</v>
      </c>
      <c r="D148" s="230" t="s">
        <v>253</v>
      </c>
      <c r="E148" s="231" t="s">
        <v>5804</v>
      </c>
      <c r="F148" s="232" t="s">
        <v>5805</v>
      </c>
      <c r="G148" s="233" t="s">
        <v>4509</v>
      </c>
      <c r="H148" s="234">
        <v>7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424</v>
      </c>
    </row>
    <row r="149" s="2" customFormat="1" ht="76.35" customHeight="1">
      <c r="A149" s="41"/>
      <c r="B149" s="42"/>
      <c r="C149" s="230" t="s">
        <v>437</v>
      </c>
      <c r="D149" s="230" t="s">
        <v>253</v>
      </c>
      <c r="E149" s="231" t="s">
        <v>5806</v>
      </c>
      <c r="F149" s="232" t="s">
        <v>5807</v>
      </c>
      <c r="G149" s="233" t="s">
        <v>4509</v>
      </c>
      <c r="H149" s="234">
        <v>7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433</v>
      </c>
    </row>
    <row r="150" s="2" customFormat="1" ht="16.5" customHeight="1">
      <c r="A150" s="41"/>
      <c r="B150" s="42"/>
      <c r="C150" s="230" t="s">
        <v>336</v>
      </c>
      <c r="D150" s="230" t="s">
        <v>253</v>
      </c>
      <c r="E150" s="231" t="s">
        <v>5808</v>
      </c>
      <c r="F150" s="232" t="s">
        <v>5809</v>
      </c>
      <c r="G150" s="233" t="s">
        <v>4509</v>
      </c>
      <c r="H150" s="234">
        <v>7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440</v>
      </c>
    </row>
    <row r="151" s="2" customFormat="1" ht="16.5" customHeight="1">
      <c r="A151" s="41"/>
      <c r="B151" s="42"/>
      <c r="C151" s="230" t="s">
        <v>450</v>
      </c>
      <c r="D151" s="230" t="s">
        <v>253</v>
      </c>
      <c r="E151" s="231" t="s">
        <v>5810</v>
      </c>
      <c r="F151" s="232" t="s">
        <v>5811</v>
      </c>
      <c r="G151" s="233" t="s">
        <v>4509</v>
      </c>
      <c r="H151" s="234">
        <v>7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448</v>
      </c>
    </row>
    <row r="152" s="2" customFormat="1" ht="16.5" customHeight="1">
      <c r="A152" s="41"/>
      <c r="B152" s="42"/>
      <c r="C152" s="230" t="s">
        <v>341</v>
      </c>
      <c r="D152" s="230" t="s">
        <v>253</v>
      </c>
      <c r="E152" s="231" t="s">
        <v>5812</v>
      </c>
      <c r="F152" s="232" t="s">
        <v>5813</v>
      </c>
      <c r="G152" s="233" t="s">
        <v>4509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453</v>
      </c>
    </row>
    <row r="153" s="2" customFormat="1" ht="24.15" customHeight="1">
      <c r="A153" s="41"/>
      <c r="B153" s="42"/>
      <c r="C153" s="230" t="s">
        <v>462</v>
      </c>
      <c r="D153" s="230" t="s">
        <v>253</v>
      </c>
      <c r="E153" s="231" t="s">
        <v>5814</v>
      </c>
      <c r="F153" s="232" t="s">
        <v>5815</v>
      </c>
      <c r="G153" s="233" t="s">
        <v>4509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458</v>
      </c>
    </row>
    <row r="154" s="2" customFormat="1" ht="16.5" customHeight="1">
      <c r="A154" s="41"/>
      <c r="B154" s="42"/>
      <c r="C154" s="230" t="s">
        <v>352</v>
      </c>
      <c r="D154" s="230" t="s">
        <v>253</v>
      </c>
      <c r="E154" s="231" t="s">
        <v>5816</v>
      </c>
      <c r="F154" s="232" t="s">
        <v>5817</v>
      </c>
      <c r="G154" s="233" t="s">
        <v>321</v>
      </c>
      <c r="H154" s="234">
        <v>18000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465</v>
      </c>
    </row>
    <row r="155" s="2" customFormat="1" ht="24.15" customHeight="1">
      <c r="A155" s="41"/>
      <c r="B155" s="42"/>
      <c r="C155" s="230" t="s">
        <v>472</v>
      </c>
      <c r="D155" s="230" t="s">
        <v>253</v>
      </c>
      <c r="E155" s="231" t="s">
        <v>5818</v>
      </c>
      <c r="F155" s="232" t="s">
        <v>5819</v>
      </c>
      <c r="G155" s="233" t="s">
        <v>321</v>
      </c>
      <c r="H155" s="234">
        <v>18000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470</v>
      </c>
    </row>
    <row r="156" s="2" customFormat="1" ht="21.75" customHeight="1">
      <c r="A156" s="41"/>
      <c r="B156" s="42"/>
      <c r="C156" s="230" t="s">
        <v>358</v>
      </c>
      <c r="D156" s="230" t="s">
        <v>253</v>
      </c>
      <c r="E156" s="231" t="s">
        <v>5820</v>
      </c>
      <c r="F156" s="232" t="s">
        <v>5821</v>
      </c>
      <c r="G156" s="233" t="s">
        <v>4509</v>
      </c>
      <c r="H156" s="234">
        <v>750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475</v>
      </c>
    </row>
    <row r="157" s="2" customFormat="1" ht="16.5" customHeight="1">
      <c r="A157" s="41"/>
      <c r="B157" s="42"/>
      <c r="C157" s="230" t="s">
        <v>488</v>
      </c>
      <c r="D157" s="230" t="s">
        <v>253</v>
      </c>
      <c r="E157" s="231" t="s">
        <v>5822</v>
      </c>
      <c r="F157" s="232" t="s">
        <v>5823</v>
      </c>
      <c r="G157" s="233" t="s">
        <v>4509</v>
      </c>
      <c r="H157" s="234">
        <v>750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480</v>
      </c>
    </row>
    <row r="158" s="2" customFormat="1" ht="24.15" customHeight="1">
      <c r="A158" s="41"/>
      <c r="B158" s="42"/>
      <c r="C158" s="230" t="s">
        <v>364</v>
      </c>
      <c r="D158" s="230" t="s">
        <v>253</v>
      </c>
      <c r="E158" s="231" t="s">
        <v>5824</v>
      </c>
      <c r="F158" s="232" t="s">
        <v>5825</v>
      </c>
      <c r="G158" s="233" t="s">
        <v>321</v>
      </c>
      <c r="H158" s="234">
        <v>1900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491</v>
      </c>
    </row>
    <row r="159" s="2" customFormat="1" ht="24.15" customHeight="1">
      <c r="A159" s="41"/>
      <c r="B159" s="42"/>
      <c r="C159" s="230" t="s">
        <v>522</v>
      </c>
      <c r="D159" s="230" t="s">
        <v>253</v>
      </c>
      <c r="E159" s="231" t="s">
        <v>5826</v>
      </c>
      <c r="F159" s="232" t="s">
        <v>5827</v>
      </c>
      <c r="G159" s="233" t="s">
        <v>321</v>
      </c>
      <c r="H159" s="234">
        <v>1800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497</v>
      </c>
    </row>
    <row r="160" s="2" customFormat="1" ht="24.15" customHeight="1">
      <c r="A160" s="41"/>
      <c r="B160" s="42"/>
      <c r="C160" s="230" t="s">
        <v>375</v>
      </c>
      <c r="D160" s="230" t="s">
        <v>253</v>
      </c>
      <c r="E160" s="231" t="s">
        <v>5828</v>
      </c>
      <c r="F160" s="232" t="s">
        <v>5829</v>
      </c>
      <c r="G160" s="233" t="s">
        <v>321</v>
      </c>
      <c r="H160" s="234">
        <v>100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525</v>
      </c>
    </row>
    <row r="161" s="2" customFormat="1" ht="16.5" customHeight="1">
      <c r="A161" s="41"/>
      <c r="B161" s="42"/>
      <c r="C161" s="230" t="s">
        <v>546</v>
      </c>
      <c r="D161" s="230" t="s">
        <v>253</v>
      </c>
      <c r="E161" s="231" t="s">
        <v>5830</v>
      </c>
      <c r="F161" s="232" t="s">
        <v>5831</v>
      </c>
      <c r="G161" s="233" t="s">
        <v>321</v>
      </c>
      <c r="H161" s="234">
        <v>2000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91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544</v>
      </c>
    </row>
    <row r="162" s="2" customFormat="1" ht="16.5" customHeight="1">
      <c r="A162" s="41"/>
      <c r="B162" s="42"/>
      <c r="C162" s="230" t="s">
        <v>390</v>
      </c>
      <c r="D162" s="230" t="s">
        <v>253</v>
      </c>
      <c r="E162" s="231" t="s">
        <v>5832</v>
      </c>
      <c r="F162" s="232" t="s">
        <v>5833</v>
      </c>
      <c r="G162" s="233" t="s">
        <v>321</v>
      </c>
      <c r="H162" s="234">
        <v>2000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91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549</v>
      </c>
    </row>
    <row r="163" s="2" customFormat="1" ht="24.15" customHeight="1">
      <c r="A163" s="41"/>
      <c r="B163" s="42"/>
      <c r="C163" s="230" t="s">
        <v>557</v>
      </c>
      <c r="D163" s="230" t="s">
        <v>253</v>
      </c>
      <c r="E163" s="231" t="s">
        <v>5834</v>
      </c>
      <c r="F163" s="232" t="s">
        <v>5835</v>
      </c>
      <c r="G163" s="233" t="s">
        <v>321</v>
      </c>
      <c r="H163" s="234">
        <v>21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91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555</v>
      </c>
    </row>
    <row r="164" s="2" customFormat="1" ht="37.8" customHeight="1">
      <c r="A164" s="41"/>
      <c r="B164" s="42"/>
      <c r="C164" s="230" t="s">
        <v>400</v>
      </c>
      <c r="D164" s="230" t="s">
        <v>253</v>
      </c>
      <c r="E164" s="231" t="s">
        <v>5836</v>
      </c>
      <c r="F164" s="232" t="s">
        <v>5837</v>
      </c>
      <c r="G164" s="233" t="s">
        <v>321</v>
      </c>
      <c r="H164" s="234">
        <v>21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91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560</v>
      </c>
    </row>
    <row r="165" s="2" customFormat="1" ht="16.5" customHeight="1">
      <c r="A165" s="41"/>
      <c r="B165" s="42"/>
      <c r="C165" s="230" t="s">
        <v>575</v>
      </c>
      <c r="D165" s="230" t="s">
        <v>253</v>
      </c>
      <c r="E165" s="231" t="s">
        <v>5838</v>
      </c>
      <c r="F165" s="232" t="s">
        <v>5839</v>
      </c>
      <c r="G165" s="233" t="s">
        <v>4509</v>
      </c>
      <c r="H165" s="234">
        <v>240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91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572</v>
      </c>
    </row>
    <row r="166" s="2" customFormat="1" ht="16.5" customHeight="1">
      <c r="A166" s="41"/>
      <c r="B166" s="42"/>
      <c r="C166" s="230" t="s">
        <v>405</v>
      </c>
      <c r="D166" s="230" t="s">
        <v>253</v>
      </c>
      <c r="E166" s="231" t="s">
        <v>5840</v>
      </c>
      <c r="F166" s="232" t="s">
        <v>5841</v>
      </c>
      <c r="G166" s="233" t="s">
        <v>4509</v>
      </c>
      <c r="H166" s="234">
        <v>240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578</v>
      </c>
    </row>
    <row r="167" s="2" customFormat="1" ht="24.15" customHeight="1">
      <c r="A167" s="41"/>
      <c r="B167" s="42"/>
      <c r="C167" s="230" t="s">
        <v>588</v>
      </c>
      <c r="D167" s="230" t="s">
        <v>253</v>
      </c>
      <c r="E167" s="231" t="s">
        <v>5842</v>
      </c>
      <c r="F167" s="232" t="s">
        <v>5843</v>
      </c>
      <c r="G167" s="233" t="s">
        <v>321</v>
      </c>
      <c r="H167" s="234">
        <v>15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91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585</v>
      </c>
    </row>
    <row r="168" s="2" customFormat="1" ht="33" customHeight="1">
      <c r="A168" s="41"/>
      <c r="B168" s="42"/>
      <c r="C168" s="230" t="s">
        <v>412</v>
      </c>
      <c r="D168" s="230" t="s">
        <v>253</v>
      </c>
      <c r="E168" s="231" t="s">
        <v>5844</v>
      </c>
      <c r="F168" s="232" t="s">
        <v>5845</v>
      </c>
      <c r="G168" s="233" t="s">
        <v>321</v>
      </c>
      <c r="H168" s="234">
        <v>15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91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591</v>
      </c>
    </row>
    <row r="169" s="2" customFormat="1" ht="24.15" customHeight="1">
      <c r="A169" s="41"/>
      <c r="B169" s="42"/>
      <c r="C169" s="230" t="s">
        <v>600</v>
      </c>
      <c r="D169" s="230" t="s">
        <v>253</v>
      </c>
      <c r="E169" s="231" t="s">
        <v>5846</v>
      </c>
      <c r="F169" s="232" t="s">
        <v>5847</v>
      </c>
      <c r="G169" s="233" t="s">
        <v>321</v>
      </c>
      <c r="H169" s="234">
        <v>48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595</v>
      </c>
    </row>
    <row r="170" s="2" customFormat="1" ht="33" customHeight="1">
      <c r="A170" s="41"/>
      <c r="B170" s="42"/>
      <c r="C170" s="230" t="s">
        <v>424</v>
      </c>
      <c r="D170" s="230" t="s">
        <v>253</v>
      </c>
      <c r="E170" s="231" t="s">
        <v>5848</v>
      </c>
      <c r="F170" s="232" t="s">
        <v>5849</v>
      </c>
      <c r="G170" s="233" t="s">
        <v>321</v>
      </c>
      <c r="H170" s="234">
        <v>48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91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603</v>
      </c>
    </row>
    <row r="171" s="2" customFormat="1" ht="33" customHeight="1">
      <c r="A171" s="41"/>
      <c r="B171" s="42"/>
      <c r="C171" s="230" t="s">
        <v>612</v>
      </c>
      <c r="D171" s="230" t="s">
        <v>253</v>
      </c>
      <c r="E171" s="231" t="s">
        <v>5850</v>
      </c>
      <c r="F171" s="232" t="s">
        <v>5851</v>
      </c>
      <c r="G171" s="233" t="s">
        <v>4509</v>
      </c>
      <c r="H171" s="234">
        <v>400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91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610</v>
      </c>
    </row>
    <row r="172" s="2" customFormat="1" ht="16.5" customHeight="1">
      <c r="A172" s="41"/>
      <c r="B172" s="42"/>
      <c r="C172" s="230" t="s">
        <v>433</v>
      </c>
      <c r="D172" s="230" t="s">
        <v>253</v>
      </c>
      <c r="E172" s="231" t="s">
        <v>5852</v>
      </c>
      <c r="F172" s="232" t="s">
        <v>5853</v>
      </c>
      <c r="G172" s="233" t="s">
        <v>4509</v>
      </c>
      <c r="H172" s="234">
        <v>400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91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992</v>
      </c>
    </row>
    <row r="173" s="2" customFormat="1" ht="24.15" customHeight="1">
      <c r="A173" s="41"/>
      <c r="B173" s="42"/>
      <c r="C173" s="230" t="s">
        <v>633</v>
      </c>
      <c r="D173" s="230" t="s">
        <v>253</v>
      </c>
      <c r="E173" s="231" t="s">
        <v>5854</v>
      </c>
      <c r="F173" s="232" t="s">
        <v>5855</v>
      </c>
      <c r="G173" s="233" t="s">
        <v>4509</v>
      </c>
      <c r="H173" s="234">
        <v>20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1009</v>
      </c>
    </row>
    <row r="174" s="2" customFormat="1" ht="16.5" customHeight="1">
      <c r="A174" s="41"/>
      <c r="B174" s="42"/>
      <c r="C174" s="230" t="s">
        <v>440</v>
      </c>
      <c r="D174" s="230" t="s">
        <v>253</v>
      </c>
      <c r="E174" s="231" t="s">
        <v>5856</v>
      </c>
      <c r="F174" s="232" t="s">
        <v>5857</v>
      </c>
      <c r="G174" s="233" t="s">
        <v>4509</v>
      </c>
      <c r="H174" s="234">
        <v>20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91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1024</v>
      </c>
    </row>
    <row r="175" s="2" customFormat="1" ht="16.5" customHeight="1">
      <c r="A175" s="41"/>
      <c r="B175" s="42"/>
      <c r="C175" s="230" t="s">
        <v>671</v>
      </c>
      <c r="D175" s="230" t="s">
        <v>253</v>
      </c>
      <c r="E175" s="231" t="s">
        <v>5858</v>
      </c>
      <c r="F175" s="232" t="s">
        <v>5859</v>
      </c>
      <c r="G175" s="233" t="s">
        <v>4509</v>
      </c>
      <c r="H175" s="234">
        <v>300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661</v>
      </c>
    </row>
    <row r="176" s="2" customFormat="1" ht="16.5" customHeight="1">
      <c r="A176" s="41"/>
      <c r="B176" s="42"/>
      <c r="C176" s="230" t="s">
        <v>453</v>
      </c>
      <c r="D176" s="230" t="s">
        <v>253</v>
      </c>
      <c r="E176" s="231" t="s">
        <v>5860</v>
      </c>
      <c r="F176" s="232" t="s">
        <v>5861</v>
      </c>
      <c r="G176" s="233" t="s">
        <v>4509</v>
      </c>
      <c r="H176" s="234">
        <v>14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91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674</v>
      </c>
    </row>
    <row r="177" s="2" customFormat="1" ht="24.15" customHeight="1">
      <c r="A177" s="41"/>
      <c r="B177" s="42"/>
      <c r="C177" s="230" t="s">
        <v>693</v>
      </c>
      <c r="D177" s="230" t="s">
        <v>253</v>
      </c>
      <c r="E177" s="231" t="s">
        <v>5862</v>
      </c>
      <c r="F177" s="232" t="s">
        <v>5863</v>
      </c>
      <c r="G177" s="233" t="s">
        <v>4509</v>
      </c>
      <c r="H177" s="234">
        <v>300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91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691</v>
      </c>
    </row>
    <row r="178" s="2" customFormat="1" ht="76.35" customHeight="1">
      <c r="A178" s="41"/>
      <c r="B178" s="42"/>
      <c r="C178" s="230" t="s">
        <v>458</v>
      </c>
      <c r="D178" s="230" t="s">
        <v>253</v>
      </c>
      <c r="E178" s="231" t="s">
        <v>5864</v>
      </c>
      <c r="F178" s="232" t="s">
        <v>5865</v>
      </c>
      <c r="G178" s="233" t="s">
        <v>4509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91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696</v>
      </c>
    </row>
    <row r="179" s="2" customFormat="1" ht="66.75" customHeight="1">
      <c r="A179" s="41"/>
      <c r="B179" s="42"/>
      <c r="C179" s="230" t="s">
        <v>733</v>
      </c>
      <c r="D179" s="230" t="s">
        <v>253</v>
      </c>
      <c r="E179" s="231" t="s">
        <v>5866</v>
      </c>
      <c r="F179" s="232" t="s">
        <v>5867</v>
      </c>
      <c r="G179" s="233" t="s">
        <v>4509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91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712</v>
      </c>
    </row>
    <row r="180" s="2" customFormat="1" ht="24.15" customHeight="1">
      <c r="A180" s="41"/>
      <c r="B180" s="42"/>
      <c r="C180" s="230" t="s">
        <v>465</v>
      </c>
      <c r="D180" s="230" t="s">
        <v>253</v>
      </c>
      <c r="E180" s="231" t="s">
        <v>5868</v>
      </c>
      <c r="F180" s="232" t="s">
        <v>5869</v>
      </c>
      <c r="G180" s="233" t="s">
        <v>4509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91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736</v>
      </c>
    </row>
    <row r="181" s="2" customFormat="1" ht="24.15" customHeight="1">
      <c r="A181" s="41"/>
      <c r="B181" s="42"/>
      <c r="C181" s="230" t="s">
        <v>749</v>
      </c>
      <c r="D181" s="230" t="s">
        <v>253</v>
      </c>
      <c r="E181" s="231" t="s">
        <v>5870</v>
      </c>
      <c r="F181" s="232" t="s">
        <v>5871</v>
      </c>
      <c r="G181" s="233" t="s">
        <v>4509</v>
      </c>
      <c r="H181" s="234">
        <v>1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91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746</v>
      </c>
    </row>
    <row r="182" s="12" customFormat="1" ht="25.92" customHeight="1">
      <c r="A182" s="12"/>
      <c r="B182" s="214"/>
      <c r="C182" s="215"/>
      <c r="D182" s="216" t="s">
        <v>83</v>
      </c>
      <c r="E182" s="217" t="s">
        <v>90</v>
      </c>
      <c r="F182" s="217" t="s">
        <v>5872</v>
      </c>
      <c r="G182" s="215"/>
      <c r="H182" s="215"/>
      <c r="I182" s="218"/>
      <c r="J182" s="219">
        <f>BK182</f>
        <v>0</v>
      </c>
      <c r="K182" s="215"/>
      <c r="L182" s="220"/>
      <c r="M182" s="221"/>
      <c r="N182" s="222"/>
      <c r="O182" s="222"/>
      <c r="P182" s="223">
        <f>SUM(P183:P226)</f>
        <v>0</v>
      </c>
      <c r="Q182" s="222"/>
      <c r="R182" s="223">
        <f>SUM(R183:R226)</f>
        <v>0</v>
      </c>
      <c r="S182" s="222"/>
      <c r="T182" s="224">
        <f>SUM(T183:T226)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5" t="s">
        <v>91</v>
      </c>
      <c r="AT182" s="226" t="s">
        <v>83</v>
      </c>
      <c r="AU182" s="226" t="s">
        <v>84</v>
      </c>
      <c r="AY182" s="225" t="s">
        <v>251</v>
      </c>
      <c r="BK182" s="227">
        <f>SUM(BK183:BK226)</f>
        <v>0</v>
      </c>
    </row>
    <row r="183" s="2" customFormat="1" ht="16.5" customHeight="1">
      <c r="A183" s="41"/>
      <c r="B183" s="42"/>
      <c r="C183" s="230" t="s">
        <v>470</v>
      </c>
      <c r="D183" s="230" t="s">
        <v>253</v>
      </c>
      <c r="E183" s="231" t="s">
        <v>5873</v>
      </c>
      <c r="F183" s="232" t="s">
        <v>5874</v>
      </c>
      <c r="G183" s="233" t="s">
        <v>4509</v>
      </c>
      <c r="H183" s="234">
        <v>1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91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752</v>
      </c>
    </row>
    <row r="184" s="2" customFormat="1" ht="66.75" customHeight="1">
      <c r="A184" s="41"/>
      <c r="B184" s="42"/>
      <c r="C184" s="230" t="s">
        <v>764</v>
      </c>
      <c r="D184" s="230" t="s">
        <v>253</v>
      </c>
      <c r="E184" s="231" t="s">
        <v>5875</v>
      </c>
      <c r="F184" s="232" t="s">
        <v>5876</v>
      </c>
      <c r="G184" s="233" t="s">
        <v>4509</v>
      </c>
      <c r="H184" s="234">
        <v>1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91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762</v>
      </c>
    </row>
    <row r="185" s="2" customFormat="1" ht="16.5" customHeight="1">
      <c r="A185" s="41"/>
      <c r="B185" s="42"/>
      <c r="C185" s="230" t="s">
        <v>475</v>
      </c>
      <c r="D185" s="230" t="s">
        <v>253</v>
      </c>
      <c r="E185" s="231" t="s">
        <v>5877</v>
      </c>
      <c r="F185" s="232" t="s">
        <v>5878</v>
      </c>
      <c r="G185" s="233" t="s">
        <v>4509</v>
      </c>
      <c r="H185" s="234">
        <v>2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91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767</v>
      </c>
    </row>
    <row r="186" s="2" customFormat="1" ht="37.8" customHeight="1">
      <c r="A186" s="41"/>
      <c r="B186" s="42"/>
      <c r="C186" s="230" t="s">
        <v>779</v>
      </c>
      <c r="D186" s="230" t="s">
        <v>253</v>
      </c>
      <c r="E186" s="231" t="s">
        <v>5879</v>
      </c>
      <c r="F186" s="232" t="s">
        <v>5880</v>
      </c>
      <c r="G186" s="233" t="s">
        <v>4509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91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777</v>
      </c>
    </row>
    <row r="187" s="2" customFormat="1" ht="16.5" customHeight="1">
      <c r="A187" s="41"/>
      <c r="B187" s="42"/>
      <c r="C187" s="230" t="s">
        <v>480</v>
      </c>
      <c r="D187" s="230" t="s">
        <v>253</v>
      </c>
      <c r="E187" s="231" t="s">
        <v>5881</v>
      </c>
      <c r="F187" s="232" t="s">
        <v>5882</v>
      </c>
      <c r="G187" s="233" t="s">
        <v>4509</v>
      </c>
      <c r="H187" s="234">
        <v>1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91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782</v>
      </c>
    </row>
    <row r="188" s="2" customFormat="1" ht="55.5" customHeight="1">
      <c r="A188" s="41"/>
      <c r="B188" s="42"/>
      <c r="C188" s="230" t="s">
        <v>788</v>
      </c>
      <c r="D188" s="230" t="s">
        <v>253</v>
      </c>
      <c r="E188" s="231" t="s">
        <v>5883</v>
      </c>
      <c r="F188" s="232" t="s">
        <v>5884</v>
      </c>
      <c r="G188" s="233" t="s">
        <v>4509</v>
      </c>
      <c r="H188" s="234">
        <v>1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91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786</v>
      </c>
    </row>
    <row r="189" s="2" customFormat="1" ht="24.15" customHeight="1">
      <c r="A189" s="41"/>
      <c r="B189" s="42"/>
      <c r="C189" s="230" t="s">
        <v>491</v>
      </c>
      <c r="D189" s="230" t="s">
        <v>253</v>
      </c>
      <c r="E189" s="231" t="s">
        <v>5885</v>
      </c>
      <c r="F189" s="232" t="s">
        <v>5886</v>
      </c>
      <c r="G189" s="233" t="s">
        <v>4509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91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791</v>
      </c>
    </row>
    <row r="190" s="2" customFormat="1" ht="16.5" customHeight="1">
      <c r="A190" s="41"/>
      <c r="B190" s="42"/>
      <c r="C190" s="230" t="s">
        <v>799</v>
      </c>
      <c r="D190" s="230" t="s">
        <v>253</v>
      </c>
      <c r="E190" s="231" t="s">
        <v>5887</v>
      </c>
      <c r="F190" s="232" t="s">
        <v>5888</v>
      </c>
      <c r="G190" s="233" t="s">
        <v>4509</v>
      </c>
      <c r="H190" s="234">
        <v>3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91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796</v>
      </c>
    </row>
    <row r="191" s="2" customFormat="1" ht="16.5" customHeight="1">
      <c r="A191" s="41"/>
      <c r="B191" s="42"/>
      <c r="C191" s="230" t="s">
        <v>497</v>
      </c>
      <c r="D191" s="230" t="s">
        <v>253</v>
      </c>
      <c r="E191" s="231" t="s">
        <v>5889</v>
      </c>
      <c r="F191" s="232" t="s">
        <v>5890</v>
      </c>
      <c r="G191" s="233" t="s">
        <v>4509</v>
      </c>
      <c r="H191" s="234">
        <v>3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91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1469</v>
      </c>
    </row>
    <row r="192" s="2" customFormat="1" ht="16.5" customHeight="1">
      <c r="A192" s="41"/>
      <c r="B192" s="42"/>
      <c r="C192" s="230" t="s">
        <v>808</v>
      </c>
      <c r="D192" s="230" t="s">
        <v>253</v>
      </c>
      <c r="E192" s="231" t="s">
        <v>5891</v>
      </c>
      <c r="F192" s="232" t="s">
        <v>5892</v>
      </c>
      <c r="G192" s="233" t="s">
        <v>4509</v>
      </c>
      <c r="H192" s="234">
        <v>6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257</v>
      </c>
      <c r="AT192" s="242" t="s">
        <v>253</v>
      </c>
      <c r="AU192" s="242" t="s">
        <v>91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257</v>
      </c>
      <c r="BM192" s="242" t="s">
        <v>1479</v>
      </c>
    </row>
    <row r="193" s="2" customFormat="1" ht="16.5" customHeight="1">
      <c r="A193" s="41"/>
      <c r="B193" s="42"/>
      <c r="C193" s="230" t="s">
        <v>525</v>
      </c>
      <c r="D193" s="230" t="s">
        <v>253</v>
      </c>
      <c r="E193" s="231" t="s">
        <v>5893</v>
      </c>
      <c r="F193" s="232" t="s">
        <v>5894</v>
      </c>
      <c r="G193" s="233" t="s">
        <v>4509</v>
      </c>
      <c r="H193" s="234">
        <v>1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91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4606</v>
      </c>
    </row>
    <row r="194" s="2" customFormat="1">
      <c r="A194" s="41"/>
      <c r="B194" s="42"/>
      <c r="C194" s="43"/>
      <c r="D194" s="251" t="s">
        <v>289</v>
      </c>
      <c r="E194" s="43"/>
      <c r="F194" s="282" t="s">
        <v>5895</v>
      </c>
      <c r="G194" s="43"/>
      <c r="H194" s="43"/>
      <c r="I194" s="246"/>
      <c r="J194" s="43"/>
      <c r="K194" s="43"/>
      <c r="L194" s="47"/>
      <c r="M194" s="247"/>
      <c r="N194" s="248"/>
      <c r="O194" s="94"/>
      <c r="P194" s="94"/>
      <c r="Q194" s="94"/>
      <c r="R194" s="94"/>
      <c r="S194" s="94"/>
      <c r="T194" s="95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289</v>
      </c>
      <c r="AU194" s="19" t="s">
        <v>91</v>
      </c>
    </row>
    <row r="195" s="2" customFormat="1" ht="24.15" customHeight="1">
      <c r="A195" s="41"/>
      <c r="B195" s="42"/>
      <c r="C195" s="230" t="s">
        <v>4622</v>
      </c>
      <c r="D195" s="230" t="s">
        <v>253</v>
      </c>
      <c r="E195" s="231" t="s">
        <v>5896</v>
      </c>
      <c r="F195" s="232" t="s">
        <v>5897</v>
      </c>
      <c r="G195" s="233" t="s">
        <v>4509</v>
      </c>
      <c r="H195" s="234">
        <v>5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91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818</v>
      </c>
    </row>
    <row r="196" s="2" customFormat="1" ht="16.5" customHeight="1">
      <c r="A196" s="41"/>
      <c r="B196" s="42"/>
      <c r="C196" s="230" t="s">
        <v>544</v>
      </c>
      <c r="D196" s="230" t="s">
        <v>253</v>
      </c>
      <c r="E196" s="231" t="s">
        <v>5898</v>
      </c>
      <c r="F196" s="232" t="s">
        <v>5899</v>
      </c>
      <c r="G196" s="233" t="s">
        <v>4509</v>
      </c>
      <c r="H196" s="234">
        <v>145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91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823</v>
      </c>
    </row>
    <row r="197" s="2" customFormat="1" ht="16.5" customHeight="1">
      <c r="A197" s="41"/>
      <c r="B197" s="42"/>
      <c r="C197" s="230" t="s">
        <v>820</v>
      </c>
      <c r="D197" s="230" t="s">
        <v>253</v>
      </c>
      <c r="E197" s="231" t="s">
        <v>5900</v>
      </c>
      <c r="F197" s="232" t="s">
        <v>5901</v>
      </c>
      <c r="G197" s="233" t="s">
        <v>4509</v>
      </c>
      <c r="H197" s="234">
        <v>145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91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828</v>
      </c>
    </row>
    <row r="198" s="2" customFormat="1" ht="16.5" customHeight="1">
      <c r="A198" s="41"/>
      <c r="B198" s="42"/>
      <c r="C198" s="230" t="s">
        <v>549</v>
      </c>
      <c r="D198" s="230" t="s">
        <v>253</v>
      </c>
      <c r="E198" s="231" t="s">
        <v>5902</v>
      </c>
      <c r="F198" s="232" t="s">
        <v>5903</v>
      </c>
      <c r="G198" s="233" t="s">
        <v>4509</v>
      </c>
      <c r="H198" s="234">
        <v>6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91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839</v>
      </c>
    </row>
    <row r="199" s="2" customFormat="1" ht="16.5" customHeight="1">
      <c r="A199" s="41"/>
      <c r="B199" s="42"/>
      <c r="C199" s="230" t="s">
        <v>836</v>
      </c>
      <c r="D199" s="230" t="s">
        <v>253</v>
      </c>
      <c r="E199" s="231" t="s">
        <v>5904</v>
      </c>
      <c r="F199" s="232" t="s">
        <v>5905</v>
      </c>
      <c r="G199" s="233" t="s">
        <v>4509</v>
      </c>
      <c r="H199" s="234">
        <v>6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91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843</v>
      </c>
    </row>
    <row r="200" s="2" customFormat="1" ht="16.5" customHeight="1">
      <c r="A200" s="41"/>
      <c r="B200" s="42"/>
      <c r="C200" s="230" t="s">
        <v>555</v>
      </c>
      <c r="D200" s="230" t="s">
        <v>253</v>
      </c>
      <c r="E200" s="231" t="s">
        <v>5906</v>
      </c>
      <c r="F200" s="232" t="s">
        <v>5907</v>
      </c>
      <c r="G200" s="233" t="s">
        <v>4509</v>
      </c>
      <c r="H200" s="234">
        <v>16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257</v>
      </c>
      <c r="AT200" s="242" t="s">
        <v>253</v>
      </c>
      <c r="AU200" s="242" t="s">
        <v>91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257</v>
      </c>
      <c r="BM200" s="242" t="s">
        <v>848</v>
      </c>
    </row>
    <row r="201" s="2" customFormat="1" ht="37.8" customHeight="1">
      <c r="A201" s="41"/>
      <c r="B201" s="42"/>
      <c r="C201" s="230" t="s">
        <v>845</v>
      </c>
      <c r="D201" s="230" t="s">
        <v>253</v>
      </c>
      <c r="E201" s="231" t="s">
        <v>5908</v>
      </c>
      <c r="F201" s="232" t="s">
        <v>5909</v>
      </c>
      <c r="G201" s="233" t="s">
        <v>4509</v>
      </c>
      <c r="H201" s="234">
        <v>5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91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852</v>
      </c>
    </row>
    <row r="202" s="2" customFormat="1" ht="37.8" customHeight="1">
      <c r="A202" s="41"/>
      <c r="B202" s="42"/>
      <c r="C202" s="230" t="s">
        <v>560</v>
      </c>
      <c r="D202" s="230" t="s">
        <v>253</v>
      </c>
      <c r="E202" s="231" t="s">
        <v>5910</v>
      </c>
      <c r="F202" s="232" t="s">
        <v>5911</v>
      </c>
      <c r="G202" s="233" t="s">
        <v>4509</v>
      </c>
      <c r="H202" s="234">
        <v>5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257</v>
      </c>
      <c r="AT202" s="242" t="s">
        <v>253</v>
      </c>
      <c r="AU202" s="242" t="s">
        <v>91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875</v>
      </c>
    </row>
    <row r="203" s="2" customFormat="1" ht="37.8" customHeight="1">
      <c r="A203" s="41"/>
      <c r="B203" s="42"/>
      <c r="C203" s="230" t="s">
        <v>872</v>
      </c>
      <c r="D203" s="230" t="s">
        <v>253</v>
      </c>
      <c r="E203" s="231" t="s">
        <v>5912</v>
      </c>
      <c r="F203" s="232" t="s">
        <v>5913</v>
      </c>
      <c r="G203" s="233" t="s">
        <v>4509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91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879</v>
      </c>
    </row>
    <row r="204" s="2" customFormat="1" ht="37.8" customHeight="1">
      <c r="A204" s="41"/>
      <c r="B204" s="42"/>
      <c r="C204" s="230" t="s">
        <v>572</v>
      </c>
      <c r="D204" s="230" t="s">
        <v>253</v>
      </c>
      <c r="E204" s="231" t="s">
        <v>5914</v>
      </c>
      <c r="F204" s="232" t="s">
        <v>5915</v>
      </c>
      <c r="G204" s="233" t="s">
        <v>4509</v>
      </c>
      <c r="H204" s="234">
        <v>5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91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885</v>
      </c>
    </row>
    <row r="205" s="2" customFormat="1" ht="16.5" customHeight="1">
      <c r="A205" s="41"/>
      <c r="B205" s="42"/>
      <c r="C205" s="230" t="s">
        <v>882</v>
      </c>
      <c r="D205" s="230" t="s">
        <v>253</v>
      </c>
      <c r="E205" s="231" t="s">
        <v>5916</v>
      </c>
      <c r="F205" s="232" t="s">
        <v>5917</v>
      </c>
      <c r="G205" s="233" t="s">
        <v>4509</v>
      </c>
      <c r="H205" s="234">
        <v>100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91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889</v>
      </c>
    </row>
    <row r="206" s="2" customFormat="1" ht="24.15" customHeight="1">
      <c r="A206" s="41"/>
      <c r="B206" s="42"/>
      <c r="C206" s="230" t="s">
        <v>578</v>
      </c>
      <c r="D206" s="230" t="s">
        <v>253</v>
      </c>
      <c r="E206" s="231" t="s">
        <v>5918</v>
      </c>
      <c r="F206" s="232" t="s">
        <v>5919</v>
      </c>
      <c r="G206" s="233" t="s">
        <v>4509</v>
      </c>
      <c r="H206" s="234">
        <v>100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91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896</v>
      </c>
    </row>
    <row r="207" s="2" customFormat="1" ht="16.5" customHeight="1">
      <c r="A207" s="41"/>
      <c r="B207" s="42"/>
      <c r="C207" s="230" t="s">
        <v>893</v>
      </c>
      <c r="D207" s="230" t="s">
        <v>253</v>
      </c>
      <c r="E207" s="231" t="s">
        <v>5920</v>
      </c>
      <c r="F207" s="232" t="s">
        <v>5921</v>
      </c>
      <c r="G207" s="233" t="s">
        <v>4509</v>
      </c>
      <c r="H207" s="234">
        <v>1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257</v>
      </c>
      <c r="AT207" s="242" t="s">
        <v>253</v>
      </c>
      <c r="AU207" s="242" t="s">
        <v>91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900</v>
      </c>
    </row>
    <row r="208" s="2" customFormat="1" ht="33" customHeight="1">
      <c r="A208" s="41"/>
      <c r="B208" s="42"/>
      <c r="C208" s="230" t="s">
        <v>585</v>
      </c>
      <c r="D208" s="230" t="s">
        <v>253</v>
      </c>
      <c r="E208" s="231" t="s">
        <v>5922</v>
      </c>
      <c r="F208" s="232" t="s">
        <v>5923</v>
      </c>
      <c r="G208" s="233" t="s">
        <v>4509</v>
      </c>
      <c r="H208" s="234">
        <v>1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257</v>
      </c>
      <c r="AT208" s="242" t="s">
        <v>253</v>
      </c>
      <c r="AU208" s="242" t="s">
        <v>91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918</v>
      </c>
    </row>
    <row r="209" s="2" customFormat="1" ht="16.5" customHeight="1">
      <c r="A209" s="41"/>
      <c r="B209" s="42"/>
      <c r="C209" s="230" t="s">
        <v>915</v>
      </c>
      <c r="D209" s="230" t="s">
        <v>253</v>
      </c>
      <c r="E209" s="231" t="s">
        <v>5816</v>
      </c>
      <c r="F209" s="232" t="s">
        <v>5817</v>
      </c>
      <c r="G209" s="233" t="s">
        <v>321</v>
      </c>
      <c r="H209" s="234">
        <v>5000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257</v>
      </c>
      <c r="AT209" s="242" t="s">
        <v>253</v>
      </c>
      <c r="AU209" s="242" t="s">
        <v>91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257</v>
      </c>
      <c r="BM209" s="242" t="s">
        <v>924</v>
      </c>
    </row>
    <row r="210" s="2" customFormat="1" ht="33" customHeight="1">
      <c r="A210" s="41"/>
      <c r="B210" s="42"/>
      <c r="C210" s="230" t="s">
        <v>591</v>
      </c>
      <c r="D210" s="230" t="s">
        <v>253</v>
      </c>
      <c r="E210" s="231" t="s">
        <v>5924</v>
      </c>
      <c r="F210" s="232" t="s">
        <v>5925</v>
      </c>
      <c r="G210" s="233" t="s">
        <v>321</v>
      </c>
      <c r="H210" s="234">
        <v>5000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257</v>
      </c>
      <c r="AT210" s="242" t="s">
        <v>253</v>
      </c>
      <c r="AU210" s="242" t="s">
        <v>91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934</v>
      </c>
    </row>
    <row r="211" s="2" customFormat="1" ht="21.75" customHeight="1">
      <c r="A211" s="41"/>
      <c r="B211" s="42"/>
      <c r="C211" s="230" t="s">
        <v>931</v>
      </c>
      <c r="D211" s="230" t="s">
        <v>253</v>
      </c>
      <c r="E211" s="231" t="s">
        <v>5926</v>
      </c>
      <c r="F211" s="232" t="s">
        <v>5927</v>
      </c>
      <c r="G211" s="233" t="s">
        <v>4509</v>
      </c>
      <c r="H211" s="234">
        <v>690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91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1721</v>
      </c>
    </row>
    <row r="212" s="2" customFormat="1" ht="16.5" customHeight="1">
      <c r="A212" s="41"/>
      <c r="B212" s="42"/>
      <c r="C212" s="230" t="s">
        <v>595</v>
      </c>
      <c r="D212" s="230" t="s">
        <v>253</v>
      </c>
      <c r="E212" s="231" t="s">
        <v>5822</v>
      </c>
      <c r="F212" s="232" t="s">
        <v>5823</v>
      </c>
      <c r="G212" s="233" t="s">
        <v>4509</v>
      </c>
      <c r="H212" s="234">
        <v>690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257</v>
      </c>
      <c r="AT212" s="242" t="s">
        <v>253</v>
      </c>
      <c r="AU212" s="242" t="s">
        <v>91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257</v>
      </c>
      <c r="BM212" s="242" t="s">
        <v>943</v>
      </c>
    </row>
    <row r="213" s="2" customFormat="1" ht="24.15" customHeight="1">
      <c r="A213" s="41"/>
      <c r="B213" s="42"/>
      <c r="C213" s="230" t="s">
        <v>940</v>
      </c>
      <c r="D213" s="230" t="s">
        <v>253</v>
      </c>
      <c r="E213" s="231" t="s">
        <v>5928</v>
      </c>
      <c r="F213" s="232" t="s">
        <v>5825</v>
      </c>
      <c r="G213" s="233" t="s">
        <v>321</v>
      </c>
      <c r="H213" s="234">
        <v>450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91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947</v>
      </c>
    </row>
    <row r="214" s="2" customFormat="1" ht="24.15" customHeight="1">
      <c r="A214" s="41"/>
      <c r="B214" s="42"/>
      <c r="C214" s="230" t="s">
        <v>603</v>
      </c>
      <c r="D214" s="230" t="s">
        <v>253</v>
      </c>
      <c r="E214" s="231" t="s">
        <v>5826</v>
      </c>
      <c r="F214" s="232" t="s">
        <v>5827</v>
      </c>
      <c r="G214" s="233" t="s">
        <v>321</v>
      </c>
      <c r="H214" s="234">
        <v>300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257</v>
      </c>
      <c r="AT214" s="242" t="s">
        <v>253</v>
      </c>
      <c r="AU214" s="242" t="s">
        <v>91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952</v>
      </c>
    </row>
    <row r="215" s="2" customFormat="1" ht="24.15" customHeight="1">
      <c r="A215" s="41"/>
      <c r="B215" s="42"/>
      <c r="C215" s="230" t="s">
        <v>949</v>
      </c>
      <c r="D215" s="230" t="s">
        <v>253</v>
      </c>
      <c r="E215" s="231" t="s">
        <v>5929</v>
      </c>
      <c r="F215" s="232" t="s">
        <v>5930</v>
      </c>
      <c r="G215" s="233" t="s">
        <v>321</v>
      </c>
      <c r="H215" s="234">
        <v>150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91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956</v>
      </c>
    </row>
    <row r="216" s="2" customFormat="1" ht="16.5" customHeight="1">
      <c r="A216" s="41"/>
      <c r="B216" s="42"/>
      <c r="C216" s="230" t="s">
        <v>610</v>
      </c>
      <c r="D216" s="230" t="s">
        <v>253</v>
      </c>
      <c r="E216" s="231" t="s">
        <v>5830</v>
      </c>
      <c r="F216" s="232" t="s">
        <v>5831</v>
      </c>
      <c r="G216" s="233" t="s">
        <v>321</v>
      </c>
      <c r="H216" s="234">
        <v>500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257</v>
      </c>
      <c r="AT216" s="242" t="s">
        <v>253</v>
      </c>
      <c r="AU216" s="242" t="s">
        <v>91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257</v>
      </c>
      <c r="BM216" s="242" t="s">
        <v>970</v>
      </c>
    </row>
    <row r="217" s="2" customFormat="1" ht="16.5" customHeight="1">
      <c r="A217" s="41"/>
      <c r="B217" s="42"/>
      <c r="C217" s="230" t="s">
        <v>967</v>
      </c>
      <c r="D217" s="230" t="s">
        <v>253</v>
      </c>
      <c r="E217" s="231" t="s">
        <v>5832</v>
      </c>
      <c r="F217" s="232" t="s">
        <v>5833</v>
      </c>
      <c r="G217" s="233" t="s">
        <v>321</v>
      </c>
      <c r="H217" s="234">
        <v>500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257</v>
      </c>
      <c r="AT217" s="242" t="s">
        <v>253</v>
      </c>
      <c r="AU217" s="242" t="s">
        <v>91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257</v>
      </c>
      <c r="BM217" s="242" t="s">
        <v>1017</v>
      </c>
    </row>
    <row r="218" s="2" customFormat="1" ht="16.5" customHeight="1">
      <c r="A218" s="41"/>
      <c r="B218" s="42"/>
      <c r="C218" s="230" t="s">
        <v>992</v>
      </c>
      <c r="D218" s="230" t="s">
        <v>253</v>
      </c>
      <c r="E218" s="231" t="s">
        <v>5931</v>
      </c>
      <c r="F218" s="232" t="s">
        <v>5932</v>
      </c>
      <c r="G218" s="233" t="s">
        <v>4509</v>
      </c>
      <c r="H218" s="234">
        <v>6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91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1027</v>
      </c>
    </row>
    <row r="219" s="2" customFormat="1" ht="33" customHeight="1">
      <c r="A219" s="41"/>
      <c r="B219" s="42"/>
      <c r="C219" s="230" t="s">
        <v>1004</v>
      </c>
      <c r="D219" s="230" t="s">
        <v>253</v>
      </c>
      <c r="E219" s="231" t="s">
        <v>5850</v>
      </c>
      <c r="F219" s="232" t="s">
        <v>5851</v>
      </c>
      <c r="G219" s="233" t="s">
        <v>4509</v>
      </c>
      <c r="H219" s="234">
        <v>100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257</v>
      </c>
      <c r="AT219" s="242" t="s">
        <v>253</v>
      </c>
      <c r="AU219" s="242" t="s">
        <v>91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1802</v>
      </c>
    </row>
    <row r="220" s="2" customFormat="1" ht="16.5" customHeight="1">
      <c r="A220" s="41"/>
      <c r="B220" s="42"/>
      <c r="C220" s="230" t="s">
        <v>1009</v>
      </c>
      <c r="D220" s="230" t="s">
        <v>253</v>
      </c>
      <c r="E220" s="231" t="s">
        <v>5852</v>
      </c>
      <c r="F220" s="232" t="s">
        <v>5853</v>
      </c>
      <c r="G220" s="233" t="s">
        <v>4509</v>
      </c>
      <c r="H220" s="234">
        <v>100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257</v>
      </c>
      <c r="AT220" s="242" t="s">
        <v>253</v>
      </c>
      <c r="AU220" s="242" t="s">
        <v>91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1810</v>
      </c>
    </row>
    <row r="221" s="2" customFormat="1" ht="24.15" customHeight="1">
      <c r="A221" s="41"/>
      <c r="B221" s="42"/>
      <c r="C221" s="230" t="s">
        <v>1014</v>
      </c>
      <c r="D221" s="230" t="s">
        <v>253</v>
      </c>
      <c r="E221" s="231" t="s">
        <v>5854</v>
      </c>
      <c r="F221" s="232" t="s">
        <v>5855</v>
      </c>
      <c r="G221" s="233" t="s">
        <v>4509</v>
      </c>
      <c r="H221" s="234">
        <v>20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257</v>
      </c>
      <c r="AT221" s="242" t="s">
        <v>253</v>
      </c>
      <c r="AU221" s="242" t="s">
        <v>91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1176</v>
      </c>
    </row>
    <row r="222" s="2" customFormat="1" ht="16.5" customHeight="1">
      <c r="A222" s="41"/>
      <c r="B222" s="42"/>
      <c r="C222" s="230" t="s">
        <v>1024</v>
      </c>
      <c r="D222" s="230" t="s">
        <v>253</v>
      </c>
      <c r="E222" s="231" t="s">
        <v>5856</v>
      </c>
      <c r="F222" s="232" t="s">
        <v>5857</v>
      </c>
      <c r="G222" s="233" t="s">
        <v>4509</v>
      </c>
      <c r="H222" s="234">
        <v>20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91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1186</v>
      </c>
    </row>
    <row r="223" s="2" customFormat="1" ht="76.35" customHeight="1">
      <c r="A223" s="41"/>
      <c r="B223" s="42"/>
      <c r="C223" s="230" t="s">
        <v>1051</v>
      </c>
      <c r="D223" s="230" t="s">
        <v>253</v>
      </c>
      <c r="E223" s="231" t="s">
        <v>5933</v>
      </c>
      <c r="F223" s="232" t="s">
        <v>5865</v>
      </c>
      <c r="G223" s="233" t="s">
        <v>4509</v>
      </c>
      <c r="H223" s="234">
        <v>1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257</v>
      </c>
      <c r="AT223" s="242" t="s">
        <v>253</v>
      </c>
      <c r="AU223" s="242" t="s">
        <v>91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257</v>
      </c>
      <c r="BM223" s="242" t="s">
        <v>1879</v>
      </c>
    </row>
    <row r="224" s="2" customFormat="1" ht="66.75" customHeight="1">
      <c r="A224" s="41"/>
      <c r="B224" s="42"/>
      <c r="C224" s="230" t="s">
        <v>1145</v>
      </c>
      <c r="D224" s="230" t="s">
        <v>253</v>
      </c>
      <c r="E224" s="231" t="s">
        <v>5934</v>
      </c>
      <c r="F224" s="232" t="s">
        <v>5867</v>
      </c>
      <c r="G224" s="233" t="s">
        <v>4509</v>
      </c>
      <c r="H224" s="234">
        <v>1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257</v>
      </c>
      <c r="AT224" s="242" t="s">
        <v>253</v>
      </c>
      <c r="AU224" s="242" t="s">
        <v>91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1191</v>
      </c>
    </row>
    <row r="225" s="2" customFormat="1" ht="24.15" customHeight="1">
      <c r="A225" s="41"/>
      <c r="B225" s="42"/>
      <c r="C225" s="230" t="s">
        <v>1157</v>
      </c>
      <c r="D225" s="230" t="s">
        <v>253</v>
      </c>
      <c r="E225" s="231" t="s">
        <v>5935</v>
      </c>
      <c r="F225" s="232" t="s">
        <v>5869</v>
      </c>
      <c r="G225" s="233" t="s">
        <v>4509</v>
      </c>
      <c r="H225" s="234">
        <v>1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257</v>
      </c>
      <c r="AT225" s="242" t="s">
        <v>253</v>
      </c>
      <c r="AU225" s="242" t="s">
        <v>91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1195</v>
      </c>
    </row>
    <row r="226" s="2" customFormat="1" ht="24.15" customHeight="1">
      <c r="A226" s="41"/>
      <c r="B226" s="42"/>
      <c r="C226" s="230" t="s">
        <v>661</v>
      </c>
      <c r="D226" s="230" t="s">
        <v>253</v>
      </c>
      <c r="E226" s="231" t="s">
        <v>5936</v>
      </c>
      <c r="F226" s="232" t="s">
        <v>5871</v>
      </c>
      <c r="G226" s="233" t="s">
        <v>4509</v>
      </c>
      <c r="H226" s="234">
        <v>1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91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1200</v>
      </c>
    </row>
    <row r="227" s="12" customFormat="1" ht="25.92" customHeight="1">
      <c r="A227" s="12"/>
      <c r="B227" s="214"/>
      <c r="C227" s="215"/>
      <c r="D227" s="216" t="s">
        <v>83</v>
      </c>
      <c r="E227" s="217" t="s">
        <v>5937</v>
      </c>
      <c r="F227" s="217" t="s">
        <v>5938</v>
      </c>
      <c r="G227" s="215"/>
      <c r="H227" s="215"/>
      <c r="I227" s="218"/>
      <c r="J227" s="219">
        <f>BK227</f>
        <v>0</v>
      </c>
      <c r="K227" s="215"/>
      <c r="L227" s="220"/>
      <c r="M227" s="221"/>
      <c r="N227" s="222"/>
      <c r="O227" s="222"/>
      <c r="P227" s="223">
        <f>SUM(P228:P283)</f>
        <v>0</v>
      </c>
      <c r="Q227" s="222"/>
      <c r="R227" s="223">
        <f>SUM(R228:R283)</f>
        <v>0</v>
      </c>
      <c r="S227" s="222"/>
      <c r="T227" s="224">
        <f>SUM(T228:T283)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5" t="s">
        <v>91</v>
      </c>
      <c r="AT227" s="226" t="s">
        <v>83</v>
      </c>
      <c r="AU227" s="226" t="s">
        <v>84</v>
      </c>
      <c r="AY227" s="225" t="s">
        <v>251</v>
      </c>
      <c r="BK227" s="227">
        <f>SUM(BK228:BK283)</f>
        <v>0</v>
      </c>
    </row>
    <row r="228" s="2" customFormat="1" ht="33" customHeight="1">
      <c r="A228" s="41"/>
      <c r="B228" s="42"/>
      <c r="C228" s="230" t="s">
        <v>1164</v>
      </c>
      <c r="D228" s="230" t="s">
        <v>253</v>
      </c>
      <c r="E228" s="231" t="s">
        <v>5939</v>
      </c>
      <c r="F228" s="232" t="s">
        <v>5940</v>
      </c>
      <c r="G228" s="233" t="s">
        <v>4509</v>
      </c>
      <c r="H228" s="234">
        <v>1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257</v>
      </c>
      <c r="AT228" s="242" t="s">
        <v>253</v>
      </c>
      <c r="AU228" s="242" t="s">
        <v>91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1205</v>
      </c>
    </row>
    <row r="229" s="2" customFormat="1" ht="66.75" customHeight="1">
      <c r="A229" s="41"/>
      <c r="B229" s="42"/>
      <c r="C229" s="230" t="s">
        <v>674</v>
      </c>
      <c r="D229" s="230" t="s">
        <v>253</v>
      </c>
      <c r="E229" s="231" t="s">
        <v>5941</v>
      </c>
      <c r="F229" s="232" t="s">
        <v>5942</v>
      </c>
      <c r="G229" s="233" t="s">
        <v>4509</v>
      </c>
      <c r="H229" s="234">
        <v>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91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1209</v>
      </c>
    </row>
    <row r="230" s="2" customFormat="1" ht="16.5" customHeight="1">
      <c r="A230" s="41"/>
      <c r="B230" s="42"/>
      <c r="C230" s="230" t="s">
        <v>1173</v>
      </c>
      <c r="D230" s="230" t="s">
        <v>253</v>
      </c>
      <c r="E230" s="231" t="s">
        <v>5943</v>
      </c>
      <c r="F230" s="232" t="s">
        <v>5944</v>
      </c>
      <c r="G230" s="233" t="s">
        <v>4509</v>
      </c>
      <c r="H230" s="234">
        <v>1</v>
      </c>
      <c r="I230" s="235"/>
      <c r="J230" s="236">
        <f>ROUND(I230*H230,2)</f>
        <v>0</v>
      </c>
      <c r="K230" s="237"/>
      <c r="L230" s="47"/>
      <c r="M230" s="238" t="s">
        <v>1</v>
      </c>
      <c r="N230" s="239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257</v>
      </c>
      <c r="AT230" s="242" t="s">
        <v>253</v>
      </c>
      <c r="AU230" s="242" t="s">
        <v>91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257</v>
      </c>
      <c r="BM230" s="242" t="s">
        <v>1213</v>
      </c>
    </row>
    <row r="231" s="2" customFormat="1" ht="62.7" customHeight="1">
      <c r="A231" s="41"/>
      <c r="B231" s="42"/>
      <c r="C231" s="230" t="s">
        <v>691</v>
      </c>
      <c r="D231" s="230" t="s">
        <v>253</v>
      </c>
      <c r="E231" s="231" t="s">
        <v>5945</v>
      </c>
      <c r="F231" s="232" t="s">
        <v>5946</v>
      </c>
      <c r="G231" s="233" t="s">
        <v>4509</v>
      </c>
      <c r="H231" s="234">
        <v>1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257</v>
      </c>
      <c r="AT231" s="242" t="s">
        <v>253</v>
      </c>
      <c r="AU231" s="242" t="s">
        <v>91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257</v>
      </c>
      <c r="BM231" s="242" t="s">
        <v>1222</v>
      </c>
    </row>
    <row r="232" s="2" customFormat="1" ht="16.5" customHeight="1">
      <c r="A232" s="41"/>
      <c r="B232" s="42"/>
      <c r="C232" s="230" t="s">
        <v>1188</v>
      </c>
      <c r="D232" s="230" t="s">
        <v>253</v>
      </c>
      <c r="E232" s="231" t="s">
        <v>5947</v>
      </c>
      <c r="F232" s="232" t="s">
        <v>5948</v>
      </c>
      <c r="G232" s="233" t="s">
        <v>4509</v>
      </c>
      <c r="H232" s="234">
        <v>1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257</v>
      </c>
      <c r="AT232" s="242" t="s">
        <v>253</v>
      </c>
      <c r="AU232" s="242" t="s">
        <v>91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257</v>
      </c>
      <c r="BM232" s="242" t="s">
        <v>1985</v>
      </c>
    </row>
    <row r="233" s="2" customFormat="1" ht="37.8" customHeight="1">
      <c r="A233" s="41"/>
      <c r="B233" s="42"/>
      <c r="C233" s="230" t="s">
        <v>696</v>
      </c>
      <c r="D233" s="230" t="s">
        <v>253</v>
      </c>
      <c r="E233" s="231" t="s">
        <v>5949</v>
      </c>
      <c r="F233" s="232" t="s">
        <v>5950</v>
      </c>
      <c r="G233" s="233" t="s">
        <v>4509</v>
      </c>
      <c r="H233" s="234">
        <v>1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91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1995</v>
      </c>
    </row>
    <row r="234" s="2" customFormat="1" ht="16.5" customHeight="1">
      <c r="A234" s="41"/>
      <c r="B234" s="42"/>
      <c r="C234" s="230" t="s">
        <v>1197</v>
      </c>
      <c r="D234" s="230" t="s">
        <v>253</v>
      </c>
      <c r="E234" s="231" t="s">
        <v>5951</v>
      </c>
      <c r="F234" s="232" t="s">
        <v>5952</v>
      </c>
      <c r="G234" s="233" t="s">
        <v>4509</v>
      </c>
      <c r="H234" s="234">
        <v>10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257</v>
      </c>
      <c r="AT234" s="242" t="s">
        <v>253</v>
      </c>
      <c r="AU234" s="242" t="s">
        <v>91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2009</v>
      </c>
    </row>
    <row r="235" s="2" customFormat="1" ht="21.75" customHeight="1">
      <c r="A235" s="41"/>
      <c r="B235" s="42"/>
      <c r="C235" s="230" t="s">
        <v>712</v>
      </c>
      <c r="D235" s="230" t="s">
        <v>253</v>
      </c>
      <c r="E235" s="231" t="s">
        <v>5953</v>
      </c>
      <c r="F235" s="232" t="s">
        <v>5954</v>
      </c>
      <c r="G235" s="233" t="s">
        <v>4509</v>
      </c>
      <c r="H235" s="234">
        <v>10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91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2020</v>
      </c>
    </row>
    <row r="236" s="2" customFormat="1" ht="24.15" customHeight="1">
      <c r="A236" s="41"/>
      <c r="B236" s="42"/>
      <c r="C236" s="230" t="s">
        <v>1206</v>
      </c>
      <c r="D236" s="230" t="s">
        <v>253</v>
      </c>
      <c r="E236" s="231" t="s">
        <v>5955</v>
      </c>
      <c r="F236" s="232" t="s">
        <v>5956</v>
      </c>
      <c r="G236" s="233" t="s">
        <v>4509</v>
      </c>
      <c r="H236" s="234">
        <v>10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257</v>
      </c>
      <c r="AT236" s="242" t="s">
        <v>253</v>
      </c>
      <c r="AU236" s="242" t="s">
        <v>91</v>
      </c>
      <c r="AY236" s="19" t="s">
        <v>251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257</v>
      </c>
      <c r="BM236" s="242" t="s">
        <v>2031</v>
      </c>
    </row>
    <row r="237" s="2" customFormat="1" ht="16.5" customHeight="1">
      <c r="A237" s="41"/>
      <c r="B237" s="42"/>
      <c r="C237" s="230" t="s">
        <v>736</v>
      </c>
      <c r="D237" s="230" t="s">
        <v>253</v>
      </c>
      <c r="E237" s="231" t="s">
        <v>5957</v>
      </c>
      <c r="F237" s="232" t="s">
        <v>5958</v>
      </c>
      <c r="G237" s="233" t="s">
        <v>4509</v>
      </c>
      <c r="H237" s="234">
        <v>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91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2039</v>
      </c>
    </row>
    <row r="238" s="2" customFormat="1" ht="16.5" customHeight="1">
      <c r="A238" s="41"/>
      <c r="B238" s="42"/>
      <c r="C238" s="230" t="s">
        <v>1221</v>
      </c>
      <c r="D238" s="230" t="s">
        <v>253</v>
      </c>
      <c r="E238" s="231" t="s">
        <v>5959</v>
      </c>
      <c r="F238" s="232" t="s">
        <v>5960</v>
      </c>
      <c r="G238" s="233" t="s">
        <v>4509</v>
      </c>
      <c r="H238" s="234">
        <v>1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257</v>
      </c>
      <c r="AT238" s="242" t="s">
        <v>253</v>
      </c>
      <c r="AU238" s="242" t="s">
        <v>91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257</v>
      </c>
      <c r="BM238" s="242" t="s">
        <v>2048</v>
      </c>
    </row>
    <row r="239" s="2" customFormat="1" ht="24.15" customHeight="1">
      <c r="A239" s="41"/>
      <c r="B239" s="42"/>
      <c r="C239" s="230" t="s">
        <v>746</v>
      </c>
      <c r="D239" s="230" t="s">
        <v>253</v>
      </c>
      <c r="E239" s="231" t="s">
        <v>5961</v>
      </c>
      <c r="F239" s="232" t="s">
        <v>5962</v>
      </c>
      <c r="G239" s="233" t="s">
        <v>4509</v>
      </c>
      <c r="H239" s="234">
        <v>1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257</v>
      </c>
      <c r="AT239" s="242" t="s">
        <v>253</v>
      </c>
      <c r="AU239" s="242" t="s">
        <v>91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2066</v>
      </c>
    </row>
    <row r="240" s="2" customFormat="1" ht="55.5" customHeight="1">
      <c r="A240" s="41"/>
      <c r="B240" s="42"/>
      <c r="C240" s="230" t="s">
        <v>1232</v>
      </c>
      <c r="D240" s="230" t="s">
        <v>253</v>
      </c>
      <c r="E240" s="231" t="s">
        <v>5963</v>
      </c>
      <c r="F240" s="232" t="s">
        <v>5964</v>
      </c>
      <c r="G240" s="233" t="s">
        <v>4509</v>
      </c>
      <c r="H240" s="234">
        <v>1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257</v>
      </c>
      <c r="AT240" s="242" t="s">
        <v>253</v>
      </c>
      <c r="AU240" s="242" t="s">
        <v>91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1229</v>
      </c>
    </row>
    <row r="241" s="2" customFormat="1" ht="16.5" customHeight="1">
      <c r="A241" s="41"/>
      <c r="B241" s="42"/>
      <c r="C241" s="230" t="s">
        <v>752</v>
      </c>
      <c r="D241" s="230" t="s">
        <v>253</v>
      </c>
      <c r="E241" s="231" t="s">
        <v>5965</v>
      </c>
      <c r="F241" s="232" t="s">
        <v>5966</v>
      </c>
      <c r="G241" s="233" t="s">
        <v>4509</v>
      </c>
      <c r="H241" s="234">
        <v>2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257</v>
      </c>
      <c r="AT241" s="242" t="s">
        <v>253</v>
      </c>
      <c r="AU241" s="242" t="s">
        <v>91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1235</v>
      </c>
    </row>
    <row r="242" s="2" customFormat="1" ht="16.5" customHeight="1">
      <c r="A242" s="41"/>
      <c r="B242" s="42"/>
      <c r="C242" s="230" t="s">
        <v>1241</v>
      </c>
      <c r="D242" s="230" t="s">
        <v>253</v>
      </c>
      <c r="E242" s="231" t="s">
        <v>5967</v>
      </c>
      <c r="F242" s="232" t="s">
        <v>5968</v>
      </c>
      <c r="G242" s="233" t="s">
        <v>4509</v>
      </c>
      <c r="H242" s="234">
        <v>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257</v>
      </c>
      <c r="AT242" s="242" t="s">
        <v>253</v>
      </c>
      <c r="AU242" s="242" t="s">
        <v>91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1239</v>
      </c>
    </row>
    <row r="243" s="2" customFormat="1" ht="16.5" customHeight="1">
      <c r="A243" s="41"/>
      <c r="B243" s="42"/>
      <c r="C243" s="230" t="s">
        <v>762</v>
      </c>
      <c r="D243" s="230" t="s">
        <v>253</v>
      </c>
      <c r="E243" s="231" t="s">
        <v>5969</v>
      </c>
      <c r="F243" s="232" t="s">
        <v>5970</v>
      </c>
      <c r="G243" s="233" t="s">
        <v>4509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91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1258</v>
      </c>
    </row>
    <row r="244" s="2" customFormat="1" ht="21.75" customHeight="1">
      <c r="A244" s="41"/>
      <c r="B244" s="42"/>
      <c r="C244" s="230" t="s">
        <v>1252</v>
      </c>
      <c r="D244" s="230" t="s">
        <v>253</v>
      </c>
      <c r="E244" s="231" t="s">
        <v>5971</v>
      </c>
      <c r="F244" s="232" t="s">
        <v>5972</v>
      </c>
      <c r="G244" s="233" t="s">
        <v>4509</v>
      </c>
      <c r="H244" s="234">
        <v>1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257</v>
      </c>
      <c r="AT244" s="242" t="s">
        <v>253</v>
      </c>
      <c r="AU244" s="242" t="s">
        <v>91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1263</v>
      </c>
    </row>
    <row r="245" s="2" customFormat="1" ht="37.8" customHeight="1">
      <c r="A245" s="41"/>
      <c r="B245" s="42"/>
      <c r="C245" s="230" t="s">
        <v>767</v>
      </c>
      <c r="D245" s="230" t="s">
        <v>253</v>
      </c>
      <c r="E245" s="231" t="s">
        <v>5973</v>
      </c>
      <c r="F245" s="232" t="s">
        <v>5974</v>
      </c>
      <c r="G245" s="233" t="s">
        <v>4509</v>
      </c>
      <c r="H245" s="234">
        <v>1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257</v>
      </c>
      <c r="AT245" s="242" t="s">
        <v>253</v>
      </c>
      <c r="AU245" s="242" t="s">
        <v>91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1268</v>
      </c>
    </row>
    <row r="246" s="2" customFormat="1" ht="16.5" customHeight="1">
      <c r="A246" s="41"/>
      <c r="B246" s="42"/>
      <c r="C246" s="230" t="s">
        <v>1260</v>
      </c>
      <c r="D246" s="230" t="s">
        <v>253</v>
      </c>
      <c r="E246" s="231" t="s">
        <v>5975</v>
      </c>
      <c r="F246" s="232" t="s">
        <v>5976</v>
      </c>
      <c r="G246" s="233" t="s">
        <v>4509</v>
      </c>
      <c r="H246" s="234">
        <v>42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257</v>
      </c>
      <c r="AT246" s="242" t="s">
        <v>253</v>
      </c>
      <c r="AU246" s="242" t="s">
        <v>91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1282</v>
      </c>
    </row>
    <row r="247" s="2" customFormat="1" ht="49.05" customHeight="1">
      <c r="A247" s="41"/>
      <c r="B247" s="42"/>
      <c r="C247" s="230" t="s">
        <v>777</v>
      </c>
      <c r="D247" s="230" t="s">
        <v>253</v>
      </c>
      <c r="E247" s="231" t="s">
        <v>5977</v>
      </c>
      <c r="F247" s="232" t="s">
        <v>5978</v>
      </c>
      <c r="G247" s="233" t="s">
        <v>4509</v>
      </c>
      <c r="H247" s="234">
        <v>22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91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2154</v>
      </c>
    </row>
    <row r="248" s="2" customFormat="1" ht="55.5" customHeight="1">
      <c r="A248" s="41"/>
      <c r="B248" s="42"/>
      <c r="C248" s="230" t="s">
        <v>1270</v>
      </c>
      <c r="D248" s="230" t="s">
        <v>253</v>
      </c>
      <c r="E248" s="231" t="s">
        <v>5979</v>
      </c>
      <c r="F248" s="232" t="s">
        <v>5980</v>
      </c>
      <c r="G248" s="233" t="s">
        <v>4509</v>
      </c>
      <c r="H248" s="234">
        <v>20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257</v>
      </c>
      <c r="AT248" s="242" t="s">
        <v>253</v>
      </c>
      <c r="AU248" s="242" t="s">
        <v>91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2163</v>
      </c>
    </row>
    <row r="249" s="2" customFormat="1" ht="24.15" customHeight="1">
      <c r="A249" s="41"/>
      <c r="B249" s="42"/>
      <c r="C249" s="230" t="s">
        <v>782</v>
      </c>
      <c r="D249" s="230" t="s">
        <v>253</v>
      </c>
      <c r="E249" s="231" t="s">
        <v>5981</v>
      </c>
      <c r="F249" s="232" t="s">
        <v>5982</v>
      </c>
      <c r="G249" s="233" t="s">
        <v>4509</v>
      </c>
      <c r="H249" s="234">
        <v>44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91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2171</v>
      </c>
    </row>
    <row r="250" s="2" customFormat="1" ht="24.15" customHeight="1">
      <c r="A250" s="41"/>
      <c r="B250" s="42"/>
      <c r="C250" s="230" t="s">
        <v>1279</v>
      </c>
      <c r="D250" s="230" t="s">
        <v>253</v>
      </c>
      <c r="E250" s="231" t="s">
        <v>5983</v>
      </c>
      <c r="F250" s="232" t="s">
        <v>5984</v>
      </c>
      <c r="G250" s="233" t="s">
        <v>4509</v>
      </c>
      <c r="H250" s="234">
        <v>44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257</v>
      </c>
      <c r="AT250" s="242" t="s">
        <v>253</v>
      </c>
      <c r="AU250" s="242" t="s">
        <v>91</v>
      </c>
      <c r="AY250" s="19" t="s">
        <v>251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257</v>
      </c>
      <c r="BM250" s="242" t="s">
        <v>2179</v>
      </c>
    </row>
    <row r="251" s="2" customFormat="1" ht="21.75" customHeight="1">
      <c r="A251" s="41"/>
      <c r="B251" s="42"/>
      <c r="C251" s="230" t="s">
        <v>786</v>
      </c>
      <c r="D251" s="230" t="s">
        <v>253</v>
      </c>
      <c r="E251" s="231" t="s">
        <v>5985</v>
      </c>
      <c r="F251" s="232" t="s">
        <v>5986</v>
      </c>
      <c r="G251" s="233" t="s">
        <v>4509</v>
      </c>
      <c r="H251" s="234">
        <v>2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257</v>
      </c>
      <c r="AT251" s="242" t="s">
        <v>253</v>
      </c>
      <c r="AU251" s="242" t="s">
        <v>91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257</v>
      </c>
      <c r="BM251" s="242" t="s">
        <v>2187</v>
      </c>
    </row>
    <row r="252" s="2" customFormat="1" ht="24.15" customHeight="1">
      <c r="A252" s="41"/>
      <c r="B252" s="42"/>
      <c r="C252" s="230" t="s">
        <v>4770</v>
      </c>
      <c r="D252" s="230" t="s">
        <v>253</v>
      </c>
      <c r="E252" s="231" t="s">
        <v>5987</v>
      </c>
      <c r="F252" s="232" t="s">
        <v>5988</v>
      </c>
      <c r="G252" s="233" t="s">
        <v>4509</v>
      </c>
      <c r="H252" s="234">
        <v>2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257</v>
      </c>
      <c r="AT252" s="242" t="s">
        <v>253</v>
      </c>
      <c r="AU252" s="242" t="s">
        <v>91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257</v>
      </c>
      <c r="BM252" s="242" t="s">
        <v>5989</v>
      </c>
    </row>
    <row r="253" s="2" customFormat="1" ht="21.75" customHeight="1">
      <c r="A253" s="41"/>
      <c r="B253" s="42"/>
      <c r="C253" s="230" t="s">
        <v>791</v>
      </c>
      <c r="D253" s="230" t="s">
        <v>253</v>
      </c>
      <c r="E253" s="231" t="s">
        <v>5990</v>
      </c>
      <c r="F253" s="232" t="s">
        <v>5991</v>
      </c>
      <c r="G253" s="233" t="s">
        <v>4509</v>
      </c>
      <c r="H253" s="234">
        <v>48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257</v>
      </c>
      <c r="AT253" s="242" t="s">
        <v>253</v>
      </c>
      <c r="AU253" s="242" t="s">
        <v>91</v>
      </c>
      <c r="AY253" s="19" t="s">
        <v>251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257</v>
      </c>
      <c r="BM253" s="242" t="s">
        <v>2195</v>
      </c>
    </row>
    <row r="254" s="2" customFormat="1" ht="33" customHeight="1">
      <c r="A254" s="41"/>
      <c r="B254" s="42"/>
      <c r="C254" s="230" t="s">
        <v>1428</v>
      </c>
      <c r="D254" s="230" t="s">
        <v>253</v>
      </c>
      <c r="E254" s="231" t="s">
        <v>5992</v>
      </c>
      <c r="F254" s="232" t="s">
        <v>5993</v>
      </c>
      <c r="G254" s="233" t="s">
        <v>4509</v>
      </c>
      <c r="H254" s="234">
        <v>48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257</v>
      </c>
      <c r="AT254" s="242" t="s">
        <v>253</v>
      </c>
      <c r="AU254" s="242" t="s">
        <v>91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257</v>
      </c>
      <c r="BM254" s="242" t="s">
        <v>2210</v>
      </c>
    </row>
    <row r="255" s="2" customFormat="1" ht="16.5" customHeight="1">
      <c r="A255" s="41"/>
      <c r="B255" s="42"/>
      <c r="C255" s="230" t="s">
        <v>796</v>
      </c>
      <c r="D255" s="230" t="s">
        <v>253</v>
      </c>
      <c r="E255" s="231" t="s">
        <v>5816</v>
      </c>
      <c r="F255" s="232" t="s">
        <v>5817</v>
      </c>
      <c r="G255" s="233" t="s">
        <v>321</v>
      </c>
      <c r="H255" s="234">
        <v>1590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257</v>
      </c>
      <c r="AT255" s="242" t="s">
        <v>253</v>
      </c>
      <c r="AU255" s="242" t="s">
        <v>91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257</v>
      </c>
      <c r="BM255" s="242" t="s">
        <v>1541</v>
      </c>
    </row>
    <row r="256" s="2" customFormat="1" ht="24.15" customHeight="1">
      <c r="A256" s="41"/>
      <c r="B256" s="42"/>
      <c r="C256" s="230" t="s">
        <v>1464</v>
      </c>
      <c r="D256" s="230" t="s">
        <v>253</v>
      </c>
      <c r="E256" s="231" t="s">
        <v>5994</v>
      </c>
      <c r="F256" s="232" t="s">
        <v>5995</v>
      </c>
      <c r="G256" s="233" t="s">
        <v>321</v>
      </c>
      <c r="H256" s="234">
        <v>150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257</v>
      </c>
      <c r="AT256" s="242" t="s">
        <v>253</v>
      </c>
      <c r="AU256" s="242" t="s">
        <v>91</v>
      </c>
      <c r="AY256" s="19" t="s">
        <v>251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257</v>
      </c>
      <c r="BM256" s="242" t="s">
        <v>1549</v>
      </c>
    </row>
    <row r="257" s="2" customFormat="1" ht="16.5" customHeight="1">
      <c r="A257" s="41"/>
      <c r="B257" s="42"/>
      <c r="C257" s="230" t="s">
        <v>1469</v>
      </c>
      <c r="D257" s="230" t="s">
        <v>253</v>
      </c>
      <c r="E257" s="231" t="s">
        <v>5996</v>
      </c>
      <c r="F257" s="232" t="s">
        <v>5997</v>
      </c>
      <c r="G257" s="233" t="s">
        <v>321</v>
      </c>
      <c r="H257" s="234">
        <v>800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257</v>
      </c>
      <c r="AT257" s="242" t="s">
        <v>253</v>
      </c>
      <c r="AU257" s="242" t="s">
        <v>91</v>
      </c>
      <c r="AY257" s="19" t="s">
        <v>251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257</v>
      </c>
      <c r="BM257" s="242" t="s">
        <v>1554</v>
      </c>
    </row>
    <row r="258" s="2" customFormat="1" ht="16.5" customHeight="1">
      <c r="A258" s="41"/>
      <c r="B258" s="42"/>
      <c r="C258" s="230" t="s">
        <v>1474</v>
      </c>
      <c r="D258" s="230" t="s">
        <v>253</v>
      </c>
      <c r="E258" s="231" t="s">
        <v>5998</v>
      </c>
      <c r="F258" s="232" t="s">
        <v>5999</v>
      </c>
      <c r="G258" s="233" t="s">
        <v>321</v>
      </c>
      <c r="H258" s="234">
        <v>460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257</v>
      </c>
      <c r="AT258" s="242" t="s">
        <v>253</v>
      </c>
      <c r="AU258" s="242" t="s">
        <v>91</v>
      </c>
      <c r="AY258" s="19" t="s">
        <v>251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257</v>
      </c>
      <c r="BM258" s="242" t="s">
        <v>1576</v>
      </c>
    </row>
    <row r="259" s="2" customFormat="1" ht="16.5" customHeight="1">
      <c r="A259" s="41"/>
      <c r="B259" s="42"/>
      <c r="C259" s="230" t="s">
        <v>1479</v>
      </c>
      <c r="D259" s="230" t="s">
        <v>253</v>
      </c>
      <c r="E259" s="231" t="s">
        <v>6000</v>
      </c>
      <c r="F259" s="232" t="s">
        <v>6001</v>
      </c>
      <c r="G259" s="233" t="s">
        <v>321</v>
      </c>
      <c r="H259" s="234">
        <v>30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257</v>
      </c>
      <c r="AT259" s="242" t="s">
        <v>253</v>
      </c>
      <c r="AU259" s="242" t="s">
        <v>91</v>
      </c>
      <c r="AY259" s="19" t="s">
        <v>251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257</v>
      </c>
      <c r="BM259" s="242" t="s">
        <v>1579</v>
      </c>
    </row>
    <row r="260" s="2" customFormat="1" ht="16.5" customHeight="1">
      <c r="A260" s="41"/>
      <c r="B260" s="42"/>
      <c r="C260" s="230" t="s">
        <v>1484</v>
      </c>
      <c r="D260" s="230" t="s">
        <v>253</v>
      </c>
      <c r="E260" s="231" t="s">
        <v>6002</v>
      </c>
      <c r="F260" s="232" t="s">
        <v>6003</v>
      </c>
      <c r="G260" s="233" t="s">
        <v>321</v>
      </c>
      <c r="H260" s="234">
        <v>150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257</v>
      </c>
      <c r="AT260" s="242" t="s">
        <v>253</v>
      </c>
      <c r="AU260" s="242" t="s">
        <v>91</v>
      </c>
      <c r="AY260" s="19" t="s">
        <v>251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257</v>
      </c>
      <c r="BM260" s="242" t="s">
        <v>1583</v>
      </c>
    </row>
    <row r="261" s="2" customFormat="1" ht="21.75" customHeight="1">
      <c r="A261" s="41"/>
      <c r="B261" s="42"/>
      <c r="C261" s="230" t="s">
        <v>4606</v>
      </c>
      <c r="D261" s="230" t="s">
        <v>253</v>
      </c>
      <c r="E261" s="231" t="s">
        <v>5820</v>
      </c>
      <c r="F261" s="232" t="s">
        <v>5821</v>
      </c>
      <c r="G261" s="233" t="s">
        <v>4509</v>
      </c>
      <c r="H261" s="234">
        <v>400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257</v>
      </c>
      <c r="AT261" s="242" t="s">
        <v>253</v>
      </c>
      <c r="AU261" s="242" t="s">
        <v>91</v>
      </c>
      <c r="AY261" s="19" t="s">
        <v>251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257</v>
      </c>
      <c r="BM261" s="242" t="s">
        <v>1588</v>
      </c>
    </row>
    <row r="262" s="2" customFormat="1" ht="16.5" customHeight="1">
      <c r="A262" s="41"/>
      <c r="B262" s="42"/>
      <c r="C262" s="230" t="s">
        <v>1490</v>
      </c>
      <c r="D262" s="230" t="s">
        <v>253</v>
      </c>
      <c r="E262" s="231" t="s">
        <v>5822</v>
      </c>
      <c r="F262" s="232" t="s">
        <v>5823</v>
      </c>
      <c r="G262" s="233" t="s">
        <v>4509</v>
      </c>
      <c r="H262" s="234">
        <v>400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257</v>
      </c>
      <c r="AT262" s="242" t="s">
        <v>253</v>
      </c>
      <c r="AU262" s="242" t="s">
        <v>91</v>
      </c>
      <c r="AY262" s="19" t="s">
        <v>251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257</v>
      </c>
      <c r="BM262" s="242" t="s">
        <v>1599</v>
      </c>
    </row>
    <row r="263" s="2" customFormat="1" ht="24.15" customHeight="1">
      <c r="A263" s="41"/>
      <c r="B263" s="42"/>
      <c r="C263" s="230" t="s">
        <v>818</v>
      </c>
      <c r="D263" s="230" t="s">
        <v>253</v>
      </c>
      <c r="E263" s="231" t="s">
        <v>5824</v>
      </c>
      <c r="F263" s="232" t="s">
        <v>5825</v>
      </c>
      <c r="G263" s="233" t="s">
        <v>321</v>
      </c>
      <c r="H263" s="234">
        <v>350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257</v>
      </c>
      <c r="AT263" s="242" t="s">
        <v>253</v>
      </c>
      <c r="AU263" s="242" t="s">
        <v>91</v>
      </c>
      <c r="AY263" s="19" t="s">
        <v>251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257</v>
      </c>
      <c r="BM263" s="242" t="s">
        <v>1604</v>
      </c>
    </row>
    <row r="264" s="2" customFormat="1" ht="24.15" customHeight="1">
      <c r="A264" s="41"/>
      <c r="B264" s="42"/>
      <c r="C264" s="230" t="s">
        <v>1538</v>
      </c>
      <c r="D264" s="230" t="s">
        <v>253</v>
      </c>
      <c r="E264" s="231" t="s">
        <v>5826</v>
      </c>
      <c r="F264" s="232" t="s">
        <v>5827</v>
      </c>
      <c r="G264" s="233" t="s">
        <v>321</v>
      </c>
      <c r="H264" s="234">
        <v>250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91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1616</v>
      </c>
    </row>
    <row r="265" s="2" customFormat="1" ht="24.15" customHeight="1">
      <c r="A265" s="41"/>
      <c r="B265" s="42"/>
      <c r="C265" s="230" t="s">
        <v>823</v>
      </c>
      <c r="D265" s="230" t="s">
        <v>253</v>
      </c>
      <c r="E265" s="231" t="s">
        <v>5828</v>
      </c>
      <c r="F265" s="232" t="s">
        <v>5829</v>
      </c>
      <c r="G265" s="233" t="s">
        <v>321</v>
      </c>
      <c r="H265" s="234">
        <v>70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257</v>
      </c>
      <c r="AT265" s="242" t="s">
        <v>253</v>
      </c>
      <c r="AU265" s="242" t="s">
        <v>91</v>
      </c>
      <c r="AY265" s="19" t="s">
        <v>251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257</v>
      </c>
      <c r="BM265" s="242" t="s">
        <v>1624</v>
      </c>
    </row>
    <row r="266" s="2" customFormat="1" ht="24.15" customHeight="1">
      <c r="A266" s="41"/>
      <c r="B266" s="42"/>
      <c r="C266" s="230" t="s">
        <v>1551</v>
      </c>
      <c r="D266" s="230" t="s">
        <v>253</v>
      </c>
      <c r="E266" s="231" t="s">
        <v>5929</v>
      </c>
      <c r="F266" s="232" t="s">
        <v>5930</v>
      </c>
      <c r="G266" s="233" t="s">
        <v>321</v>
      </c>
      <c r="H266" s="234">
        <v>30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257</v>
      </c>
      <c r="AT266" s="242" t="s">
        <v>253</v>
      </c>
      <c r="AU266" s="242" t="s">
        <v>91</v>
      </c>
      <c r="AY266" s="19" t="s">
        <v>251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257</v>
      </c>
      <c r="BM266" s="242" t="s">
        <v>1627</v>
      </c>
    </row>
    <row r="267" s="2" customFormat="1" ht="16.5" customHeight="1">
      <c r="A267" s="41"/>
      <c r="B267" s="42"/>
      <c r="C267" s="230" t="s">
        <v>828</v>
      </c>
      <c r="D267" s="230" t="s">
        <v>253</v>
      </c>
      <c r="E267" s="231" t="s">
        <v>5830</v>
      </c>
      <c r="F267" s="232" t="s">
        <v>5831</v>
      </c>
      <c r="G267" s="233" t="s">
        <v>321</v>
      </c>
      <c r="H267" s="234">
        <v>400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257</v>
      </c>
      <c r="AT267" s="242" t="s">
        <v>253</v>
      </c>
      <c r="AU267" s="242" t="s">
        <v>91</v>
      </c>
      <c r="AY267" s="19" t="s">
        <v>251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257</v>
      </c>
      <c r="BM267" s="242" t="s">
        <v>1637</v>
      </c>
    </row>
    <row r="268" s="2" customFormat="1" ht="16.5" customHeight="1">
      <c r="A268" s="41"/>
      <c r="B268" s="42"/>
      <c r="C268" s="230" t="s">
        <v>1566</v>
      </c>
      <c r="D268" s="230" t="s">
        <v>253</v>
      </c>
      <c r="E268" s="231" t="s">
        <v>5832</v>
      </c>
      <c r="F268" s="232" t="s">
        <v>5833</v>
      </c>
      <c r="G268" s="233" t="s">
        <v>321</v>
      </c>
      <c r="H268" s="234">
        <v>400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91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1641</v>
      </c>
    </row>
    <row r="269" s="2" customFormat="1" ht="24.15" customHeight="1">
      <c r="A269" s="41"/>
      <c r="B269" s="42"/>
      <c r="C269" s="230" t="s">
        <v>839</v>
      </c>
      <c r="D269" s="230" t="s">
        <v>253</v>
      </c>
      <c r="E269" s="231" t="s">
        <v>5846</v>
      </c>
      <c r="F269" s="232" t="s">
        <v>5847</v>
      </c>
      <c r="G269" s="233" t="s">
        <v>321</v>
      </c>
      <c r="H269" s="234">
        <v>60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257</v>
      </c>
      <c r="AT269" s="242" t="s">
        <v>253</v>
      </c>
      <c r="AU269" s="242" t="s">
        <v>91</v>
      </c>
      <c r="AY269" s="19" t="s">
        <v>251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257</v>
      </c>
      <c r="BM269" s="242" t="s">
        <v>1646</v>
      </c>
    </row>
    <row r="270" s="2" customFormat="1" ht="33" customHeight="1">
      <c r="A270" s="41"/>
      <c r="B270" s="42"/>
      <c r="C270" s="230" t="s">
        <v>1578</v>
      </c>
      <c r="D270" s="230" t="s">
        <v>253</v>
      </c>
      <c r="E270" s="231" t="s">
        <v>5848</v>
      </c>
      <c r="F270" s="232" t="s">
        <v>5849</v>
      </c>
      <c r="G270" s="233" t="s">
        <v>321</v>
      </c>
      <c r="H270" s="234">
        <v>60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257</v>
      </c>
      <c r="AT270" s="242" t="s">
        <v>253</v>
      </c>
      <c r="AU270" s="242" t="s">
        <v>91</v>
      </c>
      <c r="AY270" s="19" t="s">
        <v>251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257</v>
      </c>
      <c r="BM270" s="242" t="s">
        <v>1651</v>
      </c>
    </row>
    <row r="271" s="2" customFormat="1" ht="33" customHeight="1">
      <c r="A271" s="41"/>
      <c r="B271" s="42"/>
      <c r="C271" s="230" t="s">
        <v>843</v>
      </c>
      <c r="D271" s="230" t="s">
        <v>253</v>
      </c>
      <c r="E271" s="231" t="s">
        <v>5850</v>
      </c>
      <c r="F271" s="232" t="s">
        <v>5851</v>
      </c>
      <c r="G271" s="233" t="s">
        <v>4509</v>
      </c>
      <c r="H271" s="234">
        <v>100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257</v>
      </c>
      <c r="AT271" s="242" t="s">
        <v>253</v>
      </c>
      <c r="AU271" s="242" t="s">
        <v>91</v>
      </c>
      <c r="AY271" s="19" t="s">
        <v>251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257</v>
      </c>
      <c r="BM271" s="242" t="s">
        <v>1658</v>
      </c>
    </row>
    <row r="272" s="2" customFormat="1" ht="16.5" customHeight="1">
      <c r="A272" s="41"/>
      <c r="B272" s="42"/>
      <c r="C272" s="230" t="s">
        <v>1585</v>
      </c>
      <c r="D272" s="230" t="s">
        <v>253</v>
      </c>
      <c r="E272" s="231" t="s">
        <v>5852</v>
      </c>
      <c r="F272" s="232" t="s">
        <v>5853</v>
      </c>
      <c r="G272" s="233" t="s">
        <v>4509</v>
      </c>
      <c r="H272" s="234">
        <v>100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257</v>
      </c>
      <c r="AT272" s="242" t="s">
        <v>253</v>
      </c>
      <c r="AU272" s="242" t="s">
        <v>91</v>
      </c>
      <c r="AY272" s="19" t="s">
        <v>251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257</v>
      </c>
      <c r="BM272" s="242" t="s">
        <v>1659</v>
      </c>
    </row>
    <row r="273" s="2" customFormat="1" ht="24.15" customHeight="1">
      <c r="A273" s="41"/>
      <c r="B273" s="42"/>
      <c r="C273" s="230" t="s">
        <v>848</v>
      </c>
      <c r="D273" s="230" t="s">
        <v>253</v>
      </c>
      <c r="E273" s="231" t="s">
        <v>5854</v>
      </c>
      <c r="F273" s="232" t="s">
        <v>5855</v>
      </c>
      <c r="G273" s="233" t="s">
        <v>4509</v>
      </c>
      <c r="H273" s="234">
        <v>20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257</v>
      </c>
      <c r="AT273" s="242" t="s">
        <v>253</v>
      </c>
      <c r="AU273" s="242" t="s">
        <v>91</v>
      </c>
      <c r="AY273" s="19" t="s">
        <v>251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257</v>
      </c>
      <c r="BM273" s="242" t="s">
        <v>2449</v>
      </c>
    </row>
    <row r="274" s="2" customFormat="1" ht="16.5" customHeight="1">
      <c r="A274" s="41"/>
      <c r="B274" s="42"/>
      <c r="C274" s="230" t="s">
        <v>1601</v>
      </c>
      <c r="D274" s="230" t="s">
        <v>253</v>
      </c>
      <c r="E274" s="231" t="s">
        <v>5856</v>
      </c>
      <c r="F274" s="232" t="s">
        <v>5857</v>
      </c>
      <c r="G274" s="233" t="s">
        <v>4509</v>
      </c>
      <c r="H274" s="234">
        <v>20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257</v>
      </c>
      <c r="AT274" s="242" t="s">
        <v>253</v>
      </c>
      <c r="AU274" s="242" t="s">
        <v>91</v>
      </c>
      <c r="AY274" s="19" t="s">
        <v>251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257</v>
      </c>
      <c r="BM274" s="242" t="s">
        <v>1672</v>
      </c>
    </row>
    <row r="275" s="2" customFormat="1" ht="21.75" customHeight="1">
      <c r="A275" s="41"/>
      <c r="B275" s="42"/>
      <c r="C275" s="230" t="s">
        <v>875</v>
      </c>
      <c r="D275" s="230" t="s">
        <v>253</v>
      </c>
      <c r="E275" s="231" t="s">
        <v>6004</v>
      </c>
      <c r="F275" s="232" t="s">
        <v>6005</v>
      </c>
      <c r="G275" s="233" t="s">
        <v>4509</v>
      </c>
      <c r="H275" s="234">
        <v>1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257</v>
      </c>
      <c r="AT275" s="242" t="s">
        <v>253</v>
      </c>
      <c r="AU275" s="242" t="s">
        <v>91</v>
      </c>
      <c r="AY275" s="19" t="s">
        <v>251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257</v>
      </c>
      <c r="BM275" s="242" t="s">
        <v>2484</v>
      </c>
    </row>
    <row r="276" s="2" customFormat="1" ht="16.5" customHeight="1">
      <c r="A276" s="41"/>
      <c r="B276" s="42"/>
      <c r="C276" s="230" t="s">
        <v>1634</v>
      </c>
      <c r="D276" s="230" t="s">
        <v>253</v>
      </c>
      <c r="E276" s="231" t="s">
        <v>6006</v>
      </c>
      <c r="F276" s="232" t="s">
        <v>6007</v>
      </c>
      <c r="G276" s="233" t="s">
        <v>4509</v>
      </c>
      <c r="H276" s="234">
        <v>93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257</v>
      </c>
      <c r="AT276" s="242" t="s">
        <v>253</v>
      </c>
      <c r="AU276" s="242" t="s">
        <v>91</v>
      </c>
      <c r="AY276" s="19" t="s">
        <v>251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257</v>
      </c>
      <c r="BM276" s="242" t="s">
        <v>1692</v>
      </c>
    </row>
    <row r="277" s="2" customFormat="1" ht="16.5" customHeight="1">
      <c r="A277" s="41"/>
      <c r="B277" s="42"/>
      <c r="C277" s="230" t="s">
        <v>879</v>
      </c>
      <c r="D277" s="230" t="s">
        <v>253</v>
      </c>
      <c r="E277" s="231" t="s">
        <v>6008</v>
      </c>
      <c r="F277" s="232" t="s">
        <v>6009</v>
      </c>
      <c r="G277" s="233" t="s">
        <v>4509</v>
      </c>
      <c r="H277" s="234">
        <v>93</v>
      </c>
      <c r="I277" s="235"/>
      <c r="J277" s="236">
        <f>ROUND(I277*H277,2)</f>
        <v>0</v>
      </c>
      <c r="K277" s="237"/>
      <c r="L277" s="47"/>
      <c r="M277" s="238" t="s">
        <v>1</v>
      </c>
      <c r="N277" s="239" t="s">
        <v>49</v>
      </c>
      <c r="O277" s="94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2" t="s">
        <v>257</v>
      </c>
      <c r="AT277" s="242" t="s">
        <v>253</v>
      </c>
      <c r="AU277" s="242" t="s">
        <v>91</v>
      </c>
      <c r="AY277" s="19" t="s">
        <v>251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9" t="s">
        <v>91</v>
      </c>
      <c r="BK277" s="243">
        <f>ROUND(I277*H277,2)</f>
        <v>0</v>
      </c>
      <c r="BL277" s="19" t="s">
        <v>257</v>
      </c>
      <c r="BM277" s="242" t="s">
        <v>2510</v>
      </c>
    </row>
    <row r="278" s="2" customFormat="1" ht="16.5" customHeight="1">
      <c r="A278" s="41"/>
      <c r="B278" s="42"/>
      <c r="C278" s="230" t="s">
        <v>1643</v>
      </c>
      <c r="D278" s="230" t="s">
        <v>253</v>
      </c>
      <c r="E278" s="231" t="s">
        <v>6010</v>
      </c>
      <c r="F278" s="232" t="s">
        <v>6011</v>
      </c>
      <c r="G278" s="233" t="s">
        <v>4509</v>
      </c>
      <c r="H278" s="234">
        <v>1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257</v>
      </c>
      <c r="AT278" s="242" t="s">
        <v>253</v>
      </c>
      <c r="AU278" s="242" t="s">
        <v>91</v>
      </c>
      <c r="AY278" s="19" t="s">
        <v>251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257</v>
      </c>
      <c r="BM278" s="242" t="s">
        <v>1775</v>
      </c>
    </row>
    <row r="279" s="2" customFormat="1" ht="16.5" customHeight="1">
      <c r="A279" s="41"/>
      <c r="B279" s="42"/>
      <c r="C279" s="230" t="s">
        <v>885</v>
      </c>
      <c r="D279" s="230" t="s">
        <v>253</v>
      </c>
      <c r="E279" s="231" t="s">
        <v>6012</v>
      </c>
      <c r="F279" s="232" t="s">
        <v>6013</v>
      </c>
      <c r="G279" s="233" t="s">
        <v>4509</v>
      </c>
      <c r="H279" s="234">
        <v>1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257</v>
      </c>
      <c r="AT279" s="242" t="s">
        <v>253</v>
      </c>
      <c r="AU279" s="242" t="s">
        <v>91</v>
      </c>
      <c r="AY279" s="19" t="s">
        <v>251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257</v>
      </c>
      <c r="BM279" s="242" t="s">
        <v>2535</v>
      </c>
    </row>
    <row r="280" s="2" customFormat="1" ht="76.35" customHeight="1">
      <c r="A280" s="41"/>
      <c r="B280" s="42"/>
      <c r="C280" s="230" t="s">
        <v>1655</v>
      </c>
      <c r="D280" s="230" t="s">
        <v>253</v>
      </c>
      <c r="E280" s="231" t="s">
        <v>6014</v>
      </c>
      <c r="F280" s="232" t="s">
        <v>5865</v>
      </c>
      <c r="G280" s="233" t="s">
        <v>4509</v>
      </c>
      <c r="H280" s="234">
        <v>1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257</v>
      </c>
      <c r="AT280" s="242" t="s">
        <v>253</v>
      </c>
      <c r="AU280" s="242" t="s">
        <v>91</v>
      </c>
      <c r="AY280" s="19" t="s">
        <v>251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257</v>
      </c>
      <c r="BM280" s="242" t="s">
        <v>1784</v>
      </c>
    </row>
    <row r="281" s="2" customFormat="1" ht="66.75" customHeight="1">
      <c r="A281" s="41"/>
      <c r="B281" s="42"/>
      <c r="C281" s="230" t="s">
        <v>889</v>
      </c>
      <c r="D281" s="230" t="s">
        <v>253</v>
      </c>
      <c r="E281" s="231" t="s">
        <v>6015</v>
      </c>
      <c r="F281" s="232" t="s">
        <v>5867</v>
      </c>
      <c r="G281" s="233" t="s">
        <v>4509</v>
      </c>
      <c r="H281" s="234">
        <v>1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257</v>
      </c>
      <c r="AT281" s="242" t="s">
        <v>253</v>
      </c>
      <c r="AU281" s="242" t="s">
        <v>91</v>
      </c>
      <c r="AY281" s="19" t="s">
        <v>251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257</v>
      </c>
      <c r="BM281" s="242" t="s">
        <v>2553</v>
      </c>
    </row>
    <row r="282" s="2" customFormat="1" ht="24.15" customHeight="1">
      <c r="A282" s="41"/>
      <c r="B282" s="42"/>
      <c r="C282" s="230" t="s">
        <v>1662</v>
      </c>
      <c r="D282" s="230" t="s">
        <v>253</v>
      </c>
      <c r="E282" s="231" t="s">
        <v>6016</v>
      </c>
      <c r="F282" s="232" t="s">
        <v>5869</v>
      </c>
      <c r="G282" s="233" t="s">
        <v>4509</v>
      </c>
      <c r="H282" s="234">
        <v>1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257</v>
      </c>
      <c r="AT282" s="242" t="s">
        <v>253</v>
      </c>
      <c r="AU282" s="242" t="s">
        <v>91</v>
      </c>
      <c r="AY282" s="19" t="s">
        <v>251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257</v>
      </c>
      <c r="BM282" s="242" t="s">
        <v>1791</v>
      </c>
    </row>
    <row r="283" s="2" customFormat="1" ht="24.15" customHeight="1">
      <c r="A283" s="41"/>
      <c r="B283" s="42"/>
      <c r="C283" s="230" t="s">
        <v>896</v>
      </c>
      <c r="D283" s="230" t="s">
        <v>253</v>
      </c>
      <c r="E283" s="231" t="s">
        <v>6017</v>
      </c>
      <c r="F283" s="232" t="s">
        <v>5871</v>
      </c>
      <c r="G283" s="233" t="s">
        <v>4509</v>
      </c>
      <c r="H283" s="234">
        <v>1</v>
      </c>
      <c r="I283" s="235"/>
      <c r="J283" s="236">
        <f>ROUND(I283*H283,2)</f>
        <v>0</v>
      </c>
      <c r="K283" s="237"/>
      <c r="L283" s="47"/>
      <c r="M283" s="238" t="s">
        <v>1</v>
      </c>
      <c r="N283" s="239" t="s">
        <v>49</v>
      </c>
      <c r="O283" s="94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257</v>
      </c>
      <c r="AT283" s="242" t="s">
        <v>253</v>
      </c>
      <c r="AU283" s="242" t="s">
        <v>91</v>
      </c>
      <c r="AY283" s="19" t="s">
        <v>251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257</v>
      </c>
      <c r="BM283" s="242" t="s">
        <v>1795</v>
      </c>
    </row>
    <row r="284" s="12" customFormat="1" ht="25.92" customHeight="1">
      <c r="A284" s="12"/>
      <c r="B284" s="214"/>
      <c r="C284" s="215"/>
      <c r="D284" s="216" t="s">
        <v>83</v>
      </c>
      <c r="E284" s="217" t="s">
        <v>6018</v>
      </c>
      <c r="F284" s="217" t="s">
        <v>6019</v>
      </c>
      <c r="G284" s="215"/>
      <c r="H284" s="215"/>
      <c r="I284" s="218"/>
      <c r="J284" s="219">
        <f>BK284</f>
        <v>0</v>
      </c>
      <c r="K284" s="215"/>
      <c r="L284" s="220"/>
      <c r="M284" s="221"/>
      <c r="N284" s="222"/>
      <c r="O284" s="222"/>
      <c r="P284" s="223">
        <f>SUM(P285:P319)</f>
        <v>0</v>
      </c>
      <c r="Q284" s="222"/>
      <c r="R284" s="223">
        <f>SUM(R285:R319)</f>
        <v>0</v>
      </c>
      <c r="S284" s="222"/>
      <c r="T284" s="224">
        <f>SUM(T285:T319)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5" t="s">
        <v>91</v>
      </c>
      <c r="AT284" s="226" t="s">
        <v>83</v>
      </c>
      <c r="AU284" s="226" t="s">
        <v>84</v>
      </c>
      <c r="AY284" s="225" t="s">
        <v>251</v>
      </c>
      <c r="BK284" s="227">
        <f>SUM(BK285:BK319)</f>
        <v>0</v>
      </c>
    </row>
    <row r="285" s="2" customFormat="1" ht="16.5" customHeight="1">
      <c r="A285" s="41"/>
      <c r="B285" s="42"/>
      <c r="C285" s="230" t="s">
        <v>1680</v>
      </c>
      <c r="D285" s="230" t="s">
        <v>253</v>
      </c>
      <c r="E285" s="231" t="s">
        <v>6020</v>
      </c>
      <c r="F285" s="232" t="s">
        <v>6021</v>
      </c>
      <c r="G285" s="233" t="s">
        <v>4509</v>
      </c>
      <c r="H285" s="234">
        <v>1</v>
      </c>
      <c r="I285" s="235"/>
      <c r="J285" s="236">
        <f>ROUND(I285*H285,2)</f>
        <v>0</v>
      </c>
      <c r="K285" s="237"/>
      <c r="L285" s="47"/>
      <c r="M285" s="238" t="s">
        <v>1</v>
      </c>
      <c r="N285" s="239" t="s">
        <v>49</v>
      </c>
      <c r="O285" s="94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42" t="s">
        <v>257</v>
      </c>
      <c r="AT285" s="242" t="s">
        <v>253</v>
      </c>
      <c r="AU285" s="242" t="s">
        <v>91</v>
      </c>
      <c r="AY285" s="19" t="s">
        <v>251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9" t="s">
        <v>91</v>
      </c>
      <c r="BK285" s="243">
        <f>ROUND(I285*H285,2)</f>
        <v>0</v>
      </c>
      <c r="BL285" s="19" t="s">
        <v>257</v>
      </c>
      <c r="BM285" s="242" t="s">
        <v>1800</v>
      </c>
    </row>
    <row r="286" s="2" customFormat="1" ht="16.5" customHeight="1">
      <c r="A286" s="41"/>
      <c r="B286" s="42"/>
      <c r="C286" s="230" t="s">
        <v>900</v>
      </c>
      <c r="D286" s="230" t="s">
        <v>253</v>
      </c>
      <c r="E286" s="231" t="s">
        <v>6022</v>
      </c>
      <c r="F286" s="232" t="s">
        <v>6023</v>
      </c>
      <c r="G286" s="233" t="s">
        <v>4509</v>
      </c>
      <c r="H286" s="234">
        <v>1</v>
      </c>
      <c r="I286" s="235"/>
      <c r="J286" s="236">
        <f>ROUND(I286*H286,2)</f>
        <v>0</v>
      </c>
      <c r="K286" s="237"/>
      <c r="L286" s="47"/>
      <c r="M286" s="238" t="s">
        <v>1</v>
      </c>
      <c r="N286" s="239" t="s">
        <v>49</v>
      </c>
      <c r="O286" s="94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42" t="s">
        <v>257</v>
      </c>
      <c r="AT286" s="242" t="s">
        <v>253</v>
      </c>
      <c r="AU286" s="242" t="s">
        <v>91</v>
      </c>
      <c r="AY286" s="19" t="s">
        <v>251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9" t="s">
        <v>91</v>
      </c>
      <c r="BK286" s="243">
        <f>ROUND(I286*H286,2)</f>
        <v>0</v>
      </c>
      <c r="BL286" s="19" t="s">
        <v>257</v>
      </c>
      <c r="BM286" s="242" t="s">
        <v>1803</v>
      </c>
    </row>
    <row r="287" s="2" customFormat="1" ht="24.15" customHeight="1">
      <c r="A287" s="41"/>
      <c r="B287" s="42"/>
      <c r="C287" s="230" t="s">
        <v>1687</v>
      </c>
      <c r="D287" s="230" t="s">
        <v>253</v>
      </c>
      <c r="E287" s="231" t="s">
        <v>6024</v>
      </c>
      <c r="F287" s="232" t="s">
        <v>6025</v>
      </c>
      <c r="G287" s="233" t="s">
        <v>4509</v>
      </c>
      <c r="H287" s="234">
        <v>1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257</v>
      </c>
      <c r="AT287" s="242" t="s">
        <v>253</v>
      </c>
      <c r="AU287" s="242" t="s">
        <v>91</v>
      </c>
      <c r="AY287" s="19" t="s">
        <v>251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257</v>
      </c>
      <c r="BM287" s="242" t="s">
        <v>1808</v>
      </c>
    </row>
    <row r="288" s="2" customFormat="1" ht="16.5" customHeight="1">
      <c r="A288" s="41"/>
      <c r="B288" s="42"/>
      <c r="C288" s="230" t="s">
        <v>918</v>
      </c>
      <c r="D288" s="230" t="s">
        <v>253</v>
      </c>
      <c r="E288" s="231" t="s">
        <v>6026</v>
      </c>
      <c r="F288" s="232" t="s">
        <v>6027</v>
      </c>
      <c r="G288" s="233" t="s">
        <v>4509</v>
      </c>
      <c r="H288" s="234">
        <v>2</v>
      </c>
      <c r="I288" s="235"/>
      <c r="J288" s="236">
        <f>ROUND(I288*H288,2)</f>
        <v>0</v>
      </c>
      <c r="K288" s="237"/>
      <c r="L288" s="47"/>
      <c r="M288" s="238" t="s">
        <v>1</v>
      </c>
      <c r="N288" s="239" t="s">
        <v>49</v>
      </c>
      <c r="O288" s="94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42" t="s">
        <v>257</v>
      </c>
      <c r="AT288" s="242" t="s">
        <v>253</v>
      </c>
      <c r="AU288" s="242" t="s">
        <v>91</v>
      </c>
      <c r="AY288" s="19" t="s">
        <v>251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9" t="s">
        <v>91</v>
      </c>
      <c r="BK288" s="243">
        <f>ROUND(I288*H288,2)</f>
        <v>0</v>
      </c>
      <c r="BL288" s="19" t="s">
        <v>257</v>
      </c>
      <c r="BM288" s="242" t="s">
        <v>1813</v>
      </c>
    </row>
    <row r="289" s="2" customFormat="1" ht="21.75" customHeight="1">
      <c r="A289" s="41"/>
      <c r="B289" s="42"/>
      <c r="C289" s="230" t="s">
        <v>1694</v>
      </c>
      <c r="D289" s="230" t="s">
        <v>253</v>
      </c>
      <c r="E289" s="231" t="s">
        <v>6028</v>
      </c>
      <c r="F289" s="232" t="s">
        <v>6029</v>
      </c>
      <c r="G289" s="233" t="s">
        <v>4509</v>
      </c>
      <c r="H289" s="234">
        <v>2</v>
      </c>
      <c r="I289" s="235"/>
      <c r="J289" s="236">
        <f>ROUND(I289*H289,2)</f>
        <v>0</v>
      </c>
      <c r="K289" s="237"/>
      <c r="L289" s="47"/>
      <c r="M289" s="238" t="s">
        <v>1</v>
      </c>
      <c r="N289" s="239" t="s">
        <v>49</v>
      </c>
      <c r="O289" s="94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42" t="s">
        <v>257</v>
      </c>
      <c r="AT289" s="242" t="s">
        <v>253</v>
      </c>
      <c r="AU289" s="242" t="s">
        <v>91</v>
      </c>
      <c r="AY289" s="19" t="s">
        <v>251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9" t="s">
        <v>91</v>
      </c>
      <c r="BK289" s="243">
        <f>ROUND(I289*H289,2)</f>
        <v>0</v>
      </c>
      <c r="BL289" s="19" t="s">
        <v>257</v>
      </c>
      <c r="BM289" s="242" t="s">
        <v>1818</v>
      </c>
    </row>
    <row r="290" s="2" customFormat="1" ht="16.5" customHeight="1">
      <c r="A290" s="41"/>
      <c r="B290" s="42"/>
      <c r="C290" s="230" t="s">
        <v>924</v>
      </c>
      <c r="D290" s="230" t="s">
        <v>253</v>
      </c>
      <c r="E290" s="231" t="s">
        <v>6030</v>
      </c>
      <c r="F290" s="232" t="s">
        <v>6031</v>
      </c>
      <c r="G290" s="233" t="s">
        <v>4509</v>
      </c>
      <c r="H290" s="234">
        <v>2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257</v>
      </c>
      <c r="AT290" s="242" t="s">
        <v>253</v>
      </c>
      <c r="AU290" s="242" t="s">
        <v>91</v>
      </c>
      <c r="AY290" s="19" t="s">
        <v>251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257</v>
      </c>
      <c r="BM290" s="242" t="s">
        <v>1822</v>
      </c>
    </row>
    <row r="291" s="2" customFormat="1" ht="16.5" customHeight="1">
      <c r="A291" s="41"/>
      <c r="B291" s="42"/>
      <c r="C291" s="230" t="s">
        <v>1704</v>
      </c>
      <c r="D291" s="230" t="s">
        <v>253</v>
      </c>
      <c r="E291" s="231" t="s">
        <v>5957</v>
      </c>
      <c r="F291" s="232" t="s">
        <v>5958</v>
      </c>
      <c r="G291" s="233" t="s">
        <v>4509</v>
      </c>
      <c r="H291" s="234">
        <v>1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257</v>
      </c>
      <c r="AT291" s="242" t="s">
        <v>253</v>
      </c>
      <c r="AU291" s="242" t="s">
        <v>91</v>
      </c>
      <c r="AY291" s="19" t="s">
        <v>251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257</v>
      </c>
      <c r="BM291" s="242" t="s">
        <v>1827</v>
      </c>
    </row>
    <row r="292" s="2" customFormat="1" ht="16.5" customHeight="1">
      <c r="A292" s="41"/>
      <c r="B292" s="42"/>
      <c r="C292" s="230" t="s">
        <v>934</v>
      </c>
      <c r="D292" s="230" t="s">
        <v>253</v>
      </c>
      <c r="E292" s="231" t="s">
        <v>5959</v>
      </c>
      <c r="F292" s="232" t="s">
        <v>5960</v>
      </c>
      <c r="G292" s="233" t="s">
        <v>4509</v>
      </c>
      <c r="H292" s="234">
        <v>1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257</v>
      </c>
      <c r="AT292" s="242" t="s">
        <v>253</v>
      </c>
      <c r="AU292" s="242" t="s">
        <v>91</v>
      </c>
      <c r="AY292" s="19" t="s">
        <v>251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257</v>
      </c>
      <c r="BM292" s="242" t="s">
        <v>1831</v>
      </c>
    </row>
    <row r="293" s="2" customFormat="1" ht="24.15" customHeight="1">
      <c r="A293" s="41"/>
      <c r="B293" s="42"/>
      <c r="C293" s="230" t="s">
        <v>1715</v>
      </c>
      <c r="D293" s="230" t="s">
        <v>253</v>
      </c>
      <c r="E293" s="231" t="s">
        <v>5961</v>
      </c>
      <c r="F293" s="232" t="s">
        <v>5962</v>
      </c>
      <c r="G293" s="233" t="s">
        <v>4509</v>
      </c>
      <c r="H293" s="234">
        <v>1</v>
      </c>
      <c r="I293" s="235"/>
      <c r="J293" s="236">
        <f>ROUND(I293*H293,2)</f>
        <v>0</v>
      </c>
      <c r="K293" s="237"/>
      <c r="L293" s="47"/>
      <c r="M293" s="238" t="s">
        <v>1</v>
      </c>
      <c r="N293" s="239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257</v>
      </c>
      <c r="AT293" s="242" t="s">
        <v>253</v>
      </c>
      <c r="AU293" s="242" t="s">
        <v>91</v>
      </c>
      <c r="AY293" s="19" t="s">
        <v>251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257</v>
      </c>
      <c r="BM293" s="242" t="s">
        <v>2685</v>
      </c>
    </row>
    <row r="294" s="2" customFormat="1" ht="55.5" customHeight="1">
      <c r="A294" s="41"/>
      <c r="B294" s="42"/>
      <c r="C294" s="230" t="s">
        <v>1721</v>
      </c>
      <c r="D294" s="230" t="s">
        <v>253</v>
      </c>
      <c r="E294" s="231" t="s">
        <v>5963</v>
      </c>
      <c r="F294" s="232" t="s">
        <v>5964</v>
      </c>
      <c r="G294" s="233" t="s">
        <v>4509</v>
      </c>
      <c r="H294" s="234">
        <v>1</v>
      </c>
      <c r="I294" s="235"/>
      <c r="J294" s="236">
        <f>ROUND(I294*H294,2)</f>
        <v>0</v>
      </c>
      <c r="K294" s="237"/>
      <c r="L294" s="47"/>
      <c r="M294" s="238" t="s">
        <v>1</v>
      </c>
      <c r="N294" s="239" t="s">
        <v>49</v>
      </c>
      <c r="O294" s="94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2" t="s">
        <v>257</v>
      </c>
      <c r="AT294" s="242" t="s">
        <v>253</v>
      </c>
      <c r="AU294" s="242" t="s">
        <v>91</v>
      </c>
      <c r="AY294" s="19" t="s">
        <v>251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9" t="s">
        <v>91</v>
      </c>
      <c r="BK294" s="243">
        <f>ROUND(I294*H294,2)</f>
        <v>0</v>
      </c>
      <c r="BL294" s="19" t="s">
        <v>257</v>
      </c>
      <c r="BM294" s="242" t="s">
        <v>2693</v>
      </c>
    </row>
    <row r="295" s="2" customFormat="1" ht="16.5" customHeight="1">
      <c r="A295" s="41"/>
      <c r="B295" s="42"/>
      <c r="C295" s="230" t="s">
        <v>1726</v>
      </c>
      <c r="D295" s="230" t="s">
        <v>253</v>
      </c>
      <c r="E295" s="231" t="s">
        <v>5965</v>
      </c>
      <c r="F295" s="232" t="s">
        <v>5966</v>
      </c>
      <c r="G295" s="233" t="s">
        <v>4509</v>
      </c>
      <c r="H295" s="234">
        <v>1</v>
      </c>
      <c r="I295" s="235"/>
      <c r="J295" s="236">
        <f>ROUND(I295*H295,2)</f>
        <v>0</v>
      </c>
      <c r="K295" s="237"/>
      <c r="L295" s="47"/>
      <c r="M295" s="238" t="s">
        <v>1</v>
      </c>
      <c r="N295" s="239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257</v>
      </c>
      <c r="AT295" s="242" t="s">
        <v>253</v>
      </c>
      <c r="AU295" s="242" t="s">
        <v>91</v>
      </c>
      <c r="AY295" s="19" t="s">
        <v>251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257</v>
      </c>
      <c r="BM295" s="242" t="s">
        <v>2702</v>
      </c>
    </row>
    <row r="296" s="2" customFormat="1" ht="16.5" customHeight="1">
      <c r="A296" s="41"/>
      <c r="B296" s="42"/>
      <c r="C296" s="230" t="s">
        <v>943</v>
      </c>
      <c r="D296" s="230" t="s">
        <v>253</v>
      </c>
      <c r="E296" s="231" t="s">
        <v>5969</v>
      </c>
      <c r="F296" s="232" t="s">
        <v>5970</v>
      </c>
      <c r="G296" s="233" t="s">
        <v>4509</v>
      </c>
      <c r="H296" s="234">
        <v>1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257</v>
      </c>
      <c r="AT296" s="242" t="s">
        <v>253</v>
      </c>
      <c r="AU296" s="242" t="s">
        <v>91</v>
      </c>
      <c r="AY296" s="19" t="s">
        <v>251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257</v>
      </c>
      <c r="BM296" s="242" t="s">
        <v>2710</v>
      </c>
    </row>
    <row r="297" s="2" customFormat="1" ht="21.75" customHeight="1">
      <c r="A297" s="41"/>
      <c r="B297" s="42"/>
      <c r="C297" s="230" t="s">
        <v>1736</v>
      </c>
      <c r="D297" s="230" t="s">
        <v>253</v>
      </c>
      <c r="E297" s="231" t="s">
        <v>6032</v>
      </c>
      <c r="F297" s="232" t="s">
        <v>6033</v>
      </c>
      <c r="G297" s="233" t="s">
        <v>4509</v>
      </c>
      <c r="H297" s="234">
        <v>2</v>
      </c>
      <c r="I297" s="235"/>
      <c r="J297" s="236">
        <f>ROUND(I297*H297,2)</f>
        <v>0</v>
      </c>
      <c r="K297" s="237"/>
      <c r="L297" s="47"/>
      <c r="M297" s="238" t="s">
        <v>1</v>
      </c>
      <c r="N297" s="239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257</v>
      </c>
      <c r="AT297" s="242" t="s">
        <v>253</v>
      </c>
      <c r="AU297" s="242" t="s">
        <v>91</v>
      </c>
      <c r="AY297" s="19" t="s">
        <v>251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257</v>
      </c>
      <c r="BM297" s="242" t="s">
        <v>2719</v>
      </c>
    </row>
    <row r="298" s="2" customFormat="1" ht="33" customHeight="1">
      <c r="A298" s="41"/>
      <c r="B298" s="42"/>
      <c r="C298" s="230" t="s">
        <v>947</v>
      </c>
      <c r="D298" s="230" t="s">
        <v>253</v>
      </c>
      <c r="E298" s="231" t="s">
        <v>6034</v>
      </c>
      <c r="F298" s="232" t="s">
        <v>6035</v>
      </c>
      <c r="G298" s="233" t="s">
        <v>4509</v>
      </c>
      <c r="H298" s="234">
        <v>2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257</v>
      </c>
      <c r="AT298" s="242" t="s">
        <v>253</v>
      </c>
      <c r="AU298" s="242" t="s">
        <v>91</v>
      </c>
      <c r="AY298" s="19" t="s">
        <v>251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257</v>
      </c>
      <c r="BM298" s="242" t="s">
        <v>2733</v>
      </c>
    </row>
    <row r="299" s="2" customFormat="1" ht="21.75" customHeight="1">
      <c r="A299" s="41"/>
      <c r="B299" s="42"/>
      <c r="C299" s="230" t="s">
        <v>1750</v>
      </c>
      <c r="D299" s="230" t="s">
        <v>253</v>
      </c>
      <c r="E299" s="231" t="s">
        <v>6036</v>
      </c>
      <c r="F299" s="232" t="s">
        <v>6037</v>
      </c>
      <c r="G299" s="233" t="s">
        <v>4509</v>
      </c>
      <c r="H299" s="234">
        <v>2</v>
      </c>
      <c r="I299" s="235"/>
      <c r="J299" s="236">
        <f>ROUND(I299*H299,2)</f>
        <v>0</v>
      </c>
      <c r="K299" s="237"/>
      <c r="L299" s="47"/>
      <c r="M299" s="238" t="s">
        <v>1</v>
      </c>
      <c r="N299" s="239" t="s">
        <v>49</v>
      </c>
      <c r="O299" s="94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42" t="s">
        <v>257</v>
      </c>
      <c r="AT299" s="242" t="s">
        <v>253</v>
      </c>
      <c r="AU299" s="242" t="s">
        <v>91</v>
      </c>
      <c r="AY299" s="19" t="s">
        <v>251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9" t="s">
        <v>91</v>
      </c>
      <c r="BK299" s="243">
        <f>ROUND(I299*H299,2)</f>
        <v>0</v>
      </c>
      <c r="BL299" s="19" t="s">
        <v>257</v>
      </c>
      <c r="BM299" s="242" t="s">
        <v>2742</v>
      </c>
    </row>
    <row r="300" s="2" customFormat="1" ht="24.15" customHeight="1">
      <c r="A300" s="41"/>
      <c r="B300" s="42"/>
      <c r="C300" s="230" t="s">
        <v>952</v>
      </c>
      <c r="D300" s="230" t="s">
        <v>253</v>
      </c>
      <c r="E300" s="231" t="s">
        <v>6038</v>
      </c>
      <c r="F300" s="232" t="s">
        <v>6039</v>
      </c>
      <c r="G300" s="233" t="s">
        <v>4509</v>
      </c>
      <c r="H300" s="234">
        <v>2</v>
      </c>
      <c r="I300" s="235"/>
      <c r="J300" s="236">
        <f>ROUND(I300*H300,2)</f>
        <v>0</v>
      </c>
      <c r="K300" s="237"/>
      <c r="L300" s="47"/>
      <c r="M300" s="238" t="s">
        <v>1</v>
      </c>
      <c r="N300" s="239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257</v>
      </c>
      <c r="AT300" s="242" t="s">
        <v>253</v>
      </c>
      <c r="AU300" s="242" t="s">
        <v>91</v>
      </c>
      <c r="AY300" s="19" t="s">
        <v>251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257</v>
      </c>
      <c r="BM300" s="242" t="s">
        <v>2756</v>
      </c>
    </row>
    <row r="301" s="2" customFormat="1" ht="16.5" customHeight="1">
      <c r="A301" s="41"/>
      <c r="B301" s="42"/>
      <c r="C301" s="230" t="s">
        <v>1763</v>
      </c>
      <c r="D301" s="230" t="s">
        <v>253</v>
      </c>
      <c r="E301" s="231" t="s">
        <v>6040</v>
      </c>
      <c r="F301" s="232" t="s">
        <v>6041</v>
      </c>
      <c r="G301" s="233" t="s">
        <v>4509</v>
      </c>
      <c r="H301" s="234">
        <v>2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257</v>
      </c>
      <c r="AT301" s="242" t="s">
        <v>253</v>
      </c>
      <c r="AU301" s="242" t="s">
        <v>91</v>
      </c>
      <c r="AY301" s="19" t="s">
        <v>251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257</v>
      </c>
      <c r="BM301" s="242" t="s">
        <v>2764</v>
      </c>
    </row>
    <row r="302" s="2" customFormat="1" ht="16.5" customHeight="1">
      <c r="A302" s="41"/>
      <c r="B302" s="42"/>
      <c r="C302" s="230" t="s">
        <v>956</v>
      </c>
      <c r="D302" s="230" t="s">
        <v>253</v>
      </c>
      <c r="E302" s="231" t="s">
        <v>5816</v>
      </c>
      <c r="F302" s="232" t="s">
        <v>5817</v>
      </c>
      <c r="G302" s="233" t="s">
        <v>321</v>
      </c>
      <c r="H302" s="234">
        <v>165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257</v>
      </c>
      <c r="AT302" s="242" t="s">
        <v>253</v>
      </c>
      <c r="AU302" s="242" t="s">
        <v>91</v>
      </c>
      <c r="AY302" s="19" t="s">
        <v>251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257</v>
      </c>
      <c r="BM302" s="242" t="s">
        <v>1906</v>
      </c>
    </row>
    <row r="303" s="2" customFormat="1" ht="24.15" customHeight="1">
      <c r="A303" s="41"/>
      <c r="B303" s="42"/>
      <c r="C303" s="230" t="s">
        <v>1772</v>
      </c>
      <c r="D303" s="230" t="s">
        <v>253</v>
      </c>
      <c r="E303" s="231" t="s">
        <v>5994</v>
      </c>
      <c r="F303" s="232" t="s">
        <v>5995</v>
      </c>
      <c r="G303" s="233" t="s">
        <v>321</v>
      </c>
      <c r="H303" s="234">
        <v>100</v>
      </c>
      <c r="I303" s="235"/>
      <c r="J303" s="236">
        <f>ROUND(I303*H303,2)</f>
        <v>0</v>
      </c>
      <c r="K303" s="237"/>
      <c r="L303" s="47"/>
      <c r="M303" s="238" t="s">
        <v>1</v>
      </c>
      <c r="N303" s="239" t="s">
        <v>49</v>
      </c>
      <c r="O303" s="94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2" t="s">
        <v>257</v>
      </c>
      <c r="AT303" s="242" t="s">
        <v>253</v>
      </c>
      <c r="AU303" s="242" t="s">
        <v>91</v>
      </c>
      <c r="AY303" s="19" t="s">
        <v>251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9" t="s">
        <v>91</v>
      </c>
      <c r="BK303" s="243">
        <f>ROUND(I303*H303,2)</f>
        <v>0</v>
      </c>
      <c r="BL303" s="19" t="s">
        <v>257</v>
      </c>
      <c r="BM303" s="242" t="s">
        <v>2785</v>
      </c>
    </row>
    <row r="304" s="2" customFormat="1" ht="16.5" customHeight="1">
      <c r="A304" s="41"/>
      <c r="B304" s="42"/>
      <c r="C304" s="230" t="s">
        <v>970</v>
      </c>
      <c r="D304" s="230" t="s">
        <v>253</v>
      </c>
      <c r="E304" s="231" t="s">
        <v>6042</v>
      </c>
      <c r="F304" s="232" t="s">
        <v>6043</v>
      </c>
      <c r="G304" s="233" t="s">
        <v>321</v>
      </c>
      <c r="H304" s="234">
        <v>50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257</v>
      </c>
      <c r="AT304" s="242" t="s">
        <v>253</v>
      </c>
      <c r="AU304" s="242" t="s">
        <v>91</v>
      </c>
      <c r="AY304" s="19" t="s">
        <v>251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257</v>
      </c>
      <c r="BM304" s="242" t="s">
        <v>1926</v>
      </c>
    </row>
    <row r="305" s="2" customFormat="1" ht="16.5" customHeight="1">
      <c r="A305" s="41"/>
      <c r="B305" s="42"/>
      <c r="C305" s="230" t="s">
        <v>1781</v>
      </c>
      <c r="D305" s="230" t="s">
        <v>253</v>
      </c>
      <c r="E305" s="231" t="s">
        <v>6044</v>
      </c>
      <c r="F305" s="232" t="s">
        <v>6045</v>
      </c>
      <c r="G305" s="233" t="s">
        <v>321</v>
      </c>
      <c r="H305" s="234">
        <v>15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257</v>
      </c>
      <c r="AT305" s="242" t="s">
        <v>253</v>
      </c>
      <c r="AU305" s="242" t="s">
        <v>91</v>
      </c>
      <c r="AY305" s="19" t="s">
        <v>251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257</v>
      </c>
      <c r="BM305" s="242" t="s">
        <v>1932</v>
      </c>
    </row>
    <row r="306" s="2" customFormat="1" ht="24.15" customHeight="1">
      <c r="A306" s="41"/>
      <c r="B306" s="42"/>
      <c r="C306" s="230" t="s">
        <v>1017</v>
      </c>
      <c r="D306" s="230" t="s">
        <v>253</v>
      </c>
      <c r="E306" s="231" t="s">
        <v>6046</v>
      </c>
      <c r="F306" s="232" t="s">
        <v>6047</v>
      </c>
      <c r="G306" s="233" t="s">
        <v>4509</v>
      </c>
      <c r="H306" s="234">
        <v>2</v>
      </c>
      <c r="I306" s="235"/>
      <c r="J306" s="236">
        <f>ROUND(I306*H306,2)</f>
        <v>0</v>
      </c>
      <c r="K306" s="237"/>
      <c r="L306" s="47"/>
      <c r="M306" s="238" t="s">
        <v>1</v>
      </c>
      <c r="N306" s="239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257</v>
      </c>
      <c r="AT306" s="242" t="s">
        <v>253</v>
      </c>
      <c r="AU306" s="242" t="s">
        <v>91</v>
      </c>
      <c r="AY306" s="19" t="s">
        <v>251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257</v>
      </c>
      <c r="BM306" s="242" t="s">
        <v>2837</v>
      </c>
    </row>
    <row r="307" s="2" customFormat="1" ht="24.15" customHeight="1">
      <c r="A307" s="41"/>
      <c r="B307" s="42"/>
      <c r="C307" s="230" t="s">
        <v>1788</v>
      </c>
      <c r="D307" s="230" t="s">
        <v>253</v>
      </c>
      <c r="E307" s="231" t="s">
        <v>6048</v>
      </c>
      <c r="F307" s="232" t="s">
        <v>6049</v>
      </c>
      <c r="G307" s="233" t="s">
        <v>4509</v>
      </c>
      <c r="H307" s="234">
        <v>2</v>
      </c>
      <c r="I307" s="235"/>
      <c r="J307" s="236">
        <f>ROUND(I307*H307,2)</f>
        <v>0</v>
      </c>
      <c r="K307" s="237"/>
      <c r="L307" s="47"/>
      <c r="M307" s="238" t="s">
        <v>1</v>
      </c>
      <c r="N307" s="239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257</v>
      </c>
      <c r="AT307" s="242" t="s">
        <v>253</v>
      </c>
      <c r="AU307" s="242" t="s">
        <v>91</v>
      </c>
      <c r="AY307" s="19" t="s">
        <v>251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257</v>
      </c>
      <c r="BM307" s="242" t="s">
        <v>1946</v>
      </c>
    </row>
    <row r="308" s="2" customFormat="1" ht="24.15" customHeight="1">
      <c r="A308" s="41"/>
      <c r="B308" s="42"/>
      <c r="C308" s="230" t="s">
        <v>1027</v>
      </c>
      <c r="D308" s="230" t="s">
        <v>253</v>
      </c>
      <c r="E308" s="231" t="s">
        <v>5824</v>
      </c>
      <c r="F308" s="232" t="s">
        <v>5825</v>
      </c>
      <c r="G308" s="233" t="s">
        <v>321</v>
      </c>
      <c r="H308" s="234">
        <v>40</v>
      </c>
      <c r="I308" s="235"/>
      <c r="J308" s="236">
        <f>ROUND(I308*H308,2)</f>
        <v>0</v>
      </c>
      <c r="K308" s="237"/>
      <c r="L308" s="47"/>
      <c r="M308" s="238" t="s">
        <v>1</v>
      </c>
      <c r="N308" s="239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257</v>
      </c>
      <c r="AT308" s="242" t="s">
        <v>253</v>
      </c>
      <c r="AU308" s="242" t="s">
        <v>91</v>
      </c>
      <c r="AY308" s="19" t="s">
        <v>251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257</v>
      </c>
      <c r="BM308" s="242" t="s">
        <v>1949</v>
      </c>
    </row>
    <row r="309" s="2" customFormat="1" ht="24.15" customHeight="1">
      <c r="A309" s="41"/>
      <c r="B309" s="42"/>
      <c r="C309" s="230" t="s">
        <v>1797</v>
      </c>
      <c r="D309" s="230" t="s">
        <v>253</v>
      </c>
      <c r="E309" s="231" t="s">
        <v>5826</v>
      </c>
      <c r="F309" s="232" t="s">
        <v>5827</v>
      </c>
      <c r="G309" s="233" t="s">
        <v>321</v>
      </c>
      <c r="H309" s="234">
        <v>10</v>
      </c>
      <c r="I309" s="235"/>
      <c r="J309" s="236">
        <f>ROUND(I309*H309,2)</f>
        <v>0</v>
      </c>
      <c r="K309" s="237"/>
      <c r="L309" s="47"/>
      <c r="M309" s="238" t="s">
        <v>1</v>
      </c>
      <c r="N309" s="239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257</v>
      </c>
      <c r="AT309" s="242" t="s">
        <v>253</v>
      </c>
      <c r="AU309" s="242" t="s">
        <v>91</v>
      </c>
      <c r="AY309" s="19" t="s">
        <v>251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257</v>
      </c>
      <c r="BM309" s="242" t="s">
        <v>1961</v>
      </c>
    </row>
    <row r="310" s="2" customFormat="1" ht="24.15" customHeight="1">
      <c r="A310" s="41"/>
      <c r="B310" s="42"/>
      <c r="C310" s="230" t="s">
        <v>1802</v>
      </c>
      <c r="D310" s="230" t="s">
        <v>253</v>
      </c>
      <c r="E310" s="231" t="s">
        <v>5828</v>
      </c>
      <c r="F310" s="232" t="s">
        <v>5829</v>
      </c>
      <c r="G310" s="233" t="s">
        <v>321</v>
      </c>
      <c r="H310" s="234">
        <v>30</v>
      </c>
      <c r="I310" s="235"/>
      <c r="J310" s="236">
        <f>ROUND(I310*H310,2)</f>
        <v>0</v>
      </c>
      <c r="K310" s="237"/>
      <c r="L310" s="47"/>
      <c r="M310" s="238" t="s">
        <v>1</v>
      </c>
      <c r="N310" s="239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257</v>
      </c>
      <c r="AT310" s="242" t="s">
        <v>253</v>
      </c>
      <c r="AU310" s="242" t="s">
        <v>91</v>
      </c>
      <c r="AY310" s="19" t="s">
        <v>251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257</v>
      </c>
      <c r="BM310" s="242" t="s">
        <v>2890</v>
      </c>
    </row>
    <row r="311" s="2" customFormat="1" ht="16.5" customHeight="1">
      <c r="A311" s="41"/>
      <c r="B311" s="42"/>
      <c r="C311" s="230" t="s">
        <v>1805</v>
      </c>
      <c r="D311" s="230" t="s">
        <v>253</v>
      </c>
      <c r="E311" s="231" t="s">
        <v>5830</v>
      </c>
      <c r="F311" s="232" t="s">
        <v>5831</v>
      </c>
      <c r="G311" s="233" t="s">
        <v>321</v>
      </c>
      <c r="H311" s="234">
        <v>45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257</v>
      </c>
      <c r="AT311" s="242" t="s">
        <v>253</v>
      </c>
      <c r="AU311" s="242" t="s">
        <v>91</v>
      </c>
      <c r="AY311" s="19" t="s">
        <v>251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257</v>
      </c>
      <c r="BM311" s="242" t="s">
        <v>2059</v>
      </c>
    </row>
    <row r="312" s="2" customFormat="1" ht="16.5" customHeight="1">
      <c r="A312" s="41"/>
      <c r="B312" s="42"/>
      <c r="C312" s="230" t="s">
        <v>1810</v>
      </c>
      <c r="D312" s="230" t="s">
        <v>253</v>
      </c>
      <c r="E312" s="231" t="s">
        <v>5832</v>
      </c>
      <c r="F312" s="232" t="s">
        <v>5833</v>
      </c>
      <c r="G312" s="233" t="s">
        <v>321</v>
      </c>
      <c r="H312" s="234">
        <v>45</v>
      </c>
      <c r="I312" s="235"/>
      <c r="J312" s="236">
        <f>ROUND(I312*H312,2)</f>
        <v>0</v>
      </c>
      <c r="K312" s="237"/>
      <c r="L312" s="47"/>
      <c r="M312" s="238" t="s">
        <v>1</v>
      </c>
      <c r="N312" s="239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257</v>
      </c>
      <c r="AT312" s="242" t="s">
        <v>253</v>
      </c>
      <c r="AU312" s="242" t="s">
        <v>91</v>
      </c>
      <c r="AY312" s="19" t="s">
        <v>251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257</v>
      </c>
      <c r="BM312" s="242" t="s">
        <v>2915</v>
      </c>
    </row>
    <row r="313" s="2" customFormat="1" ht="33" customHeight="1">
      <c r="A313" s="41"/>
      <c r="B313" s="42"/>
      <c r="C313" s="230" t="s">
        <v>1815</v>
      </c>
      <c r="D313" s="230" t="s">
        <v>253</v>
      </c>
      <c r="E313" s="231" t="s">
        <v>5850</v>
      </c>
      <c r="F313" s="232" t="s">
        <v>5851</v>
      </c>
      <c r="G313" s="233" t="s">
        <v>4509</v>
      </c>
      <c r="H313" s="234">
        <v>10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257</v>
      </c>
      <c r="AT313" s="242" t="s">
        <v>253</v>
      </c>
      <c r="AU313" s="242" t="s">
        <v>91</v>
      </c>
      <c r="AY313" s="19" t="s">
        <v>251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257</v>
      </c>
      <c r="BM313" s="242" t="s">
        <v>2934</v>
      </c>
    </row>
    <row r="314" s="2" customFormat="1" ht="16.5" customHeight="1">
      <c r="A314" s="41"/>
      <c r="B314" s="42"/>
      <c r="C314" s="230" t="s">
        <v>1176</v>
      </c>
      <c r="D314" s="230" t="s">
        <v>253</v>
      </c>
      <c r="E314" s="231" t="s">
        <v>5852</v>
      </c>
      <c r="F314" s="232" t="s">
        <v>5853</v>
      </c>
      <c r="G314" s="233" t="s">
        <v>4509</v>
      </c>
      <c r="H314" s="234">
        <v>10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257</v>
      </c>
      <c r="AT314" s="242" t="s">
        <v>253</v>
      </c>
      <c r="AU314" s="242" t="s">
        <v>91</v>
      </c>
      <c r="AY314" s="19" t="s">
        <v>251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257</v>
      </c>
      <c r="BM314" s="242" t="s">
        <v>2948</v>
      </c>
    </row>
    <row r="315" s="2" customFormat="1" ht="16.5" customHeight="1">
      <c r="A315" s="41"/>
      <c r="B315" s="42"/>
      <c r="C315" s="230" t="s">
        <v>1833</v>
      </c>
      <c r="D315" s="230" t="s">
        <v>253</v>
      </c>
      <c r="E315" s="231" t="s">
        <v>6050</v>
      </c>
      <c r="F315" s="232" t="s">
        <v>6051</v>
      </c>
      <c r="G315" s="233" t="s">
        <v>4509</v>
      </c>
      <c r="H315" s="234">
        <v>1</v>
      </c>
      <c r="I315" s="235"/>
      <c r="J315" s="236">
        <f>ROUND(I315*H315,2)</f>
        <v>0</v>
      </c>
      <c r="K315" s="237"/>
      <c r="L315" s="47"/>
      <c r="M315" s="238" t="s">
        <v>1</v>
      </c>
      <c r="N315" s="239" t="s">
        <v>49</v>
      </c>
      <c r="O315" s="94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2" t="s">
        <v>257</v>
      </c>
      <c r="AT315" s="242" t="s">
        <v>253</v>
      </c>
      <c r="AU315" s="242" t="s">
        <v>91</v>
      </c>
      <c r="AY315" s="19" t="s">
        <v>251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9" t="s">
        <v>91</v>
      </c>
      <c r="BK315" s="243">
        <f>ROUND(I315*H315,2)</f>
        <v>0</v>
      </c>
      <c r="BL315" s="19" t="s">
        <v>257</v>
      </c>
      <c r="BM315" s="242" t="s">
        <v>3003</v>
      </c>
    </row>
    <row r="316" s="2" customFormat="1" ht="76.35" customHeight="1">
      <c r="A316" s="41"/>
      <c r="B316" s="42"/>
      <c r="C316" s="230" t="s">
        <v>1843</v>
      </c>
      <c r="D316" s="230" t="s">
        <v>253</v>
      </c>
      <c r="E316" s="231" t="s">
        <v>6052</v>
      </c>
      <c r="F316" s="232" t="s">
        <v>5865</v>
      </c>
      <c r="G316" s="233" t="s">
        <v>4509</v>
      </c>
      <c r="H316" s="234">
        <v>1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257</v>
      </c>
      <c r="AT316" s="242" t="s">
        <v>253</v>
      </c>
      <c r="AU316" s="242" t="s">
        <v>91</v>
      </c>
      <c r="AY316" s="19" t="s">
        <v>251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257</v>
      </c>
      <c r="BM316" s="242" t="s">
        <v>3022</v>
      </c>
    </row>
    <row r="317" s="2" customFormat="1" ht="66.75" customHeight="1">
      <c r="A317" s="41"/>
      <c r="B317" s="42"/>
      <c r="C317" s="230" t="s">
        <v>1848</v>
      </c>
      <c r="D317" s="230" t="s">
        <v>253</v>
      </c>
      <c r="E317" s="231" t="s">
        <v>6053</v>
      </c>
      <c r="F317" s="232" t="s">
        <v>5867</v>
      </c>
      <c r="G317" s="233" t="s">
        <v>4509</v>
      </c>
      <c r="H317" s="234">
        <v>1</v>
      </c>
      <c r="I317" s="235"/>
      <c r="J317" s="236">
        <f>ROUND(I317*H317,2)</f>
        <v>0</v>
      </c>
      <c r="K317" s="237"/>
      <c r="L317" s="47"/>
      <c r="M317" s="238" t="s">
        <v>1</v>
      </c>
      <c r="N317" s="239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257</v>
      </c>
      <c r="AT317" s="242" t="s">
        <v>253</v>
      </c>
      <c r="AU317" s="242" t="s">
        <v>91</v>
      </c>
      <c r="AY317" s="19" t="s">
        <v>251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257</v>
      </c>
      <c r="BM317" s="242" t="s">
        <v>3036</v>
      </c>
    </row>
    <row r="318" s="2" customFormat="1" ht="24.15" customHeight="1">
      <c r="A318" s="41"/>
      <c r="B318" s="42"/>
      <c r="C318" s="230" t="s">
        <v>1855</v>
      </c>
      <c r="D318" s="230" t="s">
        <v>253</v>
      </c>
      <c r="E318" s="231" t="s">
        <v>6054</v>
      </c>
      <c r="F318" s="232" t="s">
        <v>5869</v>
      </c>
      <c r="G318" s="233" t="s">
        <v>4509</v>
      </c>
      <c r="H318" s="234">
        <v>1</v>
      </c>
      <c r="I318" s="235"/>
      <c r="J318" s="236">
        <f>ROUND(I318*H318,2)</f>
        <v>0</v>
      </c>
      <c r="K318" s="237"/>
      <c r="L318" s="47"/>
      <c r="M318" s="238" t="s">
        <v>1</v>
      </c>
      <c r="N318" s="239" t="s">
        <v>49</v>
      </c>
      <c r="O318" s="94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2" t="s">
        <v>257</v>
      </c>
      <c r="AT318" s="242" t="s">
        <v>253</v>
      </c>
      <c r="AU318" s="242" t="s">
        <v>91</v>
      </c>
      <c r="AY318" s="19" t="s">
        <v>251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9" t="s">
        <v>91</v>
      </c>
      <c r="BK318" s="243">
        <f>ROUND(I318*H318,2)</f>
        <v>0</v>
      </c>
      <c r="BL318" s="19" t="s">
        <v>257</v>
      </c>
      <c r="BM318" s="242" t="s">
        <v>3048</v>
      </c>
    </row>
    <row r="319" s="2" customFormat="1" ht="24.15" customHeight="1">
      <c r="A319" s="41"/>
      <c r="B319" s="42"/>
      <c r="C319" s="230" t="s">
        <v>1871</v>
      </c>
      <c r="D319" s="230" t="s">
        <v>253</v>
      </c>
      <c r="E319" s="231" t="s">
        <v>6055</v>
      </c>
      <c r="F319" s="232" t="s">
        <v>5871</v>
      </c>
      <c r="G319" s="233" t="s">
        <v>4509</v>
      </c>
      <c r="H319" s="234">
        <v>1</v>
      </c>
      <c r="I319" s="235"/>
      <c r="J319" s="236">
        <f>ROUND(I319*H319,2)</f>
        <v>0</v>
      </c>
      <c r="K319" s="237"/>
      <c r="L319" s="47"/>
      <c r="M319" s="238" t="s">
        <v>1</v>
      </c>
      <c r="N319" s="239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257</v>
      </c>
      <c r="AT319" s="242" t="s">
        <v>253</v>
      </c>
      <c r="AU319" s="242" t="s">
        <v>91</v>
      </c>
      <c r="AY319" s="19" t="s">
        <v>251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257</v>
      </c>
      <c r="BM319" s="242" t="s">
        <v>3061</v>
      </c>
    </row>
    <row r="320" s="12" customFormat="1" ht="25.92" customHeight="1">
      <c r="A320" s="12"/>
      <c r="B320" s="214"/>
      <c r="C320" s="215"/>
      <c r="D320" s="216" t="s">
        <v>83</v>
      </c>
      <c r="E320" s="217" t="s">
        <v>6056</v>
      </c>
      <c r="F320" s="217" t="s">
        <v>6057</v>
      </c>
      <c r="G320" s="215"/>
      <c r="H320" s="215"/>
      <c r="I320" s="218"/>
      <c r="J320" s="219">
        <f>BK320</f>
        <v>0</v>
      </c>
      <c r="K320" s="215"/>
      <c r="L320" s="220"/>
      <c r="M320" s="221"/>
      <c r="N320" s="222"/>
      <c r="O320" s="222"/>
      <c r="P320" s="223">
        <f>SUM(P321:P343)</f>
        <v>0</v>
      </c>
      <c r="Q320" s="222"/>
      <c r="R320" s="223">
        <f>SUM(R321:R343)</f>
        <v>0</v>
      </c>
      <c r="S320" s="222"/>
      <c r="T320" s="224">
        <f>SUM(T321:T343)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5" t="s">
        <v>91</v>
      </c>
      <c r="AT320" s="226" t="s">
        <v>83</v>
      </c>
      <c r="AU320" s="226" t="s">
        <v>84</v>
      </c>
      <c r="AY320" s="225" t="s">
        <v>251</v>
      </c>
      <c r="BK320" s="227">
        <f>SUM(BK321:BK343)</f>
        <v>0</v>
      </c>
    </row>
    <row r="321" s="2" customFormat="1" ht="21.75" customHeight="1">
      <c r="A321" s="41"/>
      <c r="B321" s="42"/>
      <c r="C321" s="230" t="s">
        <v>1879</v>
      </c>
      <c r="D321" s="230" t="s">
        <v>253</v>
      </c>
      <c r="E321" s="231" t="s">
        <v>6058</v>
      </c>
      <c r="F321" s="232" t="s">
        <v>6059</v>
      </c>
      <c r="G321" s="233" t="s">
        <v>4509</v>
      </c>
      <c r="H321" s="234">
        <v>3</v>
      </c>
      <c r="I321" s="235"/>
      <c r="J321" s="236">
        <f>ROUND(I321*H321,2)</f>
        <v>0</v>
      </c>
      <c r="K321" s="237"/>
      <c r="L321" s="47"/>
      <c r="M321" s="238" t="s">
        <v>1</v>
      </c>
      <c r="N321" s="239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257</v>
      </c>
      <c r="AT321" s="242" t="s">
        <v>253</v>
      </c>
      <c r="AU321" s="242" t="s">
        <v>91</v>
      </c>
      <c r="AY321" s="19" t="s">
        <v>251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257</v>
      </c>
      <c r="BM321" s="242" t="s">
        <v>3073</v>
      </c>
    </row>
    <row r="322" s="2" customFormat="1" ht="21.75" customHeight="1">
      <c r="A322" s="41"/>
      <c r="B322" s="42"/>
      <c r="C322" s="230" t="s">
        <v>1883</v>
      </c>
      <c r="D322" s="230" t="s">
        <v>253</v>
      </c>
      <c r="E322" s="231" t="s">
        <v>6060</v>
      </c>
      <c r="F322" s="232" t="s">
        <v>6061</v>
      </c>
      <c r="G322" s="233" t="s">
        <v>4509</v>
      </c>
      <c r="H322" s="234">
        <v>3</v>
      </c>
      <c r="I322" s="235"/>
      <c r="J322" s="236">
        <f>ROUND(I322*H322,2)</f>
        <v>0</v>
      </c>
      <c r="K322" s="237"/>
      <c r="L322" s="47"/>
      <c r="M322" s="238" t="s">
        <v>1</v>
      </c>
      <c r="N322" s="239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257</v>
      </c>
      <c r="AT322" s="242" t="s">
        <v>253</v>
      </c>
      <c r="AU322" s="242" t="s">
        <v>91</v>
      </c>
      <c r="AY322" s="19" t="s">
        <v>251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257</v>
      </c>
      <c r="BM322" s="242" t="s">
        <v>3088</v>
      </c>
    </row>
    <row r="323" s="2" customFormat="1" ht="24.15" customHeight="1">
      <c r="A323" s="41"/>
      <c r="B323" s="42"/>
      <c r="C323" s="230" t="s">
        <v>1191</v>
      </c>
      <c r="D323" s="230" t="s">
        <v>253</v>
      </c>
      <c r="E323" s="231" t="s">
        <v>6062</v>
      </c>
      <c r="F323" s="232" t="s">
        <v>6063</v>
      </c>
      <c r="G323" s="233" t="s">
        <v>4509</v>
      </c>
      <c r="H323" s="234">
        <v>3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257</v>
      </c>
      <c r="AT323" s="242" t="s">
        <v>253</v>
      </c>
      <c r="AU323" s="242" t="s">
        <v>91</v>
      </c>
      <c r="AY323" s="19" t="s">
        <v>251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257</v>
      </c>
      <c r="BM323" s="242" t="s">
        <v>3097</v>
      </c>
    </row>
    <row r="324" s="2" customFormat="1" ht="55.5" customHeight="1">
      <c r="A324" s="41"/>
      <c r="B324" s="42"/>
      <c r="C324" s="230" t="s">
        <v>1892</v>
      </c>
      <c r="D324" s="230" t="s">
        <v>253</v>
      </c>
      <c r="E324" s="231" t="s">
        <v>6064</v>
      </c>
      <c r="F324" s="232" t="s">
        <v>6065</v>
      </c>
      <c r="G324" s="233" t="s">
        <v>4509</v>
      </c>
      <c r="H324" s="234">
        <v>2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257</v>
      </c>
      <c r="AT324" s="242" t="s">
        <v>253</v>
      </c>
      <c r="AU324" s="242" t="s">
        <v>91</v>
      </c>
      <c r="AY324" s="19" t="s">
        <v>251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257</v>
      </c>
      <c r="BM324" s="242" t="s">
        <v>3111</v>
      </c>
    </row>
    <row r="325" s="2" customFormat="1" ht="44.25" customHeight="1">
      <c r="A325" s="41"/>
      <c r="B325" s="42"/>
      <c r="C325" s="230" t="s">
        <v>1195</v>
      </c>
      <c r="D325" s="230" t="s">
        <v>253</v>
      </c>
      <c r="E325" s="231" t="s">
        <v>6066</v>
      </c>
      <c r="F325" s="232" t="s">
        <v>6067</v>
      </c>
      <c r="G325" s="233" t="s">
        <v>4509</v>
      </c>
      <c r="H325" s="234">
        <v>1</v>
      </c>
      <c r="I325" s="235"/>
      <c r="J325" s="236">
        <f>ROUND(I325*H325,2)</f>
        <v>0</v>
      </c>
      <c r="K325" s="237"/>
      <c r="L325" s="47"/>
      <c r="M325" s="238" t="s">
        <v>1</v>
      </c>
      <c r="N325" s="239" t="s">
        <v>49</v>
      </c>
      <c r="O325" s="94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2" t="s">
        <v>257</v>
      </c>
      <c r="AT325" s="242" t="s">
        <v>253</v>
      </c>
      <c r="AU325" s="242" t="s">
        <v>91</v>
      </c>
      <c r="AY325" s="19" t="s">
        <v>251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9" t="s">
        <v>91</v>
      </c>
      <c r="BK325" s="243">
        <f>ROUND(I325*H325,2)</f>
        <v>0</v>
      </c>
      <c r="BL325" s="19" t="s">
        <v>257</v>
      </c>
      <c r="BM325" s="242" t="s">
        <v>3121</v>
      </c>
    </row>
    <row r="326" s="2" customFormat="1" ht="24.15" customHeight="1">
      <c r="A326" s="41"/>
      <c r="B326" s="42"/>
      <c r="C326" s="230" t="s">
        <v>1900</v>
      </c>
      <c r="D326" s="230" t="s">
        <v>253</v>
      </c>
      <c r="E326" s="231" t="s">
        <v>6068</v>
      </c>
      <c r="F326" s="232" t="s">
        <v>6069</v>
      </c>
      <c r="G326" s="233" t="s">
        <v>4509</v>
      </c>
      <c r="H326" s="234">
        <v>1</v>
      </c>
      <c r="I326" s="235"/>
      <c r="J326" s="236">
        <f>ROUND(I326*H326,2)</f>
        <v>0</v>
      </c>
      <c r="K326" s="237"/>
      <c r="L326" s="47"/>
      <c r="M326" s="238" t="s">
        <v>1</v>
      </c>
      <c r="N326" s="239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257</v>
      </c>
      <c r="AT326" s="242" t="s">
        <v>253</v>
      </c>
      <c r="AU326" s="242" t="s">
        <v>91</v>
      </c>
      <c r="AY326" s="19" t="s">
        <v>251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257</v>
      </c>
      <c r="BM326" s="242" t="s">
        <v>2311</v>
      </c>
    </row>
    <row r="327" s="2" customFormat="1" ht="16.5" customHeight="1">
      <c r="A327" s="41"/>
      <c r="B327" s="42"/>
      <c r="C327" s="230" t="s">
        <v>1200</v>
      </c>
      <c r="D327" s="230" t="s">
        <v>253</v>
      </c>
      <c r="E327" s="231" t="s">
        <v>6070</v>
      </c>
      <c r="F327" s="232" t="s">
        <v>6071</v>
      </c>
      <c r="G327" s="233" t="s">
        <v>4509</v>
      </c>
      <c r="H327" s="234">
        <v>1</v>
      </c>
      <c r="I327" s="235"/>
      <c r="J327" s="236">
        <f>ROUND(I327*H327,2)</f>
        <v>0</v>
      </c>
      <c r="K327" s="237"/>
      <c r="L327" s="47"/>
      <c r="M327" s="238" t="s">
        <v>1</v>
      </c>
      <c r="N327" s="239" t="s">
        <v>49</v>
      </c>
      <c r="O327" s="94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2" t="s">
        <v>257</v>
      </c>
      <c r="AT327" s="242" t="s">
        <v>253</v>
      </c>
      <c r="AU327" s="242" t="s">
        <v>91</v>
      </c>
      <c r="AY327" s="19" t="s">
        <v>251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9" t="s">
        <v>91</v>
      </c>
      <c r="BK327" s="243">
        <f>ROUND(I327*H327,2)</f>
        <v>0</v>
      </c>
      <c r="BL327" s="19" t="s">
        <v>257</v>
      </c>
      <c r="BM327" s="242" t="s">
        <v>2317</v>
      </c>
    </row>
    <row r="328" s="2" customFormat="1" ht="16.5" customHeight="1">
      <c r="A328" s="41"/>
      <c r="B328" s="42"/>
      <c r="C328" s="230" t="s">
        <v>1908</v>
      </c>
      <c r="D328" s="230" t="s">
        <v>253</v>
      </c>
      <c r="E328" s="231" t="s">
        <v>6072</v>
      </c>
      <c r="F328" s="232" t="s">
        <v>6073</v>
      </c>
      <c r="G328" s="233" t="s">
        <v>4509</v>
      </c>
      <c r="H328" s="234">
        <v>1</v>
      </c>
      <c r="I328" s="235"/>
      <c r="J328" s="236">
        <f>ROUND(I328*H328,2)</f>
        <v>0</v>
      </c>
      <c r="K328" s="237"/>
      <c r="L328" s="47"/>
      <c r="M328" s="238" t="s">
        <v>1</v>
      </c>
      <c r="N328" s="239" t="s">
        <v>49</v>
      </c>
      <c r="O328" s="94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2" t="s">
        <v>257</v>
      </c>
      <c r="AT328" s="242" t="s">
        <v>253</v>
      </c>
      <c r="AU328" s="242" t="s">
        <v>91</v>
      </c>
      <c r="AY328" s="19" t="s">
        <v>251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9" t="s">
        <v>91</v>
      </c>
      <c r="BK328" s="243">
        <f>ROUND(I328*H328,2)</f>
        <v>0</v>
      </c>
      <c r="BL328" s="19" t="s">
        <v>257</v>
      </c>
      <c r="BM328" s="242" t="s">
        <v>2324</v>
      </c>
    </row>
    <row r="329" s="2" customFormat="1" ht="21.75" customHeight="1">
      <c r="A329" s="41"/>
      <c r="B329" s="42"/>
      <c r="C329" s="230" t="s">
        <v>1205</v>
      </c>
      <c r="D329" s="230" t="s">
        <v>253</v>
      </c>
      <c r="E329" s="231" t="s">
        <v>6074</v>
      </c>
      <c r="F329" s="232" t="s">
        <v>6075</v>
      </c>
      <c r="G329" s="233" t="s">
        <v>4509</v>
      </c>
      <c r="H329" s="234">
        <v>1</v>
      </c>
      <c r="I329" s="235"/>
      <c r="J329" s="236">
        <f>ROUND(I329*H329,2)</f>
        <v>0</v>
      </c>
      <c r="K329" s="237"/>
      <c r="L329" s="47"/>
      <c r="M329" s="238" t="s">
        <v>1</v>
      </c>
      <c r="N329" s="239" t="s">
        <v>49</v>
      </c>
      <c r="O329" s="94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42" t="s">
        <v>257</v>
      </c>
      <c r="AT329" s="242" t="s">
        <v>253</v>
      </c>
      <c r="AU329" s="242" t="s">
        <v>91</v>
      </c>
      <c r="AY329" s="19" t="s">
        <v>251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9" t="s">
        <v>91</v>
      </c>
      <c r="BK329" s="243">
        <f>ROUND(I329*H329,2)</f>
        <v>0</v>
      </c>
      <c r="BL329" s="19" t="s">
        <v>257</v>
      </c>
      <c r="BM329" s="242" t="s">
        <v>2329</v>
      </c>
    </row>
    <row r="330" s="2" customFormat="1" ht="21.75" customHeight="1">
      <c r="A330" s="41"/>
      <c r="B330" s="42"/>
      <c r="C330" s="230" t="s">
        <v>1929</v>
      </c>
      <c r="D330" s="230" t="s">
        <v>253</v>
      </c>
      <c r="E330" s="231" t="s">
        <v>6076</v>
      </c>
      <c r="F330" s="232" t="s">
        <v>6077</v>
      </c>
      <c r="G330" s="233" t="s">
        <v>4509</v>
      </c>
      <c r="H330" s="234">
        <v>1</v>
      </c>
      <c r="I330" s="235"/>
      <c r="J330" s="236">
        <f>ROUND(I330*H330,2)</f>
        <v>0</v>
      </c>
      <c r="K330" s="237"/>
      <c r="L330" s="47"/>
      <c r="M330" s="238" t="s">
        <v>1</v>
      </c>
      <c r="N330" s="239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257</v>
      </c>
      <c r="AT330" s="242" t="s">
        <v>253</v>
      </c>
      <c r="AU330" s="242" t="s">
        <v>91</v>
      </c>
      <c r="AY330" s="19" t="s">
        <v>251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257</v>
      </c>
      <c r="BM330" s="242" t="s">
        <v>2335</v>
      </c>
    </row>
    <row r="331" s="2" customFormat="1" ht="62.7" customHeight="1">
      <c r="A331" s="41"/>
      <c r="B331" s="42"/>
      <c r="C331" s="230" t="s">
        <v>1209</v>
      </c>
      <c r="D331" s="230" t="s">
        <v>253</v>
      </c>
      <c r="E331" s="231" t="s">
        <v>6078</v>
      </c>
      <c r="F331" s="232" t="s">
        <v>6079</v>
      </c>
      <c r="G331" s="233" t="s">
        <v>4509</v>
      </c>
      <c r="H331" s="234">
        <v>1</v>
      </c>
      <c r="I331" s="235"/>
      <c r="J331" s="236">
        <f>ROUND(I331*H331,2)</f>
        <v>0</v>
      </c>
      <c r="K331" s="237"/>
      <c r="L331" s="47"/>
      <c r="M331" s="238" t="s">
        <v>1</v>
      </c>
      <c r="N331" s="239" t="s">
        <v>49</v>
      </c>
      <c r="O331" s="94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2" t="s">
        <v>257</v>
      </c>
      <c r="AT331" s="242" t="s">
        <v>253</v>
      </c>
      <c r="AU331" s="242" t="s">
        <v>91</v>
      </c>
      <c r="AY331" s="19" t="s">
        <v>251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9" t="s">
        <v>91</v>
      </c>
      <c r="BK331" s="243">
        <f>ROUND(I331*H331,2)</f>
        <v>0</v>
      </c>
      <c r="BL331" s="19" t="s">
        <v>257</v>
      </c>
      <c r="BM331" s="242" t="s">
        <v>2370</v>
      </c>
    </row>
    <row r="332" s="2" customFormat="1" ht="16.5" customHeight="1">
      <c r="A332" s="41"/>
      <c r="B332" s="42"/>
      <c r="C332" s="230" t="s">
        <v>1943</v>
      </c>
      <c r="D332" s="230" t="s">
        <v>253</v>
      </c>
      <c r="E332" s="231" t="s">
        <v>5816</v>
      </c>
      <c r="F332" s="232" t="s">
        <v>5817</v>
      </c>
      <c r="G332" s="233" t="s">
        <v>321</v>
      </c>
      <c r="H332" s="234">
        <v>290</v>
      </c>
      <c r="I332" s="235"/>
      <c r="J332" s="236">
        <f>ROUND(I332*H332,2)</f>
        <v>0</v>
      </c>
      <c r="K332" s="237"/>
      <c r="L332" s="47"/>
      <c r="M332" s="238" t="s">
        <v>1</v>
      </c>
      <c r="N332" s="239" t="s">
        <v>49</v>
      </c>
      <c r="O332" s="94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257</v>
      </c>
      <c r="AT332" s="242" t="s">
        <v>253</v>
      </c>
      <c r="AU332" s="242" t="s">
        <v>91</v>
      </c>
      <c r="AY332" s="19" t="s">
        <v>251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257</v>
      </c>
      <c r="BM332" s="242" t="s">
        <v>2381</v>
      </c>
    </row>
    <row r="333" s="2" customFormat="1" ht="16.5" customHeight="1">
      <c r="A333" s="41"/>
      <c r="B333" s="42"/>
      <c r="C333" s="230" t="s">
        <v>1213</v>
      </c>
      <c r="D333" s="230" t="s">
        <v>253</v>
      </c>
      <c r="E333" s="231" t="s">
        <v>6042</v>
      </c>
      <c r="F333" s="232" t="s">
        <v>6043</v>
      </c>
      <c r="G333" s="233" t="s">
        <v>321</v>
      </c>
      <c r="H333" s="234">
        <v>140</v>
      </c>
      <c r="I333" s="235"/>
      <c r="J333" s="236">
        <f>ROUND(I333*H333,2)</f>
        <v>0</v>
      </c>
      <c r="K333" s="237"/>
      <c r="L333" s="47"/>
      <c r="M333" s="238" t="s">
        <v>1</v>
      </c>
      <c r="N333" s="239" t="s">
        <v>49</v>
      </c>
      <c r="O333" s="94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42" t="s">
        <v>257</v>
      </c>
      <c r="AT333" s="242" t="s">
        <v>253</v>
      </c>
      <c r="AU333" s="242" t="s">
        <v>91</v>
      </c>
      <c r="AY333" s="19" t="s">
        <v>251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9" t="s">
        <v>91</v>
      </c>
      <c r="BK333" s="243">
        <f>ROUND(I333*H333,2)</f>
        <v>0</v>
      </c>
      <c r="BL333" s="19" t="s">
        <v>257</v>
      </c>
      <c r="BM333" s="242" t="s">
        <v>3239</v>
      </c>
    </row>
    <row r="334" s="2" customFormat="1" ht="24.15" customHeight="1">
      <c r="A334" s="41"/>
      <c r="B334" s="42"/>
      <c r="C334" s="230" t="s">
        <v>1958</v>
      </c>
      <c r="D334" s="230" t="s">
        <v>253</v>
      </c>
      <c r="E334" s="231" t="s">
        <v>6080</v>
      </c>
      <c r="F334" s="232" t="s">
        <v>6081</v>
      </c>
      <c r="G334" s="233" t="s">
        <v>321</v>
      </c>
      <c r="H334" s="234">
        <v>150</v>
      </c>
      <c r="I334" s="235"/>
      <c r="J334" s="236">
        <f>ROUND(I334*H334,2)</f>
        <v>0</v>
      </c>
      <c r="K334" s="237"/>
      <c r="L334" s="47"/>
      <c r="M334" s="238" t="s">
        <v>1</v>
      </c>
      <c r="N334" s="239" t="s">
        <v>49</v>
      </c>
      <c r="O334" s="94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2" t="s">
        <v>257</v>
      </c>
      <c r="AT334" s="242" t="s">
        <v>253</v>
      </c>
      <c r="AU334" s="242" t="s">
        <v>91</v>
      </c>
      <c r="AY334" s="19" t="s">
        <v>251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9" t="s">
        <v>91</v>
      </c>
      <c r="BK334" s="243">
        <f>ROUND(I334*H334,2)</f>
        <v>0</v>
      </c>
      <c r="BL334" s="19" t="s">
        <v>257</v>
      </c>
      <c r="BM334" s="242" t="s">
        <v>3251</v>
      </c>
    </row>
    <row r="335" s="2" customFormat="1" ht="24.15" customHeight="1">
      <c r="A335" s="41"/>
      <c r="B335" s="42"/>
      <c r="C335" s="230" t="s">
        <v>1222</v>
      </c>
      <c r="D335" s="230" t="s">
        <v>253</v>
      </c>
      <c r="E335" s="231" t="s">
        <v>6082</v>
      </c>
      <c r="F335" s="232" t="s">
        <v>6083</v>
      </c>
      <c r="G335" s="233" t="s">
        <v>321</v>
      </c>
      <c r="H335" s="234">
        <v>40</v>
      </c>
      <c r="I335" s="235"/>
      <c r="J335" s="236">
        <f>ROUND(I335*H335,2)</f>
        <v>0</v>
      </c>
      <c r="K335" s="237"/>
      <c r="L335" s="47"/>
      <c r="M335" s="238" t="s">
        <v>1</v>
      </c>
      <c r="N335" s="239" t="s">
        <v>49</v>
      </c>
      <c r="O335" s="94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2" t="s">
        <v>257</v>
      </c>
      <c r="AT335" s="242" t="s">
        <v>253</v>
      </c>
      <c r="AU335" s="242" t="s">
        <v>91</v>
      </c>
      <c r="AY335" s="19" t="s">
        <v>251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9" t="s">
        <v>91</v>
      </c>
      <c r="BK335" s="243">
        <f>ROUND(I335*H335,2)</f>
        <v>0</v>
      </c>
      <c r="BL335" s="19" t="s">
        <v>257</v>
      </c>
      <c r="BM335" s="242" t="s">
        <v>3260</v>
      </c>
    </row>
    <row r="336" s="2" customFormat="1" ht="24.15" customHeight="1">
      <c r="A336" s="41"/>
      <c r="B336" s="42"/>
      <c r="C336" s="230" t="s">
        <v>1979</v>
      </c>
      <c r="D336" s="230" t="s">
        <v>253</v>
      </c>
      <c r="E336" s="231" t="s">
        <v>6084</v>
      </c>
      <c r="F336" s="232" t="s">
        <v>6085</v>
      </c>
      <c r="G336" s="233" t="s">
        <v>321</v>
      </c>
      <c r="H336" s="234">
        <v>40</v>
      </c>
      <c r="I336" s="235"/>
      <c r="J336" s="236">
        <f>ROUND(I336*H336,2)</f>
        <v>0</v>
      </c>
      <c r="K336" s="237"/>
      <c r="L336" s="47"/>
      <c r="M336" s="238" t="s">
        <v>1</v>
      </c>
      <c r="N336" s="239" t="s">
        <v>49</v>
      </c>
      <c r="O336" s="94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2" t="s">
        <v>257</v>
      </c>
      <c r="AT336" s="242" t="s">
        <v>253</v>
      </c>
      <c r="AU336" s="242" t="s">
        <v>91</v>
      </c>
      <c r="AY336" s="19" t="s">
        <v>251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9" t="s">
        <v>91</v>
      </c>
      <c r="BK336" s="243">
        <f>ROUND(I336*H336,2)</f>
        <v>0</v>
      </c>
      <c r="BL336" s="19" t="s">
        <v>257</v>
      </c>
      <c r="BM336" s="242" t="s">
        <v>3270</v>
      </c>
    </row>
    <row r="337" s="2" customFormat="1" ht="16.5" customHeight="1">
      <c r="A337" s="41"/>
      <c r="B337" s="42"/>
      <c r="C337" s="230" t="s">
        <v>1985</v>
      </c>
      <c r="D337" s="230" t="s">
        <v>253</v>
      </c>
      <c r="E337" s="231" t="s">
        <v>6086</v>
      </c>
      <c r="F337" s="232" t="s">
        <v>5831</v>
      </c>
      <c r="G337" s="233" t="s">
        <v>321</v>
      </c>
      <c r="H337" s="234">
        <v>45</v>
      </c>
      <c r="I337" s="235"/>
      <c r="J337" s="236">
        <f>ROUND(I337*H337,2)</f>
        <v>0</v>
      </c>
      <c r="K337" s="237"/>
      <c r="L337" s="47"/>
      <c r="M337" s="238" t="s">
        <v>1</v>
      </c>
      <c r="N337" s="239" t="s">
        <v>49</v>
      </c>
      <c r="O337" s="94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42" t="s">
        <v>257</v>
      </c>
      <c r="AT337" s="242" t="s">
        <v>253</v>
      </c>
      <c r="AU337" s="242" t="s">
        <v>91</v>
      </c>
      <c r="AY337" s="19" t="s">
        <v>251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9" t="s">
        <v>91</v>
      </c>
      <c r="BK337" s="243">
        <f>ROUND(I337*H337,2)</f>
        <v>0</v>
      </c>
      <c r="BL337" s="19" t="s">
        <v>257</v>
      </c>
      <c r="BM337" s="242" t="s">
        <v>3279</v>
      </c>
    </row>
    <row r="338" s="2" customFormat="1" ht="16.5" customHeight="1">
      <c r="A338" s="41"/>
      <c r="B338" s="42"/>
      <c r="C338" s="230" t="s">
        <v>1990</v>
      </c>
      <c r="D338" s="230" t="s">
        <v>253</v>
      </c>
      <c r="E338" s="231" t="s">
        <v>6087</v>
      </c>
      <c r="F338" s="232" t="s">
        <v>5833</v>
      </c>
      <c r="G338" s="233" t="s">
        <v>321</v>
      </c>
      <c r="H338" s="234">
        <v>45</v>
      </c>
      <c r="I338" s="235"/>
      <c r="J338" s="236">
        <f>ROUND(I338*H338,2)</f>
        <v>0</v>
      </c>
      <c r="K338" s="237"/>
      <c r="L338" s="47"/>
      <c r="M338" s="238" t="s">
        <v>1</v>
      </c>
      <c r="N338" s="239" t="s">
        <v>49</v>
      </c>
      <c r="O338" s="94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42" t="s">
        <v>257</v>
      </c>
      <c r="AT338" s="242" t="s">
        <v>253</v>
      </c>
      <c r="AU338" s="242" t="s">
        <v>91</v>
      </c>
      <c r="AY338" s="19" t="s">
        <v>251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9" t="s">
        <v>91</v>
      </c>
      <c r="BK338" s="243">
        <f>ROUND(I338*H338,2)</f>
        <v>0</v>
      </c>
      <c r="BL338" s="19" t="s">
        <v>257</v>
      </c>
      <c r="BM338" s="242" t="s">
        <v>3287</v>
      </c>
    </row>
    <row r="339" s="2" customFormat="1" ht="24.15" customHeight="1">
      <c r="A339" s="41"/>
      <c r="B339" s="42"/>
      <c r="C339" s="230" t="s">
        <v>1995</v>
      </c>
      <c r="D339" s="230" t="s">
        <v>253</v>
      </c>
      <c r="E339" s="231" t="s">
        <v>6088</v>
      </c>
      <c r="F339" s="232" t="s">
        <v>6089</v>
      </c>
      <c r="G339" s="233" t="s">
        <v>4509</v>
      </c>
      <c r="H339" s="234">
        <v>5</v>
      </c>
      <c r="I339" s="235"/>
      <c r="J339" s="236">
        <f>ROUND(I339*H339,2)</f>
        <v>0</v>
      </c>
      <c r="K339" s="237"/>
      <c r="L339" s="47"/>
      <c r="M339" s="238" t="s">
        <v>1</v>
      </c>
      <c r="N339" s="239" t="s">
        <v>49</v>
      </c>
      <c r="O339" s="94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42" t="s">
        <v>257</v>
      </c>
      <c r="AT339" s="242" t="s">
        <v>253</v>
      </c>
      <c r="AU339" s="242" t="s">
        <v>91</v>
      </c>
      <c r="AY339" s="19" t="s">
        <v>251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9" t="s">
        <v>91</v>
      </c>
      <c r="BK339" s="243">
        <f>ROUND(I339*H339,2)</f>
        <v>0</v>
      </c>
      <c r="BL339" s="19" t="s">
        <v>257</v>
      </c>
      <c r="BM339" s="242" t="s">
        <v>3298</v>
      </c>
    </row>
    <row r="340" s="2" customFormat="1" ht="24.15" customHeight="1">
      <c r="A340" s="41"/>
      <c r="B340" s="42"/>
      <c r="C340" s="230" t="s">
        <v>2000</v>
      </c>
      <c r="D340" s="230" t="s">
        <v>253</v>
      </c>
      <c r="E340" s="231" t="s">
        <v>6090</v>
      </c>
      <c r="F340" s="232" t="s">
        <v>6091</v>
      </c>
      <c r="G340" s="233" t="s">
        <v>4509</v>
      </c>
      <c r="H340" s="234">
        <v>5</v>
      </c>
      <c r="I340" s="235"/>
      <c r="J340" s="236">
        <f>ROUND(I340*H340,2)</f>
        <v>0</v>
      </c>
      <c r="K340" s="237"/>
      <c r="L340" s="47"/>
      <c r="M340" s="238" t="s">
        <v>1</v>
      </c>
      <c r="N340" s="239" t="s">
        <v>49</v>
      </c>
      <c r="O340" s="94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42" t="s">
        <v>257</v>
      </c>
      <c r="AT340" s="242" t="s">
        <v>253</v>
      </c>
      <c r="AU340" s="242" t="s">
        <v>91</v>
      </c>
      <c r="AY340" s="19" t="s">
        <v>251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9" t="s">
        <v>91</v>
      </c>
      <c r="BK340" s="243">
        <f>ROUND(I340*H340,2)</f>
        <v>0</v>
      </c>
      <c r="BL340" s="19" t="s">
        <v>257</v>
      </c>
      <c r="BM340" s="242" t="s">
        <v>2455</v>
      </c>
    </row>
    <row r="341" s="2" customFormat="1" ht="76.35" customHeight="1">
      <c r="A341" s="41"/>
      <c r="B341" s="42"/>
      <c r="C341" s="230" t="s">
        <v>2020</v>
      </c>
      <c r="D341" s="230" t="s">
        <v>253</v>
      </c>
      <c r="E341" s="231" t="s">
        <v>6052</v>
      </c>
      <c r="F341" s="232" t="s">
        <v>5865</v>
      </c>
      <c r="G341" s="233" t="s">
        <v>4509</v>
      </c>
      <c r="H341" s="234">
        <v>1</v>
      </c>
      <c r="I341" s="235"/>
      <c r="J341" s="236">
        <f>ROUND(I341*H341,2)</f>
        <v>0</v>
      </c>
      <c r="K341" s="237"/>
      <c r="L341" s="47"/>
      <c r="M341" s="238" t="s">
        <v>1</v>
      </c>
      <c r="N341" s="239" t="s">
        <v>49</v>
      </c>
      <c r="O341" s="94"/>
      <c r="P341" s="240">
        <f>O341*H341</f>
        <v>0</v>
      </c>
      <c r="Q341" s="240">
        <v>0</v>
      </c>
      <c r="R341" s="240">
        <f>Q341*H341</f>
        <v>0</v>
      </c>
      <c r="S341" s="240">
        <v>0</v>
      </c>
      <c r="T341" s="241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42" t="s">
        <v>257</v>
      </c>
      <c r="AT341" s="242" t="s">
        <v>253</v>
      </c>
      <c r="AU341" s="242" t="s">
        <v>91</v>
      </c>
      <c r="AY341" s="19" t="s">
        <v>251</v>
      </c>
      <c r="BE341" s="243">
        <f>IF(N341="základní",J341,0)</f>
        <v>0</v>
      </c>
      <c r="BF341" s="243">
        <f>IF(N341="snížená",J341,0)</f>
        <v>0</v>
      </c>
      <c r="BG341" s="243">
        <f>IF(N341="zákl. přenesená",J341,0)</f>
        <v>0</v>
      </c>
      <c r="BH341" s="243">
        <f>IF(N341="sníž. přenesená",J341,0)</f>
        <v>0</v>
      </c>
      <c r="BI341" s="243">
        <f>IF(N341="nulová",J341,0)</f>
        <v>0</v>
      </c>
      <c r="BJ341" s="19" t="s">
        <v>91</v>
      </c>
      <c r="BK341" s="243">
        <f>ROUND(I341*H341,2)</f>
        <v>0</v>
      </c>
      <c r="BL341" s="19" t="s">
        <v>257</v>
      </c>
      <c r="BM341" s="242" t="s">
        <v>3443</v>
      </c>
    </row>
    <row r="342" s="2" customFormat="1" ht="66.75" customHeight="1">
      <c r="A342" s="41"/>
      <c r="B342" s="42"/>
      <c r="C342" s="230" t="s">
        <v>2026</v>
      </c>
      <c r="D342" s="230" t="s">
        <v>253</v>
      </c>
      <c r="E342" s="231" t="s">
        <v>6092</v>
      </c>
      <c r="F342" s="232" t="s">
        <v>5867</v>
      </c>
      <c r="G342" s="233" t="s">
        <v>4509</v>
      </c>
      <c r="H342" s="234">
        <v>1</v>
      </c>
      <c r="I342" s="235"/>
      <c r="J342" s="236">
        <f>ROUND(I342*H342,2)</f>
        <v>0</v>
      </c>
      <c r="K342" s="237"/>
      <c r="L342" s="47"/>
      <c r="M342" s="238" t="s">
        <v>1</v>
      </c>
      <c r="N342" s="239" t="s">
        <v>49</v>
      </c>
      <c r="O342" s="94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42" t="s">
        <v>257</v>
      </c>
      <c r="AT342" s="242" t="s">
        <v>253</v>
      </c>
      <c r="AU342" s="242" t="s">
        <v>91</v>
      </c>
      <c r="AY342" s="19" t="s">
        <v>251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9" t="s">
        <v>91</v>
      </c>
      <c r="BK342" s="243">
        <f>ROUND(I342*H342,2)</f>
        <v>0</v>
      </c>
      <c r="BL342" s="19" t="s">
        <v>257</v>
      </c>
      <c r="BM342" s="242" t="s">
        <v>3453</v>
      </c>
    </row>
    <row r="343" s="2" customFormat="1" ht="24.15" customHeight="1">
      <c r="A343" s="41"/>
      <c r="B343" s="42"/>
      <c r="C343" s="230" t="s">
        <v>2031</v>
      </c>
      <c r="D343" s="230" t="s">
        <v>253</v>
      </c>
      <c r="E343" s="231" t="s">
        <v>6093</v>
      </c>
      <c r="F343" s="232" t="s">
        <v>5869</v>
      </c>
      <c r="G343" s="233" t="s">
        <v>4509</v>
      </c>
      <c r="H343" s="234">
        <v>1</v>
      </c>
      <c r="I343" s="235"/>
      <c r="J343" s="236">
        <f>ROUND(I343*H343,2)</f>
        <v>0</v>
      </c>
      <c r="K343" s="237"/>
      <c r="L343" s="47"/>
      <c r="M343" s="306" t="s">
        <v>1</v>
      </c>
      <c r="N343" s="307" t="s">
        <v>49</v>
      </c>
      <c r="O343" s="308"/>
      <c r="P343" s="309">
        <f>O343*H343</f>
        <v>0</v>
      </c>
      <c r="Q343" s="309">
        <v>0</v>
      </c>
      <c r="R343" s="309">
        <f>Q343*H343</f>
        <v>0</v>
      </c>
      <c r="S343" s="309">
        <v>0</v>
      </c>
      <c r="T343" s="310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42" t="s">
        <v>257</v>
      </c>
      <c r="AT343" s="242" t="s">
        <v>253</v>
      </c>
      <c r="AU343" s="242" t="s">
        <v>91</v>
      </c>
      <c r="AY343" s="19" t="s">
        <v>251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9" t="s">
        <v>91</v>
      </c>
      <c r="BK343" s="243">
        <f>ROUND(I343*H343,2)</f>
        <v>0</v>
      </c>
      <c r="BL343" s="19" t="s">
        <v>257</v>
      </c>
      <c r="BM343" s="242" t="s">
        <v>3463</v>
      </c>
    </row>
    <row r="344" s="2" customFormat="1" ht="6.96" customHeight="1">
      <c r="A344" s="41"/>
      <c r="B344" s="69"/>
      <c r="C344" s="70"/>
      <c r="D344" s="70"/>
      <c r="E344" s="70"/>
      <c r="F344" s="70"/>
      <c r="G344" s="70"/>
      <c r="H344" s="70"/>
      <c r="I344" s="70"/>
      <c r="J344" s="70"/>
      <c r="K344" s="70"/>
      <c r="L344" s="47"/>
      <c r="M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</row>
  </sheetData>
  <sheetProtection sheet="1" autoFilter="0" formatColumns="0" formatRows="0" objects="1" scenarios="1" spinCount="100000" saltValue="S/djea1FDLlvfM8CH0c/9sgkTka1qa+9+USOvasR5HbcODjH4FNnL8B8X5O+qLlsEt7/e+P+hULxj0v5oA4Gvw==" hashValue="G26wuXOClB3H+JkMMT+fFl4qSRHWhRMDmK3iV/Ym8ZnU1cnE5OwPmws4/xr1f+BA5WBnmH/G3584+ktuthSePQ==" algorithmName="SHA-512" password="CC35"/>
  <autoFilter ref="C124:K3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6094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ROUND(J124,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ROUND((SUM(BE124:BE175)),  2)</f>
        <v>0</v>
      </c>
      <c r="G35" s="41"/>
      <c r="H35" s="41"/>
      <c r="I35" s="167">
        <v>0.20999999999999999</v>
      </c>
      <c r="J35" s="166">
        <f>ROUND(((SUM(BE124:BE175))*I35),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ROUND((SUM(BF124:BF175)),  2)</f>
        <v>0</v>
      </c>
      <c r="G36" s="41"/>
      <c r="H36" s="41"/>
      <c r="I36" s="167">
        <v>0.12</v>
      </c>
      <c r="J36" s="166">
        <f>ROUND(((SUM(BF124:BF175))*I36),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ROUND((SUM(BG124:BG175)),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ROUND((SUM(BH124:BH175)),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ROUND((SUM(BI124:BI175)),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01_EPS_ERO - Požání signalizace, evakuační rozhlas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J124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6095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6096</v>
      </c>
      <c r="E100" s="194"/>
      <c r="F100" s="194"/>
      <c r="G100" s="194"/>
      <c r="H100" s="194"/>
      <c r="I100" s="194"/>
      <c r="J100" s="195">
        <f>J148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6097</v>
      </c>
      <c r="E101" s="194"/>
      <c r="F101" s="194"/>
      <c r="G101" s="194"/>
      <c r="H101" s="194"/>
      <c r="I101" s="194"/>
      <c r="J101" s="195">
        <f>J157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6098</v>
      </c>
      <c r="E102" s="194"/>
      <c r="F102" s="194"/>
      <c r="G102" s="194"/>
      <c r="H102" s="194"/>
      <c r="I102" s="194"/>
      <c r="J102" s="195">
        <f>J167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236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" customFormat="1" ht="12" customHeight="1">
      <c r="B113" s="23"/>
      <c r="C113" s="34" t="s">
        <v>190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1"/>
      <c r="B114" s="42"/>
      <c r="C114" s="43"/>
      <c r="D114" s="43"/>
      <c r="E114" s="186" t="s">
        <v>191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192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79" t="str">
        <f>E11</f>
        <v>SO 01_EPS_ERO - Požání signalizace, evakuační rozhlas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22</v>
      </c>
      <c r="D118" s="43"/>
      <c r="E118" s="43"/>
      <c r="F118" s="29" t="str">
        <f>F14</f>
        <v xml:space="preserve"> </v>
      </c>
      <c r="G118" s="43"/>
      <c r="H118" s="43"/>
      <c r="I118" s="34" t="s">
        <v>24</v>
      </c>
      <c r="J118" s="82" t="str">
        <f>IF(J14="","",J14)</f>
        <v>25. 11. 2022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30</v>
      </c>
      <c r="D120" s="43"/>
      <c r="E120" s="43"/>
      <c r="F120" s="29" t="str">
        <f>E17</f>
        <v>Vysoká škola polytechnická Jihlava</v>
      </c>
      <c r="G120" s="43"/>
      <c r="H120" s="43"/>
      <c r="I120" s="34" t="s">
        <v>36</v>
      </c>
      <c r="J120" s="39" t="str">
        <f>E23</f>
        <v>A32 spol. s r. o.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34</v>
      </c>
      <c r="D121" s="43"/>
      <c r="E121" s="43"/>
      <c r="F121" s="29" t="str">
        <f>IF(E20="","",E20)</f>
        <v>Vyplň údaj</v>
      </c>
      <c r="G121" s="43"/>
      <c r="H121" s="43"/>
      <c r="I121" s="34" t="s">
        <v>41</v>
      </c>
      <c r="J121" s="39" t="str">
        <f>E26</f>
        <v xml:space="preserve"> 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0.32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1" customFormat="1" ht="29.28" customHeight="1">
      <c r="A123" s="202"/>
      <c r="B123" s="203"/>
      <c r="C123" s="204" t="s">
        <v>237</v>
      </c>
      <c r="D123" s="205" t="s">
        <v>69</v>
      </c>
      <c r="E123" s="205" t="s">
        <v>65</v>
      </c>
      <c r="F123" s="205" t="s">
        <v>66</v>
      </c>
      <c r="G123" s="205" t="s">
        <v>238</v>
      </c>
      <c r="H123" s="205" t="s">
        <v>239</v>
      </c>
      <c r="I123" s="205" t="s">
        <v>240</v>
      </c>
      <c r="J123" s="206" t="s">
        <v>196</v>
      </c>
      <c r="K123" s="207" t="s">
        <v>241</v>
      </c>
      <c r="L123" s="208"/>
      <c r="M123" s="103" t="s">
        <v>1</v>
      </c>
      <c r="N123" s="104" t="s">
        <v>48</v>
      </c>
      <c r="O123" s="104" t="s">
        <v>242</v>
      </c>
      <c r="P123" s="104" t="s">
        <v>243</v>
      </c>
      <c r="Q123" s="104" t="s">
        <v>244</v>
      </c>
      <c r="R123" s="104" t="s">
        <v>245</v>
      </c>
      <c r="S123" s="104" t="s">
        <v>246</v>
      </c>
      <c r="T123" s="105" t="s">
        <v>247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1"/>
      <c r="B124" s="42"/>
      <c r="C124" s="110" t="s">
        <v>248</v>
      </c>
      <c r="D124" s="43"/>
      <c r="E124" s="43"/>
      <c r="F124" s="43"/>
      <c r="G124" s="43"/>
      <c r="H124" s="43"/>
      <c r="I124" s="43"/>
      <c r="J124" s="209">
        <f>BK124</f>
        <v>0</v>
      </c>
      <c r="K124" s="43"/>
      <c r="L124" s="47"/>
      <c r="M124" s="106"/>
      <c r="N124" s="210"/>
      <c r="O124" s="107"/>
      <c r="P124" s="211">
        <f>P125+P148+P157+P167</f>
        <v>0</v>
      </c>
      <c r="Q124" s="107"/>
      <c r="R124" s="211">
        <f>R125+R148+R157+R167</f>
        <v>0</v>
      </c>
      <c r="S124" s="107"/>
      <c r="T124" s="212">
        <f>T125+T148+T157+T167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83</v>
      </c>
      <c r="AU124" s="19" t="s">
        <v>198</v>
      </c>
      <c r="BK124" s="213">
        <f>BK125+BK148+BK157+BK167</f>
        <v>0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4461</v>
      </c>
      <c r="F125" s="217" t="s">
        <v>6099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SUM(P126:P147)</f>
        <v>0</v>
      </c>
      <c r="Q125" s="222"/>
      <c r="R125" s="223">
        <f>SUM(R126:R147)</f>
        <v>0</v>
      </c>
      <c r="S125" s="222"/>
      <c r="T125" s="224">
        <f>SUM(T126:T147)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93</v>
      </c>
      <c r="AT125" s="226" t="s">
        <v>83</v>
      </c>
      <c r="AU125" s="226" t="s">
        <v>84</v>
      </c>
      <c r="AY125" s="225" t="s">
        <v>251</v>
      </c>
      <c r="BK125" s="227">
        <f>SUM(BK126:BK147)</f>
        <v>0</v>
      </c>
    </row>
    <row r="126" s="2" customFormat="1" ht="76.35" customHeight="1">
      <c r="A126" s="41"/>
      <c r="B126" s="42"/>
      <c r="C126" s="294" t="s">
        <v>91</v>
      </c>
      <c r="D126" s="294" t="s">
        <v>338</v>
      </c>
      <c r="E126" s="295" t="s">
        <v>6100</v>
      </c>
      <c r="F126" s="296" t="s">
        <v>6101</v>
      </c>
      <c r="G126" s="297" t="s">
        <v>4509</v>
      </c>
      <c r="H126" s="298">
        <v>1</v>
      </c>
      <c r="I126" s="299"/>
      <c r="J126" s="300">
        <f>ROUND(I126*H126,2)</f>
        <v>0</v>
      </c>
      <c r="K126" s="301"/>
      <c r="L126" s="302"/>
      <c r="M126" s="303" t="s">
        <v>1</v>
      </c>
      <c r="N126" s="304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364</v>
      </c>
      <c r="AT126" s="242" t="s">
        <v>338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304</v>
      </c>
      <c r="BM126" s="242" t="s">
        <v>93</v>
      </c>
    </row>
    <row r="127" s="2" customFormat="1" ht="16.5" customHeight="1">
      <c r="A127" s="41"/>
      <c r="B127" s="42"/>
      <c r="C127" s="294" t="s">
        <v>93</v>
      </c>
      <c r="D127" s="294" t="s">
        <v>338</v>
      </c>
      <c r="E127" s="295" t="s">
        <v>6102</v>
      </c>
      <c r="F127" s="296" t="s">
        <v>6103</v>
      </c>
      <c r="G127" s="297" t="s">
        <v>4509</v>
      </c>
      <c r="H127" s="298">
        <v>1</v>
      </c>
      <c r="I127" s="299"/>
      <c r="J127" s="300">
        <f>ROUND(I127*H127,2)</f>
        <v>0</v>
      </c>
      <c r="K127" s="301"/>
      <c r="L127" s="302"/>
      <c r="M127" s="303" t="s">
        <v>1</v>
      </c>
      <c r="N127" s="304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364</v>
      </c>
      <c r="AT127" s="242" t="s">
        <v>338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304</v>
      </c>
      <c r="BM127" s="242" t="s">
        <v>257</v>
      </c>
    </row>
    <row r="128" s="2" customFormat="1" ht="66.75" customHeight="1">
      <c r="A128" s="41"/>
      <c r="B128" s="42"/>
      <c r="C128" s="294" t="s">
        <v>273</v>
      </c>
      <c r="D128" s="294" t="s">
        <v>338</v>
      </c>
      <c r="E128" s="295" t="s">
        <v>6104</v>
      </c>
      <c r="F128" s="296" t="s">
        <v>6105</v>
      </c>
      <c r="G128" s="297" t="s">
        <v>4509</v>
      </c>
      <c r="H128" s="298">
        <v>3</v>
      </c>
      <c r="I128" s="299"/>
      <c r="J128" s="300">
        <f>ROUND(I128*H128,2)</f>
        <v>0</v>
      </c>
      <c r="K128" s="301"/>
      <c r="L128" s="302"/>
      <c r="M128" s="303" t="s">
        <v>1</v>
      </c>
      <c r="N128" s="304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364</v>
      </c>
      <c r="AT128" s="242" t="s">
        <v>338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304</v>
      </c>
      <c r="BM128" s="242" t="s">
        <v>276</v>
      </c>
    </row>
    <row r="129" s="2" customFormat="1" ht="49.05" customHeight="1">
      <c r="A129" s="41"/>
      <c r="B129" s="42"/>
      <c r="C129" s="294" t="s">
        <v>257</v>
      </c>
      <c r="D129" s="294" t="s">
        <v>338</v>
      </c>
      <c r="E129" s="295" t="s">
        <v>6106</v>
      </c>
      <c r="F129" s="296" t="s">
        <v>6107</v>
      </c>
      <c r="G129" s="297" t="s">
        <v>4509</v>
      </c>
      <c r="H129" s="298">
        <v>1</v>
      </c>
      <c r="I129" s="299"/>
      <c r="J129" s="300">
        <f>ROUND(I129*H129,2)</f>
        <v>0</v>
      </c>
      <c r="K129" s="301"/>
      <c r="L129" s="302"/>
      <c r="M129" s="303" t="s">
        <v>1</v>
      </c>
      <c r="N129" s="304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364</v>
      </c>
      <c r="AT129" s="242" t="s">
        <v>338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304</v>
      </c>
      <c r="BM129" s="242" t="s">
        <v>281</v>
      </c>
    </row>
    <row r="130" s="2" customFormat="1" ht="55.5" customHeight="1">
      <c r="A130" s="41"/>
      <c r="B130" s="42"/>
      <c r="C130" s="294" t="s">
        <v>284</v>
      </c>
      <c r="D130" s="294" t="s">
        <v>338</v>
      </c>
      <c r="E130" s="295" t="s">
        <v>6108</v>
      </c>
      <c r="F130" s="296" t="s">
        <v>6109</v>
      </c>
      <c r="G130" s="297" t="s">
        <v>4509</v>
      </c>
      <c r="H130" s="298">
        <v>1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364</v>
      </c>
      <c r="AT130" s="242" t="s">
        <v>338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304</v>
      </c>
      <c r="BM130" s="242" t="s">
        <v>287</v>
      </c>
    </row>
    <row r="131" s="2" customFormat="1" ht="44.25" customHeight="1">
      <c r="A131" s="41"/>
      <c r="B131" s="42"/>
      <c r="C131" s="294" t="s">
        <v>276</v>
      </c>
      <c r="D131" s="294" t="s">
        <v>338</v>
      </c>
      <c r="E131" s="295" t="s">
        <v>6110</v>
      </c>
      <c r="F131" s="296" t="s">
        <v>6111</v>
      </c>
      <c r="G131" s="297" t="s">
        <v>4509</v>
      </c>
      <c r="H131" s="298">
        <v>1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364</v>
      </c>
      <c r="AT131" s="242" t="s">
        <v>338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304</v>
      </c>
      <c r="BM131" s="242" t="s">
        <v>8</v>
      </c>
    </row>
    <row r="132" s="2" customFormat="1" ht="16.5" customHeight="1">
      <c r="A132" s="41"/>
      <c r="B132" s="42"/>
      <c r="C132" s="294" t="s">
        <v>295</v>
      </c>
      <c r="D132" s="294" t="s">
        <v>338</v>
      </c>
      <c r="E132" s="295" t="s">
        <v>6112</v>
      </c>
      <c r="F132" s="296" t="s">
        <v>6113</v>
      </c>
      <c r="G132" s="297" t="s">
        <v>4509</v>
      </c>
      <c r="H132" s="298">
        <v>1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364</v>
      </c>
      <c r="AT132" s="242" t="s">
        <v>338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304</v>
      </c>
      <c r="BM132" s="242" t="s">
        <v>299</v>
      </c>
    </row>
    <row r="133" s="2" customFormat="1" ht="33" customHeight="1">
      <c r="A133" s="41"/>
      <c r="B133" s="42"/>
      <c r="C133" s="294" t="s">
        <v>281</v>
      </c>
      <c r="D133" s="294" t="s">
        <v>338</v>
      </c>
      <c r="E133" s="295" t="s">
        <v>6114</v>
      </c>
      <c r="F133" s="296" t="s">
        <v>6115</v>
      </c>
      <c r="G133" s="297" t="s">
        <v>4509</v>
      </c>
      <c r="H133" s="298">
        <v>47</v>
      </c>
      <c r="I133" s="299"/>
      <c r="J133" s="300">
        <f>ROUND(I133*H133,2)</f>
        <v>0</v>
      </c>
      <c r="K133" s="301"/>
      <c r="L133" s="302"/>
      <c r="M133" s="303" t="s">
        <v>1</v>
      </c>
      <c r="N133" s="304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364</v>
      </c>
      <c r="AT133" s="242" t="s">
        <v>338</v>
      </c>
      <c r="AU133" s="242" t="s">
        <v>91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304</v>
      </c>
      <c r="BM133" s="242" t="s">
        <v>304</v>
      </c>
    </row>
    <row r="134" s="2" customFormat="1" ht="66.75" customHeight="1">
      <c r="A134" s="41"/>
      <c r="B134" s="42"/>
      <c r="C134" s="294" t="s">
        <v>306</v>
      </c>
      <c r="D134" s="294" t="s">
        <v>338</v>
      </c>
      <c r="E134" s="295" t="s">
        <v>6116</v>
      </c>
      <c r="F134" s="296" t="s">
        <v>6117</v>
      </c>
      <c r="G134" s="297" t="s">
        <v>4509</v>
      </c>
      <c r="H134" s="298">
        <v>341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364</v>
      </c>
      <c r="AT134" s="242" t="s">
        <v>338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304</v>
      </c>
      <c r="BM134" s="242" t="s">
        <v>309</v>
      </c>
    </row>
    <row r="135" s="2" customFormat="1" ht="37.8" customHeight="1">
      <c r="A135" s="41"/>
      <c r="B135" s="42"/>
      <c r="C135" s="294" t="s">
        <v>287</v>
      </c>
      <c r="D135" s="294" t="s">
        <v>338</v>
      </c>
      <c r="E135" s="295" t="s">
        <v>6118</v>
      </c>
      <c r="F135" s="296" t="s">
        <v>6119</v>
      </c>
      <c r="G135" s="297" t="s">
        <v>4509</v>
      </c>
      <c r="H135" s="298">
        <v>341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364</v>
      </c>
      <c r="AT135" s="242" t="s">
        <v>338</v>
      </c>
      <c r="AU135" s="242" t="s">
        <v>91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304</v>
      </c>
      <c r="BM135" s="242" t="s">
        <v>409</v>
      </c>
    </row>
    <row r="136" s="2" customFormat="1" ht="76.35" customHeight="1">
      <c r="A136" s="41"/>
      <c r="B136" s="42"/>
      <c r="C136" s="294" t="s">
        <v>333</v>
      </c>
      <c r="D136" s="294" t="s">
        <v>338</v>
      </c>
      <c r="E136" s="295" t="s">
        <v>6120</v>
      </c>
      <c r="F136" s="296" t="s">
        <v>6121</v>
      </c>
      <c r="G136" s="297" t="s">
        <v>4509</v>
      </c>
      <c r="H136" s="298">
        <v>5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364</v>
      </c>
      <c r="AT136" s="242" t="s">
        <v>338</v>
      </c>
      <c r="AU136" s="242" t="s">
        <v>91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304</v>
      </c>
      <c r="BM136" s="242" t="s">
        <v>322</v>
      </c>
    </row>
    <row r="137" s="2" customFormat="1" ht="44.25" customHeight="1">
      <c r="A137" s="41"/>
      <c r="B137" s="42"/>
      <c r="C137" s="294" t="s">
        <v>8</v>
      </c>
      <c r="D137" s="294" t="s">
        <v>338</v>
      </c>
      <c r="E137" s="295" t="s">
        <v>6122</v>
      </c>
      <c r="F137" s="296" t="s">
        <v>6123</v>
      </c>
      <c r="G137" s="297" t="s">
        <v>4509</v>
      </c>
      <c r="H137" s="298">
        <v>1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364</v>
      </c>
      <c r="AT137" s="242" t="s">
        <v>338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304</v>
      </c>
      <c r="BM137" s="242" t="s">
        <v>336</v>
      </c>
    </row>
    <row r="138" s="2" customFormat="1" ht="21.75" customHeight="1">
      <c r="A138" s="41"/>
      <c r="B138" s="42"/>
      <c r="C138" s="294" t="s">
        <v>349</v>
      </c>
      <c r="D138" s="294" t="s">
        <v>338</v>
      </c>
      <c r="E138" s="295" t="s">
        <v>6124</v>
      </c>
      <c r="F138" s="296" t="s">
        <v>6125</v>
      </c>
      <c r="G138" s="297" t="s">
        <v>4509</v>
      </c>
      <c r="H138" s="298">
        <v>1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364</v>
      </c>
      <c r="AT138" s="242" t="s">
        <v>338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304</v>
      </c>
      <c r="BM138" s="242" t="s">
        <v>341</v>
      </c>
    </row>
    <row r="139" s="2" customFormat="1" ht="16.5" customHeight="1">
      <c r="A139" s="41"/>
      <c r="B139" s="42"/>
      <c r="C139" s="294" t="s">
        <v>299</v>
      </c>
      <c r="D139" s="294" t="s">
        <v>338</v>
      </c>
      <c r="E139" s="295" t="s">
        <v>6126</v>
      </c>
      <c r="F139" s="296" t="s">
        <v>6127</v>
      </c>
      <c r="G139" s="297" t="s">
        <v>4509</v>
      </c>
      <c r="H139" s="298">
        <v>1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364</v>
      </c>
      <c r="AT139" s="242" t="s">
        <v>338</v>
      </c>
      <c r="AU139" s="242" t="s">
        <v>91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304</v>
      </c>
      <c r="BM139" s="242" t="s">
        <v>352</v>
      </c>
    </row>
    <row r="140" s="2" customFormat="1" ht="66.75" customHeight="1">
      <c r="A140" s="41"/>
      <c r="B140" s="42"/>
      <c r="C140" s="294" t="s">
        <v>361</v>
      </c>
      <c r="D140" s="294" t="s">
        <v>338</v>
      </c>
      <c r="E140" s="295" t="s">
        <v>6128</v>
      </c>
      <c r="F140" s="296" t="s">
        <v>6129</v>
      </c>
      <c r="G140" s="297" t="s">
        <v>4509</v>
      </c>
      <c r="H140" s="298">
        <v>1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364</v>
      </c>
      <c r="AT140" s="242" t="s">
        <v>338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304</v>
      </c>
      <c r="BM140" s="242" t="s">
        <v>358</v>
      </c>
    </row>
    <row r="141" s="2" customFormat="1" ht="24.15" customHeight="1">
      <c r="A141" s="41"/>
      <c r="B141" s="42"/>
      <c r="C141" s="294" t="s">
        <v>304</v>
      </c>
      <c r="D141" s="294" t="s">
        <v>338</v>
      </c>
      <c r="E141" s="295" t="s">
        <v>6130</v>
      </c>
      <c r="F141" s="296" t="s">
        <v>6131</v>
      </c>
      <c r="G141" s="297" t="s">
        <v>4509</v>
      </c>
      <c r="H141" s="298">
        <v>4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364</v>
      </c>
      <c r="AT141" s="242" t="s">
        <v>338</v>
      </c>
      <c r="AU141" s="242" t="s">
        <v>91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304</v>
      </c>
      <c r="BM141" s="242" t="s">
        <v>364</v>
      </c>
    </row>
    <row r="142" s="2" customFormat="1" ht="16.5" customHeight="1">
      <c r="A142" s="41"/>
      <c r="B142" s="42"/>
      <c r="C142" s="294" t="s">
        <v>386</v>
      </c>
      <c r="D142" s="294" t="s">
        <v>338</v>
      </c>
      <c r="E142" s="295" t="s">
        <v>6132</v>
      </c>
      <c r="F142" s="296" t="s">
        <v>6133</v>
      </c>
      <c r="G142" s="297" t="s">
        <v>4509</v>
      </c>
      <c r="H142" s="298">
        <v>4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364</v>
      </c>
      <c r="AT142" s="242" t="s">
        <v>338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304</v>
      </c>
      <c r="BM142" s="242" t="s">
        <v>375</v>
      </c>
    </row>
    <row r="143" s="2" customFormat="1" ht="16.5" customHeight="1">
      <c r="A143" s="41"/>
      <c r="B143" s="42"/>
      <c r="C143" s="294" t="s">
        <v>309</v>
      </c>
      <c r="D143" s="294" t="s">
        <v>338</v>
      </c>
      <c r="E143" s="295" t="s">
        <v>6134</v>
      </c>
      <c r="F143" s="296" t="s">
        <v>6135</v>
      </c>
      <c r="G143" s="297" t="s">
        <v>4509</v>
      </c>
      <c r="H143" s="298">
        <v>1</v>
      </c>
      <c r="I143" s="299"/>
      <c r="J143" s="300">
        <f>ROUND(I143*H143,2)</f>
        <v>0</v>
      </c>
      <c r="K143" s="301"/>
      <c r="L143" s="302"/>
      <c r="M143" s="303" t="s">
        <v>1</v>
      </c>
      <c r="N143" s="304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364</v>
      </c>
      <c r="AT143" s="242" t="s">
        <v>338</v>
      </c>
      <c r="AU143" s="242" t="s">
        <v>91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304</v>
      </c>
      <c r="BM143" s="242" t="s">
        <v>390</v>
      </c>
    </row>
    <row r="144" s="2" customFormat="1" ht="21.75" customHeight="1">
      <c r="A144" s="41"/>
      <c r="B144" s="42"/>
      <c r="C144" s="294" t="s">
        <v>402</v>
      </c>
      <c r="D144" s="294" t="s">
        <v>338</v>
      </c>
      <c r="E144" s="295" t="s">
        <v>6136</v>
      </c>
      <c r="F144" s="296" t="s">
        <v>6137</v>
      </c>
      <c r="G144" s="297" t="s">
        <v>4509</v>
      </c>
      <c r="H144" s="298">
        <v>1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364</v>
      </c>
      <c r="AT144" s="242" t="s">
        <v>338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304</v>
      </c>
      <c r="BM144" s="242" t="s">
        <v>400</v>
      </c>
    </row>
    <row r="145" s="2" customFormat="1" ht="66.75" customHeight="1">
      <c r="A145" s="41"/>
      <c r="B145" s="42"/>
      <c r="C145" s="294" t="s">
        <v>409</v>
      </c>
      <c r="D145" s="294" t="s">
        <v>338</v>
      </c>
      <c r="E145" s="295" t="s">
        <v>6138</v>
      </c>
      <c r="F145" s="296" t="s">
        <v>6139</v>
      </c>
      <c r="G145" s="297" t="s">
        <v>4509</v>
      </c>
      <c r="H145" s="298">
        <v>4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364</v>
      </c>
      <c r="AT145" s="242" t="s">
        <v>338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304</v>
      </c>
      <c r="BM145" s="242" t="s">
        <v>405</v>
      </c>
    </row>
    <row r="146" s="2" customFormat="1" ht="37.8" customHeight="1">
      <c r="A146" s="41"/>
      <c r="B146" s="42"/>
      <c r="C146" s="294" t="s">
        <v>7</v>
      </c>
      <c r="D146" s="294" t="s">
        <v>338</v>
      </c>
      <c r="E146" s="295" t="s">
        <v>6140</v>
      </c>
      <c r="F146" s="296" t="s">
        <v>6141</v>
      </c>
      <c r="G146" s="297" t="s">
        <v>4509</v>
      </c>
      <c r="H146" s="298">
        <v>1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364</v>
      </c>
      <c r="AT146" s="242" t="s">
        <v>338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304</v>
      </c>
      <c r="BM146" s="242" t="s">
        <v>412</v>
      </c>
    </row>
    <row r="147" s="2" customFormat="1" ht="16.5" customHeight="1">
      <c r="A147" s="41"/>
      <c r="B147" s="42"/>
      <c r="C147" s="294" t="s">
        <v>322</v>
      </c>
      <c r="D147" s="294" t="s">
        <v>338</v>
      </c>
      <c r="E147" s="295" t="s">
        <v>6142</v>
      </c>
      <c r="F147" s="296" t="s">
        <v>6143</v>
      </c>
      <c r="G147" s="297" t="s">
        <v>4509</v>
      </c>
      <c r="H147" s="298">
        <v>1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364</v>
      </c>
      <c r="AT147" s="242" t="s">
        <v>338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304</v>
      </c>
      <c r="BM147" s="242" t="s">
        <v>424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4463</v>
      </c>
      <c r="F148" s="217" t="s">
        <v>6144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SUM(P149:P156)</f>
        <v>0</v>
      </c>
      <c r="Q148" s="222"/>
      <c r="R148" s="223">
        <f>SUM(R149:R156)</f>
        <v>0</v>
      </c>
      <c r="S148" s="222"/>
      <c r="T148" s="224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93</v>
      </c>
      <c r="AT148" s="226" t="s">
        <v>83</v>
      </c>
      <c r="AU148" s="226" t="s">
        <v>84</v>
      </c>
      <c r="AY148" s="225" t="s">
        <v>251</v>
      </c>
      <c r="BK148" s="227">
        <f>SUM(BK149:BK156)</f>
        <v>0</v>
      </c>
    </row>
    <row r="149" s="2" customFormat="1" ht="16.5" customHeight="1">
      <c r="A149" s="41"/>
      <c r="B149" s="42"/>
      <c r="C149" s="294" t="s">
        <v>437</v>
      </c>
      <c r="D149" s="294" t="s">
        <v>338</v>
      </c>
      <c r="E149" s="295" t="s">
        <v>6145</v>
      </c>
      <c r="F149" s="296" t="s">
        <v>6146</v>
      </c>
      <c r="G149" s="297" t="s">
        <v>4509</v>
      </c>
      <c r="H149" s="298">
        <v>1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364</v>
      </c>
      <c r="AT149" s="242" t="s">
        <v>338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304</v>
      </c>
      <c r="BM149" s="242" t="s">
        <v>433</v>
      </c>
    </row>
    <row r="150" s="2" customFormat="1" ht="16.5" customHeight="1">
      <c r="A150" s="41"/>
      <c r="B150" s="42"/>
      <c r="C150" s="294" t="s">
        <v>336</v>
      </c>
      <c r="D150" s="294" t="s">
        <v>338</v>
      </c>
      <c r="E150" s="295" t="s">
        <v>6147</v>
      </c>
      <c r="F150" s="296" t="s">
        <v>6148</v>
      </c>
      <c r="G150" s="297" t="s">
        <v>4509</v>
      </c>
      <c r="H150" s="298">
        <v>6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364</v>
      </c>
      <c r="AT150" s="242" t="s">
        <v>338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304</v>
      </c>
      <c r="BM150" s="242" t="s">
        <v>440</v>
      </c>
    </row>
    <row r="151" s="2" customFormat="1" ht="16.5" customHeight="1">
      <c r="A151" s="41"/>
      <c r="B151" s="42"/>
      <c r="C151" s="294" t="s">
        <v>450</v>
      </c>
      <c r="D151" s="294" t="s">
        <v>338</v>
      </c>
      <c r="E151" s="295" t="s">
        <v>6149</v>
      </c>
      <c r="F151" s="296" t="s">
        <v>6150</v>
      </c>
      <c r="G151" s="297" t="s">
        <v>4509</v>
      </c>
      <c r="H151" s="298">
        <v>1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364</v>
      </c>
      <c r="AT151" s="242" t="s">
        <v>338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304</v>
      </c>
      <c r="BM151" s="242" t="s">
        <v>448</v>
      </c>
    </row>
    <row r="152" s="2" customFormat="1" ht="16.5" customHeight="1">
      <c r="A152" s="41"/>
      <c r="B152" s="42"/>
      <c r="C152" s="294" t="s">
        <v>341</v>
      </c>
      <c r="D152" s="294" t="s">
        <v>338</v>
      </c>
      <c r="E152" s="295" t="s">
        <v>6151</v>
      </c>
      <c r="F152" s="296" t="s">
        <v>6152</v>
      </c>
      <c r="G152" s="297" t="s">
        <v>4509</v>
      </c>
      <c r="H152" s="298">
        <v>1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364</v>
      </c>
      <c r="AT152" s="242" t="s">
        <v>338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304</v>
      </c>
      <c r="BM152" s="242" t="s">
        <v>453</v>
      </c>
    </row>
    <row r="153" s="2" customFormat="1" ht="16.5" customHeight="1">
      <c r="A153" s="41"/>
      <c r="B153" s="42"/>
      <c r="C153" s="294" t="s">
        <v>462</v>
      </c>
      <c r="D153" s="294" t="s">
        <v>338</v>
      </c>
      <c r="E153" s="295" t="s">
        <v>6153</v>
      </c>
      <c r="F153" s="296" t="s">
        <v>6154</v>
      </c>
      <c r="G153" s="297" t="s">
        <v>4509</v>
      </c>
      <c r="H153" s="298">
        <v>15</v>
      </c>
      <c r="I153" s="299"/>
      <c r="J153" s="300">
        <f>ROUND(I153*H153,2)</f>
        <v>0</v>
      </c>
      <c r="K153" s="301"/>
      <c r="L153" s="302"/>
      <c r="M153" s="303" t="s">
        <v>1</v>
      </c>
      <c r="N153" s="304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364</v>
      </c>
      <c r="AT153" s="242" t="s">
        <v>338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304</v>
      </c>
      <c r="BM153" s="242" t="s">
        <v>458</v>
      </c>
    </row>
    <row r="154" s="2" customFormat="1" ht="16.5" customHeight="1">
      <c r="A154" s="41"/>
      <c r="B154" s="42"/>
      <c r="C154" s="294" t="s">
        <v>352</v>
      </c>
      <c r="D154" s="294" t="s">
        <v>338</v>
      </c>
      <c r="E154" s="295" t="s">
        <v>6155</v>
      </c>
      <c r="F154" s="296" t="s">
        <v>6156</v>
      </c>
      <c r="G154" s="297" t="s">
        <v>4509</v>
      </c>
      <c r="H154" s="298">
        <v>149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364</v>
      </c>
      <c r="AT154" s="242" t="s">
        <v>338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304</v>
      </c>
      <c r="BM154" s="242" t="s">
        <v>465</v>
      </c>
    </row>
    <row r="155" s="2" customFormat="1" ht="24.15" customHeight="1">
      <c r="A155" s="41"/>
      <c r="B155" s="42"/>
      <c r="C155" s="294" t="s">
        <v>472</v>
      </c>
      <c r="D155" s="294" t="s">
        <v>338</v>
      </c>
      <c r="E155" s="295" t="s">
        <v>6130</v>
      </c>
      <c r="F155" s="296" t="s">
        <v>6131</v>
      </c>
      <c r="G155" s="297" t="s">
        <v>4509</v>
      </c>
      <c r="H155" s="298">
        <v>4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364</v>
      </c>
      <c r="AT155" s="242" t="s">
        <v>338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304</v>
      </c>
      <c r="BM155" s="242" t="s">
        <v>470</v>
      </c>
    </row>
    <row r="156" s="2" customFormat="1" ht="16.5" customHeight="1">
      <c r="A156" s="41"/>
      <c r="B156" s="42"/>
      <c r="C156" s="294" t="s">
        <v>358</v>
      </c>
      <c r="D156" s="294" t="s">
        <v>338</v>
      </c>
      <c r="E156" s="295" t="s">
        <v>6157</v>
      </c>
      <c r="F156" s="296" t="s">
        <v>6158</v>
      </c>
      <c r="G156" s="297" t="s">
        <v>4509</v>
      </c>
      <c r="H156" s="298">
        <v>1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364</v>
      </c>
      <c r="AT156" s="242" t="s">
        <v>338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304</v>
      </c>
      <c r="BM156" s="242" t="s">
        <v>475</v>
      </c>
    </row>
    <row r="157" s="12" customFormat="1" ht="25.92" customHeight="1">
      <c r="A157" s="12"/>
      <c r="B157" s="214"/>
      <c r="C157" s="215"/>
      <c r="D157" s="216" t="s">
        <v>83</v>
      </c>
      <c r="E157" s="217" t="s">
        <v>4917</v>
      </c>
      <c r="F157" s="217" t="s">
        <v>6159</v>
      </c>
      <c r="G157" s="215"/>
      <c r="H157" s="215"/>
      <c r="I157" s="218"/>
      <c r="J157" s="219">
        <f>BK157</f>
        <v>0</v>
      </c>
      <c r="K157" s="215"/>
      <c r="L157" s="220"/>
      <c r="M157" s="221"/>
      <c r="N157" s="222"/>
      <c r="O157" s="222"/>
      <c r="P157" s="223">
        <f>SUM(P158:P166)</f>
        <v>0</v>
      </c>
      <c r="Q157" s="222"/>
      <c r="R157" s="223">
        <f>SUM(R158:R166)</f>
        <v>0</v>
      </c>
      <c r="S157" s="222"/>
      <c r="T157" s="224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93</v>
      </c>
      <c r="AT157" s="226" t="s">
        <v>83</v>
      </c>
      <c r="AU157" s="226" t="s">
        <v>84</v>
      </c>
      <c r="AY157" s="225" t="s">
        <v>251</v>
      </c>
      <c r="BK157" s="227">
        <f>SUM(BK158:BK166)</f>
        <v>0</v>
      </c>
    </row>
    <row r="158" s="2" customFormat="1" ht="49.05" customHeight="1">
      <c r="A158" s="41"/>
      <c r="B158" s="42"/>
      <c r="C158" s="230" t="s">
        <v>488</v>
      </c>
      <c r="D158" s="230" t="s">
        <v>253</v>
      </c>
      <c r="E158" s="231" t="s">
        <v>6160</v>
      </c>
      <c r="F158" s="232" t="s">
        <v>6161</v>
      </c>
      <c r="G158" s="233" t="s">
        <v>4509</v>
      </c>
      <c r="H158" s="234">
        <v>220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304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304</v>
      </c>
      <c r="BM158" s="242" t="s">
        <v>480</v>
      </c>
    </row>
    <row r="159" s="2" customFormat="1" ht="55.5" customHeight="1">
      <c r="A159" s="41"/>
      <c r="B159" s="42"/>
      <c r="C159" s="230" t="s">
        <v>364</v>
      </c>
      <c r="D159" s="230" t="s">
        <v>253</v>
      </c>
      <c r="E159" s="231" t="s">
        <v>6162</v>
      </c>
      <c r="F159" s="232" t="s">
        <v>6163</v>
      </c>
      <c r="G159" s="233" t="s">
        <v>4509</v>
      </c>
      <c r="H159" s="234">
        <v>145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304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304</v>
      </c>
      <c r="BM159" s="242" t="s">
        <v>491</v>
      </c>
    </row>
    <row r="160" s="2" customFormat="1" ht="16.5" customHeight="1">
      <c r="A160" s="41"/>
      <c r="B160" s="42"/>
      <c r="C160" s="294" t="s">
        <v>522</v>
      </c>
      <c r="D160" s="294" t="s">
        <v>338</v>
      </c>
      <c r="E160" s="295" t="s">
        <v>6164</v>
      </c>
      <c r="F160" s="296" t="s">
        <v>6165</v>
      </c>
      <c r="G160" s="297" t="s">
        <v>4509</v>
      </c>
      <c r="H160" s="298">
        <v>6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364</v>
      </c>
      <c r="AT160" s="242" t="s">
        <v>338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304</v>
      </c>
      <c r="BM160" s="242" t="s">
        <v>497</v>
      </c>
    </row>
    <row r="161" s="2" customFormat="1" ht="16.5" customHeight="1">
      <c r="A161" s="41"/>
      <c r="B161" s="42"/>
      <c r="C161" s="294" t="s">
        <v>375</v>
      </c>
      <c r="D161" s="294" t="s">
        <v>338</v>
      </c>
      <c r="E161" s="295" t="s">
        <v>6166</v>
      </c>
      <c r="F161" s="296" t="s">
        <v>6167</v>
      </c>
      <c r="G161" s="297" t="s">
        <v>4509</v>
      </c>
      <c r="H161" s="298">
        <v>10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364</v>
      </c>
      <c r="AT161" s="242" t="s">
        <v>338</v>
      </c>
      <c r="AU161" s="242" t="s">
        <v>91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304</v>
      </c>
      <c r="BM161" s="242" t="s">
        <v>525</v>
      </c>
    </row>
    <row r="162" s="2" customFormat="1" ht="24.15" customHeight="1">
      <c r="A162" s="41"/>
      <c r="B162" s="42"/>
      <c r="C162" s="230" t="s">
        <v>546</v>
      </c>
      <c r="D162" s="230" t="s">
        <v>253</v>
      </c>
      <c r="E162" s="231" t="s">
        <v>6168</v>
      </c>
      <c r="F162" s="232" t="s">
        <v>6169</v>
      </c>
      <c r="G162" s="233" t="s">
        <v>4509</v>
      </c>
      <c r="H162" s="234">
        <v>1980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304</v>
      </c>
      <c r="AT162" s="242" t="s">
        <v>253</v>
      </c>
      <c r="AU162" s="242" t="s">
        <v>91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304</v>
      </c>
      <c r="BM162" s="242" t="s">
        <v>544</v>
      </c>
    </row>
    <row r="163" s="2" customFormat="1" ht="24.15" customHeight="1">
      <c r="A163" s="41"/>
      <c r="B163" s="42"/>
      <c r="C163" s="230" t="s">
        <v>390</v>
      </c>
      <c r="D163" s="230" t="s">
        <v>253</v>
      </c>
      <c r="E163" s="231" t="s">
        <v>6170</v>
      </c>
      <c r="F163" s="232" t="s">
        <v>6171</v>
      </c>
      <c r="G163" s="233" t="s">
        <v>4509</v>
      </c>
      <c r="H163" s="234">
        <v>475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304</v>
      </c>
      <c r="AT163" s="242" t="s">
        <v>253</v>
      </c>
      <c r="AU163" s="242" t="s">
        <v>91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304</v>
      </c>
      <c r="BM163" s="242" t="s">
        <v>549</v>
      </c>
    </row>
    <row r="164" s="2" customFormat="1" ht="24.15" customHeight="1">
      <c r="A164" s="41"/>
      <c r="B164" s="42"/>
      <c r="C164" s="230" t="s">
        <v>557</v>
      </c>
      <c r="D164" s="230" t="s">
        <v>253</v>
      </c>
      <c r="E164" s="231" t="s">
        <v>6172</v>
      </c>
      <c r="F164" s="232" t="s">
        <v>6173</v>
      </c>
      <c r="G164" s="233" t="s">
        <v>4509</v>
      </c>
      <c r="H164" s="234">
        <v>2150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304</v>
      </c>
      <c r="AT164" s="242" t="s">
        <v>253</v>
      </c>
      <c r="AU164" s="242" t="s">
        <v>91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304</v>
      </c>
      <c r="BM164" s="242" t="s">
        <v>555</v>
      </c>
    </row>
    <row r="165" s="2" customFormat="1" ht="33" customHeight="1">
      <c r="A165" s="41"/>
      <c r="B165" s="42"/>
      <c r="C165" s="230" t="s">
        <v>400</v>
      </c>
      <c r="D165" s="230" t="s">
        <v>253</v>
      </c>
      <c r="E165" s="231" t="s">
        <v>6174</v>
      </c>
      <c r="F165" s="232" t="s">
        <v>6175</v>
      </c>
      <c r="G165" s="233" t="s">
        <v>4509</v>
      </c>
      <c r="H165" s="234">
        <v>1580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304</v>
      </c>
      <c r="AT165" s="242" t="s">
        <v>253</v>
      </c>
      <c r="AU165" s="242" t="s">
        <v>91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304</v>
      </c>
      <c r="BM165" s="242" t="s">
        <v>560</v>
      </c>
    </row>
    <row r="166" s="2" customFormat="1" ht="44.25" customHeight="1">
      <c r="A166" s="41"/>
      <c r="B166" s="42"/>
      <c r="C166" s="230" t="s">
        <v>575</v>
      </c>
      <c r="D166" s="230" t="s">
        <v>253</v>
      </c>
      <c r="E166" s="231" t="s">
        <v>6176</v>
      </c>
      <c r="F166" s="232" t="s">
        <v>6177</v>
      </c>
      <c r="G166" s="233" t="s">
        <v>4509</v>
      </c>
      <c r="H166" s="234">
        <v>2050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304</v>
      </c>
      <c r="AT166" s="242" t="s">
        <v>253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304</v>
      </c>
      <c r="BM166" s="242" t="s">
        <v>572</v>
      </c>
    </row>
    <row r="167" s="12" customFormat="1" ht="25.92" customHeight="1">
      <c r="A167" s="12"/>
      <c r="B167" s="214"/>
      <c r="C167" s="215"/>
      <c r="D167" s="216" t="s">
        <v>83</v>
      </c>
      <c r="E167" s="217" t="s">
        <v>4465</v>
      </c>
      <c r="F167" s="217" t="s">
        <v>5188</v>
      </c>
      <c r="G167" s="215"/>
      <c r="H167" s="215"/>
      <c r="I167" s="218"/>
      <c r="J167" s="219">
        <f>BK167</f>
        <v>0</v>
      </c>
      <c r="K167" s="215"/>
      <c r="L167" s="220"/>
      <c r="M167" s="221"/>
      <c r="N167" s="222"/>
      <c r="O167" s="222"/>
      <c r="P167" s="223">
        <f>SUM(P168:P175)</f>
        <v>0</v>
      </c>
      <c r="Q167" s="222"/>
      <c r="R167" s="223">
        <f>SUM(R168:R175)</f>
        <v>0</v>
      </c>
      <c r="S167" s="222"/>
      <c r="T167" s="224">
        <f>SUM(T168:T175)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93</v>
      </c>
      <c r="AT167" s="226" t="s">
        <v>83</v>
      </c>
      <c r="AU167" s="226" t="s">
        <v>84</v>
      </c>
      <c r="AY167" s="225" t="s">
        <v>251</v>
      </c>
      <c r="BK167" s="227">
        <f>SUM(BK168:BK175)</f>
        <v>0</v>
      </c>
    </row>
    <row r="168" s="2" customFormat="1" ht="24.15" customHeight="1">
      <c r="A168" s="41"/>
      <c r="B168" s="42"/>
      <c r="C168" s="230" t="s">
        <v>588</v>
      </c>
      <c r="D168" s="230" t="s">
        <v>253</v>
      </c>
      <c r="E168" s="231" t="s">
        <v>6178</v>
      </c>
      <c r="F168" s="232" t="s">
        <v>6179</v>
      </c>
      <c r="G168" s="233" t="s">
        <v>4509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304</v>
      </c>
      <c r="AT168" s="242" t="s">
        <v>253</v>
      </c>
      <c r="AU168" s="242" t="s">
        <v>91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304</v>
      </c>
      <c r="BM168" s="242" t="s">
        <v>585</v>
      </c>
    </row>
    <row r="169" s="2" customFormat="1" ht="24.15" customHeight="1">
      <c r="A169" s="41"/>
      <c r="B169" s="42"/>
      <c r="C169" s="230" t="s">
        <v>412</v>
      </c>
      <c r="D169" s="230" t="s">
        <v>253</v>
      </c>
      <c r="E169" s="231" t="s">
        <v>6180</v>
      </c>
      <c r="F169" s="232" t="s">
        <v>6181</v>
      </c>
      <c r="G169" s="233" t="s">
        <v>4509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304</v>
      </c>
      <c r="AT169" s="242" t="s">
        <v>253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304</v>
      </c>
      <c r="BM169" s="242" t="s">
        <v>591</v>
      </c>
    </row>
    <row r="170" s="2" customFormat="1" ht="33" customHeight="1">
      <c r="A170" s="41"/>
      <c r="B170" s="42"/>
      <c r="C170" s="230" t="s">
        <v>600</v>
      </c>
      <c r="D170" s="230" t="s">
        <v>253</v>
      </c>
      <c r="E170" s="231" t="s">
        <v>6182</v>
      </c>
      <c r="F170" s="232" t="s">
        <v>6183</v>
      </c>
      <c r="G170" s="233" t="s">
        <v>4509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304</v>
      </c>
      <c r="AT170" s="242" t="s">
        <v>253</v>
      </c>
      <c r="AU170" s="242" t="s">
        <v>91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304</v>
      </c>
      <c r="BM170" s="242" t="s">
        <v>595</v>
      </c>
    </row>
    <row r="171" s="2" customFormat="1" ht="37.8" customHeight="1">
      <c r="A171" s="41"/>
      <c r="B171" s="42"/>
      <c r="C171" s="230" t="s">
        <v>424</v>
      </c>
      <c r="D171" s="230" t="s">
        <v>253</v>
      </c>
      <c r="E171" s="231" t="s">
        <v>6184</v>
      </c>
      <c r="F171" s="232" t="s">
        <v>6185</v>
      </c>
      <c r="G171" s="233" t="s">
        <v>4509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304</v>
      </c>
      <c r="AT171" s="242" t="s">
        <v>253</v>
      </c>
      <c r="AU171" s="242" t="s">
        <v>91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304</v>
      </c>
      <c r="BM171" s="242" t="s">
        <v>603</v>
      </c>
    </row>
    <row r="172" s="2" customFormat="1" ht="16.5" customHeight="1">
      <c r="A172" s="41"/>
      <c r="B172" s="42"/>
      <c r="C172" s="230" t="s">
        <v>612</v>
      </c>
      <c r="D172" s="230" t="s">
        <v>253</v>
      </c>
      <c r="E172" s="231" t="s">
        <v>6186</v>
      </c>
      <c r="F172" s="232" t="s">
        <v>6187</v>
      </c>
      <c r="G172" s="233" t="s">
        <v>4509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304</v>
      </c>
      <c r="AT172" s="242" t="s">
        <v>253</v>
      </c>
      <c r="AU172" s="242" t="s">
        <v>91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304</v>
      </c>
      <c r="BM172" s="242" t="s">
        <v>610</v>
      </c>
    </row>
    <row r="173" s="2" customFormat="1" ht="16.5" customHeight="1">
      <c r="A173" s="41"/>
      <c r="B173" s="42"/>
      <c r="C173" s="230" t="s">
        <v>433</v>
      </c>
      <c r="D173" s="230" t="s">
        <v>253</v>
      </c>
      <c r="E173" s="231" t="s">
        <v>6188</v>
      </c>
      <c r="F173" s="232" t="s">
        <v>6189</v>
      </c>
      <c r="G173" s="233" t="s">
        <v>4509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304</v>
      </c>
      <c r="AT173" s="242" t="s">
        <v>253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304</v>
      </c>
      <c r="BM173" s="242" t="s">
        <v>992</v>
      </c>
    </row>
    <row r="174" s="2" customFormat="1" ht="21.75" customHeight="1">
      <c r="A174" s="41"/>
      <c r="B174" s="42"/>
      <c r="C174" s="230" t="s">
        <v>633</v>
      </c>
      <c r="D174" s="230" t="s">
        <v>253</v>
      </c>
      <c r="E174" s="231" t="s">
        <v>6190</v>
      </c>
      <c r="F174" s="232" t="s">
        <v>6191</v>
      </c>
      <c r="G174" s="233" t="s">
        <v>4509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304</v>
      </c>
      <c r="AT174" s="242" t="s">
        <v>253</v>
      </c>
      <c r="AU174" s="242" t="s">
        <v>91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304</v>
      </c>
      <c r="BM174" s="242" t="s">
        <v>1009</v>
      </c>
    </row>
    <row r="175" s="2" customFormat="1" ht="16.5" customHeight="1">
      <c r="A175" s="41"/>
      <c r="B175" s="42"/>
      <c r="C175" s="230" t="s">
        <v>440</v>
      </c>
      <c r="D175" s="230" t="s">
        <v>253</v>
      </c>
      <c r="E175" s="231" t="s">
        <v>6192</v>
      </c>
      <c r="F175" s="232" t="s">
        <v>6193</v>
      </c>
      <c r="G175" s="233" t="s">
        <v>4509</v>
      </c>
      <c r="H175" s="234">
        <v>1</v>
      </c>
      <c r="I175" s="235"/>
      <c r="J175" s="236">
        <f>ROUND(I175*H175,2)</f>
        <v>0</v>
      </c>
      <c r="K175" s="237"/>
      <c r="L175" s="47"/>
      <c r="M175" s="306" t="s">
        <v>1</v>
      </c>
      <c r="N175" s="307" t="s">
        <v>49</v>
      </c>
      <c r="O175" s="308"/>
      <c r="P175" s="309">
        <f>O175*H175</f>
        <v>0</v>
      </c>
      <c r="Q175" s="309">
        <v>0</v>
      </c>
      <c r="R175" s="309">
        <f>Q175*H175</f>
        <v>0</v>
      </c>
      <c r="S175" s="309">
        <v>0</v>
      </c>
      <c r="T175" s="310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304</v>
      </c>
      <c r="AT175" s="242" t="s">
        <v>253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304</v>
      </c>
      <c r="BM175" s="242" t="s">
        <v>1024</v>
      </c>
    </row>
    <row r="176" s="2" customFormat="1" ht="6.96" customHeight="1">
      <c r="A176" s="41"/>
      <c r="B176" s="69"/>
      <c r="C176" s="70"/>
      <c r="D176" s="70"/>
      <c r="E176" s="70"/>
      <c r="F176" s="70"/>
      <c r="G176" s="70"/>
      <c r="H176" s="70"/>
      <c r="I176" s="70"/>
      <c r="J176" s="70"/>
      <c r="K176" s="70"/>
      <c r="L176" s="47"/>
      <c r="M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</row>
  </sheetData>
  <sheetProtection sheet="1" autoFilter="0" formatColumns="0" formatRows="0" objects="1" scenarios="1" spinCount="100000" saltValue="EbxbYxBGR/foxk+1ycztTSGz9l1te0Xs33C7n/bPEuXfV08WEn/VilXRycMOMIq7pOBUrdUdO2UX4L/qDK4yMQ==" hashValue="xzweiIgc5ZFTavJIn3guL669p/PqBHHYM6jN1qquYOGbrNbHkSEfWmurjn56sMlOLYHPKSNYnkL7RORJ34tHDw==" algorithmName="SHA-512" password="CC35"/>
  <autoFilter ref="C123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6194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ROUND(J124,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ROUND((SUM(BE124:BE159)),  2)</f>
        <v>0</v>
      </c>
      <c r="G35" s="41"/>
      <c r="H35" s="41"/>
      <c r="I35" s="167">
        <v>0.20999999999999999</v>
      </c>
      <c r="J35" s="166">
        <f>ROUND(((SUM(BE124:BE159))*I35),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ROUND((SUM(BF124:BF159)),  2)</f>
        <v>0</v>
      </c>
      <c r="G36" s="41"/>
      <c r="H36" s="41"/>
      <c r="I36" s="167">
        <v>0.12</v>
      </c>
      <c r="J36" s="166">
        <f>ROUND(((SUM(BF124:BF159))*I36),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ROUND((SUM(BG124:BG159)),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ROUND((SUM(BH124:BH159)),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ROUND((SUM(BI124:BI159)),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01_FOT - Fotovoltaika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J124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6195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6196</v>
      </c>
      <c r="E100" s="194"/>
      <c r="F100" s="194"/>
      <c r="G100" s="194"/>
      <c r="H100" s="194"/>
      <c r="I100" s="194"/>
      <c r="J100" s="195">
        <f>J139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6197</v>
      </c>
      <c r="E101" s="194"/>
      <c r="F101" s="194"/>
      <c r="G101" s="194"/>
      <c r="H101" s="194"/>
      <c r="I101" s="194"/>
      <c r="J101" s="195">
        <f>J145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6198</v>
      </c>
      <c r="E102" s="194"/>
      <c r="F102" s="194"/>
      <c r="G102" s="194"/>
      <c r="H102" s="194"/>
      <c r="I102" s="194"/>
      <c r="J102" s="195">
        <f>J154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236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" customFormat="1" ht="12" customHeight="1">
      <c r="B113" s="23"/>
      <c r="C113" s="34" t="s">
        <v>190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1"/>
      <c r="B114" s="42"/>
      <c r="C114" s="43"/>
      <c r="D114" s="43"/>
      <c r="E114" s="186" t="s">
        <v>191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192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79" t="str">
        <f>E11</f>
        <v>SO 01_FOT - Fotovoltaika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22</v>
      </c>
      <c r="D118" s="43"/>
      <c r="E118" s="43"/>
      <c r="F118" s="29" t="str">
        <f>F14</f>
        <v xml:space="preserve"> </v>
      </c>
      <c r="G118" s="43"/>
      <c r="H118" s="43"/>
      <c r="I118" s="34" t="s">
        <v>24</v>
      </c>
      <c r="J118" s="82" t="str">
        <f>IF(J14="","",J14)</f>
        <v>25. 11. 2022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30</v>
      </c>
      <c r="D120" s="43"/>
      <c r="E120" s="43"/>
      <c r="F120" s="29" t="str">
        <f>E17</f>
        <v>Vysoká škola polytechnická Jihlava</v>
      </c>
      <c r="G120" s="43"/>
      <c r="H120" s="43"/>
      <c r="I120" s="34" t="s">
        <v>36</v>
      </c>
      <c r="J120" s="39" t="str">
        <f>E23</f>
        <v>A32 spol. s r. o.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34</v>
      </c>
      <c r="D121" s="43"/>
      <c r="E121" s="43"/>
      <c r="F121" s="29" t="str">
        <f>IF(E20="","",E20)</f>
        <v>Vyplň údaj</v>
      </c>
      <c r="G121" s="43"/>
      <c r="H121" s="43"/>
      <c r="I121" s="34" t="s">
        <v>41</v>
      </c>
      <c r="J121" s="39" t="str">
        <f>E26</f>
        <v xml:space="preserve"> 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0.32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1" customFormat="1" ht="29.28" customHeight="1">
      <c r="A123" s="202"/>
      <c r="B123" s="203"/>
      <c r="C123" s="204" t="s">
        <v>237</v>
      </c>
      <c r="D123" s="205" t="s">
        <v>69</v>
      </c>
      <c r="E123" s="205" t="s">
        <v>65</v>
      </c>
      <c r="F123" s="205" t="s">
        <v>66</v>
      </c>
      <c r="G123" s="205" t="s">
        <v>238</v>
      </c>
      <c r="H123" s="205" t="s">
        <v>239</v>
      </c>
      <c r="I123" s="205" t="s">
        <v>240</v>
      </c>
      <c r="J123" s="206" t="s">
        <v>196</v>
      </c>
      <c r="K123" s="207" t="s">
        <v>241</v>
      </c>
      <c r="L123" s="208"/>
      <c r="M123" s="103" t="s">
        <v>1</v>
      </c>
      <c r="N123" s="104" t="s">
        <v>48</v>
      </c>
      <c r="O123" s="104" t="s">
        <v>242</v>
      </c>
      <c r="P123" s="104" t="s">
        <v>243</v>
      </c>
      <c r="Q123" s="104" t="s">
        <v>244</v>
      </c>
      <c r="R123" s="104" t="s">
        <v>245</v>
      </c>
      <c r="S123" s="104" t="s">
        <v>246</v>
      </c>
      <c r="T123" s="105" t="s">
        <v>247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1"/>
      <c r="B124" s="42"/>
      <c r="C124" s="110" t="s">
        <v>248</v>
      </c>
      <c r="D124" s="43"/>
      <c r="E124" s="43"/>
      <c r="F124" s="43"/>
      <c r="G124" s="43"/>
      <c r="H124" s="43"/>
      <c r="I124" s="43"/>
      <c r="J124" s="209">
        <f>BK124</f>
        <v>0</v>
      </c>
      <c r="K124" s="43"/>
      <c r="L124" s="47"/>
      <c r="M124" s="106"/>
      <c r="N124" s="210"/>
      <c r="O124" s="107"/>
      <c r="P124" s="211">
        <f>P125+P139+P145+P154</f>
        <v>0</v>
      </c>
      <c r="Q124" s="107"/>
      <c r="R124" s="211">
        <f>R125+R139+R145+R154</f>
        <v>0</v>
      </c>
      <c r="S124" s="107"/>
      <c r="T124" s="212">
        <f>T125+T139+T145+T154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83</v>
      </c>
      <c r="AU124" s="19" t="s">
        <v>198</v>
      </c>
      <c r="BK124" s="213">
        <f>BK125+BK139+BK145+BK154</f>
        <v>0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4461</v>
      </c>
      <c r="F125" s="217" t="s">
        <v>6199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SUM(P126:P138)</f>
        <v>0</v>
      </c>
      <c r="Q125" s="222"/>
      <c r="R125" s="223">
        <f>SUM(R126:R138)</f>
        <v>0</v>
      </c>
      <c r="S125" s="222"/>
      <c r="T125" s="224">
        <f>SUM(T126:T138)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91</v>
      </c>
      <c r="AT125" s="226" t="s">
        <v>83</v>
      </c>
      <c r="AU125" s="226" t="s">
        <v>84</v>
      </c>
      <c r="AY125" s="225" t="s">
        <v>251</v>
      </c>
      <c r="BK125" s="227">
        <f>SUM(BK126:BK138)</f>
        <v>0</v>
      </c>
    </row>
    <row r="126" s="2" customFormat="1" ht="16.5" customHeight="1">
      <c r="A126" s="41"/>
      <c r="B126" s="42"/>
      <c r="C126" s="230" t="s">
        <v>91</v>
      </c>
      <c r="D126" s="230" t="s">
        <v>253</v>
      </c>
      <c r="E126" s="231" t="s">
        <v>6200</v>
      </c>
      <c r="F126" s="232" t="s">
        <v>6201</v>
      </c>
      <c r="G126" s="233" t="s">
        <v>571</v>
      </c>
      <c r="H126" s="234">
        <v>164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304</v>
      </c>
      <c r="AT126" s="242" t="s">
        <v>253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304</v>
      </c>
      <c r="BM126" s="242" t="s">
        <v>93</v>
      </c>
    </row>
    <row r="127" s="2" customFormat="1" ht="16.5" customHeight="1">
      <c r="A127" s="41"/>
      <c r="B127" s="42"/>
      <c r="C127" s="230" t="s">
        <v>93</v>
      </c>
      <c r="D127" s="230" t="s">
        <v>253</v>
      </c>
      <c r="E127" s="231" t="s">
        <v>6202</v>
      </c>
      <c r="F127" s="232" t="s">
        <v>6203</v>
      </c>
      <c r="G127" s="233" t="s">
        <v>571</v>
      </c>
      <c r="H127" s="234">
        <v>2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304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304</v>
      </c>
      <c r="BM127" s="242" t="s">
        <v>257</v>
      </c>
    </row>
    <row r="128" s="2" customFormat="1" ht="16.5" customHeight="1">
      <c r="A128" s="41"/>
      <c r="B128" s="42"/>
      <c r="C128" s="230" t="s">
        <v>273</v>
      </c>
      <c r="D128" s="230" t="s">
        <v>253</v>
      </c>
      <c r="E128" s="231" t="s">
        <v>6204</v>
      </c>
      <c r="F128" s="232" t="s">
        <v>6205</v>
      </c>
      <c r="G128" s="233" t="s">
        <v>571</v>
      </c>
      <c r="H128" s="234">
        <v>82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304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304</v>
      </c>
      <c r="BM128" s="242" t="s">
        <v>276</v>
      </c>
    </row>
    <row r="129" s="2" customFormat="1" ht="16.5" customHeight="1">
      <c r="A129" s="41"/>
      <c r="B129" s="42"/>
      <c r="C129" s="230" t="s">
        <v>257</v>
      </c>
      <c r="D129" s="230" t="s">
        <v>253</v>
      </c>
      <c r="E129" s="231" t="s">
        <v>6206</v>
      </c>
      <c r="F129" s="232" t="s">
        <v>6207</v>
      </c>
      <c r="G129" s="233" t="s">
        <v>571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304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304</v>
      </c>
      <c r="BM129" s="242" t="s">
        <v>281</v>
      </c>
    </row>
    <row r="130" s="2" customFormat="1" ht="16.5" customHeight="1">
      <c r="A130" s="41"/>
      <c r="B130" s="42"/>
      <c r="C130" s="230" t="s">
        <v>284</v>
      </c>
      <c r="D130" s="230" t="s">
        <v>253</v>
      </c>
      <c r="E130" s="231" t="s">
        <v>6208</v>
      </c>
      <c r="F130" s="232" t="s">
        <v>6209</v>
      </c>
      <c r="G130" s="233" t="s">
        <v>321</v>
      </c>
      <c r="H130" s="234">
        <v>160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304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304</v>
      </c>
      <c r="BM130" s="242" t="s">
        <v>8</v>
      </c>
    </row>
    <row r="131" s="2" customFormat="1" ht="16.5" customHeight="1">
      <c r="A131" s="41"/>
      <c r="B131" s="42"/>
      <c r="C131" s="230" t="s">
        <v>276</v>
      </c>
      <c r="D131" s="230" t="s">
        <v>253</v>
      </c>
      <c r="E131" s="231" t="s">
        <v>6210</v>
      </c>
      <c r="F131" s="232" t="s">
        <v>6211</v>
      </c>
      <c r="G131" s="233" t="s">
        <v>321</v>
      </c>
      <c r="H131" s="234">
        <v>150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304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304</v>
      </c>
      <c r="BM131" s="242" t="s">
        <v>299</v>
      </c>
    </row>
    <row r="132" s="2" customFormat="1" ht="16.5" customHeight="1">
      <c r="A132" s="41"/>
      <c r="B132" s="42"/>
      <c r="C132" s="230" t="s">
        <v>295</v>
      </c>
      <c r="D132" s="230" t="s">
        <v>253</v>
      </c>
      <c r="E132" s="231" t="s">
        <v>6212</v>
      </c>
      <c r="F132" s="232" t="s">
        <v>6213</v>
      </c>
      <c r="G132" s="233" t="s">
        <v>1431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304</v>
      </c>
      <c r="AT132" s="242" t="s">
        <v>253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304</v>
      </c>
      <c r="BM132" s="242" t="s">
        <v>304</v>
      </c>
    </row>
    <row r="133" s="2" customFormat="1" ht="16.5" customHeight="1">
      <c r="A133" s="41"/>
      <c r="B133" s="42"/>
      <c r="C133" s="230" t="s">
        <v>281</v>
      </c>
      <c r="D133" s="230" t="s">
        <v>253</v>
      </c>
      <c r="E133" s="231" t="s">
        <v>6214</v>
      </c>
      <c r="F133" s="232" t="s">
        <v>6215</v>
      </c>
      <c r="G133" s="233" t="s">
        <v>1431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304</v>
      </c>
      <c r="AT133" s="242" t="s">
        <v>253</v>
      </c>
      <c r="AU133" s="242" t="s">
        <v>91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304</v>
      </c>
      <c r="BM133" s="242" t="s">
        <v>309</v>
      </c>
    </row>
    <row r="134" s="2" customFormat="1" ht="16.5" customHeight="1">
      <c r="A134" s="41"/>
      <c r="B134" s="42"/>
      <c r="C134" s="230" t="s">
        <v>306</v>
      </c>
      <c r="D134" s="230" t="s">
        <v>253</v>
      </c>
      <c r="E134" s="231" t="s">
        <v>6216</v>
      </c>
      <c r="F134" s="232" t="s">
        <v>6217</v>
      </c>
      <c r="G134" s="233" t="s">
        <v>1431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304</v>
      </c>
      <c r="AT134" s="242" t="s">
        <v>253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304</v>
      </c>
      <c r="BM134" s="242" t="s">
        <v>409</v>
      </c>
    </row>
    <row r="135" s="2" customFormat="1">
      <c r="A135" s="41"/>
      <c r="B135" s="42"/>
      <c r="C135" s="43"/>
      <c r="D135" s="251" t="s">
        <v>289</v>
      </c>
      <c r="E135" s="43"/>
      <c r="F135" s="282" t="s">
        <v>6218</v>
      </c>
      <c r="G135" s="43"/>
      <c r="H135" s="43"/>
      <c r="I135" s="246"/>
      <c r="J135" s="43"/>
      <c r="K135" s="43"/>
      <c r="L135" s="47"/>
      <c r="M135" s="247"/>
      <c r="N135" s="248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289</v>
      </c>
      <c r="AU135" s="19" t="s">
        <v>91</v>
      </c>
    </row>
    <row r="136" s="2" customFormat="1" ht="16.5" customHeight="1">
      <c r="A136" s="41"/>
      <c r="B136" s="42"/>
      <c r="C136" s="230" t="s">
        <v>287</v>
      </c>
      <c r="D136" s="230" t="s">
        <v>253</v>
      </c>
      <c r="E136" s="231" t="s">
        <v>6219</v>
      </c>
      <c r="F136" s="232" t="s">
        <v>6220</v>
      </c>
      <c r="G136" s="233" t="s">
        <v>1431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304</v>
      </c>
      <c r="AT136" s="242" t="s">
        <v>253</v>
      </c>
      <c r="AU136" s="242" t="s">
        <v>91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304</v>
      </c>
      <c r="BM136" s="242" t="s">
        <v>322</v>
      </c>
    </row>
    <row r="137" s="2" customFormat="1" ht="16.5" customHeight="1">
      <c r="A137" s="41"/>
      <c r="B137" s="42"/>
      <c r="C137" s="230" t="s">
        <v>333</v>
      </c>
      <c r="D137" s="230" t="s">
        <v>253</v>
      </c>
      <c r="E137" s="231" t="s">
        <v>6221</v>
      </c>
      <c r="F137" s="232" t="s">
        <v>6222</v>
      </c>
      <c r="G137" s="233" t="s">
        <v>1431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304</v>
      </c>
      <c r="AT137" s="242" t="s">
        <v>253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304</v>
      </c>
      <c r="BM137" s="242" t="s">
        <v>336</v>
      </c>
    </row>
    <row r="138" s="2" customFormat="1">
      <c r="A138" s="41"/>
      <c r="B138" s="42"/>
      <c r="C138" s="43"/>
      <c r="D138" s="251" t="s">
        <v>289</v>
      </c>
      <c r="E138" s="43"/>
      <c r="F138" s="282" t="s">
        <v>6223</v>
      </c>
      <c r="G138" s="43"/>
      <c r="H138" s="43"/>
      <c r="I138" s="246"/>
      <c r="J138" s="43"/>
      <c r="K138" s="43"/>
      <c r="L138" s="47"/>
      <c r="M138" s="247"/>
      <c r="N138" s="248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289</v>
      </c>
      <c r="AU138" s="19" t="s">
        <v>91</v>
      </c>
    </row>
    <row r="139" s="12" customFormat="1" ht="25.92" customHeight="1">
      <c r="A139" s="12"/>
      <c r="B139" s="214"/>
      <c r="C139" s="215"/>
      <c r="D139" s="216" t="s">
        <v>83</v>
      </c>
      <c r="E139" s="217" t="s">
        <v>4463</v>
      </c>
      <c r="F139" s="217" t="s">
        <v>6224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SUM(P140:P144)</f>
        <v>0</v>
      </c>
      <c r="Q139" s="222"/>
      <c r="R139" s="223">
        <f>SUM(R140:R144)</f>
        <v>0</v>
      </c>
      <c r="S139" s="222"/>
      <c r="T139" s="224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91</v>
      </c>
      <c r="AT139" s="226" t="s">
        <v>83</v>
      </c>
      <c r="AU139" s="226" t="s">
        <v>84</v>
      </c>
      <c r="AY139" s="225" t="s">
        <v>251</v>
      </c>
      <c r="BK139" s="227">
        <f>SUM(BK140:BK144)</f>
        <v>0</v>
      </c>
    </row>
    <row r="140" s="2" customFormat="1" ht="16.5" customHeight="1">
      <c r="A140" s="41"/>
      <c r="B140" s="42"/>
      <c r="C140" s="230" t="s">
        <v>8</v>
      </c>
      <c r="D140" s="230" t="s">
        <v>253</v>
      </c>
      <c r="E140" s="231" t="s">
        <v>6225</v>
      </c>
      <c r="F140" s="232" t="s">
        <v>6226</v>
      </c>
      <c r="G140" s="233" t="s">
        <v>571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304</v>
      </c>
      <c r="AT140" s="242" t="s">
        <v>253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304</v>
      </c>
      <c r="BM140" s="242" t="s">
        <v>341</v>
      </c>
    </row>
    <row r="141" s="2" customFormat="1" ht="16.5" customHeight="1">
      <c r="A141" s="41"/>
      <c r="B141" s="42"/>
      <c r="C141" s="230" t="s">
        <v>349</v>
      </c>
      <c r="D141" s="230" t="s">
        <v>253</v>
      </c>
      <c r="E141" s="231" t="s">
        <v>6227</v>
      </c>
      <c r="F141" s="232" t="s">
        <v>6228</v>
      </c>
      <c r="G141" s="233" t="s">
        <v>1431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304</v>
      </c>
      <c r="AT141" s="242" t="s">
        <v>253</v>
      </c>
      <c r="AU141" s="242" t="s">
        <v>91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304</v>
      </c>
      <c r="BM141" s="242" t="s">
        <v>352</v>
      </c>
    </row>
    <row r="142" s="2" customFormat="1" ht="16.5" customHeight="1">
      <c r="A142" s="41"/>
      <c r="B142" s="42"/>
      <c r="C142" s="230" t="s">
        <v>299</v>
      </c>
      <c r="D142" s="230" t="s">
        <v>253</v>
      </c>
      <c r="E142" s="231" t="s">
        <v>6229</v>
      </c>
      <c r="F142" s="232" t="s">
        <v>6213</v>
      </c>
      <c r="G142" s="233" t="s">
        <v>1431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304</v>
      </c>
      <c r="AT142" s="242" t="s">
        <v>253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304</v>
      </c>
      <c r="BM142" s="242" t="s">
        <v>358</v>
      </c>
    </row>
    <row r="143" s="2" customFormat="1" ht="16.5" customHeight="1">
      <c r="A143" s="41"/>
      <c r="B143" s="42"/>
      <c r="C143" s="230" t="s">
        <v>361</v>
      </c>
      <c r="D143" s="230" t="s">
        <v>253</v>
      </c>
      <c r="E143" s="231" t="s">
        <v>6230</v>
      </c>
      <c r="F143" s="232" t="s">
        <v>6231</v>
      </c>
      <c r="G143" s="233" t="s">
        <v>1431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304</v>
      </c>
      <c r="AT143" s="242" t="s">
        <v>253</v>
      </c>
      <c r="AU143" s="242" t="s">
        <v>91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304</v>
      </c>
      <c r="BM143" s="242" t="s">
        <v>364</v>
      </c>
    </row>
    <row r="144" s="2" customFormat="1" ht="16.5" customHeight="1">
      <c r="A144" s="41"/>
      <c r="B144" s="42"/>
      <c r="C144" s="230" t="s">
        <v>304</v>
      </c>
      <c r="D144" s="230" t="s">
        <v>253</v>
      </c>
      <c r="E144" s="231" t="s">
        <v>6232</v>
      </c>
      <c r="F144" s="232" t="s">
        <v>6233</v>
      </c>
      <c r="G144" s="233" t="s">
        <v>1431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304</v>
      </c>
      <c r="AT144" s="242" t="s">
        <v>253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304</v>
      </c>
      <c r="BM144" s="242" t="s">
        <v>375</v>
      </c>
    </row>
    <row r="145" s="12" customFormat="1" ht="25.92" customHeight="1">
      <c r="A145" s="12"/>
      <c r="B145" s="214"/>
      <c r="C145" s="215"/>
      <c r="D145" s="216" t="s">
        <v>83</v>
      </c>
      <c r="E145" s="217" t="s">
        <v>4917</v>
      </c>
      <c r="F145" s="217" t="s">
        <v>6234</v>
      </c>
      <c r="G145" s="215"/>
      <c r="H145" s="215"/>
      <c r="I145" s="218"/>
      <c r="J145" s="219">
        <f>BK145</f>
        <v>0</v>
      </c>
      <c r="K145" s="215"/>
      <c r="L145" s="220"/>
      <c r="M145" s="221"/>
      <c r="N145" s="222"/>
      <c r="O145" s="222"/>
      <c r="P145" s="223">
        <f>SUM(P146:P153)</f>
        <v>0</v>
      </c>
      <c r="Q145" s="222"/>
      <c r="R145" s="223">
        <f>SUM(R146:R153)</f>
        <v>0</v>
      </c>
      <c r="S145" s="222"/>
      <c r="T145" s="224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84</v>
      </c>
      <c r="AY145" s="225" t="s">
        <v>251</v>
      </c>
      <c r="BK145" s="227">
        <f>SUM(BK146:BK153)</f>
        <v>0</v>
      </c>
    </row>
    <row r="146" s="2" customFormat="1" ht="16.5" customHeight="1">
      <c r="A146" s="41"/>
      <c r="B146" s="42"/>
      <c r="C146" s="230" t="s">
        <v>386</v>
      </c>
      <c r="D146" s="230" t="s">
        <v>253</v>
      </c>
      <c r="E146" s="231" t="s">
        <v>6235</v>
      </c>
      <c r="F146" s="232" t="s">
        <v>6236</v>
      </c>
      <c r="G146" s="233" t="s">
        <v>571</v>
      </c>
      <c r="H146" s="234">
        <v>2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304</v>
      </c>
      <c r="AT146" s="242" t="s">
        <v>253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304</v>
      </c>
      <c r="BM146" s="242" t="s">
        <v>390</v>
      </c>
    </row>
    <row r="147" s="2" customFormat="1" ht="16.5" customHeight="1">
      <c r="A147" s="41"/>
      <c r="B147" s="42"/>
      <c r="C147" s="230" t="s">
        <v>309</v>
      </c>
      <c r="D147" s="230" t="s">
        <v>253</v>
      </c>
      <c r="E147" s="231" t="s">
        <v>6237</v>
      </c>
      <c r="F147" s="232" t="s">
        <v>6238</v>
      </c>
      <c r="G147" s="233" t="s">
        <v>571</v>
      </c>
      <c r="H147" s="234">
        <v>12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304</v>
      </c>
      <c r="AT147" s="242" t="s">
        <v>253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304</v>
      </c>
      <c r="BM147" s="242" t="s">
        <v>400</v>
      </c>
    </row>
    <row r="148" s="2" customFormat="1" ht="16.5" customHeight="1">
      <c r="A148" s="41"/>
      <c r="B148" s="42"/>
      <c r="C148" s="230" t="s">
        <v>402</v>
      </c>
      <c r="D148" s="230" t="s">
        <v>253</v>
      </c>
      <c r="E148" s="231" t="s">
        <v>6239</v>
      </c>
      <c r="F148" s="232" t="s">
        <v>6240</v>
      </c>
      <c r="G148" s="233" t="s">
        <v>1431</v>
      </c>
      <c r="H148" s="234">
        <v>2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304</v>
      </c>
      <c r="AT148" s="242" t="s">
        <v>253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304</v>
      </c>
      <c r="BM148" s="242" t="s">
        <v>405</v>
      </c>
    </row>
    <row r="149" s="2" customFormat="1">
      <c r="A149" s="41"/>
      <c r="B149" s="42"/>
      <c r="C149" s="43"/>
      <c r="D149" s="251" t="s">
        <v>289</v>
      </c>
      <c r="E149" s="43"/>
      <c r="F149" s="282" t="s">
        <v>6241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289</v>
      </c>
      <c r="AU149" s="19" t="s">
        <v>91</v>
      </c>
    </row>
    <row r="150" s="2" customFormat="1" ht="16.5" customHeight="1">
      <c r="A150" s="41"/>
      <c r="B150" s="42"/>
      <c r="C150" s="230" t="s">
        <v>409</v>
      </c>
      <c r="D150" s="230" t="s">
        <v>253</v>
      </c>
      <c r="E150" s="231" t="s">
        <v>6242</v>
      </c>
      <c r="F150" s="232" t="s">
        <v>6243</v>
      </c>
      <c r="G150" s="233" t="s">
        <v>1431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304</v>
      </c>
      <c r="AT150" s="242" t="s">
        <v>253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304</v>
      </c>
      <c r="BM150" s="242" t="s">
        <v>412</v>
      </c>
    </row>
    <row r="151" s="2" customFormat="1" ht="16.5" customHeight="1">
      <c r="A151" s="41"/>
      <c r="B151" s="42"/>
      <c r="C151" s="230" t="s">
        <v>7</v>
      </c>
      <c r="D151" s="230" t="s">
        <v>253</v>
      </c>
      <c r="E151" s="231" t="s">
        <v>6244</v>
      </c>
      <c r="F151" s="232" t="s">
        <v>6245</v>
      </c>
      <c r="G151" s="233" t="s">
        <v>1431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304</v>
      </c>
      <c r="AT151" s="242" t="s">
        <v>253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304</v>
      </c>
      <c r="BM151" s="242" t="s">
        <v>424</v>
      </c>
    </row>
    <row r="152" s="2" customFormat="1" ht="16.5" customHeight="1">
      <c r="A152" s="41"/>
      <c r="B152" s="42"/>
      <c r="C152" s="230" t="s">
        <v>322</v>
      </c>
      <c r="D152" s="230" t="s">
        <v>253</v>
      </c>
      <c r="E152" s="231" t="s">
        <v>6246</v>
      </c>
      <c r="F152" s="232" t="s">
        <v>6247</v>
      </c>
      <c r="G152" s="233" t="s">
        <v>1431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304</v>
      </c>
      <c r="AT152" s="242" t="s">
        <v>253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304</v>
      </c>
      <c r="BM152" s="242" t="s">
        <v>433</v>
      </c>
    </row>
    <row r="153" s="2" customFormat="1" ht="16.5" customHeight="1">
      <c r="A153" s="41"/>
      <c r="B153" s="42"/>
      <c r="C153" s="230" t="s">
        <v>437</v>
      </c>
      <c r="D153" s="230" t="s">
        <v>253</v>
      </c>
      <c r="E153" s="231" t="s">
        <v>6248</v>
      </c>
      <c r="F153" s="232" t="s">
        <v>6233</v>
      </c>
      <c r="G153" s="233" t="s">
        <v>571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304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304</v>
      </c>
      <c r="BM153" s="242" t="s">
        <v>440</v>
      </c>
    </row>
    <row r="154" s="12" customFormat="1" ht="25.92" customHeight="1">
      <c r="A154" s="12"/>
      <c r="B154" s="214"/>
      <c r="C154" s="215"/>
      <c r="D154" s="216" t="s">
        <v>83</v>
      </c>
      <c r="E154" s="217" t="s">
        <v>4465</v>
      </c>
      <c r="F154" s="217" t="s">
        <v>6249</v>
      </c>
      <c r="G154" s="215"/>
      <c r="H154" s="215"/>
      <c r="I154" s="218"/>
      <c r="J154" s="219">
        <f>BK154</f>
        <v>0</v>
      </c>
      <c r="K154" s="215"/>
      <c r="L154" s="220"/>
      <c r="M154" s="221"/>
      <c r="N154" s="222"/>
      <c r="O154" s="222"/>
      <c r="P154" s="223">
        <f>SUM(P155:P159)</f>
        <v>0</v>
      </c>
      <c r="Q154" s="222"/>
      <c r="R154" s="223">
        <f>SUM(R155:R159)</f>
        <v>0</v>
      </c>
      <c r="S154" s="222"/>
      <c r="T154" s="224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84</v>
      </c>
      <c r="AY154" s="225" t="s">
        <v>251</v>
      </c>
      <c r="BK154" s="227">
        <f>SUM(BK155:BK159)</f>
        <v>0</v>
      </c>
    </row>
    <row r="155" s="2" customFormat="1" ht="16.5" customHeight="1">
      <c r="A155" s="41"/>
      <c r="B155" s="42"/>
      <c r="C155" s="230" t="s">
        <v>336</v>
      </c>
      <c r="D155" s="230" t="s">
        <v>253</v>
      </c>
      <c r="E155" s="231" t="s">
        <v>6250</v>
      </c>
      <c r="F155" s="232" t="s">
        <v>6251</v>
      </c>
      <c r="G155" s="233" t="s">
        <v>1431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304</v>
      </c>
      <c r="AT155" s="242" t="s">
        <v>253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304</v>
      </c>
      <c r="BM155" s="242" t="s">
        <v>448</v>
      </c>
    </row>
    <row r="156" s="2" customFormat="1" ht="16.5" customHeight="1">
      <c r="A156" s="41"/>
      <c r="B156" s="42"/>
      <c r="C156" s="230" t="s">
        <v>450</v>
      </c>
      <c r="D156" s="230" t="s">
        <v>253</v>
      </c>
      <c r="E156" s="231" t="s">
        <v>6252</v>
      </c>
      <c r="F156" s="232" t="s">
        <v>6253</v>
      </c>
      <c r="G156" s="233" t="s">
        <v>1431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304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304</v>
      </c>
      <c r="BM156" s="242" t="s">
        <v>453</v>
      </c>
    </row>
    <row r="157" s="2" customFormat="1" ht="16.5" customHeight="1">
      <c r="A157" s="41"/>
      <c r="B157" s="42"/>
      <c r="C157" s="230" t="s">
        <v>341</v>
      </c>
      <c r="D157" s="230" t="s">
        <v>253</v>
      </c>
      <c r="E157" s="231" t="s">
        <v>6254</v>
      </c>
      <c r="F157" s="232" t="s">
        <v>5484</v>
      </c>
      <c r="G157" s="233" t="s">
        <v>1431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304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304</v>
      </c>
      <c r="BM157" s="242" t="s">
        <v>458</v>
      </c>
    </row>
    <row r="158" s="2" customFormat="1" ht="16.5" customHeight="1">
      <c r="A158" s="41"/>
      <c r="B158" s="42"/>
      <c r="C158" s="230" t="s">
        <v>462</v>
      </c>
      <c r="D158" s="230" t="s">
        <v>253</v>
      </c>
      <c r="E158" s="231" t="s">
        <v>6255</v>
      </c>
      <c r="F158" s="232" t="s">
        <v>6256</v>
      </c>
      <c r="G158" s="233" t="s">
        <v>1431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304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304</v>
      </c>
      <c r="BM158" s="242" t="s">
        <v>465</v>
      </c>
    </row>
    <row r="159" s="2" customFormat="1" ht="16.5" customHeight="1">
      <c r="A159" s="41"/>
      <c r="B159" s="42"/>
      <c r="C159" s="230" t="s">
        <v>352</v>
      </c>
      <c r="D159" s="230" t="s">
        <v>253</v>
      </c>
      <c r="E159" s="231" t="s">
        <v>6257</v>
      </c>
      <c r="F159" s="232" t="s">
        <v>6258</v>
      </c>
      <c r="G159" s="233" t="s">
        <v>1431</v>
      </c>
      <c r="H159" s="234">
        <v>1</v>
      </c>
      <c r="I159" s="235"/>
      <c r="J159" s="236">
        <f>ROUND(I159*H159,2)</f>
        <v>0</v>
      </c>
      <c r="K159" s="237"/>
      <c r="L159" s="47"/>
      <c r="M159" s="306" t="s">
        <v>1</v>
      </c>
      <c r="N159" s="307" t="s">
        <v>49</v>
      </c>
      <c r="O159" s="308"/>
      <c r="P159" s="309">
        <f>O159*H159</f>
        <v>0</v>
      </c>
      <c r="Q159" s="309">
        <v>0</v>
      </c>
      <c r="R159" s="309">
        <f>Q159*H159</f>
        <v>0</v>
      </c>
      <c r="S159" s="309">
        <v>0</v>
      </c>
      <c r="T159" s="31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304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304</v>
      </c>
      <c r="BM159" s="242" t="s">
        <v>470</v>
      </c>
    </row>
    <row r="160" s="2" customFormat="1" ht="6.96" customHeight="1">
      <c r="A160" s="41"/>
      <c r="B160" s="69"/>
      <c r="C160" s="70"/>
      <c r="D160" s="70"/>
      <c r="E160" s="70"/>
      <c r="F160" s="70"/>
      <c r="G160" s="70"/>
      <c r="H160" s="70"/>
      <c r="I160" s="70"/>
      <c r="J160" s="70"/>
      <c r="K160" s="70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fk8Hq58g+Bvg/SqaZaU6HzXqY1DOvoWWyz1GRWGI4Jy0mFjMuX5obDkaIY012lX8hQq9c0hXhPxbRwSyBRpl6Q==" hashValue="EObpfnSGFAm5hAmDJ50D657OIAFjJsWJOQQTfgGuGUug1qF0CEdytrHgZgO7KqAJnzr9GK83OSZXAF1dpP4Kjg==" algorithmName="SHA-512" password="CC35"/>
  <autoFilter ref="C123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6259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ROUND((SUM(BE121:BE153)),  2)</f>
        <v>0</v>
      </c>
      <c r="G35" s="41"/>
      <c r="H35" s="41"/>
      <c r="I35" s="167">
        <v>0.20999999999999999</v>
      </c>
      <c r="J35" s="166">
        <f>ROUND(((SUM(BE121:BE153))*I35),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ROUND((SUM(BF121:BF153)),  2)</f>
        <v>0</v>
      </c>
      <c r="G36" s="41"/>
      <c r="H36" s="41"/>
      <c r="I36" s="167">
        <v>0.12</v>
      </c>
      <c r="J36" s="166">
        <f>ROUND(((SUM(BF121:BF153))*I36),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ROUND((SUM(BG121:BG153)),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ROUND((SUM(BH121:BH153)),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ROUND((SUM(BI121:BI153)),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01_PCO - Dálkový přenos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J121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6260</v>
      </c>
      <c r="E99" s="194"/>
      <c r="F99" s="194"/>
      <c r="G99" s="194"/>
      <c r="H99" s="194"/>
      <c r="I99" s="194"/>
      <c r="J99" s="195">
        <f>J122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69"/>
      <c r="C101" s="70"/>
      <c r="D101" s="70"/>
      <c r="E101" s="70"/>
      <c r="F101" s="70"/>
      <c r="G101" s="70"/>
      <c r="H101" s="70"/>
      <c r="I101" s="70"/>
      <c r="J101" s="70"/>
      <c r="K101" s="70"/>
      <c r="L101" s="66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5" s="2" customFormat="1" ht="6.96" customHeight="1">
      <c r="A105" s="41"/>
      <c r="B105" s="71"/>
      <c r="C105" s="72"/>
      <c r="D105" s="72"/>
      <c r="E105" s="72"/>
      <c r="F105" s="72"/>
      <c r="G105" s="72"/>
      <c r="H105" s="72"/>
      <c r="I105" s="72"/>
      <c r="J105" s="72"/>
      <c r="K105" s="72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4.96" customHeight="1">
      <c r="A106" s="41"/>
      <c r="B106" s="42"/>
      <c r="C106" s="25" t="s">
        <v>236</v>
      </c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4" t="s">
        <v>16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6.25" customHeight="1">
      <c r="A109" s="41"/>
      <c r="B109" s="42"/>
      <c r="C109" s="43"/>
      <c r="D109" s="43"/>
      <c r="E109" s="186" t="str">
        <f>E7</f>
        <v>STUDENTSKÉ KOLEJE VYSOKÉ ŠKOLY POLYTECHNICKÉ JIHLAVA</v>
      </c>
      <c r="F109" s="34"/>
      <c r="G109" s="34"/>
      <c r="H109" s="34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1" customFormat="1" ht="12" customHeight="1">
      <c r="B110" s="23"/>
      <c r="C110" s="34" t="s">
        <v>190</v>
      </c>
      <c r="D110" s="24"/>
      <c r="E110" s="24"/>
      <c r="F110" s="24"/>
      <c r="G110" s="24"/>
      <c r="H110" s="24"/>
      <c r="I110" s="24"/>
      <c r="J110" s="24"/>
      <c r="K110" s="24"/>
      <c r="L110" s="22"/>
    </row>
    <row r="111" s="2" customFormat="1" ht="16.5" customHeight="1">
      <c r="A111" s="41"/>
      <c r="B111" s="42"/>
      <c r="C111" s="43"/>
      <c r="D111" s="43"/>
      <c r="E111" s="186" t="s">
        <v>191</v>
      </c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192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E11</f>
        <v>SO 01_PCO - Dálkový přenos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F14</f>
        <v xml:space="preserve"> </v>
      </c>
      <c r="G115" s="43"/>
      <c r="H115" s="43"/>
      <c r="I115" s="34" t="s">
        <v>24</v>
      </c>
      <c r="J115" s="82" t="str">
        <f>IF(J14="","",J14)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E17</f>
        <v>Vysoká škola polytechnická Jihlava</v>
      </c>
      <c r="G117" s="43"/>
      <c r="H117" s="43"/>
      <c r="I117" s="34" t="s">
        <v>36</v>
      </c>
      <c r="J117" s="39" t="str">
        <f>E23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IF(E20="","",E20)</f>
        <v>Vyplň údaj</v>
      </c>
      <c r="G118" s="43"/>
      <c r="H118" s="43"/>
      <c r="I118" s="34" t="s">
        <v>41</v>
      </c>
      <c r="J118" s="39" t="str">
        <f>E26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237</v>
      </c>
      <c r="D120" s="205" t="s">
        <v>69</v>
      </c>
      <c r="E120" s="205" t="s">
        <v>65</v>
      </c>
      <c r="F120" s="205" t="s">
        <v>66</v>
      </c>
      <c r="G120" s="205" t="s">
        <v>238</v>
      </c>
      <c r="H120" s="205" t="s">
        <v>239</v>
      </c>
      <c r="I120" s="205" t="s">
        <v>240</v>
      </c>
      <c r="J120" s="206" t="s">
        <v>196</v>
      </c>
      <c r="K120" s="207" t="s">
        <v>241</v>
      </c>
      <c r="L120" s="208"/>
      <c r="M120" s="103" t="s">
        <v>1</v>
      </c>
      <c r="N120" s="104" t="s">
        <v>48</v>
      </c>
      <c r="O120" s="104" t="s">
        <v>242</v>
      </c>
      <c r="P120" s="104" t="s">
        <v>243</v>
      </c>
      <c r="Q120" s="104" t="s">
        <v>244</v>
      </c>
      <c r="R120" s="104" t="s">
        <v>245</v>
      </c>
      <c r="S120" s="104" t="s">
        <v>246</v>
      </c>
      <c r="T120" s="105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248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</f>
        <v>0</v>
      </c>
      <c r="Q121" s="107"/>
      <c r="R121" s="211">
        <f>R122</f>
        <v>0</v>
      </c>
      <c r="S121" s="107"/>
      <c r="T121" s="212">
        <f>T122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4461</v>
      </c>
      <c r="F122" s="217" t="s">
        <v>6261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SUM(P123:P153)</f>
        <v>0</v>
      </c>
      <c r="Q122" s="222"/>
      <c r="R122" s="223">
        <f>SUM(R123:R153)</f>
        <v>0</v>
      </c>
      <c r="S122" s="222"/>
      <c r="T122" s="224">
        <f>SUM(T123:T153)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91</v>
      </c>
      <c r="AT122" s="226" t="s">
        <v>83</v>
      </c>
      <c r="AU122" s="226" t="s">
        <v>84</v>
      </c>
      <c r="AY122" s="225" t="s">
        <v>251</v>
      </c>
      <c r="BK122" s="227">
        <f>SUM(BK123:BK153)</f>
        <v>0</v>
      </c>
    </row>
    <row r="123" s="2" customFormat="1" ht="16.5" customHeight="1">
      <c r="A123" s="41"/>
      <c r="B123" s="42"/>
      <c r="C123" s="294" t="s">
        <v>91</v>
      </c>
      <c r="D123" s="294" t="s">
        <v>338</v>
      </c>
      <c r="E123" s="295" t="s">
        <v>6262</v>
      </c>
      <c r="F123" s="296" t="s">
        <v>6263</v>
      </c>
      <c r="G123" s="297" t="s">
        <v>4509</v>
      </c>
      <c r="H123" s="298">
        <v>1</v>
      </c>
      <c r="I123" s="299"/>
      <c r="J123" s="300">
        <f>ROUND(I123*H123,2)</f>
        <v>0</v>
      </c>
      <c r="K123" s="301"/>
      <c r="L123" s="302"/>
      <c r="M123" s="303" t="s">
        <v>1</v>
      </c>
      <c r="N123" s="304" t="s">
        <v>49</v>
      </c>
      <c r="O123" s="94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2" t="s">
        <v>281</v>
      </c>
      <c r="AT123" s="242" t="s">
        <v>338</v>
      </c>
      <c r="AU123" s="242" t="s">
        <v>91</v>
      </c>
      <c r="AY123" s="19" t="s">
        <v>251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9" t="s">
        <v>91</v>
      </c>
      <c r="BK123" s="243">
        <f>ROUND(I123*H123,2)</f>
        <v>0</v>
      </c>
      <c r="BL123" s="19" t="s">
        <v>257</v>
      </c>
      <c r="BM123" s="242" t="s">
        <v>93</v>
      </c>
    </row>
    <row r="124" s="2" customFormat="1" ht="16.5" customHeight="1">
      <c r="A124" s="41"/>
      <c r="B124" s="42"/>
      <c r="C124" s="294" t="s">
        <v>93</v>
      </c>
      <c r="D124" s="294" t="s">
        <v>338</v>
      </c>
      <c r="E124" s="295" t="s">
        <v>6264</v>
      </c>
      <c r="F124" s="296" t="s">
        <v>6265</v>
      </c>
      <c r="G124" s="297" t="s">
        <v>4509</v>
      </c>
      <c r="H124" s="298">
        <v>1</v>
      </c>
      <c r="I124" s="299"/>
      <c r="J124" s="300">
        <f>ROUND(I124*H124,2)</f>
        <v>0</v>
      </c>
      <c r="K124" s="301"/>
      <c r="L124" s="302"/>
      <c r="M124" s="303" t="s">
        <v>1</v>
      </c>
      <c r="N124" s="304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281</v>
      </c>
      <c r="AT124" s="242" t="s">
        <v>338</v>
      </c>
      <c r="AU124" s="242" t="s">
        <v>91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257</v>
      </c>
      <c r="BM124" s="242" t="s">
        <v>257</v>
      </c>
    </row>
    <row r="125" s="2" customFormat="1" ht="16.5" customHeight="1">
      <c r="A125" s="41"/>
      <c r="B125" s="42"/>
      <c r="C125" s="294" t="s">
        <v>273</v>
      </c>
      <c r="D125" s="294" t="s">
        <v>338</v>
      </c>
      <c r="E125" s="295" t="s">
        <v>6266</v>
      </c>
      <c r="F125" s="296" t="s">
        <v>6267</v>
      </c>
      <c r="G125" s="297" t="s">
        <v>4509</v>
      </c>
      <c r="H125" s="298">
        <v>1</v>
      </c>
      <c r="I125" s="299"/>
      <c r="J125" s="300">
        <f>ROUND(I125*H125,2)</f>
        <v>0</v>
      </c>
      <c r="K125" s="301"/>
      <c r="L125" s="302"/>
      <c r="M125" s="303" t="s">
        <v>1</v>
      </c>
      <c r="N125" s="304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281</v>
      </c>
      <c r="AT125" s="242" t="s">
        <v>338</v>
      </c>
      <c r="AU125" s="242" t="s">
        <v>91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276</v>
      </c>
    </row>
    <row r="126" s="2" customFormat="1" ht="16.5" customHeight="1">
      <c r="A126" s="41"/>
      <c r="B126" s="42"/>
      <c r="C126" s="294" t="s">
        <v>257</v>
      </c>
      <c r="D126" s="294" t="s">
        <v>338</v>
      </c>
      <c r="E126" s="295" t="s">
        <v>6268</v>
      </c>
      <c r="F126" s="296" t="s">
        <v>6269</v>
      </c>
      <c r="G126" s="297" t="s">
        <v>4509</v>
      </c>
      <c r="H126" s="298">
        <v>1</v>
      </c>
      <c r="I126" s="299"/>
      <c r="J126" s="300">
        <f>ROUND(I126*H126,2)</f>
        <v>0</v>
      </c>
      <c r="K126" s="301"/>
      <c r="L126" s="302"/>
      <c r="M126" s="303" t="s">
        <v>1</v>
      </c>
      <c r="N126" s="304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281</v>
      </c>
      <c r="AT126" s="242" t="s">
        <v>338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281</v>
      </c>
    </row>
    <row r="127" s="2" customFormat="1" ht="16.5" customHeight="1">
      <c r="A127" s="41"/>
      <c r="B127" s="42"/>
      <c r="C127" s="294" t="s">
        <v>284</v>
      </c>
      <c r="D127" s="294" t="s">
        <v>338</v>
      </c>
      <c r="E127" s="295" t="s">
        <v>6270</v>
      </c>
      <c r="F127" s="296" t="s">
        <v>6271</v>
      </c>
      <c r="G127" s="297" t="s">
        <v>4509</v>
      </c>
      <c r="H127" s="298">
        <v>1</v>
      </c>
      <c r="I127" s="299"/>
      <c r="J127" s="300">
        <f>ROUND(I127*H127,2)</f>
        <v>0</v>
      </c>
      <c r="K127" s="301"/>
      <c r="L127" s="302"/>
      <c r="M127" s="303" t="s">
        <v>1</v>
      </c>
      <c r="N127" s="304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281</v>
      </c>
      <c r="AT127" s="242" t="s">
        <v>338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287</v>
      </c>
    </row>
    <row r="128" s="2" customFormat="1" ht="16.5" customHeight="1">
      <c r="A128" s="41"/>
      <c r="B128" s="42"/>
      <c r="C128" s="294" t="s">
        <v>276</v>
      </c>
      <c r="D128" s="294" t="s">
        <v>338</v>
      </c>
      <c r="E128" s="295" t="s">
        <v>6272</v>
      </c>
      <c r="F128" s="296" t="s">
        <v>6273</v>
      </c>
      <c r="G128" s="297" t="s">
        <v>4509</v>
      </c>
      <c r="H128" s="298">
        <v>2</v>
      </c>
      <c r="I128" s="299"/>
      <c r="J128" s="300">
        <f>ROUND(I128*H128,2)</f>
        <v>0</v>
      </c>
      <c r="K128" s="301"/>
      <c r="L128" s="302"/>
      <c r="M128" s="303" t="s">
        <v>1</v>
      </c>
      <c r="N128" s="304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281</v>
      </c>
      <c r="AT128" s="242" t="s">
        <v>338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8</v>
      </c>
    </row>
    <row r="129" s="2" customFormat="1" ht="16.5" customHeight="1">
      <c r="A129" s="41"/>
      <c r="B129" s="42"/>
      <c r="C129" s="294" t="s">
        <v>295</v>
      </c>
      <c r="D129" s="294" t="s">
        <v>338</v>
      </c>
      <c r="E129" s="295" t="s">
        <v>6274</v>
      </c>
      <c r="F129" s="296" t="s">
        <v>6275</v>
      </c>
      <c r="G129" s="297" t="s">
        <v>4509</v>
      </c>
      <c r="H129" s="298">
        <v>4</v>
      </c>
      <c r="I129" s="299"/>
      <c r="J129" s="300">
        <f>ROUND(I129*H129,2)</f>
        <v>0</v>
      </c>
      <c r="K129" s="301"/>
      <c r="L129" s="302"/>
      <c r="M129" s="303" t="s">
        <v>1</v>
      </c>
      <c r="N129" s="304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281</v>
      </c>
      <c r="AT129" s="242" t="s">
        <v>338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299</v>
      </c>
    </row>
    <row r="130" s="2" customFormat="1" ht="16.5" customHeight="1">
      <c r="A130" s="41"/>
      <c r="B130" s="42"/>
      <c r="C130" s="294" t="s">
        <v>281</v>
      </c>
      <c r="D130" s="294" t="s">
        <v>338</v>
      </c>
      <c r="E130" s="295" t="s">
        <v>6276</v>
      </c>
      <c r="F130" s="296" t="s">
        <v>6277</v>
      </c>
      <c r="G130" s="297" t="s">
        <v>4509</v>
      </c>
      <c r="H130" s="298">
        <v>1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281</v>
      </c>
      <c r="AT130" s="242" t="s">
        <v>338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304</v>
      </c>
    </row>
    <row r="131" s="2" customFormat="1" ht="16.5" customHeight="1">
      <c r="A131" s="41"/>
      <c r="B131" s="42"/>
      <c r="C131" s="294" t="s">
        <v>306</v>
      </c>
      <c r="D131" s="294" t="s">
        <v>338</v>
      </c>
      <c r="E131" s="295" t="s">
        <v>6278</v>
      </c>
      <c r="F131" s="296" t="s">
        <v>6279</v>
      </c>
      <c r="G131" s="297" t="s">
        <v>4509</v>
      </c>
      <c r="H131" s="298">
        <v>2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281</v>
      </c>
      <c r="AT131" s="242" t="s">
        <v>338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309</v>
      </c>
    </row>
    <row r="132" s="2" customFormat="1" ht="16.5" customHeight="1">
      <c r="A132" s="41"/>
      <c r="B132" s="42"/>
      <c r="C132" s="294" t="s">
        <v>287</v>
      </c>
      <c r="D132" s="294" t="s">
        <v>338</v>
      </c>
      <c r="E132" s="295" t="s">
        <v>6280</v>
      </c>
      <c r="F132" s="296" t="s">
        <v>6281</v>
      </c>
      <c r="G132" s="297" t="s">
        <v>4509</v>
      </c>
      <c r="H132" s="298">
        <v>1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281</v>
      </c>
      <c r="AT132" s="242" t="s">
        <v>338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409</v>
      </c>
    </row>
    <row r="133" s="2" customFormat="1" ht="16.5" customHeight="1">
      <c r="A133" s="41"/>
      <c r="B133" s="42"/>
      <c r="C133" s="294" t="s">
        <v>333</v>
      </c>
      <c r="D133" s="294" t="s">
        <v>338</v>
      </c>
      <c r="E133" s="295" t="s">
        <v>6282</v>
      </c>
      <c r="F133" s="296" t="s">
        <v>6283</v>
      </c>
      <c r="G133" s="297" t="s">
        <v>4509</v>
      </c>
      <c r="H133" s="298">
        <v>2</v>
      </c>
      <c r="I133" s="299"/>
      <c r="J133" s="300">
        <f>ROUND(I133*H133,2)</f>
        <v>0</v>
      </c>
      <c r="K133" s="301"/>
      <c r="L133" s="302"/>
      <c r="M133" s="303" t="s">
        <v>1</v>
      </c>
      <c r="N133" s="304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281</v>
      </c>
      <c r="AT133" s="242" t="s">
        <v>338</v>
      </c>
      <c r="AU133" s="242" t="s">
        <v>91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322</v>
      </c>
    </row>
    <row r="134" s="2" customFormat="1" ht="16.5" customHeight="1">
      <c r="A134" s="41"/>
      <c r="B134" s="42"/>
      <c r="C134" s="294" t="s">
        <v>8</v>
      </c>
      <c r="D134" s="294" t="s">
        <v>338</v>
      </c>
      <c r="E134" s="295" t="s">
        <v>6284</v>
      </c>
      <c r="F134" s="296" t="s">
        <v>6285</v>
      </c>
      <c r="G134" s="297" t="s">
        <v>4509</v>
      </c>
      <c r="H134" s="298">
        <v>2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281</v>
      </c>
      <c r="AT134" s="242" t="s">
        <v>338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336</v>
      </c>
    </row>
    <row r="135" s="2" customFormat="1" ht="16.5" customHeight="1">
      <c r="A135" s="41"/>
      <c r="B135" s="42"/>
      <c r="C135" s="294" t="s">
        <v>349</v>
      </c>
      <c r="D135" s="294" t="s">
        <v>338</v>
      </c>
      <c r="E135" s="295" t="s">
        <v>6286</v>
      </c>
      <c r="F135" s="296" t="s">
        <v>6287</v>
      </c>
      <c r="G135" s="297" t="s">
        <v>4509</v>
      </c>
      <c r="H135" s="298">
        <v>1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281</v>
      </c>
      <c r="AT135" s="242" t="s">
        <v>338</v>
      </c>
      <c r="AU135" s="242" t="s">
        <v>91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341</v>
      </c>
    </row>
    <row r="136" s="2" customFormat="1" ht="16.5" customHeight="1">
      <c r="A136" s="41"/>
      <c r="B136" s="42"/>
      <c r="C136" s="294" t="s">
        <v>299</v>
      </c>
      <c r="D136" s="294" t="s">
        <v>338</v>
      </c>
      <c r="E136" s="295" t="s">
        <v>6288</v>
      </c>
      <c r="F136" s="296" t="s">
        <v>6289</v>
      </c>
      <c r="G136" s="297" t="s">
        <v>4509</v>
      </c>
      <c r="H136" s="298">
        <v>1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281</v>
      </c>
      <c r="AT136" s="242" t="s">
        <v>338</v>
      </c>
      <c r="AU136" s="242" t="s">
        <v>91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352</v>
      </c>
    </row>
    <row r="137" s="2" customFormat="1" ht="16.5" customHeight="1">
      <c r="A137" s="41"/>
      <c r="B137" s="42"/>
      <c r="C137" s="294" t="s">
        <v>361</v>
      </c>
      <c r="D137" s="294" t="s">
        <v>338</v>
      </c>
      <c r="E137" s="295" t="s">
        <v>6290</v>
      </c>
      <c r="F137" s="296" t="s">
        <v>6291</v>
      </c>
      <c r="G137" s="297" t="s">
        <v>4509</v>
      </c>
      <c r="H137" s="298">
        <v>1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281</v>
      </c>
      <c r="AT137" s="242" t="s">
        <v>338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358</v>
      </c>
    </row>
    <row r="138" s="2" customFormat="1" ht="21.75" customHeight="1">
      <c r="A138" s="41"/>
      <c r="B138" s="42"/>
      <c r="C138" s="294" t="s">
        <v>304</v>
      </c>
      <c r="D138" s="294" t="s">
        <v>338</v>
      </c>
      <c r="E138" s="295" t="s">
        <v>6292</v>
      </c>
      <c r="F138" s="296" t="s">
        <v>6293</v>
      </c>
      <c r="G138" s="297" t="s">
        <v>4509</v>
      </c>
      <c r="H138" s="298">
        <v>1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281</v>
      </c>
      <c r="AT138" s="242" t="s">
        <v>338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364</v>
      </c>
    </row>
    <row r="139" s="2" customFormat="1" ht="16.5" customHeight="1">
      <c r="A139" s="41"/>
      <c r="B139" s="42"/>
      <c r="C139" s="294" t="s">
        <v>386</v>
      </c>
      <c r="D139" s="294" t="s">
        <v>338</v>
      </c>
      <c r="E139" s="295" t="s">
        <v>6294</v>
      </c>
      <c r="F139" s="296" t="s">
        <v>6295</v>
      </c>
      <c r="G139" s="297" t="s">
        <v>4509</v>
      </c>
      <c r="H139" s="298">
        <v>1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281</v>
      </c>
      <c r="AT139" s="242" t="s">
        <v>338</v>
      </c>
      <c r="AU139" s="242" t="s">
        <v>91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375</v>
      </c>
    </row>
    <row r="140" s="2" customFormat="1" ht="16.5" customHeight="1">
      <c r="A140" s="41"/>
      <c r="B140" s="42"/>
      <c r="C140" s="294" t="s">
        <v>309</v>
      </c>
      <c r="D140" s="294" t="s">
        <v>338</v>
      </c>
      <c r="E140" s="295" t="s">
        <v>6296</v>
      </c>
      <c r="F140" s="296" t="s">
        <v>6297</v>
      </c>
      <c r="G140" s="297" t="s">
        <v>321</v>
      </c>
      <c r="H140" s="298">
        <v>100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281</v>
      </c>
      <c r="AT140" s="242" t="s">
        <v>338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390</v>
      </c>
    </row>
    <row r="141" s="2" customFormat="1" ht="16.5" customHeight="1">
      <c r="A141" s="41"/>
      <c r="B141" s="42"/>
      <c r="C141" s="294" t="s">
        <v>402</v>
      </c>
      <c r="D141" s="294" t="s">
        <v>338</v>
      </c>
      <c r="E141" s="295" t="s">
        <v>6298</v>
      </c>
      <c r="F141" s="296" t="s">
        <v>6299</v>
      </c>
      <c r="G141" s="297" t="s">
        <v>321</v>
      </c>
      <c r="H141" s="298">
        <v>3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281</v>
      </c>
      <c r="AT141" s="242" t="s">
        <v>338</v>
      </c>
      <c r="AU141" s="242" t="s">
        <v>91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400</v>
      </c>
    </row>
    <row r="142" s="2" customFormat="1" ht="16.5" customHeight="1">
      <c r="A142" s="41"/>
      <c r="B142" s="42"/>
      <c r="C142" s="294" t="s">
        <v>409</v>
      </c>
      <c r="D142" s="294" t="s">
        <v>338</v>
      </c>
      <c r="E142" s="295" t="s">
        <v>6300</v>
      </c>
      <c r="F142" s="296" t="s">
        <v>6301</v>
      </c>
      <c r="G142" s="297" t="s">
        <v>321</v>
      </c>
      <c r="H142" s="298">
        <v>3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281</v>
      </c>
      <c r="AT142" s="242" t="s">
        <v>338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405</v>
      </c>
    </row>
    <row r="143" s="2" customFormat="1" ht="16.5" customHeight="1">
      <c r="A143" s="41"/>
      <c r="B143" s="42"/>
      <c r="C143" s="294" t="s">
        <v>7</v>
      </c>
      <c r="D143" s="294" t="s">
        <v>338</v>
      </c>
      <c r="E143" s="295" t="s">
        <v>6302</v>
      </c>
      <c r="F143" s="296" t="s">
        <v>6303</v>
      </c>
      <c r="G143" s="297" t="s">
        <v>321</v>
      </c>
      <c r="H143" s="298">
        <v>3</v>
      </c>
      <c r="I143" s="299"/>
      <c r="J143" s="300">
        <f>ROUND(I143*H143,2)</f>
        <v>0</v>
      </c>
      <c r="K143" s="301"/>
      <c r="L143" s="302"/>
      <c r="M143" s="303" t="s">
        <v>1</v>
      </c>
      <c r="N143" s="304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281</v>
      </c>
      <c r="AT143" s="242" t="s">
        <v>338</v>
      </c>
      <c r="AU143" s="242" t="s">
        <v>91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412</v>
      </c>
    </row>
    <row r="144" s="2" customFormat="1" ht="16.5" customHeight="1">
      <c r="A144" s="41"/>
      <c r="B144" s="42"/>
      <c r="C144" s="294" t="s">
        <v>322</v>
      </c>
      <c r="D144" s="294" t="s">
        <v>338</v>
      </c>
      <c r="E144" s="295" t="s">
        <v>6304</v>
      </c>
      <c r="F144" s="296" t="s">
        <v>6305</v>
      </c>
      <c r="G144" s="297" t="s">
        <v>321</v>
      </c>
      <c r="H144" s="298">
        <v>10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281</v>
      </c>
      <c r="AT144" s="242" t="s">
        <v>338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424</v>
      </c>
    </row>
    <row r="145" s="2" customFormat="1" ht="16.5" customHeight="1">
      <c r="A145" s="41"/>
      <c r="B145" s="42"/>
      <c r="C145" s="294" t="s">
        <v>437</v>
      </c>
      <c r="D145" s="294" t="s">
        <v>338</v>
      </c>
      <c r="E145" s="295" t="s">
        <v>6306</v>
      </c>
      <c r="F145" s="296" t="s">
        <v>6307</v>
      </c>
      <c r="G145" s="297" t="s">
        <v>321</v>
      </c>
      <c r="H145" s="298">
        <v>10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281</v>
      </c>
      <c r="AT145" s="242" t="s">
        <v>338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433</v>
      </c>
    </row>
    <row r="146" s="2" customFormat="1" ht="16.5" customHeight="1">
      <c r="A146" s="41"/>
      <c r="B146" s="42"/>
      <c r="C146" s="294" t="s">
        <v>336</v>
      </c>
      <c r="D146" s="294" t="s">
        <v>338</v>
      </c>
      <c r="E146" s="295" t="s">
        <v>6308</v>
      </c>
      <c r="F146" s="296" t="s">
        <v>6309</v>
      </c>
      <c r="G146" s="297" t="s">
        <v>321</v>
      </c>
      <c r="H146" s="298">
        <v>10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281</v>
      </c>
      <c r="AT146" s="242" t="s">
        <v>338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440</v>
      </c>
    </row>
    <row r="147" s="2" customFormat="1" ht="16.5" customHeight="1">
      <c r="A147" s="41"/>
      <c r="B147" s="42"/>
      <c r="C147" s="294" t="s">
        <v>450</v>
      </c>
      <c r="D147" s="294" t="s">
        <v>338</v>
      </c>
      <c r="E147" s="295" t="s">
        <v>6310</v>
      </c>
      <c r="F147" s="296" t="s">
        <v>6311</v>
      </c>
      <c r="G147" s="297" t="s">
        <v>321</v>
      </c>
      <c r="H147" s="298">
        <v>2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281</v>
      </c>
      <c r="AT147" s="242" t="s">
        <v>338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448</v>
      </c>
    </row>
    <row r="148" s="2" customFormat="1" ht="16.5" customHeight="1">
      <c r="A148" s="41"/>
      <c r="B148" s="42"/>
      <c r="C148" s="230" t="s">
        <v>341</v>
      </c>
      <c r="D148" s="230" t="s">
        <v>253</v>
      </c>
      <c r="E148" s="231" t="s">
        <v>6312</v>
      </c>
      <c r="F148" s="232" t="s">
        <v>6313</v>
      </c>
      <c r="G148" s="233" t="s">
        <v>4509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453</v>
      </c>
    </row>
    <row r="149" s="2" customFormat="1" ht="24.15" customHeight="1">
      <c r="A149" s="41"/>
      <c r="B149" s="42"/>
      <c r="C149" s="230" t="s">
        <v>462</v>
      </c>
      <c r="D149" s="230" t="s">
        <v>253</v>
      </c>
      <c r="E149" s="231" t="s">
        <v>6314</v>
      </c>
      <c r="F149" s="232" t="s">
        <v>6315</v>
      </c>
      <c r="G149" s="233" t="s">
        <v>4509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458</v>
      </c>
    </row>
    <row r="150" s="2" customFormat="1" ht="24.15" customHeight="1">
      <c r="A150" s="41"/>
      <c r="B150" s="42"/>
      <c r="C150" s="230" t="s">
        <v>352</v>
      </c>
      <c r="D150" s="230" t="s">
        <v>253</v>
      </c>
      <c r="E150" s="231" t="s">
        <v>6316</v>
      </c>
      <c r="F150" s="232" t="s">
        <v>6317</v>
      </c>
      <c r="G150" s="233" t="s">
        <v>4509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465</v>
      </c>
    </row>
    <row r="151" s="2" customFormat="1" ht="16.5" customHeight="1">
      <c r="A151" s="41"/>
      <c r="B151" s="42"/>
      <c r="C151" s="230" t="s">
        <v>472</v>
      </c>
      <c r="D151" s="230" t="s">
        <v>253</v>
      </c>
      <c r="E151" s="231" t="s">
        <v>6318</v>
      </c>
      <c r="F151" s="232" t="s">
        <v>6319</v>
      </c>
      <c r="G151" s="233" t="s">
        <v>4509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470</v>
      </c>
    </row>
    <row r="152" s="2" customFormat="1" ht="16.5" customHeight="1">
      <c r="A152" s="41"/>
      <c r="B152" s="42"/>
      <c r="C152" s="230" t="s">
        <v>358</v>
      </c>
      <c r="D152" s="230" t="s">
        <v>253</v>
      </c>
      <c r="E152" s="231" t="s">
        <v>6320</v>
      </c>
      <c r="F152" s="232" t="s">
        <v>6321</v>
      </c>
      <c r="G152" s="233" t="s">
        <v>4509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475</v>
      </c>
    </row>
    <row r="153" s="2" customFormat="1" ht="16.5" customHeight="1">
      <c r="A153" s="41"/>
      <c r="B153" s="42"/>
      <c r="C153" s="230" t="s">
        <v>488</v>
      </c>
      <c r="D153" s="230" t="s">
        <v>253</v>
      </c>
      <c r="E153" s="231" t="s">
        <v>6322</v>
      </c>
      <c r="F153" s="232" t="s">
        <v>6323</v>
      </c>
      <c r="G153" s="233" t="s">
        <v>4509</v>
      </c>
      <c r="H153" s="234">
        <v>1</v>
      </c>
      <c r="I153" s="235"/>
      <c r="J153" s="236">
        <f>ROUND(I153*H153,2)</f>
        <v>0</v>
      </c>
      <c r="K153" s="237"/>
      <c r="L153" s="47"/>
      <c r="M153" s="306" t="s">
        <v>1</v>
      </c>
      <c r="N153" s="307" t="s">
        <v>49</v>
      </c>
      <c r="O153" s="308"/>
      <c r="P153" s="309">
        <f>O153*H153</f>
        <v>0</v>
      </c>
      <c r="Q153" s="309">
        <v>0</v>
      </c>
      <c r="R153" s="309">
        <f>Q153*H153</f>
        <v>0</v>
      </c>
      <c r="S153" s="309">
        <v>0</v>
      </c>
      <c r="T153" s="310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480</v>
      </c>
    </row>
    <row r="154" s="2" customFormat="1" ht="6.96" customHeight="1">
      <c r="A154" s="41"/>
      <c r="B154" s="69"/>
      <c r="C154" s="70"/>
      <c r="D154" s="70"/>
      <c r="E154" s="70"/>
      <c r="F154" s="70"/>
      <c r="G154" s="70"/>
      <c r="H154" s="70"/>
      <c r="I154" s="70"/>
      <c r="J154" s="70"/>
      <c r="K154" s="70"/>
      <c r="L154" s="47"/>
      <c r="M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</sheetData>
  <sheetProtection sheet="1" autoFilter="0" formatColumns="0" formatRows="0" objects="1" scenarios="1" spinCount="100000" saltValue="b7kx68rSyQw2e3D4WRJ7EzVc60n7n/WNb/6AThPxYySq3XRRg8CTUeHwTVHudqNtPyZRLt8xmskkxab07YMOcA==" hashValue="ZspwKvoNo5mxFjwGb4jX2ihoMJi6sNkTxfnqyxrioOWWt8kjZQ6axVeJiJId8U8ReR5YHNzaTRk6sRZ1suHpJw==" algorithmName="SHA-512" password="CC35"/>
  <autoFilter ref="C120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6324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ROUND((SUM(BE135:BE248)),  2)</f>
        <v>0</v>
      </c>
      <c r="G35" s="41"/>
      <c r="H35" s="41"/>
      <c r="I35" s="167">
        <v>0.20999999999999999</v>
      </c>
      <c r="J35" s="166">
        <f>ROUND(((SUM(BE135:BE248))*I35),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ROUND((SUM(BF135:BF248)),  2)</f>
        <v>0</v>
      </c>
      <c r="G36" s="41"/>
      <c r="H36" s="41"/>
      <c r="I36" s="167">
        <v>0.12</v>
      </c>
      <c r="J36" s="166">
        <f>ROUND(((SUM(BF135:BF248))*I36),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ROUND((SUM(BG135:BG248)),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ROUND((SUM(BH135:BH248)),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ROUND((SUM(BI135:BI248)),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01_MaR - Měření a regulace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6325</v>
      </c>
      <c r="E99" s="194"/>
      <c r="F99" s="194"/>
      <c r="G99" s="194"/>
      <c r="H99" s="194"/>
      <c r="I99" s="194"/>
      <c r="J99" s="195">
        <f>J136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6326</v>
      </c>
      <c r="E100" s="199"/>
      <c r="F100" s="199"/>
      <c r="G100" s="199"/>
      <c r="H100" s="199"/>
      <c r="I100" s="199"/>
      <c r="J100" s="200">
        <f>J137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6327</v>
      </c>
      <c r="E101" s="199"/>
      <c r="F101" s="199"/>
      <c r="G101" s="199"/>
      <c r="H101" s="199"/>
      <c r="I101" s="199"/>
      <c r="J101" s="200">
        <f>J152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6328</v>
      </c>
      <c r="E102" s="199"/>
      <c r="F102" s="199"/>
      <c r="G102" s="199"/>
      <c r="H102" s="199"/>
      <c r="I102" s="199"/>
      <c r="J102" s="200">
        <f>J167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6329</v>
      </c>
      <c r="E103" s="194"/>
      <c r="F103" s="194"/>
      <c r="G103" s="194"/>
      <c r="H103" s="194"/>
      <c r="I103" s="194"/>
      <c r="J103" s="195">
        <f>J169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6"/>
      <c r="D104" s="198" t="s">
        <v>6330</v>
      </c>
      <c r="E104" s="199"/>
      <c r="F104" s="199"/>
      <c r="G104" s="199"/>
      <c r="H104" s="199"/>
      <c r="I104" s="199"/>
      <c r="J104" s="200">
        <f>J170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6331</v>
      </c>
      <c r="E105" s="199"/>
      <c r="F105" s="199"/>
      <c r="G105" s="199"/>
      <c r="H105" s="199"/>
      <c r="I105" s="199"/>
      <c r="J105" s="200">
        <f>J181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6331</v>
      </c>
      <c r="E106" s="199"/>
      <c r="F106" s="199"/>
      <c r="G106" s="199"/>
      <c r="H106" s="199"/>
      <c r="I106" s="199"/>
      <c r="J106" s="200">
        <f>J192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6332</v>
      </c>
      <c r="E107" s="194"/>
      <c r="F107" s="194"/>
      <c r="G107" s="194"/>
      <c r="H107" s="194"/>
      <c r="I107" s="194"/>
      <c r="J107" s="195">
        <f>J196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6333</v>
      </c>
      <c r="E108" s="194"/>
      <c r="F108" s="194"/>
      <c r="G108" s="194"/>
      <c r="H108" s="194"/>
      <c r="I108" s="194"/>
      <c r="J108" s="195">
        <f>J199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6"/>
      <c r="D109" s="198" t="s">
        <v>6330</v>
      </c>
      <c r="E109" s="199"/>
      <c r="F109" s="199"/>
      <c r="G109" s="199"/>
      <c r="H109" s="199"/>
      <c r="I109" s="199"/>
      <c r="J109" s="200">
        <f>J200</f>
        <v>0</v>
      </c>
      <c r="K109" s="13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6"/>
      <c r="D110" s="198" t="s">
        <v>6331</v>
      </c>
      <c r="E110" s="199"/>
      <c r="F110" s="199"/>
      <c r="G110" s="199"/>
      <c r="H110" s="199"/>
      <c r="I110" s="199"/>
      <c r="J110" s="200">
        <f>J212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6"/>
      <c r="D111" s="198" t="s">
        <v>6334</v>
      </c>
      <c r="E111" s="199"/>
      <c r="F111" s="199"/>
      <c r="G111" s="199"/>
      <c r="H111" s="199"/>
      <c r="I111" s="199"/>
      <c r="J111" s="200">
        <f>J230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6335</v>
      </c>
      <c r="E112" s="194"/>
      <c r="F112" s="194"/>
      <c r="G112" s="194"/>
      <c r="H112" s="194"/>
      <c r="I112" s="194"/>
      <c r="J112" s="195">
        <f>J236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6336</v>
      </c>
      <c r="E113" s="194"/>
      <c r="F113" s="194"/>
      <c r="G113" s="194"/>
      <c r="H113" s="194"/>
      <c r="I113" s="194"/>
      <c r="J113" s="195">
        <f>J240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5" t="s">
        <v>236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6.25" customHeight="1">
      <c r="A123" s="41"/>
      <c r="B123" s="42"/>
      <c r="C123" s="43"/>
      <c r="D123" s="43"/>
      <c r="E123" s="186" t="str">
        <f>E7</f>
        <v>STUDENTSKÉ KOLEJE VYSOKÉ ŠKOLY POLYTECHNICKÉ JIHLAVA</v>
      </c>
      <c r="F123" s="34"/>
      <c r="G123" s="34"/>
      <c r="H123" s="34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3"/>
      <c r="C124" s="34" t="s">
        <v>190</v>
      </c>
      <c r="D124" s="24"/>
      <c r="E124" s="24"/>
      <c r="F124" s="24"/>
      <c r="G124" s="24"/>
      <c r="H124" s="24"/>
      <c r="I124" s="24"/>
      <c r="J124" s="24"/>
      <c r="K124" s="24"/>
      <c r="L124" s="22"/>
    </row>
    <row r="125" s="2" customFormat="1" ht="16.5" customHeight="1">
      <c r="A125" s="41"/>
      <c r="B125" s="42"/>
      <c r="C125" s="43"/>
      <c r="D125" s="43"/>
      <c r="E125" s="186" t="s">
        <v>191</v>
      </c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4" t="s">
        <v>192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79" t="str">
        <f>E11</f>
        <v>SO 01_MaR - Měření a regulace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4" t="s">
        <v>22</v>
      </c>
      <c r="D129" s="43"/>
      <c r="E129" s="43"/>
      <c r="F129" s="29" t="str">
        <f>F14</f>
        <v xml:space="preserve"> </v>
      </c>
      <c r="G129" s="43"/>
      <c r="H129" s="43"/>
      <c r="I129" s="34" t="s">
        <v>24</v>
      </c>
      <c r="J129" s="82" t="str">
        <f>IF(J14="","",J14)</f>
        <v>25. 11. 2022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5.15" customHeight="1">
      <c r="A131" s="41"/>
      <c r="B131" s="42"/>
      <c r="C131" s="34" t="s">
        <v>30</v>
      </c>
      <c r="D131" s="43"/>
      <c r="E131" s="43"/>
      <c r="F131" s="29" t="str">
        <f>E17</f>
        <v>Vysoká škola polytechnická Jihlava</v>
      </c>
      <c r="G131" s="43"/>
      <c r="H131" s="43"/>
      <c r="I131" s="34" t="s">
        <v>36</v>
      </c>
      <c r="J131" s="39" t="str">
        <f>E23</f>
        <v>A32 spol. s r. o.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5.15" customHeight="1">
      <c r="A132" s="41"/>
      <c r="B132" s="42"/>
      <c r="C132" s="34" t="s">
        <v>34</v>
      </c>
      <c r="D132" s="43"/>
      <c r="E132" s="43"/>
      <c r="F132" s="29" t="str">
        <f>IF(E20="","",E20)</f>
        <v>Vyplň údaj</v>
      </c>
      <c r="G132" s="43"/>
      <c r="H132" s="43"/>
      <c r="I132" s="34" t="s">
        <v>41</v>
      </c>
      <c r="J132" s="39" t="str">
        <f>E26</f>
        <v xml:space="preserve"> 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0.32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11" customFormat="1" ht="29.28" customHeight="1">
      <c r="A134" s="202"/>
      <c r="B134" s="203"/>
      <c r="C134" s="204" t="s">
        <v>237</v>
      </c>
      <c r="D134" s="205" t="s">
        <v>69</v>
      </c>
      <c r="E134" s="205" t="s">
        <v>65</v>
      </c>
      <c r="F134" s="205" t="s">
        <v>66</v>
      </c>
      <c r="G134" s="205" t="s">
        <v>238</v>
      </c>
      <c r="H134" s="205" t="s">
        <v>239</v>
      </c>
      <c r="I134" s="205" t="s">
        <v>240</v>
      </c>
      <c r="J134" s="206" t="s">
        <v>196</v>
      </c>
      <c r="K134" s="207" t="s">
        <v>241</v>
      </c>
      <c r="L134" s="208"/>
      <c r="M134" s="103" t="s">
        <v>1</v>
      </c>
      <c r="N134" s="104" t="s">
        <v>48</v>
      </c>
      <c r="O134" s="104" t="s">
        <v>242</v>
      </c>
      <c r="P134" s="104" t="s">
        <v>243</v>
      </c>
      <c r="Q134" s="104" t="s">
        <v>244</v>
      </c>
      <c r="R134" s="104" t="s">
        <v>245</v>
      </c>
      <c r="S134" s="104" t="s">
        <v>246</v>
      </c>
      <c r="T134" s="105" t="s">
        <v>247</v>
      </c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</row>
    <row r="135" s="2" customFormat="1" ht="22.8" customHeight="1">
      <c r="A135" s="41"/>
      <c r="B135" s="42"/>
      <c r="C135" s="110" t="s">
        <v>248</v>
      </c>
      <c r="D135" s="43"/>
      <c r="E135" s="43"/>
      <c r="F135" s="43"/>
      <c r="G135" s="43"/>
      <c r="H135" s="43"/>
      <c r="I135" s="43"/>
      <c r="J135" s="209">
        <f>BK135</f>
        <v>0</v>
      </c>
      <c r="K135" s="43"/>
      <c r="L135" s="47"/>
      <c r="M135" s="106"/>
      <c r="N135" s="210"/>
      <c r="O135" s="107"/>
      <c r="P135" s="211">
        <f>P136+P169+P196+P199+P236+P240</f>
        <v>0</v>
      </c>
      <c r="Q135" s="107"/>
      <c r="R135" s="211">
        <f>R136+R169+R196+R199+R236+R240</f>
        <v>0</v>
      </c>
      <c r="S135" s="107"/>
      <c r="T135" s="212">
        <f>T136+T169+T196+T199+T236+T240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83</v>
      </c>
      <c r="AU135" s="19" t="s">
        <v>198</v>
      </c>
      <c r="BK135" s="213">
        <f>BK136+BK169+BK196+BK199+BK236+BK240</f>
        <v>0</v>
      </c>
    </row>
    <row r="136" s="12" customFormat="1" ht="25.92" customHeight="1">
      <c r="A136" s="12"/>
      <c r="B136" s="214"/>
      <c r="C136" s="215"/>
      <c r="D136" s="216" t="s">
        <v>83</v>
      </c>
      <c r="E136" s="217" t="s">
        <v>4461</v>
      </c>
      <c r="F136" s="217" t="s">
        <v>6337</v>
      </c>
      <c r="G136" s="215"/>
      <c r="H136" s="215"/>
      <c r="I136" s="218"/>
      <c r="J136" s="219">
        <f>BK136</f>
        <v>0</v>
      </c>
      <c r="K136" s="215"/>
      <c r="L136" s="220"/>
      <c r="M136" s="221"/>
      <c r="N136" s="222"/>
      <c r="O136" s="222"/>
      <c r="P136" s="223">
        <f>P137+P152+P167</f>
        <v>0</v>
      </c>
      <c r="Q136" s="222"/>
      <c r="R136" s="223">
        <f>R137+R152+R167</f>
        <v>0</v>
      </c>
      <c r="S136" s="222"/>
      <c r="T136" s="224">
        <f>T137+T152+T167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91</v>
      </c>
      <c r="AT136" s="226" t="s">
        <v>83</v>
      </c>
      <c r="AU136" s="226" t="s">
        <v>84</v>
      </c>
      <c r="AY136" s="225" t="s">
        <v>251</v>
      </c>
      <c r="BK136" s="227">
        <f>BK137+BK152+BK167</f>
        <v>0</v>
      </c>
    </row>
    <row r="137" s="12" customFormat="1" ht="22.8" customHeight="1">
      <c r="A137" s="12"/>
      <c r="B137" s="214"/>
      <c r="C137" s="215"/>
      <c r="D137" s="216" t="s">
        <v>83</v>
      </c>
      <c r="E137" s="228" t="s">
        <v>4463</v>
      </c>
      <c r="F137" s="228" t="s">
        <v>6338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SUM(P138:P151)</f>
        <v>0</v>
      </c>
      <c r="Q137" s="222"/>
      <c r="R137" s="223">
        <f>SUM(R138:R151)</f>
        <v>0</v>
      </c>
      <c r="S137" s="222"/>
      <c r="T137" s="224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91</v>
      </c>
      <c r="AY137" s="225" t="s">
        <v>251</v>
      </c>
      <c r="BK137" s="227">
        <f>SUM(BK138:BK151)</f>
        <v>0</v>
      </c>
    </row>
    <row r="138" s="2" customFormat="1" ht="24.15" customHeight="1">
      <c r="A138" s="41"/>
      <c r="B138" s="42"/>
      <c r="C138" s="230" t="s">
        <v>91</v>
      </c>
      <c r="D138" s="230" t="s">
        <v>253</v>
      </c>
      <c r="E138" s="231" t="s">
        <v>6339</v>
      </c>
      <c r="F138" s="232" t="s">
        <v>6340</v>
      </c>
      <c r="G138" s="233" t="s">
        <v>4509</v>
      </c>
      <c r="H138" s="234">
        <v>4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93</v>
      </c>
    </row>
    <row r="139" s="2" customFormat="1" ht="24.15" customHeight="1">
      <c r="A139" s="41"/>
      <c r="B139" s="42"/>
      <c r="C139" s="230" t="s">
        <v>93</v>
      </c>
      <c r="D139" s="230" t="s">
        <v>253</v>
      </c>
      <c r="E139" s="231" t="s">
        <v>6341</v>
      </c>
      <c r="F139" s="232" t="s">
        <v>6342</v>
      </c>
      <c r="G139" s="233" t="s">
        <v>4509</v>
      </c>
      <c r="H139" s="234">
        <v>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257</v>
      </c>
    </row>
    <row r="140" s="2" customFormat="1" ht="24.15" customHeight="1">
      <c r="A140" s="41"/>
      <c r="B140" s="42"/>
      <c r="C140" s="230" t="s">
        <v>273</v>
      </c>
      <c r="D140" s="230" t="s">
        <v>253</v>
      </c>
      <c r="E140" s="231" t="s">
        <v>6343</v>
      </c>
      <c r="F140" s="232" t="s">
        <v>6344</v>
      </c>
      <c r="G140" s="233" t="s">
        <v>4509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276</v>
      </c>
    </row>
    <row r="141" s="2" customFormat="1" ht="24.15" customHeight="1">
      <c r="A141" s="41"/>
      <c r="B141" s="42"/>
      <c r="C141" s="230" t="s">
        <v>257</v>
      </c>
      <c r="D141" s="230" t="s">
        <v>253</v>
      </c>
      <c r="E141" s="231" t="s">
        <v>6345</v>
      </c>
      <c r="F141" s="232" t="s">
        <v>6346</v>
      </c>
      <c r="G141" s="233" t="s">
        <v>4509</v>
      </c>
      <c r="H141" s="234">
        <v>4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281</v>
      </c>
    </row>
    <row r="142" s="2" customFormat="1" ht="24.15" customHeight="1">
      <c r="A142" s="41"/>
      <c r="B142" s="42"/>
      <c r="C142" s="230" t="s">
        <v>284</v>
      </c>
      <c r="D142" s="230" t="s">
        <v>253</v>
      </c>
      <c r="E142" s="231" t="s">
        <v>6347</v>
      </c>
      <c r="F142" s="232" t="s">
        <v>6348</v>
      </c>
      <c r="G142" s="233" t="s">
        <v>4509</v>
      </c>
      <c r="H142" s="234">
        <v>3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287</v>
      </c>
    </row>
    <row r="143" s="2" customFormat="1" ht="21.75" customHeight="1">
      <c r="A143" s="41"/>
      <c r="B143" s="42"/>
      <c r="C143" s="230" t="s">
        <v>276</v>
      </c>
      <c r="D143" s="230" t="s">
        <v>253</v>
      </c>
      <c r="E143" s="231" t="s">
        <v>6349</v>
      </c>
      <c r="F143" s="232" t="s">
        <v>6350</v>
      </c>
      <c r="G143" s="233" t="s">
        <v>4509</v>
      </c>
      <c r="H143" s="234">
        <v>2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8</v>
      </c>
    </row>
    <row r="144" s="2" customFormat="1" ht="37.8" customHeight="1">
      <c r="A144" s="41"/>
      <c r="B144" s="42"/>
      <c r="C144" s="230" t="s">
        <v>295</v>
      </c>
      <c r="D144" s="230" t="s">
        <v>253</v>
      </c>
      <c r="E144" s="231" t="s">
        <v>6351</v>
      </c>
      <c r="F144" s="232" t="s">
        <v>6352</v>
      </c>
      <c r="G144" s="233" t="s">
        <v>4509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299</v>
      </c>
    </row>
    <row r="145" s="2" customFormat="1" ht="37.8" customHeight="1">
      <c r="A145" s="41"/>
      <c r="B145" s="42"/>
      <c r="C145" s="230" t="s">
        <v>281</v>
      </c>
      <c r="D145" s="230" t="s">
        <v>253</v>
      </c>
      <c r="E145" s="231" t="s">
        <v>6353</v>
      </c>
      <c r="F145" s="232" t="s">
        <v>6354</v>
      </c>
      <c r="G145" s="233" t="s">
        <v>4509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304</v>
      </c>
    </row>
    <row r="146" s="2" customFormat="1" ht="37.8" customHeight="1">
      <c r="A146" s="41"/>
      <c r="B146" s="42"/>
      <c r="C146" s="230" t="s">
        <v>306</v>
      </c>
      <c r="D146" s="230" t="s">
        <v>253</v>
      </c>
      <c r="E146" s="231" t="s">
        <v>6355</v>
      </c>
      <c r="F146" s="232" t="s">
        <v>6356</v>
      </c>
      <c r="G146" s="233" t="s">
        <v>4509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309</v>
      </c>
    </row>
    <row r="147" s="2" customFormat="1" ht="37.8" customHeight="1">
      <c r="A147" s="41"/>
      <c r="B147" s="42"/>
      <c r="C147" s="230" t="s">
        <v>287</v>
      </c>
      <c r="D147" s="230" t="s">
        <v>253</v>
      </c>
      <c r="E147" s="231" t="s">
        <v>6357</v>
      </c>
      <c r="F147" s="232" t="s">
        <v>6358</v>
      </c>
      <c r="G147" s="233" t="s">
        <v>4509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409</v>
      </c>
    </row>
    <row r="148" s="2" customFormat="1" ht="21.75" customHeight="1">
      <c r="A148" s="41"/>
      <c r="B148" s="42"/>
      <c r="C148" s="230" t="s">
        <v>333</v>
      </c>
      <c r="D148" s="230" t="s">
        <v>253</v>
      </c>
      <c r="E148" s="231" t="s">
        <v>6359</v>
      </c>
      <c r="F148" s="232" t="s">
        <v>6360</v>
      </c>
      <c r="G148" s="233" t="s">
        <v>4509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322</v>
      </c>
    </row>
    <row r="149" s="2" customFormat="1" ht="21.75" customHeight="1">
      <c r="A149" s="41"/>
      <c r="B149" s="42"/>
      <c r="C149" s="230" t="s">
        <v>8</v>
      </c>
      <c r="D149" s="230" t="s">
        <v>253</v>
      </c>
      <c r="E149" s="231" t="s">
        <v>6361</v>
      </c>
      <c r="F149" s="232" t="s">
        <v>6362</v>
      </c>
      <c r="G149" s="233" t="s">
        <v>4509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336</v>
      </c>
    </row>
    <row r="150" s="2" customFormat="1" ht="16.5" customHeight="1">
      <c r="A150" s="41"/>
      <c r="B150" s="42"/>
      <c r="C150" s="230" t="s">
        <v>349</v>
      </c>
      <c r="D150" s="230" t="s">
        <v>253</v>
      </c>
      <c r="E150" s="231" t="s">
        <v>6363</v>
      </c>
      <c r="F150" s="232" t="s">
        <v>6364</v>
      </c>
      <c r="G150" s="233" t="s">
        <v>4509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341</v>
      </c>
    </row>
    <row r="151" s="2" customFormat="1" ht="24.15" customHeight="1">
      <c r="A151" s="41"/>
      <c r="B151" s="42"/>
      <c r="C151" s="230" t="s">
        <v>299</v>
      </c>
      <c r="D151" s="230" t="s">
        <v>253</v>
      </c>
      <c r="E151" s="231" t="s">
        <v>6365</v>
      </c>
      <c r="F151" s="232" t="s">
        <v>6366</v>
      </c>
      <c r="G151" s="233" t="s">
        <v>4509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352</v>
      </c>
    </row>
    <row r="152" s="12" customFormat="1" ht="22.8" customHeight="1">
      <c r="A152" s="12"/>
      <c r="B152" s="214"/>
      <c r="C152" s="215"/>
      <c r="D152" s="216" t="s">
        <v>83</v>
      </c>
      <c r="E152" s="228" t="s">
        <v>4917</v>
      </c>
      <c r="F152" s="228" t="s">
        <v>6367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SUM(P153:P166)</f>
        <v>0</v>
      </c>
      <c r="Q152" s="222"/>
      <c r="R152" s="223">
        <f>SUM(R153:R166)</f>
        <v>0</v>
      </c>
      <c r="S152" s="222"/>
      <c r="T152" s="224">
        <f>SUM(T153:T166)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91</v>
      </c>
      <c r="AY152" s="225" t="s">
        <v>251</v>
      </c>
      <c r="BK152" s="227">
        <f>SUM(BK153:BK166)</f>
        <v>0</v>
      </c>
    </row>
    <row r="153" s="2" customFormat="1" ht="24.15" customHeight="1">
      <c r="A153" s="41"/>
      <c r="B153" s="42"/>
      <c r="C153" s="230" t="s">
        <v>361</v>
      </c>
      <c r="D153" s="230" t="s">
        <v>253</v>
      </c>
      <c r="E153" s="231" t="s">
        <v>6368</v>
      </c>
      <c r="F153" s="232" t="s">
        <v>6340</v>
      </c>
      <c r="G153" s="233" t="s">
        <v>4509</v>
      </c>
      <c r="H153" s="234">
        <v>4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358</v>
      </c>
    </row>
    <row r="154" s="2" customFormat="1" ht="24.15" customHeight="1">
      <c r="A154" s="41"/>
      <c r="B154" s="42"/>
      <c r="C154" s="230" t="s">
        <v>304</v>
      </c>
      <c r="D154" s="230" t="s">
        <v>253</v>
      </c>
      <c r="E154" s="231" t="s">
        <v>6369</v>
      </c>
      <c r="F154" s="232" t="s">
        <v>6342</v>
      </c>
      <c r="G154" s="233" t="s">
        <v>4509</v>
      </c>
      <c r="H154" s="234">
        <v>4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364</v>
      </c>
    </row>
    <row r="155" s="2" customFormat="1" ht="24.15" customHeight="1">
      <c r="A155" s="41"/>
      <c r="B155" s="42"/>
      <c r="C155" s="230" t="s">
        <v>386</v>
      </c>
      <c r="D155" s="230" t="s">
        <v>253</v>
      </c>
      <c r="E155" s="231" t="s">
        <v>6370</v>
      </c>
      <c r="F155" s="232" t="s">
        <v>6344</v>
      </c>
      <c r="G155" s="233" t="s">
        <v>4509</v>
      </c>
      <c r="H155" s="234">
        <v>2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375</v>
      </c>
    </row>
    <row r="156" s="2" customFormat="1" ht="24.15" customHeight="1">
      <c r="A156" s="41"/>
      <c r="B156" s="42"/>
      <c r="C156" s="230" t="s">
        <v>309</v>
      </c>
      <c r="D156" s="230" t="s">
        <v>253</v>
      </c>
      <c r="E156" s="231" t="s">
        <v>6371</v>
      </c>
      <c r="F156" s="232" t="s">
        <v>6346</v>
      </c>
      <c r="G156" s="233" t="s">
        <v>4509</v>
      </c>
      <c r="H156" s="234">
        <v>4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390</v>
      </c>
    </row>
    <row r="157" s="2" customFormat="1" ht="24.15" customHeight="1">
      <c r="A157" s="41"/>
      <c r="B157" s="42"/>
      <c r="C157" s="230" t="s">
        <v>402</v>
      </c>
      <c r="D157" s="230" t="s">
        <v>253</v>
      </c>
      <c r="E157" s="231" t="s">
        <v>6372</v>
      </c>
      <c r="F157" s="232" t="s">
        <v>6348</v>
      </c>
      <c r="G157" s="233" t="s">
        <v>4509</v>
      </c>
      <c r="H157" s="234">
        <v>3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400</v>
      </c>
    </row>
    <row r="158" s="2" customFormat="1" ht="21.75" customHeight="1">
      <c r="A158" s="41"/>
      <c r="B158" s="42"/>
      <c r="C158" s="230" t="s">
        <v>409</v>
      </c>
      <c r="D158" s="230" t="s">
        <v>253</v>
      </c>
      <c r="E158" s="231" t="s">
        <v>6373</v>
      </c>
      <c r="F158" s="232" t="s">
        <v>6350</v>
      </c>
      <c r="G158" s="233" t="s">
        <v>4509</v>
      </c>
      <c r="H158" s="234">
        <v>2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405</v>
      </c>
    </row>
    <row r="159" s="2" customFormat="1" ht="37.8" customHeight="1">
      <c r="A159" s="41"/>
      <c r="B159" s="42"/>
      <c r="C159" s="230" t="s">
        <v>7</v>
      </c>
      <c r="D159" s="230" t="s">
        <v>253</v>
      </c>
      <c r="E159" s="231" t="s">
        <v>6374</v>
      </c>
      <c r="F159" s="232" t="s">
        <v>6352</v>
      </c>
      <c r="G159" s="233" t="s">
        <v>4509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412</v>
      </c>
    </row>
    <row r="160" s="2" customFormat="1" ht="37.8" customHeight="1">
      <c r="A160" s="41"/>
      <c r="B160" s="42"/>
      <c r="C160" s="230" t="s">
        <v>322</v>
      </c>
      <c r="D160" s="230" t="s">
        <v>253</v>
      </c>
      <c r="E160" s="231" t="s">
        <v>6375</v>
      </c>
      <c r="F160" s="232" t="s">
        <v>6354</v>
      </c>
      <c r="G160" s="233" t="s">
        <v>4509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424</v>
      </c>
    </row>
    <row r="161" s="2" customFormat="1" ht="37.8" customHeight="1">
      <c r="A161" s="41"/>
      <c r="B161" s="42"/>
      <c r="C161" s="230" t="s">
        <v>437</v>
      </c>
      <c r="D161" s="230" t="s">
        <v>253</v>
      </c>
      <c r="E161" s="231" t="s">
        <v>6376</v>
      </c>
      <c r="F161" s="232" t="s">
        <v>6356</v>
      </c>
      <c r="G161" s="233" t="s">
        <v>4509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433</v>
      </c>
    </row>
    <row r="162" s="2" customFormat="1" ht="37.8" customHeight="1">
      <c r="A162" s="41"/>
      <c r="B162" s="42"/>
      <c r="C162" s="230" t="s">
        <v>336</v>
      </c>
      <c r="D162" s="230" t="s">
        <v>253</v>
      </c>
      <c r="E162" s="231" t="s">
        <v>6377</v>
      </c>
      <c r="F162" s="232" t="s">
        <v>6358</v>
      </c>
      <c r="G162" s="233" t="s">
        <v>4509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440</v>
      </c>
    </row>
    <row r="163" s="2" customFormat="1" ht="21.75" customHeight="1">
      <c r="A163" s="41"/>
      <c r="B163" s="42"/>
      <c r="C163" s="230" t="s">
        <v>450</v>
      </c>
      <c r="D163" s="230" t="s">
        <v>253</v>
      </c>
      <c r="E163" s="231" t="s">
        <v>6378</v>
      </c>
      <c r="F163" s="232" t="s">
        <v>6360</v>
      </c>
      <c r="G163" s="233" t="s">
        <v>4509</v>
      </c>
      <c r="H163" s="234">
        <v>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448</v>
      </c>
    </row>
    <row r="164" s="2" customFormat="1" ht="21.75" customHeight="1">
      <c r="A164" s="41"/>
      <c r="B164" s="42"/>
      <c r="C164" s="230" t="s">
        <v>341</v>
      </c>
      <c r="D164" s="230" t="s">
        <v>253</v>
      </c>
      <c r="E164" s="231" t="s">
        <v>6379</v>
      </c>
      <c r="F164" s="232" t="s">
        <v>6362</v>
      </c>
      <c r="G164" s="233" t="s">
        <v>4509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453</v>
      </c>
    </row>
    <row r="165" s="2" customFormat="1" ht="16.5" customHeight="1">
      <c r="A165" s="41"/>
      <c r="B165" s="42"/>
      <c r="C165" s="230" t="s">
        <v>462</v>
      </c>
      <c r="D165" s="230" t="s">
        <v>253</v>
      </c>
      <c r="E165" s="231" t="s">
        <v>6380</v>
      </c>
      <c r="F165" s="232" t="s">
        <v>6364</v>
      </c>
      <c r="G165" s="233" t="s">
        <v>4509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458</v>
      </c>
    </row>
    <row r="166" s="2" customFormat="1" ht="24.15" customHeight="1">
      <c r="A166" s="41"/>
      <c r="B166" s="42"/>
      <c r="C166" s="230" t="s">
        <v>352</v>
      </c>
      <c r="D166" s="230" t="s">
        <v>253</v>
      </c>
      <c r="E166" s="231" t="s">
        <v>6381</v>
      </c>
      <c r="F166" s="232" t="s">
        <v>6366</v>
      </c>
      <c r="G166" s="233" t="s">
        <v>4509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465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4465</v>
      </c>
      <c r="F167" s="228" t="s">
        <v>6382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P168</f>
        <v>0</v>
      </c>
      <c r="Q167" s="222"/>
      <c r="R167" s="223">
        <f>R168</f>
        <v>0</v>
      </c>
      <c r="S167" s="222"/>
      <c r="T167" s="22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251</v>
      </c>
      <c r="BK167" s="227">
        <f>BK168</f>
        <v>0</v>
      </c>
    </row>
    <row r="168" s="2" customFormat="1" ht="24.15" customHeight="1">
      <c r="A168" s="41"/>
      <c r="B168" s="42"/>
      <c r="C168" s="230" t="s">
        <v>472</v>
      </c>
      <c r="D168" s="230" t="s">
        <v>253</v>
      </c>
      <c r="E168" s="231" t="s">
        <v>6383</v>
      </c>
      <c r="F168" s="232" t="s">
        <v>6384</v>
      </c>
      <c r="G168" s="233" t="s">
        <v>4509</v>
      </c>
      <c r="H168" s="234">
        <v>2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470</v>
      </c>
    </row>
    <row r="169" s="12" customFormat="1" ht="25.92" customHeight="1">
      <c r="A169" s="12"/>
      <c r="B169" s="214"/>
      <c r="C169" s="215"/>
      <c r="D169" s="216" t="s">
        <v>83</v>
      </c>
      <c r="E169" s="217" t="s">
        <v>4532</v>
      </c>
      <c r="F169" s="217" t="s">
        <v>6385</v>
      </c>
      <c r="G169" s="215"/>
      <c r="H169" s="215"/>
      <c r="I169" s="218"/>
      <c r="J169" s="219">
        <f>BK169</f>
        <v>0</v>
      </c>
      <c r="K169" s="215"/>
      <c r="L169" s="220"/>
      <c r="M169" s="221"/>
      <c r="N169" s="222"/>
      <c r="O169" s="222"/>
      <c r="P169" s="223">
        <f>P170+P181+P192</f>
        <v>0</v>
      </c>
      <c r="Q169" s="222"/>
      <c r="R169" s="223">
        <f>R170+R181+R192</f>
        <v>0</v>
      </c>
      <c r="S169" s="222"/>
      <c r="T169" s="224">
        <f>T170+T181+T192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91</v>
      </c>
      <c r="AT169" s="226" t="s">
        <v>83</v>
      </c>
      <c r="AU169" s="226" t="s">
        <v>84</v>
      </c>
      <c r="AY169" s="225" t="s">
        <v>251</v>
      </c>
      <c r="BK169" s="227">
        <f>BK170+BK181+BK192</f>
        <v>0</v>
      </c>
    </row>
    <row r="170" s="12" customFormat="1" ht="22.8" customHeight="1">
      <c r="A170" s="12"/>
      <c r="B170" s="214"/>
      <c r="C170" s="215"/>
      <c r="D170" s="216" t="s">
        <v>83</v>
      </c>
      <c r="E170" s="228" t="s">
        <v>4555</v>
      </c>
      <c r="F170" s="228" t="s">
        <v>6386</v>
      </c>
      <c r="G170" s="215"/>
      <c r="H170" s="215"/>
      <c r="I170" s="218"/>
      <c r="J170" s="229">
        <f>BK170</f>
        <v>0</v>
      </c>
      <c r="K170" s="215"/>
      <c r="L170" s="220"/>
      <c r="M170" s="221"/>
      <c r="N170" s="222"/>
      <c r="O170" s="222"/>
      <c r="P170" s="223">
        <f>SUM(P171:P180)</f>
        <v>0</v>
      </c>
      <c r="Q170" s="222"/>
      <c r="R170" s="223">
        <f>SUM(R171:R180)</f>
        <v>0</v>
      </c>
      <c r="S170" s="222"/>
      <c r="T170" s="224">
        <f>SUM(T171:T180)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91</v>
      </c>
      <c r="AT170" s="226" t="s">
        <v>83</v>
      </c>
      <c r="AU170" s="226" t="s">
        <v>91</v>
      </c>
      <c r="AY170" s="225" t="s">
        <v>251</v>
      </c>
      <c r="BK170" s="227">
        <f>SUM(BK171:BK180)</f>
        <v>0</v>
      </c>
    </row>
    <row r="171" s="2" customFormat="1" ht="24.15" customHeight="1">
      <c r="A171" s="41"/>
      <c r="B171" s="42"/>
      <c r="C171" s="230" t="s">
        <v>358</v>
      </c>
      <c r="D171" s="230" t="s">
        <v>253</v>
      </c>
      <c r="E171" s="231" t="s">
        <v>6387</v>
      </c>
      <c r="F171" s="232" t="s">
        <v>6388</v>
      </c>
      <c r="G171" s="233" t="s">
        <v>4509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475</v>
      </c>
    </row>
    <row r="172" s="2" customFormat="1" ht="24.15" customHeight="1">
      <c r="A172" s="41"/>
      <c r="B172" s="42"/>
      <c r="C172" s="230" t="s">
        <v>488</v>
      </c>
      <c r="D172" s="230" t="s">
        <v>253</v>
      </c>
      <c r="E172" s="231" t="s">
        <v>6389</v>
      </c>
      <c r="F172" s="232" t="s">
        <v>6390</v>
      </c>
      <c r="G172" s="233" t="s">
        <v>4509</v>
      </c>
      <c r="H172" s="234">
        <v>2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480</v>
      </c>
    </row>
    <row r="173" s="2" customFormat="1" ht="24.15" customHeight="1">
      <c r="A173" s="41"/>
      <c r="B173" s="42"/>
      <c r="C173" s="230" t="s">
        <v>364</v>
      </c>
      <c r="D173" s="230" t="s">
        <v>253</v>
      </c>
      <c r="E173" s="231" t="s">
        <v>6391</v>
      </c>
      <c r="F173" s="232" t="s">
        <v>6392</v>
      </c>
      <c r="G173" s="233" t="s">
        <v>4509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491</v>
      </c>
    </row>
    <row r="174" s="2" customFormat="1" ht="24.15" customHeight="1">
      <c r="A174" s="41"/>
      <c r="B174" s="42"/>
      <c r="C174" s="230" t="s">
        <v>522</v>
      </c>
      <c r="D174" s="230" t="s">
        <v>253</v>
      </c>
      <c r="E174" s="231" t="s">
        <v>6393</v>
      </c>
      <c r="F174" s="232" t="s">
        <v>6394</v>
      </c>
      <c r="G174" s="233" t="s">
        <v>4509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497</v>
      </c>
    </row>
    <row r="175" s="2" customFormat="1" ht="16.5" customHeight="1">
      <c r="A175" s="41"/>
      <c r="B175" s="42"/>
      <c r="C175" s="230" t="s">
        <v>375</v>
      </c>
      <c r="D175" s="230" t="s">
        <v>253</v>
      </c>
      <c r="E175" s="231" t="s">
        <v>6395</v>
      </c>
      <c r="F175" s="232" t="s">
        <v>6396</v>
      </c>
      <c r="G175" s="233" t="s">
        <v>4509</v>
      </c>
      <c r="H175" s="234">
        <v>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525</v>
      </c>
    </row>
    <row r="176" s="2" customFormat="1" ht="16.5" customHeight="1">
      <c r="A176" s="41"/>
      <c r="B176" s="42"/>
      <c r="C176" s="230" t="s">
        <v>546</v>
      </c>
      <c r="D176" s="230" t="s">
        <v>253</v>
      </c>
      <c r="E176" s="231" t="s">
        <v>6397</v>
      </c>
      <c r="F176" s="232" t="s">
        <v>6398</v>
      </c>
      <c r="G176" s="233" t="s">
        <v>4509</v>
      </c>
      <c r="H176" s="234">
        <v>2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544</v>
      </c>
    </row>
    <row r="177" s="2" customFormat="1" ht="16.5" customHeight="1">
      <c r="A177" s="41"/>
      <c r="B177" s="42"/>
      <c r="C177" s="230" t="s">
        <v>390</v>
      </c>
      <c r="D177" s="230" t="s">
        <v>253</v>
      </c>
      <c r="E177" s="231" t="s">
        <v>6399</v>
      </c>
      <c r="F177" s="232" t="s">
        <v>6400</v>
      </c>
      <c r="G177" s="233" t="s">
        <v>4509</v>
      </c>
      <c r="H177" s="234">
        <v>2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549</v>
      </c>
    </row>
    <row r="178" s="2" customFormat="1" ht="16.5" customHeight="1">
      <c r="A178" s="41"/>
      <c r="B178" s="42"/>
      <c r="C178" s="230" t="s">
        <v>557</v>
      </c>
      <c r="D178" s="230" t="s">
        <v>253</v>
      </c>
      <c r="E178" s="231" t="s">
        <v>6401</v>
      </c>
      <c r="F178" s="232" t="s">
        <v>6402</v>
      </c>
      <c r="G178" s="233" t="s">
        <v>4509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555</v>
      </c>
    </row>
    <row r="179" s="2" customFormat="1" ht="16.5" customHeight="1">
      <c r="A179" s="41"/>
      <c r="B179" s="42"/>
      <c r="C179" s="230" t="s">
        <v>400</v>
      </c>
      <c r="D179" s="230" t="s">
        <v>253</v>
      </c>
      <c r="E179" s="231" t="s">
        <v>6403</v>
      </c>
      <c r="F179" s="232" t="s">
        <v>6404</v>
      </c>
      <c r="G179" s="233" t="s">
        <v>4509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560</v>
      </c>
    </row>
    <row r="180" s="2" customFormat="1" ht="37.8" customHeight="1">
      <c r="A180" s="41"/>
      <c r="B180" s="42"/>
      <c r="C180" s="230" t="s">
        <v>575</v>
      </c>
      <c r="D180" s="230" t="s">
        <v>253</v>
      </c>
      <c r="E180" s="231" t="s">
        <v>6405</v>
      </c>
      <c r="F180" s="232" t="s">
        <v>6406</v>
      </c>
      <c r="G180" s="233" t="s">
        <v>4509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572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4613</v>
      </c>
      <c r="F181" s="228" t="s">
        <v>6407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SUM(P182:P191)</f>
        <v>0</v>
      </c>
      <c r="Q181" s="222"/>
      <c r="R181" s="223">
        <f>SUM(R182:R191)</f>
        <v>0</v>
      </c>
      <c r="S181" s="222"/>
      <c r="T181" s="224">
        <f>SUM(T182:T191)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91</v>
      </c>
      <c r="AT181" s="226" t="s">
        <v>83</v>
      </c>
      <c r="AU181" s="226" t="s">
        <v>91</v>
      </c>
      <c r="AY181" s="225" t="s">
        <v>251</v>
      </c>
      <c r="BK181" s="227">
        <f>SUM(BK182:BK191)</f>
        <v>0</v>
      </c>
    </row>
    <row r="182" s="2" customFormat="1" ht="24.15" customHeight="1">
      <c r="A182" s="41"/>
      <c r="B182" s="42"/>
      <c r="C182" s="230" t="s">
        <v>405</v>
      </c>
      <c r="D182" s="230" t="s">
        <v>253</v>
      </c>
      <c r="E182" s="231" t="s">
        <v>6387</v>
      </c>
      <c r="F182" s="232" t="s">
        <v>6388</v>
      </c>
      <c r="G182" s="233" t="s">
        <v>4509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578</v>
      </c>
    </row>
    <row r="183" s="2" customFormat="1" ht="24.15" customHeight="1">
      <c r="A183" s="41"/>
      <c r="B183" s="42"/>
      <c r="C183" s="230" t="s">
        <v>588</v>
      </c>
      <c r="D183" s="230" t="s">
        <v>253</v>
      </c>
      <c r="E183" s="231" t="s">
        <v>6389</v>
      </c>
      <c r="F183" s="232" t="s">
        <v>6390</v>
      </c>
      <c r="G183" s="233" t="s">
        <v>4509</v>
      </c>
      <c r="H183" s="234">
        <v>2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585</v>
      </c>
    </row>
    <row r="184" s="2" customFormat="1" ht="24.15" customHeight="1">
      <c r="A184" s="41"/>
      <c r="B184" s="42"/>
      <c r="C184" s="230" t="s">
        <v>412</v>
      </c>
      <c r="D184" s="230" t="s">
        <v>253</v>
      </c>
      <c r="E184" s="231" t="s">
        <v>6391</v>
      </c>
      <c r="F184" s="232" t="s">
        <v>6392</v>
      </c>
      <c r="G184" s="233" t="s">
        <v>4509</v>
      </c>
      <c r="H184" s="234">
        <v>1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591</v>
      </c>
    </row>
    <row r="185" s="2" customFormat="1" ht="24.15" customHeight="1">
      <c r="A185" s="41"/>
      <c r="B185" s="42"/>
      <c r="C185" s="230" t="s">
        <v>600</v>
      </c>
      <c r="D185" s="230" t="s">
        <v>253</v>
      </c>
      <c r="E185" s="231" t="s">
        <v>6393</v>
      </c>
      <c r="F185" s="232" t="s">
        <v>6394</v>
      </c>
      <c r="G185" s="233" t="s">
        <v>4509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595</v>
      </c>
    </row>
    <row r="186" s="2" customFormat="1" ht="16.5" customHeight="1">
      <c r="A186" s="41"/>
      <c r="B186" s="42"/>
      <c r="C186" s="230" t="s">
        <v>424</v>
      </c>
      <c r="D186" s="230" t="s">
        <v>253</v>
      </c>
      <c r="E186" s="231" t="s">
        <v>6395</v>
      </c>
      <c r="F186" s="232" t="s">
        <v>6396</v>
      </c>
      <c r="G186" s="233" t="s">
        <v>4509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603</v>
      </c>
    </row>
    <row r="187" s="2" customFormat="1" ht="16.5" customHeight="1">
      <c r="A187" s="41"/>
      <c r="B187" s="42"/>
      <c r="C187" s="230" t="s">
        <v>612</v>
      </c>
      <c r="D187" s="230" t="s">
        <v>253</v>
      </c>
      <c r="E187" s="231" t="s">
        <v>6397</v>
      </c>
      <c r="F187" s="232" t="s">
        <v>6398</v>
      </c>
      <c r="G187" s="233" t="s">
        <v>4509</v>
      </c>
      <c r="H187" s="234">
        <v>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610</v>
      </c>
    </row>
    <row r="188" s="2" customFormat="1" ht="16.5" customHeight="1">
      <c r="A188" s="41"/>
      <c r="B188" s="42"/>
      <c r="C188" s="230" t="s">
        <v>433</v>
      </c>
      <c r="D188" s="230" t="s">
        <v>253</v>
      </c>
      <c r="E188" s="231" t="s">
        <v>6399</v>
      </c>
      <c r="F188" s="232" t="s">
        <v>6400</v>
      </c>
      <c r="G188" s="233" t="s">
        <v>4509</v>
      </c>
      <c r="H188" s="234">
        <v>3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992</v>
      </c>
    </row>
    <row r="189" s="2" customFormat="1" ht="16.5" customHeight="1">
      <c r="A189" s="41"/>
      <c r="B189" s="42"/>
      <c r="C189" s="230" t="s">
        <v>633</v>
      </c>
      <c r="D189" s="230" t="s">
        <v>253</v>
      </c>
      <c r="E189" s="231" t="s">
        <v>6401</v>
      </c>
      <c r="F189" s="232" t="s">
        <v>6402</v>
      </c>
      <c r="G189" s="233" t="s">
        <v>4509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1009</v>
      </c>
    </row>
    <row r="190" s="2" customFormat="1" ht="16.5" customHeight="1">
      <c r="A190" s="41"/>
      <c r="B190" s="42"/>
      <c r="C190" s="230" t="s">
        <v>440</v>
      </c>
      <c r="D190" s="230" t="s">
        <v>253</v>
      </c>
      <c r="E190" s="231" t="s">
        <v>6403</v>
      </c>
      <c r="F190" s="232" t="s">
        <v>6404</v>
      </c>
      <c r="G190" s="233" t="s">
        <v>4509</v>
      </c>
      <c r="H190" s="234">
        <v>1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1024</v>
      </c>
    </row>
    <row r="191" s="2" customFormat="1" ht="37.8" customHeight="1">
      <c r="A191" s="41"/>
      <c r="B191" s="42"/>
      <c r="C191" s="230" t="s">
        <v>643</v>
      </c>
      <c r="D191" s="230" t="s">
        <v>253</v>
      </c>
      <c r="E191" s="231" t="s">
        <v>6405</v>
      </c>
      <c r="F191" s="232" t="s">
        <v>6406</v>
      </c>
      <c r="G191" s="233" t="s">
        <v>4509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1036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4613</v>
      </c>
      <c r="F192" s="228" t="s">
        <v>6407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SUM(P193:P195)</f>
        <v>0</v>
      </c>
      <c r="Q192" s="222"/>
      <c r="R192" s="223">
        <f>SUM(R193:R195)</f>
        <v>0</v>
      </c>
      <c r="S192" s="222"/>
      <c r="T192" s="224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91</v>
      </c>
      <c r="AT192" s="226" t="s">
        <v>83</v>
      </c>
      <c r="AU192" s="226" t="s">
        <v>91</v>
      </c>
      <c r="AY192" s="225" t="s">
        <v>251</v>
      </c>
      <c r="BK192" s="227">
        <f>SUM(BK193:BK195)</f>
        <v>0</v>
      </c>
    </row>
    <row r="193" s="2" customFormat="1" ht="16.5" customHeight="1">
      <c r="A193" s="41"/>
      <c r="B193" s="42"/>
      <c r="C193" s="230" t="s">
        <v>448</v>
      </c>
      <c r="D193" s="230" t="s">
        <v>253</v>
      </c>
      <c r="E193" s="231" t="s">
        <v>6408</v>
      </c>
      <c r="F193" s="232" t="s">
        <v>6409</v>
      </c>
      <c r="G193" s="233" t="s">
        <v>4509</v>
      </c>
      <c r="H193" s="234">
        <v>2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1145</v>
      </c>
    </row>
    <row r="194" s="2" customFormat="1" ht="24.15" customHeight="1">
      <c r="A194" s="41"/>
      <c r="B194" s="42"/>
      <c r="C194" s="230" t="s">
        <v>671</v>
      </c>
      <c r="D194" s="230" t="s">
        <v>253</v>
      </c>
      <c r="E194" s="231" t="s">
        <v>6410</v>
      </c>
      <c r="F194" s="232" t="s">
        <v>6411</v>
      </c>
      <c r="G194" s="233" t="s">
        <v>4509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661</v>
      </c>
    </row>
    <row r="195" s="2" customFormat="1" ht="16.5" customHeight="1">
      <c r="A195" s="41"/>
      <c r="B195" s="42"/>
      <c r="C195" s="230" t="s">
        <v>453</v>
      </c>
      <c r="D195" s="230" t="s">
        <v>253</v>
      </c>
      <c r="E195" s="231" t="s">
        <v>6403</v>
      </c>
      <c r="F195" s="232" t="s">
        <v>6404</v>
      </c>
      <c r="G195" s="233" t="s">
        <v>4509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674</v>
      </c>
    </row>
    <row r="196" s="12" customFormat="1" ht="25.92" customHeight="1">
      <c r="A196" s="12"/>
      <c r="B196" s="214"/>
      <c r="C196" s="215"/>
      <c r="D196" s="216" t="s">
        <v>83</v>
      </c>
      <c r="E196" s="217" t="s">
        <v>5390</v>
      </c>
      <c r="F196" s="217" t="s">
        <v>6412</v>
      </c>
      <c r="G196" s="215"/>
      <c r="H196" s="215"/>
      <c r="I196" s="218"/>
      <c r="J196" s="219">
        <f>BK196</f>
        <v>0</v>
      </c>
      <c r="K196" s="215"/>
      <c r="L196" s="220"/>
      <c r="M196" s="221"/>
      <c r="N196" s="222"/>
      <c r="O196" s="222"/>
      <c r="P196" s="223">
        <f>SUM(P197:P198)</f>
        <v>0</v>
      </c>
      <c r="Q196" s="222"/>
      <c r="R196" s="223">
        <f>SUM(R197:R198)</f>
        <v>0</v>
      </c>
      <c r="S196" s="222"/>
      <c r="T196" s="224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91</v>
      </c>
      <c r="AT196" s="226" t="s">
        <v>83</v>
      </c>
      <c r="AU196" s="226" t="s">
        <v>84</v>
      </c>
      <c r="AY196" s="225" t="s">
        <v>251</v>
      </c>
      <c r="BK196" s="227">
        <f>SUM(BK197:BK198)</f>
        <v>0</v>
      </c>
    </row>
    <row r="197" s="2" customFormat="1" ht="16.5" customHeight="1">
      <c r="A197" s="41"/>
      <c r="B197" s="42"/>
      <c r="C197" s="230" t="s">
        <v>693</v>
      </c>
      <c r="D197" s="230" t="s">
        <v>253</v>
      </c>
      <c r="E197" s="231" t="s">
        <v>6413</v>
      </c>
      <c r="F197" s="232" t="s">
        <v>6414</v>
      </c>
      <c r="G197" s="233" t="s">
        <v>6415</v>
      </c>
      <c r="H197" s="234">
        <v>1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91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691</v>
      </c>
    </row>
    <row r="198" s="2" customFormat="1" ht="16.5" customHeight="1">
      <c r="A198" s="41"/>
      <c r="B198" s="42"/>
      <c r="C198" s="230" t="s">
        <v>458</v>
      </c>
      <c r="D198" s="230" t="s">
        <v>253</v>
      </c>
      <c r="E198" s="231" t="s">
        <v>6416</v>
      </c>
      <c r="F198" s="232" t="s">
        <v>6417</v>
      </c>
      <c r="G198" s="233" t="s">
        <v>6415</v>
      </c>
      <c r="H198" s="234">
        <v>1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91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696</v>
      </c>
    </row>
    <row r="199" s="12" customFormat="1" ht="25.92" customHeight="1">
      <c r="A199" s="12"/>
      <c r="B199" s="214"/>
      <c r="C199" s="215"/>
      <c r="D199" s="216" t="s">
        <v>83</v>
      </c>
      <c r="E199" s="217" t="s">
        <v>5398</v>
      </c>
      <c r="F199" s="217" t="s">
        <v>6418</v>
      </c>
      <c r="G199" s="215"/>
      <c r="H199" s="215"/>
      <c r="I199" s="218"/>
      <c r="J199" s="219">
        <f>BK199</f>
        <v>0</v>
      </c>
      <c r="K199" s="215"/>
      <c r="L199" s="220"/>
      <c r="M199" s="221"/>
      <c r="N199" s="222"/>
      <c r="O199" s="222"/>
      <c r="P199" s="223">
        <f>P200+P212+P230</f>
        <v>0</v>
      </c>
      <c r="Q199" s="222"/>
      <c r="R199" s="223">
        <f>R200+R212+R230</f>
        <v>0</v>
      </c>
      <c r="S199" s="222"/>
      <c r="T199" s="224">
        <f>T200+T212+T230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91</v>
      </c>
      <c r="AT199" s="226" t="s">
        <v>83</v>
      </c>
      <c r="AU199" s="226" t="s">
        <v>84</v>
      </c>
      <c r="AY199" s="225" t="s">
        <v>251</v>
      </c>
      <c r="BK199" s="227">
        <f>BK200+BK212+BK230</f>
        <v>0</v>
      </c>
    </row>
    <row r="200" s="12" customFormat="1" ht="22.8" customHeight="1">
      <c r="A200" s="12"/>
      <c r="B200" s="214"/>
      <c r="C200" s="215"/>
      <c r="D200" s="216" t="s">
        <v>83</v>
      </c>
      <c r="E200" s="228" t="s">
        <v>4555</v>
      </c>
      <c r="F200" s="228" t="s">
        <v>6386</v>
      </c>
      <c r="G200" s="215"/>
      <c r="H200" s="215"/>
      <c r="I200" s="218"/>
      <c r="J200" s="229">
        <f>BK200</f>
        <v>0</v>
      </c>
      <c r="K200" s="215"/>
      <c r="L200" s="220"/>
      <c r="M200" s="221"/>
      <c r="N200" s="222"/>
      <c r="O200" s="222"/>
      <c r="P200" s="223">
        <f>SUM(P201:P211)</f>
        <v>0</v>
      </c>
      <c r="Q200" s="222"/>
      <c r="R200" s="223">
        <f>SUM(R201:R211)</f>
        <v>0</v>
      </c>
      <c r="S200" s="222"/>
      <c r="T200" s="224">
        <f>SUM(T201:T211)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91</v>
      </c>
      <c r="AT200" s="226" t="s">
        <v>83</v>
      </c>
      <c r="AU200" s="226" t="s">
        <v>91</v>
      </c>
      <c r="AY200" s="225" t="s">
        <v>251</v>
      </c>
      <c r="BK200" s="227">
        <f>SUM(BK201:BK211)</f>
        <v>0</v>
      </c>
    </row>
    <row r="201" s="2" customFormat="1" ht="37.8" customHeight="1">
      <c r="A201" s="41"/>
      <c r="B201" s="42"/>
      <c r="C201" s="230" t="s">
        <v>733</v>
      </c>
      <c r="D201" s="230" t="s">
        <v>253</v>
      </c>
      <c r="E201" s="231" t="s">
        <v>6419</v>
      </c>
      <c r="F201" s="232" t="s">
        <v>6420</v>
      </c>
      <c r="G201" s="233" t="s">
        <v>321</v>
      </c>
      <c r="H201" s="234">
        <v>430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712</v>
      </c>
    </row>
    <row r="202" s="2" customFormat="1" ht="37.8" customHeight="1">
      <c r="A202" s="41"/>
      <c r="B202" s="42"/>
      <c r="C202" s="230" t="s">
        <v>465</v>
      </c>
      <c r="D202" s="230" t="s">
        <v>253</v>
      </c>
      <c r="E202" s="231" t="s">
        <v>6421</v>
      </c>
      <c r="F202" s="232" t="s">
        <v>6422</v>
      </c>
      <c r="G202" s="233" t="s">
        <v>321</v>
      </c>
      <c r="H202" s="234">
        <v>125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257</v>
      </c>
      <c r="AT202" s="242" t="s">
        <v>253</v>
      </c>
      <c r="AU202" s="242" t="s">
        <v>93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736</v>
      </c>
    </row>
    <row r="203" s="2" customFormat="1" ht="16.5" customHeight="1">
      <c r="A203" s="41"/>
      <c r="B203" s="42"/>
      <c r="C203" s="230" t="s">
        <v>749</v>
      </c>
      <c r="D203" s="230" t="s">
        <v>253</v>
      </c>
      <c r="E203" s="231" t="s">
        <v>6423</v>
      </c>
      <c r="F203" s="232" t="s">
        <v>6424</v>
      </c>
      <c r="G203" s="233" t="s">
        <v>321</v>
      </c>
      <c r="H203" s="234">
        <v>110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746</v>
      </c>
    </row>
    <row r="204" s="2" customFormat="1" ht="49.05" customHeight="1">
      <c r="A204" s="41"/>
      <c r="B204" s="42"/>
      <c r="C204" s="230" t="s">
        <v>470</v>
      </c>
      <c r="D204" s="230" t="s">
        <v>253</v>
      </c>
      <c r="E204" s="231" t="s">
        <v>6425</v>
      </c>
      <c r="F204" s="232" t="s">
        <v>6426</v>
      </c>
      <c r="G204" s="233" t="s">
        <v>321</v>
      </c>
      <c r="H204" s="234">
        <v>275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752</v>
      </c>
    </row>
    <row r="205" s="2" customFormat="1" ht="49.05" customHeight="1">
      <c r="A205" s="41"/>
      <c r="B205" s="42"/>
      <c r="C205" s="230" t="s">
        <v>764</v>
      </c>
      <c r="D205" s="230" t="s">
        <v>253</v>
      </c>
      <c r="E205" s="231" t="s">
        <v>6427</v>
      </c>
      <c r="F205" s="232" t="s">
        <v>6428</v>
      </c>
      <c r="G205" s="233" t="s">
        <v>321</v>
      </c>
      <c r="H205" s="234">
        <v>90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93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762</v>
      </c>
    </row>
    <row r="206" s="2" customFormat="1" ht="49.05" customHeight="1">
      <c r="A206" s="41"/>
      <c r="B206" s="42"/>
      <c r="C206" s="230" t="s">
        <v>475</v>
      </c>
      <c r="D206" s="230" t="s">
        <v>253</v>
      </c>
      <c r="E206" s="231" t="s">
        <v>6429</v>
      </c>
      <c r="F206" s="232" t="s">
        <v>6430</v>
      </c>
      <c r="G206" s="233" t="s">
        <v>321</v>
      </c>
      <c r="H206" s="234">
        <v>60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93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767</v>
      </c>
    </row>
    <row r="207" s="2" customFormat="1" ht="66.75" customHeight="1">
      <c r="A207" s="41"/>
      <c r="B207" s="42"/>
      <c r="C207" s="230" t="s">
        <v>779</v>
      </c>
      <c r="D207" s="230" t="s">
        <v>253</v>
      </c>
      <c r="E207" s="231" t="s">
        <v>6431</v>
      </c>
      <c r="F207" s="232" t="s">
        <v>6432</v>
      </c>
      <c r="G207" s="233" t="s">
        <v>321</v>
      </c>
      <c r="H207" s="234">
        <v>25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257</v>
      </c>
      <c r="AT207" s="242" t="s">
        <v>253</v>
      </c>
      <c r="AU207" s="242" t="s">
        <v>93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777</v>
      </c>
    </row>
    <row r="208" s="2" customFormat="1" ht="66.75" customHeight="1">
      <c r="A208" s="41"/>
      <c r="B208" s="42"/>
      <c r="C208" s="230" t="s">
        <v>480</v>
      </c>
      <c r="D208" s="230" t="s">
        <v>253</v>
      </c>
      <c r="E208" s="231" t="s">
        <v>6433</v>
      </c>
      <c r="F208" s="232" t="s">
        <v>6434</v>
      </c>
      <c r="G208" s="233" t="s">
        <v>321</v>
      </c>
      <c r="H208" s="234">
        <v>15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257</v>
      </c>
      <c r="AT208" s="242" t="s">
        <v>253</v>
      </c>
      <c r="AU208" s="242" t="s">
        <v>93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782</v>
      </c>
    </row>
    <row r="209" s="2" customFormat="1" ht="24.15" customHeight="1">
      <c r="A209" s="41"/>
      <c r="B209" s="42"/>
      <c r="C209" s="230" t="s">
        <v>788</v>
      </c>
      <c r="D209" s="230" t="s">
        <v>253</v>
      </c>
      <c r="E209" s="231" t="s">
        <v>6435</v>
      </c>
      <c r="F209" s="232" t="s">
        <v>6436</v>
      </c>
      <c r="G209" s="233" t="s">
        <v>321</v>
      </c>
      <c r="H209" s="234">
        <v>80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257</v>
      </c>
      <c r="AT209" s="242" t="s">
        <v>253</v>
      </c>
      <c r="AU209" s="242" t="s">
        <v>93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257</v>
      </c>
      <c r="BM209" s="242" t="s">
        <v>786</v>
      </c>
    </row>
    <row r="210" s="2" customFormat="1" ht="24.15" customHeight="1">
      <c r="A210" s="41"/>
      <c r="B210" s="42"/>
      <c r="C210" s="230" t="s">
        <v>491</v>
      </c>
      <c r="D210" s="230" t="s">
        <v>253</v>
      </c>
      <c r="E210" s="231" t="s">
        <v>6437</v>
      </c>
      <c r="F210" s="232" t="s">
        <v>6438</v>
      </c>
      <c r="G210" s="233" t="s">
        <v>321</v>
      </c>
      <c r="H210" s="234">
        <v>100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257</v>
      </c>
      <c r="AT210" s="242" t="s">
        <v>253</v>
      </c>
      <c r="AU210" s="242" t="s">
        <v>93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791</v>
      </c>
    </row>
    <row r="211" s="2" customFormat="1" ht="21.75" customHeight="1">
      <c r="A211" s="41"/>
      <c r="B211" s="42"/>
      <c r="C211" s="230" t="s">
        <v>799</v>
      </c>
      <c r="D211" s="230" t="s">
        <v>253</v>
      </c>
      <c r="E211" s="231" t="s">
        <v>6439</v>
      </c>
      <c r="F211" s="232" t="s">
        <v>6440</v>
      </c>
      <c r="G211" s="233" t="s">
        <v>4509</v>
      </c>
      <c r="H211" s="234">
        <v>8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796</v>
      </c>
    </row>
    <row r="212" s="12" customFormat="1" ht="22.8" customHeight="1">
      <c r="A212" s="12"/>
      <c r="B212" s="214"/>
      <c r="C212" s="215"/>
      <c r="D212" s="216" t="s">
        <v>83</v>
      </c>
      <c r="E212" s="228" t="s">
        <v>4613</v>
      </c>
      <c r="F212" s="228" t="s">
        <v>6407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SUM(P213:P229)</f>
        <v>0</v>
      </c>
      <c r="Q212" s="222"/>
      <c r="R212" s="223">
        <f>SUM(R213:R229)</f>
        <v>0</v>
      </c>
      <c r="S212" s="222"/>
      <c r="T212" s="224">
        <f>SUM(T213:T229)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91</v>
      </c>
      <c r="AT212" s="226" t="s">
        <v>83</v>
      </c>
      <c r="AU212" s="226" t="s">
        <v>91</v>
      </c>
      <c r="AY212" s="225" t="s">
        <v>251</v>
      </c>
      <c r="BK212" s="227">
        <f>SUM(BK213:BK229)</f>
        <v>0</v>
      </c>
    </row>
    <row r="213" s="2" customFormat="1" ht="37.8" customHeight="1">
      <c r="A213" s="41"/>
      <c r="B213" s="42"/>
      <c r="C213" s="230" t="s">
        <v>497</v>
      </c>
      <c r="D213" s="230" t="s">
        <v>253</v>
      </c>
      <c r="E213" s="231" t="s">
        <v>6419</v>
      </c>
      <c r="F213" s="232" t="s">
        <v>6420</v>
      </c>
      <c r="G213" s="233" t="s">
        <v>321</v>
      </c>
      <c r="H213" s="234">
        <v>430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93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1469</v>
      </c>
    </row>
    <row r="214" s="2" customFormat="1" ht="37.8" customHeight="1">
      <c r="A214" s="41"/>
      <c r="B214" s="42"/>
      <c r="C214" s="230" t="s">
        <v>808</v>
      </c>
      <c r="D214" s="230" t="s">
        <v>253</v>
      </c>
      <c r="E214" s="231" t="s">
        <v>6421</v>
      </c>
      <c r="F214" s="232" t="s">
        <v>6422</v>
      </c>
      <c r="G214" s="233" t="s">
        <v>321</v>
      </c>
      <c r="H214" s="234">
        <v>125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257</v>
      </c>
      <c r="AT214" s="242" t="s">
        <v>253</v>
      </c>
      <c r="AU214" s="242" t="s">
        <v>93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1479</v>
      </c>
    </row>
    <row r="215" s="2" customFormat="1" ht="16.5" customHeight="1">
      <c r="A215" s="41"/>
      <c r="B215" s="42"/>
      <c r="C215" s="230" t="s">
        <v>525</v>
      </c>
      <c r="D215" s="230" t="s">
        <v>253</v>
      </c>
      <c r="E215" s="231" t="s">
        <v>6423</v>
      </c>
      <c r="F215" s="232" t="s">
        <v>6424</v>
      </c>
      <c r="G215" s="233" t="s">
        <v>321</v>
      </c>
      <c r="H215" s="234">
        <v>135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4606</v>
      </c>
    </row>
    <row r="216" s="2" customFormat="1" ht="49.05" customHeight="1">
      <c r="A216" s="41"/>
      <c r="B216" s="42"/>
      <c r="C216" s="230" t="s">
        <v>4622</v>
      </c>
      <c r="D216" s="230" t="s">
        <v>253</v>
      </c>
      <c r="E216" s="231" t="s">
        <v>6425</v>
      </c>
      <c r="F216" s="232" t="s">
        <v>6426</v>
      </c>
      <c r="G216" s="233" t="s">
        <v>321</v>
      </c>
      <c r="H216" s="234">
        <v>275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257</v>
      </c>
      <c r="AT216" s="242" t="s">
        <v>253</v>
      </c>
      <c r="AU216" s="242" t="s">
        <v>93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257</v>
      </c>
      <c r="BM216" s="242" t="s">
        <v>818</v>
      </c>
    </row>
    <row r="217" s="2" customFormat="1" ht="49.05" customHeight="1">
      <c r="A217" s="41"/>
      <c r="B217" s="42"/>
      <c r="C217" s="230" t="s">
        <v>544</v>
      </c>
      <c r="D217" s="230" t="s">
        <v>253</v>
      </c>
      <c r="E217" s="231" t="s">
        <v>6427</v>
      </c>
      <c r="F217" s="232" t="s">
        <v>6428</v>
      </c>
      <c r="G217" s="233" t="s">
        <v>321</v>
      </c>
      <c r="H217" s="234">
        <v>90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257</v>
      </c>
      <c r="AT217" s="242" t="s">
        <v>253</v>
      </c>
      <c r="AU217" s="242" t="s">
        <v>93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257</v>
      </c>
      <c r="BM217" s="242" t="s">
        <v>823</v>
      </c>
    </row>
    <row r="218" s="2" customFormat="1" ht="49.05" customHeight="1">
      <c r="A218" s="41"/>
      <c r="B218" s="42"/>
      <c r="C218" s="230" t="s">
        <v>820</v>
      </c>
      <c r="D218" s="230" t="s">
        <v>253</v>
      </c>
      <c r="E218" s="231" t="s">
        <v>6429</v>
      </c>
      <c r="F218" s="232" t="s">
        <v>6430</v>
      </c>
      <c r="G218" s="233" t="s">
        <v>321</v>
      </c>
      <c r="H218" s="234">
        <v>60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828</v>
      </c>
    </row>
    <row r="219" s="2" customFormat="1" ht="66.75" customHeight="1">
      <c r="A219" s="41"/>
      <c r="B219" s="42"/>
      <c r="C219" s="230" t="s">
        <v>549</v>
      </c>
      <c r="D219" s="230" t="s">
        <v>253</v>
      </c>
      <c r="E219" s="231" t="s">
        <v>6431</v>
      </c>
      <c r="F219" s="232" t="s">
        <v>6432</v>
      </c>
      <c r="G219" s="233" t="s">
        <v>321</v>
      </c>
      <c r="H219" s="234">
        <v>25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257</v>
      </c>
      <c r="AT219" s="242" t="s">
        <v>253</v>
      </c>
      <c r="AU219" s="242" t="s">
        <v>93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839</v>
      </c>
    </row>
    <row r="220" s="2" customFormat="1" ht="66.75" customHeight="1">
      <c r="A220" s="41"/>
      <c r="B220" s="42"/>
      <c r="C220" s="230" t="s">
        <v>836</v>
      </c>
      <c r="D220" s="230" t="s">
        <v>253</v>
      </c>
      <c r="E220" s="231" t="s">
        <v>6433</v>
      </c>
      <c r="F220" s="232" t="s">
        <v>6434</v>
      </c>
      <c r="G220" s="233" t="s">
        <v>321</v>
      </c>
      <c r="H220" s="234">
        <v>15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257</v>
      </c>
      <c r="AT220" s="242" t="s">
        <v>253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843</v>
      </c>
    </row>
    <row r="221" s="2" customFormat="1" ht="24.15" customHeight="1">
      <c r="A221" s="41"/>
      <c r="B221" s="42"/>
      <c r="C221" s="230" t="s">
        <v>555</v>
      </c>
      <c r="D221" s="230" t="s">
        <v>253</v>
      </c>
      <c r="E221" s="231" t="s">
        <v>6435</v>
      </c>
      <c r="F221" s="232" t="s">
        <v>6436</v>
      </c>
      <c r="G221" s="233" t="s">
        <v>321</v>
      </c>
      <c r="H221" s="234">
        <v>80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257</v>
      </c>
      <c r="AT221" s="242" t="s">
        <v>253</v>
      </c>
      <c r="AU221" s="242" t="s">
        <v>93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848</v>
      </c>
    </row>
    <row r="222" s="2" customFormat="1" ht="24.15" customHeight="1">
      <c r="A222" s="41"/>
      <c r="B222" s="42"/>
      <c r="C222" s="230" t="s">
        <v>845</v>
      </c>
      <c r="D222" s="230" t="s">
        <v>253</v>
      </c>
      <c r="E222" s="231" t="s">
        <v>6437</v>
      </c>
      <c r="F222" s="232" t="s">
        <v>6438</v>
      </c>
      <c r="G222" s="233" t="s">
        <v>321</v>
      </c>
      <c r="H222" s="234">
        <v>100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852</v>
      </c>
    </row>
    <row r="223" s="2" customFormat="1" ht="21.75" customHeight="1">
      <c r="A223" s="41"/>
      <c r="B223" s="42"/>
      <c r="C223" s="230" t="s">
        <v>560</v>
      </c>
      <c r="D223" s="230" t="s">
        <v>253</v>
      </c>
      <c r="E223" s="231" t="s">
        <v>6439</v>
      </c>
      <c r="F223" s="232" t="s">
        <v>6440</v>
      </c>
      <c r="G223" s="233" t="s">
        <v>4509</v>
      </c>
      <c r="H223" s="234">
        <v>8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257</v>
      </c>
      <c r="AT223" s="242" t="s">
        <v>253</v>
      </c>
      <c r="AU223" s="242" t="s">
        <v>93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257</v>
      </c>
      <c r="BM223" s="242" t="s">
        <v>875</v>
      </c>
    </row>
    <row r="224" s="2" customFormat="1" ht="37.8" customHeight="1">
      <c r="A224" s="41"/>
      <c r="B224" s="42"/>
      <c r="C224" s="230" t="s">
        <v>872</v>
      </c>
      <c r="D224" s="230" t="s">
        <v>253</v>
      </c>
      <c r="E224" s="231" t="s">
        <v>6441</v>
      </c>
      <c r="F224" s="232" t="s">
        <v>6442</v>
      </c>
      <c r="G224" s="233" t="s">
        <v>321</v>
      </c>
      <c r="H224" s="234">
        <v>150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257</v>
      </c>
      <c r="AT224" s="242" t="s">
        <v>253</v>
      </c>
      <c r="AU224" s="242" t="s">
        <v>93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879</v>
      </c>
    </row>
    <row r="225" s="2" customFormat="1" ht="49.05" customHeight="1">
      <c r="A225" s="41"/>
      <c r="B225" s="42"/>
      <c r="C225" s="230" t="s">
        <v>572</v>
      </c>
      <c r="D225" s="230" t="s">
        <v>253</v>
      </c>
      <c r="E225" s="231" t="s">
        <v>6443</v>
      </c>
      <c r="F225" s="232" t="s">
        <v>6426</v>
      </c>
      <c r="G225" s="233" t="s">
        <v>321</v>
      </c>
      <c r="H225" s="234">
        <v>150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257</v>
      </c>
      <c r="AT225" s="242" t="s">
        <v>253</v>
      </c>
      <c r="AU225" s="242" t="s">
        <v>93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885</v>
      </c>
    </row>
    <row r="226" s="2" customFormat="1" ht="49.05" customHeight="1">
      <c r="A226" s="41"/>
      <c r="B226" s="42"/>
      <c r="C226" s="230" t="s">
        <v>882</v>
      </c>
      <c r="D226" s="230" t="s">
        <v>253</v>
      </c>
      <c r="E226" s="231" t="s">
        <v>6444</v>
      </c>
      <c r="F226" s="232" t="s">
        <v>6428</v>
      </c>
      <c r="G226" s="233" t="s">
        <v>321</v>
      </c>
      <c r="H226" s="234">
        <v>25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93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889</v>
      </c>
    </row>
    <row r="227" s="2" customFormat="1" ht="66.75" customHeight="1">
      <c r="A227" s="41"/>
      <c r="B227" s="42"/>
      <c r="C227" s="230" t="s">
        <v>578</v>
      </c>
      <c r="D227" s="230" t="s">
        <v>253</v>
      </c>
      <c r="E227" s="231" t="s">
        <v>6433</v>
      </c>
      <c r="F227" s="232" t="s">
        <v>6434</v>
      </c>
      <c r="G227" s="233" t="s">
        <v>321</v>
      </c>
      <c r="H227" s="234">
        <v>20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257</v>
      </c>
      <c r="AT227" s="242" t="s">
        <v>253</v>
      </c>
      <c r="AU227" s="242" t="s">
        <v>93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257</v>
      </c>
      <c r="BM227" s="242" t="s">
        <v>896</v>
      </c>
    </row>
    <row r="228" s="2" customFormat="1" ht="24.15" customHeight="1">
      <c r="A228" s="41"/>
      <c r="B228" s="42"/>
      <c r="C228" s="230" t="s">
        <v>893</v>
      </c>
      <c r="D228" s="230" t="s">
        <v>253</v>
      </c>
      <c r="E228" s="231" t="s">
        <v>6435</v>
      </c>
      <c r="F228" s="232" t="s">
        <v>6436</v>
      </c>
      <c r="G228" s="233" t="s">
        <v>321</v>
      </c>
      <c r="H228" s="234">
        <v>50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257</v>
      </c>
      <c r="AT228" s="242" t="s">
        <v>253</v>
      </c>
      <c r="AU228" s="242" t="s">
        <v>93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900</v>
      </c>
    </row>
    <row r="229" s="2" customFormat="1" ht="24.15" customHeight="1">
      <c r="A229" s="41"/>
      <c r="B229" s="42"/>
      <c r="C229" s="230" t="s">
        <v>585</v>
      </c>
      <c r="D229" s="230" t="s">
        <v>253</v>
      </c>
      <c r="E229" s="231" t="s">
        <v>6437</v>
      </c>
      <c r="F229" s="232" t="s">
        <v>6438</v>
      </c>
      <c r="G229" s="233" t="s">
        <v>321</v>
      </c>
      <c r="H229" s="234">
        <v>150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93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918</v>
      </c>
    </row>
    <row r="230" s="12" customFormat="1" ht="22.8" customHeight="1">
      <c r="A230" s="12"/>
      <c r="B230" s="214"/>
      <c r="C230" s="215"/>
      <c r="D230" s="216" t="s">
        <v>83</v>
      </c>
      <c r="E230" s="228" t="s">
        <v>1155</v>
      </c>
      <c r="F230" s="228" t="s">
        <v>6445</v>
      </c>
      <c r="G230" s="215"/>
      <c r="H230" s="215"/>
      <c r="I230" s="218"/>
      <c r="J230" s="229">
        <f>BK230</f>
        <v>0</v>
      </c>
      <c r="K230" s="215"/>
      <c r="L230" s="220"/>
      <c r="M230" s="221"/>
      <c r="N230" s="222"/>
      <c r="O230" s="222"/>
      <c r="P230" s="223">
        <f>SUM(P231:P235)</f>
        <v>0</v>
      </c>
      <c r="Q230" s="222"/>
      <c r="R230" s="223">
        <f>SUM(R231:R235)</f>
        <v>0</v>
      </c>
      <c r="S230" s="222"/>
      <c r="T230" s="224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91</v>
      </c>
      <c r="AT230" s="226" t="s">
        <v>83</v>
      </c>
      <c r="AU230" s="226" t="s">
        <v>91</v>
      </c>
      <c r="AY230" s="225" t="s">
        <v>251</v>
      </c>
      <c r="BK230" s="227">
        <f>SUM(BK231:BK235)</f>
        <v>0</v>
      </c>
    </row>
    <row r="231" s="2" customFormat="1" ht="37.8" customHeight="1">
      <c r="A231" s="41"/>
      <c r="B231" s="42"/>
      <c r="C231" s="230" t="s">
        <v>915</v>
      </c>
      <c r="D231" s="230" t="s">
        <v>253</v>
      </c>
      <c r="E231" s="231" t="s">
        <v>6421</v>
      </c>
      <c r="F231" s="232" t="s">
        <v>6422</v>
      </c>
      <c r="G231" s="233" t="s">
        <v>321</v>
      </c>
      <c r="H231" s="234">
        <v>90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257</v>
      </c>
      <c r="AT231" s="242" t="s">
        <v>253</v>
      </c>
      <c r="AU231" s="242" t="s">
        <v>93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257</v>
      </c>
      <c r="BM231" s="242" t="s">
        <v>924</v>
      </c>
    </row>
    <row r="232" s="2" customFormat="1" ht="37.8" customHeight="1">
      <c r="A232" s="41"/>
      <c r="B232" s="42"/>
      <c r="C232" s="230" t="s">
        <v>591</v>
      </c>
      <c r="D232" s="230" t="s">
        <v>253</v>
      </c>
      <c r="E232" s="231" t="s">
        <v>6441</v>
      </c>
      <c r="F232" s="232" t="s">
        <v>6442</v>
      </c>
      <c r="G232" s="233" t="s">
        <v>321</v>
      </c>
      <c r="H232" s="234">
        <v>100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257</v>
      </c>
      <c r="AT232" s="242" t="s">
        <v>253</v>
      </c>
      <c r="AU232" s="242" t="s">
        <v>93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257</v>
      </c>
      <c r="BM232" s="242" t="s">
        <v>934</v>
      </c>
    </row>
    <row r="233" s="2" customFormat="1" ht="66.75" customHeight="1">
      <c r="A233" s="41"/>
      <c r="B233" s="42"/>
      <c r="C233" s="230" t="s">
        <v>931</v>
      </c>
      <c r="D233" s="230" t="s">
        <v>253</v>
      </c>
      <c r="E233" s="231" t="s">
        <v>6431</v>
      </c>
      <c r="F233" s="232" t="s">
        <v>6432</v>
      </c>
      <c r="G233" s="233" t="s">
        <v>321</v>
      </c>
      <c r="H233" s="234">
        <v>110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93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1721</v>
      </c>
    </row>
    <row r="234" s="2" customFormat="1" ht="24.15" customHeight="1">
      <c r="A234" s="41"/>
      <c r="B234" s="42"/>
      <c r="C234" s="230" t="s">
        <v>595</v>
      </c>
      <c r="D234" s="230" t="s">
        <v>253</v>
      </c>
      <c r="E234" s="231" t="s">
        <v>6435</v>
      </c>
      <c r="F234" s="232" t="s">
        <v>6436</v>
      </c>
      <c r="G234" s="233" t="s">
        <v>321</v>
      </c>
      <c r="H234" s="234">
        <v>30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257</v>
      </c>
      <c r="AT234" s="242" t="s">
        <v>253</v>
      </c>
      <c r="AU234" s="242" t="s">
        <v>93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943</v>
      </c>
    </row>
    <row r="235" s="2" customFormat="1" ht="24.15" customHeight="1">
      <c r="A235" s="41"/>
      <c r="B235" s="42"/>
      <c r="C235" s="230" t="s">
        <v>940</v>
      </c>
      <c r="D235" s="230" t="s">
        <v>253</v>
      </c>
      <c r="E235" s="231" t="s">
        <v>6437</v>
      </c>
      <c r="F235" s="232" t="s">
        <v>6438</v>
      </c>
      <c r="G235" s="233" t="s">
        <v>321</v>
      </c>
      <c r="H235" s="234">
        <v>30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93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947</v>
      </c>
    </row>
    <row r="236" s="12" customFormat="1" ht="25.92" customHeight="1">
      <c r="A236" s="12"/>
      <c r="B236" s="214"/>
      <c r="C236" s="215"/>
      <c r="D236" s="216" t="s">
        <v>83</v>
      </c>
      <c r="E236" s="217" t="s">
        <v>3327</v>
      </c>
      <c r="F236" s="217" t="s">
        <v>6446</v>
      </c>
      <c r="G236" s="215"/>
      <c r="H236" s="215"/>
      <c r="I236" s="218"/>
      <c r="J236" s="219">
        <f>BK236</f>
        <v>0</v>
      </c>
      <c r="K236" s="215"/>
      <c r="L236" s="220"/>
      <c r="M236" s="221"/>
      <c r="N236" s="222"/>
      <c r="O236" s="222"/>
      <c r="P236" s="223">
        <f>SUM(P237:P239)</f>
        <v>0</v>
      </c>
      <c r="Q236" s="222"/>
      <c r="R236" s="223">
        <f>SUM(R237:R239)</f>
        <v>0</v>
      </c>
      <c r="S236" s="222"/>
      <c r="T236" s="224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5" t="s">
        <v>91</v>
      </c>
      <c r="AT236" s="226" t="s">
        <v>83</v>
      </c>
      <c r="AU236" s="226" t="s">
        <v>84</v>
      </c>
      <c r="AY236" s="225" t="s">
        <v>251</v>
      </c>
      <c r="BK236" s="227">
        <f>SUM(BK237:BK239)</f>
        <v>0</v>
      </c>
    </row>
    <row r="237" s="2" customFormat="1" ht="76.35" customHeight="1">
      <c r="A237" s="41"/>
      <c r="B237" s="42"/>
      <c r="C237" s="230" t="s">
        <v>603</v>
      </c>
      <c r="D237" s="230" t="s">
        <v>253</v>
      </c>
      <c r="E237" s="231" t="s">
        <v>6447</v>
      </c>
      <c r="F237" s="232" t="s">
        <v>6448</v>
      </c>
      <c r="G237" s="233" t="s">
        <v>4509</v>
      </c>
      <c r="H237" s="234">
        <v>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91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952</v>
      </c>
    </row>
    <row r="238" s="2" customFormat="1" ht="76.35" customHeight="1">
      <c r="A238" s="41"/>
      <c r="B238" s="42"/>
      <c r="C238" s="230" t="s">
        <v>949</v>
      </c>
      <c r="D238" s="230" t="s">
        <v>253</v>
      </c>
      <c r="E238" s="231" t="s">
        <v>6449</v>
      </c>
      <c r="F238" s="232" t="s">
        <v>6450</v>
      </c>
      <c r="G238" s="233" t="s">
        <v>4509</v>
      </c>
      <c r="H238" s="234">
        <v>1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257</v>
      </c>
      <c r="AT238" s="242" t="s">
        <v>253</v>
      </c>
      <c r="AU238" s="242" t="s">
        <v>91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257</v>
      </c>
      <c r="BM238" s="242" t="s">
        <v>956</v>
      </c>
    </row>
    <row r="239" s="2" customFormat="1" ht="76.35" customHeight="1">
      <c r="A239" s="41"/>
      <c r="B239" s="42"/>
      <c r="C239" s="230" t="s">
        <v>610</v>
      </c>
      <c r="D239" s="230" t="s">
        <v>253</v>
      </c>
      <c r="E239" s="231" t="s">
        <v>6451</v>
      </c>
      <c r="F239" s="232" t="s">
        <v>6452</v>
      </c>
      <c r="G239" s="233" t="s">
        <v>4509</v>
      </c>
      <c r="H239" s="234">
        <v>1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257</v>
      </c>
      <c r="AT239" s="242" t="s">
        <v>253</v>
      </c>
      <c r="AU239" s="242" t="s">
        <v>91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970</v>
      </c>
    </row>
    <row r="240" s="12" customFormat="1" ht="25.92" customHeight="1">
      <c r="A240" s="12"/>
      <c r="B240" s="214"/>
      <c r="C240" s="215"/>
      <c r="D240" s="216" t="s">
        <v>83</v>
      </c>
      <c r="E240" s="217" t="s">
        <v>6453</v>
      </c>
      <c r="F240" s="217" t="s">
        <v>6454</v>
      </c>
      <c r="G240" s="215"/>
      <c r="H240" s="215"/>
      <c r="I240" s="218"/>
      <c r="J240" s="219">
        <f>BK240</f>
        <v>0</v>
      </c>
      <c r="K240" s="215"/>
      <c r="L240" s="220"/>
      <c r="M240" s="221"/>
      <c r="N240" s="222"/>
      <c r="O240" s="222"/>
      <c r="P240" s="223">
        <f>SUM(P241:P248)</f>
        <v>0</v>
      </c>
      <c r="Q240" s="222"/>
      <c r="R240" s="223">
        <f>SUM(R241:R248)</f>
        <v>0</v>
      </c>
      <c r="S240" s="222"/>
      <c r="T240" s="224">
        <f>SUM(T241:T248)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91</v>
      </c>
      <c r="AT240" s="226" t="s">
        <v>83</v>
      </c>
      <c r="AU240" s="226" t="s">
        <v>84</v>
      </c>
      <c r="AY240" s="225" t="s">
        <v>251</v>
      </c>
      <c r="BK240" s="227">
        <f>SUM(BK241:BK248)</f>
        <v>0</v>
      </c>
    </row>
    <row r="241" s="2" customFormat="1" ht="16.5" customHeight="1">
      <c r="A241" s="41"/>
      <c r="B241" s="42"/>
      <c r="C241" s="230" t="s">
        <v>967</v>
      </c>
      <c r="D241" s="230" t="s">
        <v>253</v>
      </c>
      <c r="E241" s="231" t="s">
        <v>6455</v>
      </c>
      <c r="F241" s="232" t="s">
        <v>6456</v>
      </c>
      <c r="G241" s="233" t="s">
        <v>6457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257</v>
      </c>
      <c r="AT241" s="242" t="s">
        <v>253</v>
      </c>
      <c r="AU241" s="242" t="s">
        <v>91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1017</v>
      </c>
    </row>
    <row r="242" s="2" customFormat="1" ht="24.15" customHeight="1">
      <c r="A242" s="41"/>
      <c r="B242" s="42"/>
      <c r="C242" s="230" t="s">
        <v>992</v>
      </c>
      <c r="D242" s="230" t="s">
        <v>253</v>
      </c>
      <c r="E242" s="231" t="s">
        <v>6458</v>
      </c>
      <c r="F242" s="232" t="s">
        <v>6459</v>
      </c>
      <c r="G242" s="233" t="s">
        <v>6457</v>
      </c>
      <c r="H242" s="234">
        <v>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257</v>
      </c>
      <c r="AT242" s="242" t="s">
        <v>253</v>
      </c>
      <c r="AU242" s="242" t="s">
        <v>91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1027</v>
      </c>
    </row>
    <row r="243" s="2" customFormat="1" ht="16.5" customHeight="1">
      <c r="A243" s="41"/>
      <c r="B243" s="42"/>
      <c r="C243" s="230" t="s">
        <v>1004</v>
      </c>
      <c r="D243" s="230" t="s">
        <v>253</v>
      </c>
      <c r="E243" s="231" t="s">
        <v>6460</v>
      </c>
      <c r="F243" s="232" t="s">
        <v>6461</v>
      </c>
      <c r="G243" s="233" t="s">
        <v>6457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91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1802</v>
      </c>
    </row>
    <row r="244" s="2" customFormat="1" ht="16.5" customHeight="1">
      <c r="A244" s="41"/>
      <c r="B244" s="42"/>
      <c r="C244" s="230" t="s">
        <v>1009</v>
      </c>
      <c r="D244" s="230" t="s">
        <v>253</v>
      </c>
      <c r="E244" s="231" t="s">
        <v>6462</v>
      </c>
      <c r="F244" s="232" t="s">
        <v>6463</v>
      </c>
      <c r="G244" s="233" t="s">
        <v>6457</v>
      </c>
      <c r="H244" s="234">
        <v>1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257</v>
      </c>
      <c r="AT244" s="242" t="s">
        <v>253</v>
      </c>
      <c r="AU244" s="242" t="s">
        <v>91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1810</v>
      </c>
    </row>
    <row r="245" s="2" customFormat="1" ht="16.5" customHeight="1">
      <c r="A245" s="41"/>
      <c r="B245" s="42"/>
      <c r="C245" s="230" t="s">
        <v>1014</v>
      </c>
      <c r="D245" s="230" t="s">
        <v>253</v>
      </c>
      <c r="E245" s="231" t="s">
        <v>6464</v>
      </c>
      <c r="F245" s="232" t="s">
        <v>6465</v>
      </c>
      <c r="G245" s="233" t="s">
        <v>6457</v>
      </c>
      <c r="H245" s="234">
        <v>1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257</v>
      </c>
      <c r="AT245" s="242" t="s">
        <v>253</v>
      </c>
      <c r="AU245" s="242" t="s">
        <v>91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1176</v>
      </c>
    </row>
    <row r="246" s="2" customFormat="1" ht="16.5" customHeight="1">
      <c r="A246" s="41"/>
      <c r="B246" s="42"/>
      <c r="C246" s="230" t="s">
        <v>1024</v>
      </c>
      <c r="D246" s="230" t="s">
        <v>253</v>
      </c>
      <c r="E246" s="231" t="s">
        <v>6466</v>
      </c>
      <c r="F246" s="232" t="s">
        <v>6467</v>
      </c>
      <c r="G246" s="233" t="s">
        <v>6457</v>
      </c>
      <c r="H246" s="234">
        <v>1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257</v>
      </c>
      <c r="AT246" s="242" t="s">
        <v>253</v>
      </c>
      <c r="AU246" s="242" t="s">
        <v>91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1186</v>
      </c>
    </row>
    <row r="247" s="2" customFormat="1" ht="16.5" customHeight="1">
      <c r="A247" s="41"/>
      <c r="B247" s="42"/>
      <c r="C247" s="230" t="s">
        <v>1029</v>
      </c>
      <c r="D247" s="230" t="s">
        <v>253</v>
      </c>
      <c r="E247" s="231" t="s">
        <v>6468</v>
      </c>
      <c r="F247" s="232" t="s">
        <v>6469</v>
      </c>
      <c r="G247" s="233" t="s">
        <v>6457</v>
      </c>
      <c r="H247" s="234">
        <v>1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91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1843</v>
      </c>
    </row>
    <row r="248" s="2" customFormat="1" ht="24.15" customHeight="1">
      <c r="A248" s="41"/>
      <c r="B248" s="42"/>
      <c r="C248" s="230" t="s">
        <v>1036</v>
      </c>
      <c r="D248" s="230" t="s">
        <v>253</v>
      </c>
      <c r="E248" s="231" t="s">
        <v>6470</v>
      </c>
      <c r="F248" s="232" t="s">
        <v>6471</v>
      </c>
      <c r="G248" s="233" t="s">
        <v>6457</v>
      </c>
      <c r="H248" s="234">
        <v>1</v>
      </c>
      <c r="I248" s="235"/>
      <c r="J248" s="236">
        <f>ROUND(I248*H248,2)</f>
        <v>0</v>
      </c>
      <c r="K248" s="237"/>
      <c r="L248" s="47"/>
      <c r="M248" s="306" t="s">
        <v>1</v>
      </c>
      <c r="N248" s="307" t="s">
        <v>49</v>
      </c>
      <c r="O248" s="308"/>
      <c r="P248" s="309">
        <f>O248*H248</f>
        <v>0</v>
      </c>
      <c r="Q248" s="309">
        <v>0</v>
      </c>
      <c r="R248" s="309">
        <f>Q248*H248</f>
        <v>0</v>
      </c>
      <c r="S248" s="309">
        <v>0</v>
      </c>
      <c r="T248" s="310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257</v>
      </c>
      <c r="AT248" s="242" t="s">
        <v>253</v>
      </c>
      <c r="AU248" s="242" t="s">
        <v>91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1855</v>
      </c>
    </row>
    <row r="249" s="2" customFormat="1" ht="6.96" customHeight="1">
      <c r="A249" s="41"/>
      <c r="B249" s="69"/>
      <c r="C249" s="70"/>
      <c r="D249" s="70"/>
      <c r="E249" s="70"/>
      <c r="F249" s="70"/>
      <c r="G249" s="70"/>
      <c r="H249" s="70"/>
      <c r="I249" s="70"/>
      <c r="J249" s="70"/>
      <c r="K249" s="70"/>
      <c r="L249" s="47"/>
      <c r="M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</row>
  </sheetData>
  <sheetProtection sheet="1" autoFilter="0" formatColumns="0" formatRows="0" objects="1" scenarios="1" spinCount="100000" saltValue="/zdEoF7hT+eeatmz1QM7DFmq9EwmTe4sSivDWuutIhF5R32MYCkcjMWTIWGdZr+K/QrnEDBcqSSG9doZ68XUeg==" hashValue="/8YLMFCh/ivclatkGyIMKKmzEiYhHiAjrH6XDqBef1B6bF03C022m/Y2Chbj6u1fRtZ5u24AX5qgOYucyxYyhw==" algorithmName="SHA-512" password="CC35"/>
  <autoFilter ref="C134:K2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6472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23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">
        <v>32</v>
      </c>
      <c r="F15" s="41"/>
      <c r="G15" s="41"/>
      <c r="H15" s="41"/>
      <c r="I15" s="153" t="s">
        <v>33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">
        <v>37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">
        <v>38</v>
      </c>
      <c r="F21" s="41"/>
      <c r="G21" s="41"/>
      <c r="H21" s="41"/>
      <c r="I21" s="153" t="s">
        <v>33</v>
      </c>
      <c r="J21" s="144" t="s">
        <v>39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ROUND(J142,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ROUND((SUM(BE142:BE381)),  2)</f>
        <v>0</v>
      </c>
      <c r="G33" s="41"/>
      <c r="H33" s="41"/>
      <c r="I33" s="167">
        <v>0.20999999999999999</v>
      </c>
      <c r="J33" s="166">
        <f>ROUND(((SUM(BE142:BE381))*I33),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ROUND((SUM(BF142:BF381)),  2)</f>
        <v>0</v>
      </c>
      <c r="G34" s="41"/>
      <c r="H34" s="41"/>
      <c r="I34" s="167">
        <v>0.12</v>
      </c>
      <c r="J34" s="166">
        <f>ROUND(((SUM(BF142:BF381))*I34),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ROUND((SUM(BG142:BG381)),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ROUND((SUM(BH142:BH381)),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ROUND((SUM(BI142:BI381)),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02 - Komunikace a zpevněné plochy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>Jihlava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J142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6473</v>
      </c>
      <c r="E97" s="194"/>
      <c r="F97" s="194"/>
      <c r="G97" s="194"/>
      <c r="H97" s="194"/>
      <c r="I97" s="194"/>
      <c r="J97" s="195">
        <f>J143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6474</v>
      </c>
      <c r="E98" s="194"/>
      <c r="F98" s="194"/>
      <c r="G98" s="194"/>
      <c r="H98" s="194"/>
      <c r="I98" s="194"/>
      <c r="J98" s="195">
        <f>J159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1"/>
      <c r="C99" s="192"/>
      <c r="D99" s="193" t="s">
        <v>6475</v>
      </c>
      <c r="E99" s="194"/>
      <c r="F99" s="194"/>
      <c r="G99" s="194"/>
      <c r="H99" s="194"/>
      <c r="I99" s="194"/>
      <c r="J99" s="195">
        <f>J168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6476</v>
      </c>
      <c r="E100" s="194"/>
      <c r="F100" s="194"/>
      <c r="G100" s="194"/>
      <c r="H100" s="194"/>
      <c r="I100" s="194"/>
      <c r="J100" s="195">
        <f>J178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6477</v>
      </c>
      <c r="E101" s="194"/>
      <c r="F101" s="194"/>
      <c r="G101" s="194"/>
      <c r="H101" s="194"/>
      <c r="I101" s="194"/>
      <c r="J101" s="195">
        <f>J180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6478</v>
      </c>
      <c r="E102" s="194"/>
      <c r="F102" s="194"/>
      <c r="G102" s="194"/>
      <c r="H102" s="194"/>
      <c r="I102" s="194"/>
      <c r="J102" s="195">
        <f>J185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6479</v>
      </c>
      <c r="E103" s="194"/>
      <c r="F103" s="194"/>
      <c r="G103" s="194"/>
      <c r="H103" s="194"/>
      <c r="I103" s="194"/>
      <c r="J103" s="195">
        <f>J190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6480</v>
      </c>
      <c r="E104" s="194"/>
      <c r="F104" s="194"/>
      <c r="G104" s="194"/>
      <c r="H104" s="194"/>
      <c r="I104" s="194"/>
      <c r="J104" s="195">
        <f>J200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6481</v>
      </c>
      <c r="E105" s="194"/>
      <c r="F105" s="194"/>
      <c r="G105" s="194"/>
      <c r="H105" s="194"/>
      <c r="I105" s="194"/>
      <c r="J105" s="195">
        <f>J209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6482</v>
      </c>
      <c r="E106" s="194"/>
      <c r="F106" s="194"/>
      <c r="G106" s="194"/>
      <c r="H106" s="194"/>
      <c r="I106" s="194"/>
      <c r="J106" s="195">
        <f>J216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6483</v>
      </c>
      <c r="E107" s="194"/>
      <c r="F107" s="194"/>
      <c r="G107" s="194"/>
      <c r="H107" s="194"/>
      <c r="I107" s="194"/>
      <c r="J107" s="195">
        <f>J225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6484</v>
      </c>
      <c r="E108" s="194"/>
      <c r="F108" s="194"/>
      <c r="G108" s="194"/>
      <c r="H108" s="194"/>
      <c r="I108" s="194"/>
      <c r="J108" s="195">
        <f>J232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6485</v>
      </c>
      <c r="E109" s="194"/>
      <c r="F109" s="194"/>
      <c r="G109" s="194"/>
      <c r="H109" s="194"/>
      <c r="I109" s="194"/>
      <c r="J109" s="195">
        <f>J240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6486</v>
      </c>
      <c r="E110" s="194"/>
      <c r="F110" s="194"/>
      <c r="G110" s="194"/>
      <c r="H110" s="194"/>
      <c r="I110" s="194"/>
      <c r="J110" s="195">
        <f>J248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6487</v>
      </c>
      <c r="E111" s="194"/>
      <c r="F111" s="194"/>
      <c r="G111" s="194"/>
      <c r="H111" s="194"/>
      <c r="I111" s="194"/>
      <c r="J111" s="195">
        <f>J256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1"/>
      <c r="C112" s="192"/>
      <c r="D112" s="193" t="s">
        <v>6488</v>
      </c>
      <c r="E112" s="194"/>
      <c r="F112" s="194"/>
      <c r="G112" s="194"/>
      <c r="H112" s="194"/>
      <c r="I112" s="194"/>
      <c r="J112" s="195">
        <f>J262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6489</v>
      </c>
      <c r="E113" s="194"/>
      <c r="F113" s="194"/>
      <c r="G113" s="194"/>
      <c r="H113" s="194"/>
      <c r="I113" s="194"/>
      <c r="J113" s="195">
        <f>J267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91"/>
      <c r="C114" s="192"/>
      <c r="D114" s="193" t="s">
        <v>6490</v>
      </c>
      <c r="E114" s="194"/>
      <c r="F114" s="194"/>
      <c r="G114" s="194"/>
      <c r="H114" s="194"/>
      <c r="I114" s="194"/>
      <c r="J114" s="195">
        <f>J286</f>
        <v>0</v>
      </c>
      <c r="K114" s="192"/>
      <c r="L114" s="19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91"/>
      <c r="C115" s="192"/>
      <c r="D115" s="193" t="s">
        <v>6491</v>
      </c>
      <c r="E115" s="194"/>
      <c r="F115" s="194"/>
      <c r="G115" s="194"/>
      <c r="H115" s="194"/>
      <c r="I115" s="194"/>
      <c r="J115" s="195">
        <f>J289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91"/>
      <c r="C116" s="192"/>
      <c r="D116" s="193" t="s">
        <v>6492</v>
      </c>
      <c r="E116" s="194"/>
      <c r="F116" s="194"/>
      <c r="G116" s="194"/>
      <c r="H116" s="194"/>
      <c r="I116" s="194"/>
      <c r="J116" s="195">
        <f>J301</f>
        <v>0</v>
      </c>
      <c r="K116" s="192"/>
      <c r="L116" s="196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91"/>
      <c r="C117" s="192"/>
      <c r="D117" s="193" t="s">
        <v>6493</v>
      </c>
      <c r="E117" s="194"/>
      <c r="F117" s="194"/>
      <c r="G117" s="194"/>
      <c r="H117" s="194"/>
      <c r="I117" s="194"/>
      <c r="J117" s="195">
        <f>J315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191"/>
      <c r="C118" s="192"/>
      <c r="D118" s="193" t="s">
        <v>6494</v>
      </c>
      <c r="E118" s="194"/>
      <c r="F118" s="194"/>
      <c r="G118" s="194"/>
      <c r="H118" s="194"/>
      <c r="I118" s="194"/>
      <c r="J118" s="195">
        <f>J336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91"/>
      <c r="C119" s="192"/>
      <c r="D119" s="193" t="s">
        <v>6495</v>
      </c>
      <c r="E119" s="194"/>
      <c r="F119" s="194"/>
      <c r="G119" s="194"/>
      <c r="H119" s="194"/>
      <c r="I119" s="194"/>
      <c r="J119" s="195">
        <f>J341</f>
        <v>0</v>
      </c>
      <c r="K119" s="192"/>
      <c r="L119" s="19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191"/>
      <c r="C120" s="192"/>
      <c r="D120" s="193" t="s">
        <v>6496</v>
      </c>
      <c r="E120" s="194"/>
      <c r="F120" s="194"/>
      <c r="G120" s="194"/>
      <c r="H120" s="194"/>
      <c r="I120" s="194"/>
      <c r="J120" s="195">
        <f>J358</f>
        <v>0</v>
      </c>
      <c r="K120" s="192"/>
      <c r="L120" s="19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191"/>
      <c r="C121" s="192"/>
      <c r="D121" s="193" t="s">
        <v>6497</v>
      </c>
      <c r="E121" s="194"/>
      <c r="F121" s="194"/>
      <c r="G121" s="194"/>
      <c r="H121" s="194"/>
      <c r="I121" s="194"/>
      <c r="J121" s="195">
        <f>J360</f>
        <v>0</v>
      </c>
      <c r="K121" s="192"/>
      <c r="L121" s="19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191"/>
      <c r="C122" s="192"/>
      <c r="D122" s="193" t="s">
        <v>6498</v>
      </c>
      <c r="E122" s="194"/>
      <c r="F122" s="194"/>
      <c r="G122" s="194"/>
      <c r="H122" s="194"/>
      <c r="I122" s="194"/>
      <c r="J122" s="195">
        <f>J370</f>
        <v>0</v>
      </c>
      <c r="K122" s="192"/>
      <c r="L122" s="196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5" t="s">
        <v>236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4" t="s">
        <v>16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6.25" customHeight="1">
      <c r="A132" s="41"/>
      <c r="B132" s="42"/>
      <c r="C132" s="43"/>
      <c r="D132" s="43"/>
      <c r="E132" s="186" t="str">
        <f>E7</f>
        <v>STUDENTSKÉ KOLEJE VYSOKÉ ŠKOLY POLYTECHNICKÉ JIHLAVA</v>
      </c>
      <c r="F132" s="34"/>
      <c r="G132" s="34"/>
      <c r="H132" s="34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4" t="s">
        <v>190</v>
      </c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6.5" customHeight="1">
      <c r="A134" s="41"/>
      <c r="B134" s="42"/>
      <c r="C134" s="43"/>
      <c r="D134" s="43"/>
      <c r="E134" s="79" t="str">
        <f>E9</f>
        <v>SO 02 - Komunikace a zpevněné plochy</v>
      </c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4" t="s">
        <v>22</v>
      </c>
      <c r="D136" s="43"/>
      <c r="E136" s="43"/>
      <c r="F136" s="29" t="str">
        <f>F12</f>
        <v>Jihlava</v>
      </c>
      <c r="G136" s="43"/>
      <c r="H136" s="43"/>
      <c r="I136" s="34" t="s">
        <v>24</v>
      </c>
      <c r="J136" s="82" t="str">
        <f>IF(J12="","",J12)</f>
        <v>25. 11. 2022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6.96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5.15" customHeight="1">
      <c r="A138" s="41"/>
      <c r="B138" s="42"/>
      <c r="C138" s="34" t="s">
        <v>30</v>
      </c>
      <c r="D138" s="43"/>
      <c r="E138" s="43"/>
      <c r="F138" s="29" t="str">
        <f>E15</f>
        <v>Vysoká škola polytechnická Jihlava</v>
      </c>
      <c r="G138" s="43"/>
      <c r="H138" s="43"/>
      <c r="I138" s="34" t="s">
        <v>36</v>
      </c>
      <c r="J138" s="39" t="str">
        <f>E21</f>
        <v>A32 spol. s r. o.</v>
      </c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5.15" customHeight="1">
      <c r="A139" s="41"/>
      <c r="B139" s="42"/>
      <c r="C139" s="34" t="s">
        <v>34</v>
      </c>
      <c r="D139" s="43"/>
      <c r="E139" s="43"/>
      <c r="F139" s="29" t="str">
        <f>IF(E18="","",E18)</f>
        <v>Vyplň údaj</v>
      </c>
      <c r="G139" s="43"/>
      <c r="H139" s="43"/>
      <c r="I139" s="34" t="s">
        <v>41</v>
      </c>
      <c r="J139" s="39" t="str">
        <f>E24</f>
        <v xml:space="preserve"> 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0.32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11" customFormat="1" ht="29.28" customHeight="1">
      <c r="A141" s="202"/>
      <c r="B141" s="203"/>
      <c r="C141" s="204" t="s">
        <v>237</v>
      </c>
      <c r="D141" s="205" t="s">
        <v>69</v>
      </c>
      <c r="E141" s="205" t="s">
        <v>65</v>
      </c>
      <c r="F141" s="205" t="s">
        <v>66</v>
      </c>
      <c r="G141" s="205" t="s">
        <v>238</v>
      </c>
      <c r="H141" s="205" t="s">
        <v>239</v>
      </c>
      <c r="I141" s="205" t="s">
        <v>240</v>
      </c>
      <c r="J141" s="206" t="s">
        <v>196</v>
      </c>
      <c r="K141" s="207" t="s">
        <v>241</v>
      </c>
      <c r="L141" s="208"/>
      <c r="M141" s="103" t="s">
        <v>1</v>
      </c>
      <c r="N141" s="104" t="s">
        <v>48</v>
      </c>
      <c r="O141" s="104" t="s">
        <v>242</v>
      </c>
      <c r="P141" s="104" t="s">
        <v>243</v>
      </c>
      <c r="Q141" s="104" t="s">
        <v>244</v>
      </c>
      <c r="R141" s="104" t="s">
        <v>245</v>
      </c>
      <c r="S141" s="104" t="s">
        <v>246</v>
      </c>
      <c r="T141" s="105" t="s">
        <v>247</v>
      </c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</row>
    <row r="142" s="2" customFormat="1" ht="22.8" customHeight="1">
      <c r="A142" s="41"/>
      <c r="B142" s="42"/>
      <c r="C142" s="110" t="s">
        <v>248</v>
      </c>
      <c r="D142" s="43"/>
      <c r="E142" s="43"/>
      <c r="F142" s="43"/>
      <c r="G142" s="43"/>
      <c r="H142" s="43"/>
      <c r="I142" s="43"/>
      <c r="J142" s="209">
        <f>BK142</f>
        <v>0</v>
      </c>
      <c r="K142" s="43"/>
      <c r="L142" s="47"/>
      <c r="M142" s="106"/>
      <c r="N142" s="210"/>
      <c r="O142" s="107"/>
      <c r="P142" s="211">
        <f>P143+P159+P168+P178+P180+P185+P190+P200+P209+P216+P225+P232+P240+P248+P256+P262+P267+P286+P289+P301+P315+P336+P341+P358+P360+P370</f>
        <v>0</v>
      </c>
      <c r="Q142" s="107"/>
      <c r="R142" s="211">
        <f>R143+R159+R168+R178+R180+R185+R190+R200+R209+R216+R225+R232+R240+R248+R256+R262+R267+R286+R289+R301+R315+R336+R341+R358+R360+R370</f>
        <v>26.311582400000002</v>
      </c>
      <c r="S142" s="107"/>
      <c r="T142" s="212">
        <f>T143+T159+T168+T178+T180+T185+T190+T200+T209+T216+T225+T232+T240+T248+T256+T262+T267+T286+T289+T301+T315+T336+T341+T358+T360+T370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83</v>
      </c>
      <c r="AU142" s="19" t="s">
        <v>198</v>
      </c>
      <c r="BK142" s="213">
        <f>BK143+BK159+BK168+BK178+BK180+BK185+BK190+BK200+BK209+BK216+BK225+BK232+BK240+BK248+BK256+BK262+BK267+BK286+BK289+BK301+BK315+BK336+BK341+BK358+BK360+BK370</f>
        <v>0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333</v>
      </c>
      <c r="F143" s="217" t="s">
        <v>6499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SUM(P144:P158)</f>
        <v>0</v>
      </c>
      <c r="Q143" s="222"/>
      <c r="R143" s="223">
        <f>SUM(R144:R158)</f>
        <v>0</v>
      </c>
      <c r="S143" s="222"/>
      <c r="T143" s="224">
        <f>SUM(T144:T158)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251</v>
      </c>
      <c r="BK143" s="227">
        <f>SUM(BK144:BK158)</f>
        <v>0</v>
      </c>
    </row>
    <row r="144" s="2" customFormat="1" ht="37.8" customHeight="1">
      <c r="A144" s="41"/>
      <c r="B144" s="42"/>
      <c r="C144" s="230" t="s">
        <v>91</v>
      </c>
      <c r="D144" s="230" t="s">
        <v>253</v>
      </c>
      <c r="E144" s="231" t="s">
        <v>6500</v>
      </c>
      <c r="F144" s="232" t="s">
        <v>6501</v>
      </c>
      <c r="G144" s="233" t="s">
        <v>389</v>
      </c>
      <c r="H144" s="234">
        <v>64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93</v>
      </c>
    </row>
    <row r="145" s="2" customFormat="1" ht="24.15" customHeight="1">
      <c r="A145" s="41"/>
      <c r="B145" s="42"/>
      <c r="C145" s="230" t="s">
        <v>93</v>
      </c>
      <c r="D145" s="230" t="s">
        <v>253</v>
      </c>
      <c r="E145" s="231" t="s">
        <v>6502</v>
      </c>
      <c r="F145" s="232" t="s">
        <v>6503</v>
      </c>
      <c r="G145" s="233" t="s">
        <v>571</v>
      </c>
      <c r="H145" s="234">
        <v>5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257</v>
      </c>
    </row>
    <row r="146" s="2" customFormat="1" ht="24.15" customHeight="1">
      <c r="A146" s="41"/>
      <c r="B146" s="42"/>
      <c r="C146" s="230" t="s">
        <v>273</v>
      </c>
      <c r="D146" s="230" t="s">
        <v>253</v>
      </c>
      <c r="E146" s="231" t="s">
        <v>6504</v>
      </c>
      <c r="F146" s="232" t="s">
        <v>6505</v>
      </c>
      <c r="G146" s="233" t="s">
        <v>571</v>
      </c>
      <c r="H146" s="234">
        <v>5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276</v>
      </c>
    </row>
    <row r="147" s="2" customFormat="1" ht="24.15" customHeight="1">
      <c r="A147" s="41"/>
      <c r="B147" s="42"/>
      <c r="C147" s="230" t="s">
        <v>257</v>
      </c>
      <c r="D147" s="230" t="s">
        <v>253</v>
      </c>
      <c r="E147" s="231" t="s">
        <v>6506</v>
      </c>
      <c r="F147" s="232" t="s">
        <v>6507</v>
      </c>
      <c r="G147" s="233" t="s">
        <v>389</v>
      </c>
      <c r="H147" s="234">
        <v>2012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281</v>
      </c>
    </row>
    <row r="148" s="2" customFormat="1" ht="33" customHeight="1">
      <c r="A148" s="41"/>
      <c r="B148" s="42"/>
      <c r="C148" s="230" t="s">
        <v>284</v>
      </c>
      <c r="D148" s="230" t="s">
        <v>253</v>
      </c>
      <c r="E148" s="231" t="s">
        <v>6508</v>
      </c>
      <c r="F148" s="232" t="s">
        <v>6509</v>
      </c>
      <c r="G148" s="233" t="s">
        <v>389</v>
      </c>
      <c r="H148" s="234">
        <v>1048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287</v>
      </c>
    </row>
    <row r="149" s="2" customFormat="1" ht="24.15" customHeight="1">
      <c r="A149" s="41"/>
      <c r="B149" s="42"/>
      <c r="C149" s="230" t="s">
        <v>276</v>
      </c>
      <c r="D149" s="230" t="s">
        <v>253</v>
      </c>
      <c r="E149" s="231" t="s">
        <v>6510</v>
      </c>
      <c r="F149" s="232" t="s">
        <v>6511</v>
      </c>
      <c r="G149" s="233" t="s">
        <v>389</v>
      </c>
      <c r="H149" s="234">
        <v>142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8</v>
      </c>
    </row>
    <row r="150" s="2" customFormat="1" ht="24.15" customHeight="1">
      <c r="A150" s="41"/>
      <c r="B150" s="42"/>
      <c r="C150" s="230" t="s">
        <v>295</v>
      </c>
      <c r="D150" s="230" t="s">
        <v>253</v>
      </c>
      <c r="E150" s="231" t="s">
        <v>6512</v>
      </c>
      <c r="F150" s="232" t="s">
        <v>6513</v>
      </c>
      <c r="G150" s="233" t="s">
        <v>389</v>
      </c>
      <c r="H150" s="234">
        <v>4229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299</v>
      </c>
    </row>
    <row r="151" s="2" customFormat="1" ht="24.15" customHeight="1">
      <c r="A151" s="41"/>
      <c r="B151" s="42"/>
      <c r="C151" s="230" t="s">
        <v>281</v>
      </c>
      <c r="D151" s="230" t="s">
        <v>253</v>
      </c>
      <c r="E151" s="231" t="s">
        <v>6514</v>
      </c>
      <c r="F151" s="232" t="s">
        <v>6515</v>
      </c>
      <c r="G151" s="233" t="s">
        <v>389</v>
      </c>
      <c r="H151" s="234">
        <v>1145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304</v>
      </c>
    </row>
    <row r="152" s="2" customFormat="1" ht="16.5" customHeight="1">
      <c r="A152" s="41"/>
      <c r="B152" s="42"/>
      <c r="C152" s="230" t="s">
        <v>306</v>
      </c>
      <c r="D152" s="230" t="s">
        <v>253</v>
      </c>
      <c r="E152" s="231" t="s">
        <v>6516</v>
      </c>
      <c r="F152" s="232" t="s">
        <v>6517</v>
      </c>
      <c r="G152" s="233" t="s">
        <v>321</v>
      </c>
      <c r="H152" s="234">
        <v>66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309</v>
      </c>
    </row>
    <row r="153" s="2" customFormat="1" ht="24.15" customHeight="1">
      <c r="A153" s="41"/>
      <c r="B153" s="42"/>
      <c r="C153" s="230" t="s">
        <v>287</v>
      </c>
      <c r="D153" s="230" t="s">
        <v>253</v>
      </c>
      <c r="E153" s="231" t="s">
        <v>6518</v>
      </c>
      <c r="F153" s="232" t="s">
        <v>6519</v>
      </c>
      <c r="G153" s="233" t="s">
        <v>265</v>
      </c>
      <c r="H153" s="234">
        <v>1030.8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409</v>
      </c>
    </row>
    <row r="154" s="13" customFormat="1">
      <c r="A154" s="13"/>
      <c r="B154" s="249"/>
      <c r="C154" s="250"/>
      <c r="D154" s="251" t="s">
        <v>260</v>
      </c>
      <c r="E154" s="252" t="s">
        <v>1</v>
      </c>
      <c r="F154" s="253" t="s">
        <v>6520</v>
      </c>
      <c r="G154" s="250"/>
      <c r="H154" s="254">
        <v>1030.8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260</v>
      </c>
      <c r="AU154" s="260" t="s">
        <v>91</v>
      </c>
      <c r="AV154" s="13" t="s">
        <v>93</v>
      </c>
      <c r="AW154" s="13" t="s">
        <v>40</v>
      </c>
      <c r="AX154" s="13" t="s">
        <v>91</v>
      </c>
      <c r="AY154" s="260" t="s">
        <v>251</v>
      </c>
    </row>
    <row r="155" s="2" customFormat="1" ht="24.15" customHeight="1">
      <c r="A155" s="41"/>
      <c r="B155" s="42"/>
      <c r="C155" s="294" t="s">
        <v>333</v>
      </c>
      <c r="D155" s="294" t="s">
        <v>338</v>
      </c>
      <c r="E155" s="295" t="s">
        <v>6521</v>
      </c>
      <c r="F155" s="296" t="s">
        <v>6522</v>
      </c>
      <c r="G155" s="297" t="s">
        <v>298</v>
      </c>
      <c r="H155" s="298">
        <v>97.926000000000002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281</v>
      </c>
      <c r="AT155" s="242" t="s">
        <v>338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322</v>
      </c>
    </row>
    <row r="156" s="13" customFormat="1">
      <c r="A156" s="13"/>
      <c r="B156" s="249"/>
      <c r="C156" s="250"/>
      <c r="D156" s="251" t="s">
        <v>260</v>
      </c>
      <c r="E156" s="252" t="s">
        <v>1</v>
      </c>
      <c r="F156" s="253" t="s">
        <v>6523</v>
      </c>
      <c r="G156" s="250"/>
      <c r="H156" s="254">
        <v>97.926000000000002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260</v>
      </c>
      <c r="AU156" s="260" t="s">
        <v>91</v>
      </c>
      <c r="AV156" s="13" t="s">
        <v>93</v>
      </c>
      <c r="AW156" s="13" t="s">
        <v>40</v>
      </c>
      <c r="AX156" s="13" t="s">
        <v>91</v>
      </c>
      <c r="AY156" s="260" t="s">
        <v>251</v>
      </c>
    </row>
    <row r="157" s="2" customFormat="1" ht="21.75" customHeight="1">
      <c r="A157" s="41"/>
      <c r="B157" s="42"/>
      <c r="C157" s="230" t="s">
        <v>8</v>
      </c>
      <c r="D157" s="230" t="s">
        <v>253</v>
      </c>
      <c r="E157" s="231" t="s">
        <v>6524</v>
      </c>
      <c r="F157" s="232" t="s">
        <v>6525</v>
      </c>
      <c r="G157" s="233" t="s">
        <v>321</v>
      </c>
      <c r="H157" s="234">
        <v>32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336</v>
      </c>
    </row>
    <row r="158" s="2" customFormat="1" ht="24.15" customHeight="1">
      <c r="A158" s="41"/>
      <c r="B158" s="42"/>
      <c r="C158" s="230" t="s">
        <v>349</v>
      </c>
      <c r="D158" s="230" t="s">
        <v>253</v>
      </c>
      <c r="E158" s="231" t="s">
        <v>6526</v>
      </c>
      <c r="F158" s="232" t="s">
        <v>6527</v>
      </c>
      <c r="G158" s="233" t="s">
        <v>321</v>
      </c>
      <c r="H158" s="234">
        <v>51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341</v>
      </c>
    </row>
    <row r="159" s="12" customFormat="1" ht="25.92" customHeight="1">
      <c r="A159" s="12"/>
      <c r="B159" s="214"/>
      <c r="C159" s="215"/>
      <c r="D159" s="216" t="s">
        <v>83</v>
      </c>
      <c r="E159" s="217" t="s">
        <v>8</v>
      </c>
      <c r="F159" s="217" t="s">
        <v>6528</v>
      </c>
      <c r="G159" s="215"/>
      <c r="H159" s="215"/>
      <c r="I159" s="218"/>
      <c r="J159" s="219">
        <f>BK159</f>
        <v>0</v>
      </c>
      <c r="K159" s="215"/>
      <c r="L159" s="220"/>
      <c r="M159" s="221"/>
      <c r="N159" s="222"/>
      <c r="O159" s="222"/>
      <c r="P159" s="223">
        <f>SUM(P160:P167)</f>
        <v>0</v>
      </c>
      <c r="Q159" s="222"/>
      <c r="R159" s="223">
        <f>SUM(R160:R167)</f>
        <v>0</v>
      </c>
      <c r="S159" s="222"/>
      <c r="T159" s="224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91</v>
      </c>
      <c r="AT159" s="226" t="s">
        <v>83</v>
      </c>
      <c r="AU159" s="226" t="s">
        <v>84</v>
      </c>
      <c r="AY159" s="225" t="s">
        <v>251</v>
      </c>
      <c r="BK159" s="227">
        <f>SUM(BK160:BK167)</f>
        <v>0</v>
      </c>
    </row>
    <row r="160" s="2" customFormat="1" ht="24.15" customHeight="1">
      <c r="A160" s="41"/>
      <c r="B160" s="42"/>
      <c r="C160" s="230" t="s">
        <v>299</v>
      </c>
      <c r="D160" s="230" t="s">
        <v>253</v>
      </c>
      <c r="E160" s="231" t="s">
        <v>6529</v>
      </c>
      <c r="F160" s="232" t="s">
        <v>6530</v>
      </c>
      <c r="G160" s="233" t="s">
        <v>389</v>
      </c>
      <c r="H160" s="234">
        <v>5608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352</v>
      </c>
    </row>
    <row r="161" s="13" customFormat="1">
      <c r="A161" s="13"/>
      <c r="B161" s="249"/>
      <c r="C161" s="250"/>
      <c r="D161" s="251" t="s">
        <v>260</v>
      </c>
      <c r="E161" s="252" t="s">
        <v>1</v>
      </c>
      <c r="F161" s="253" t="s">
        <v>6531</v>
      </c>
      <c r="G161" s="250"/>
      <c r="H161" s="254">
        <v>5608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260</v>
      </c>
      <c r="AU161" s="260" t="s">
        <v>91</v>
      </c>
      <c r="AV161" s="13" t="s">
        <v>93</v>
      </c>
      <c r="AW161" s="13" t="s">
        <v>40</v>
      </c>
      <c r="AX161" s="13" t="s">
        <v>91</v>
      </c>
      <c r="AY161" s="260" t="s">
        <v>251</v>
      </c>
    </row>
    <row r="162" s="2" customFormat="1" ht="24.15" customHeight="1">
      <c r="A162" s="41"/>
      <c r="B162" s="42"/>
      <c r="C162" s="230" t="s">
        <v>361</v>
      </c>
      <c r="D162" s="230" t="s">
        <v>253</v>
      </c>
      <c r="E162" s="231" t="s">
        <v>6532</v>
      </c>
      <c r="F162" s="232" t="s">
        <v>6533</v>
      </c>
      <c r="G162" s="233" t="s">
        <v>265</v>
      </c>
      <c r="H162" s="234">
        <v>438.69999999999999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91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358</v>
      </c>
    </row>
    <row r="163" s="2" customFormat="1" ht="24.15" customHeight="1">
      <c r="A163" s="41"/>
      <c r="B163" s="42"/>
      <c r="C163" s="294" t="s">
        <v>304</v>
      </c>
      <c r="D163" s="294" t="s">
        <v>338</v>
      </c>
      <c r="E163" s="295" t="s">
        <v>6534</v>
      </c>
      <c r="F163" s="296" t="s">
        <v>6535</v>
      </c>
      <c r="G163" s="297" t="s">
        <v>298</v>
      </c>
      <c r="H163" s="298">
        <v>877.39999999999998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281</v>
      </c>
      <c r="AT163" s="242" t="s">
        <v>338</v>
      </c>
      <c r="AU163" s="242" t="s">
        <v>91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364</v>
      </c>
    </row>
    <row r="164" s="13" customFormat="1">
      <c r="A164" s="13"/>
      <c r="B164" s="249"/>
      <c r="C164" s="250"/>
      <c r="D164" s="251" t="s">
        <v>260</v>
      </c>
      <c r="E164" s="252" t="s">
        <v>1</v>
      </c>
      <c r="F164" s="253" t="s">
        <v>6536</v>
      </c>
      <c r="G164" s="250"/>
      <c r="H164" s="254">
        <v>877.39999999999998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260</v>
      </c>
      <c r="AU164" s="260" t="s">
        <v>91</v>
      </c>
      <c r="AV164" s="13" t="s">
        <v>93</v>
      </c>
      <c r="AW164" s="13" t="s">
        <v>40</v>
      </c>
      <c r="AX164" s="13" t="s">
        <v>91</v>
      </c>
      <c r="AY164" s="260" t="s">
        <v>251</v>
      </c>
    </row>
    <row r="165" s="2" customFormat="1" ht="33" customHeight="1">
      <c r="A165" s="41"/>
      <c r="B165" s="42"/>
      <c r="C165" s="230" t="s">
        <v>386</v>
      </c>
      <c r="D165" s="230" t="s">
        <v>253</v>
      </c>
      <c r="E165" s="231" t="s">
        <v>6537</v>
      </c>
      <c r="F165" s="232" t="s">
        <v>6538</v>
      </c>
      <c r="G165" s="233" t="s">
        <v>265</v>
      </c>
      <c r="H165" s="234">
        <v>267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91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375</v>
      </c>
    </row>
    <row r="166" s="2" customFormat="1" ht="33" customHeight="1">
      <c r="A166" s="41"/>
      <c r="B166" s="42"/>
      <c r="C166" s="230" t="s">
        <v>309</v>
      </c>
      <c r="D166" s="230" t="s">
        <v>253</v>
      </c>
      <c r="E166" s="231" t="s">
        <v>6539</v>
      </c>
      <c r="F166" s="232" t="s">
        <v>6540</v>
      </c>
      <c r="G166" s="233" t="s">
        <v>265</v>
      </c>
      <c r="H166" s="234">
        <v>70.299999999999997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390</v>
      </c>
    </row>
    <row r="167" s="13" customFormat="1">
      <c r="A167" s="13"/>
      <c r="B167" s="249"/>
      <c r="C167" s="250"/>
      <c r="D167" s="251" t="s">
        <v>260</v>
      </c>
      <c r="E167" s="252" t="s">
        <v>1</v>
      </c>
      <c r="F167" s="253" t="s">
        <v>6541</v>
      </c>
      <c r="G167" s="250"/>
      <c r="H167" s="254">
        <v>70.299999999999997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260</v>
      </c>
      <c r="AU167" s="260" t="s">
        <v>91</v>
      </c>
      <c r="AV167" s="13" t="s">
        <v>93</v>
      </c>
      <c r="AW167" s="13" t="s">
        <v>40</v>
      </c>
      <c r="AX167" s="13" t="s">
        <v>91</v>
      </c>
      <c r="AY167" s="260" t="s">
        <v>251</v>
      </c>
    </row>
    <row r="168" s="12" customFormat="1" ht="25.92" customHeight="1">
      <c r="A168" s="12"/>
      <c r="B168" s="214"/>
      <c r="C168" s="215"/>
      <c r="D168" s="216" t="s">
        <v>83</v>
      </c>
      <c r="E168" s="217" t="s">
        <v>304</v>
      </c>
      <c r="F168" s="217" t="s">
        <v>6542</v>
      </c>
      <c r="G168" s="215"/>
      <c r="H168" s="215"/>
      <c r="I168" s="218"/>
      <c r="J168" s="219">
        <f>BK168</f>
        <v>0</v>
      </c>
      <c r="K168" s="215"/>
      <c r="L168" s="220"/>
      <c r="M168" s="221"/>
      <c r="N168" s="222"/>
      <c r="O168" s="222"/>
      <c r="P168" s="223">
        <f>SUM(P169:P177)</f>
        <v>0</v>
      </c>
      <c r="Q168" s="222"/>
      <c r="R168" s="223">
        <f>SUM(R169:R177)</f>
        <v>0</v>
      </c>
      <c r="S168" s="222"/>
      <c r="T168" s="224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91</v>
      </c>
      <c r="AT168" s="226" t="s">
        <v>83</v>
      </c>
      <c r="AU168" s="226" t="s">
        <v>84</v>
      </c>
      <c r="AY168" s="225" t="s">
        <v>251</v>
      </c>
      <c r="BK168" s="227">
        <f>SUM(BK169:BK177)</f>
        <v>0</v>
      </c>
    </row>
    <row r="169" s="2" customFormat="1" ht="24.15" customHeight="1">
      <c r="A169" s="41"/>
      <c r="B169" s="42"/>
      <c r="C169" s="230" t="s">
        <v>402</v>
      </c>
      <c r="D169" s="230" t="s">
        <v>253</v>
      </c>
      <c r="E169" s="231" t="s">
        <v>291</v>
      </c>
      <c r="F169" s="232" t="s">
        <v>6543</v>
      </c>
      <c r="G169" s="233" t="s">
        <v>265</v>
      </c>
      <c r="H169" s="234">
        <v>2178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400</v>
      </c>
    </row>
    <row r="170" s="13" customFormat="1">
      <c r="A170" s="13"/>
      <c r="B170" s="249"/>
      <c r="C170" s="250"/>
      <c r="D170" s="251" t="s">
        <v>260</v>
      </c>
      <c r="E170" s="252" t="s">
        <v>1</v>
      </c>
      <c r="F170" s="253" t="s">
        <v>6544</v>
      </c>
      <c r="G170" s="250"/>
      <c r="H170" s="254">
        <v>2178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260</v>
      </c>
      <c r="AU170" s="260" t="s">
        <v>91</v>
      </c>
      <c r="AV170" s="13" t="s">
        <v>93</v>
      </c>
      <c r="AW170" s="13" t="s">
        <v>40</v>
      </c>
      <c r="AX170" s="13" t="s">
        <v>91</v>
      </c>
      <c r="AY170" s="260" t="s">
        <v>251</v>
      </c>
    </row>
    <row r="171" s="2" customFormat="1" ht="33" customHeight="1">
      <c r="A171" s="41"/>
      <c r="B171" s="42"/>
      <c r="C171" s="230" t="s">
        <v>409</v>
      </c>
      <c r="D171" s="230" t="s">
        <v>253</v>
      </c>
      <c r="E171" s="231" t="s">
        <v>274</v>
      </c>
      <c r="F171" s="232" t="s">
        <v>6545</v>
      </c>
      <c r="G171" s="233" t="s">
        <v>265</v>
      </c>
      <c r="H171" s="234">
        <v>1739.3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91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405</v>
      </c>
    </row>
    <row r="172" s="13" customFormat="1">
      <c r="A172" s="13"/>
      <c r="B172" s="249"/>
      <c r="C172" s="250"/>
      <c r="D172" s="251" t="s">
        <v>260</v>
      </c>
      <c r="E172" s="252" t="s">
        <v>1</v>
      </c>
      <c r="F172" s="253" t="s">
        <v>6546</v>
      </c>
      <c r="G172" s="250"/>
      <c r="H172" s="254">
        <v>1739.3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260</v>
      </c>
      <c r="AU172" s="260" t="s">
        <v>91</v>
      </c>
      <c r="AV172" s="13" t="s">
        <v>93</v>
      </c>
      <c r="AW172" s="13" t="s">
        <v>40</v>
      </c>
      <c r="AX172" s="13" t="s">
        <v>91</v>
      </c>
      <c r="AY172" s="260" t="s">
        <v>251</v>
      </c>
    </row>
    <row r="173" s="2" customFormat="1" ht="33" customHeight="1">
      <c r="A173" s="41"/>
      <c r="B173" s="42"/>
      <c r="C173" s="230" t="s">
        <v>7</v>
      </c>
      <c r="D173" s="230" t="s">
        <v>253</v>
      </c>
      <c r="E173" s="231" t="s">
        <v>6547</v>
      </c>
      <c r="F173" s="232" t="s">
        <v>6548</v>
      </c>
      <c r="G173" s="233" t="s">
        <v>265</v>
      </c>
      <c r="H173" s="234">
        <v>438.69999999999999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412</v>
      </c>
    </row>
    <row r="174" s="2" customFormat="1">
      <c r="A174" s="41"/>
      <c r="B174" s="42"/>
      <c r="C174" s="43"/>
      <c r="D174" s="251" t="s">
        <v>289</v>
      </c>
      <c r="E174" s="43"/>
      <c r="F174" s="282" t="s">
        <v>6549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289</v>
      </c>
      <c r="AU174" s="19" t="s">
        <v>91</v>
      </c>
    </row>
    <row r="175" s="2" customFormat="1" ht="16.5" customHeight="1">
      <c r="A175" s="41"/>
      <c r="B175" s="42"/>
      <c r="C175" s="230" t="s">
        <v>322</v>
      </c>
      <c r="D175" s="230" t="s">
        <v>253</v>
      </c>
      <c r="E175" s="231" t="s">
        <v>302</v>
      </c>
      <c r="F175" s="232" t="s">
        <v>6550</v>
      </c>
      <c r="G175" s="233" t="s">
        <v>265</v>
      </c>
      <c r="H175" s="234">
        <v>1402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424</v>
      </c>
    </row>
    <row r="176" s="2" customFormat="1" ht="24.15" customHeight="1">
      <c r="A176" s="41"/>
      <c r="B176" s="42"/>
      <c r="C176" s="230" t="s">
        <v>437</v>
      </c>
      <c r="D176" s="230" t="s">
        <v>253</v>
      </c>
      <c r="E176" s="231" t="s">
        <v>6551</v>
      </c>
      <c r="F176" s="232" t="s">
        <v>6552</v>
      </c>
      <c r="G176" s="233" t="s">
        <v>265</v>
      </c>
      <c r="H176" s="234">
        <v>776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91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433</v>
      </c>
    </row>
    <row r="177" s="13" customFormat="1">
      <c r="A177" s="13"/>
      <c r="B177" s="249"/>
      <c r="C177" s="250"/>
      <c r="D177" s="251" t="s">
        <v>260</v>
      </c>
      <c r="E177" s="252" t="s">
        <v>1</v>
      </c>
      <c r="F177" s="253" t="s">
        <v>6553</v>
      </c>
      <c r="G177" s="250"/>
      <c r="H177" s="254">
        <v>776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260</v>
      </c>
      <c r="AU177" s="260" t="s">
        <v>91</v>
      </c>
      <c r="AV177" s="13" t="s">
        <v>93</v>
      </c>
      <c r="AW177" s="13" t="s">
        <v>40</v>
      </c>
      <c r="AX177" s="13" t="s">
        <v>91</v>
      </c>
      <c r="AY177" s="260" t="s">
        <v>251</v>
      </c>
    </row>
    <row r="178" s="12" customFormat="1" ht="25.92" customHeight="1">
      <c r="A178" s="12"/>
      <c r="B178" s="214"/>
      <c r="C178" s="215"/>
      <c r="D178" s="216" t="s">
        <v>83</v>
      </c>
      <c r="E178" s="217" t="s">
        <v>309</v>
      </c>
      <c r="F178" s="217" t="s">
        <v>6554</v>
      </c>
      <c r="G178" s="215"/>
      <c r="H178" s="215"/>
      <c r="I178" s="218"/>
      <c r="J178" s="219">
        <f>BK178</f>
        <v>0</v>
      </c>
      <c r="K178" s="215"/>
      <c r="L178" s="220"/>
      <c r="M178" s="221"/>
      <c r="N178" s="222"/>
      <c r="O178" s="222"/>
      <c r="P178" s="223">
        <f>P179</f>
        <v>0</v>
      </c>
      <c r="Q178" s="222"/>
      <c r="R178" s="223">
        <f>R179</f>
        <v>0</v>
      </c>
      <c r="S178" s="222"/>
      <c r="T178" s="224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5" t="s">
        <v>91</v>
      </c>
      <c r="AT178" s="226" t="s">
        <v>83</v>
      </c>
      <c r="AU178" s="226" t="s">
        <v>84</v>
      </c>
      <c r="AY178" s="225" t="s">
        <v>251</v>
      </c>
      <c r="BK178" s="227">
        <f>BK179</f>
        <v>0</v>
      </c>
    </row>
    <row r="179" s="2" customFormat="1" ht="24.15" customHeight="1">
      <c r="A179" s="41"/>
      <c r="B179" s="42"/>
      <c r="C179" s="230" t="s">
        <v>336</v>
      </c>
      <c r="D179" s="230" t="s">
        <v>253</v>
      </c>
      <c r="E179" s="231" t="s">
        <v>6555</v>
      </c>
      <c r="F179" s="232" t="s">
        <v>6556</v>
      </c>
      <c r="G179" s="233" t="s">
        <v>389</v>
      </c>
      <c r="H179" s="234">
        <v>2577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91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440</v>
      </c>
    </row>
    <row r="180" s="12" customFormat="1" ht="25.92" customHeight="1">
      <c r="A180" s="12"/>
      <c r="B180" s="214"/>
      <c r="C180" s="215"/>
      <c r="D180" s="216" t="s">
        <v>83</v>
      </c>
      <c r="E180" s="217" t="s">
        <v>6557</v>
      </c>
      <c r="F180" s="217" t="s">
        <v>6558</v>
      </c>
      <c r="G180" s="215"/>
      <c r="H180" s="215"/>
      <c r="I180" s="218"/>
      <c r="J180" s="219">
        <f>BK180</f>
        <v>0</v>
      </c>
      <c r="K180" s="215"/>
      <c r="L180" s="220"/>
      <c r="M180" s="221"/>
      <c r="N180" s="222"/>
      <c r="O180" s="222"/>
      <c r="P180" s="223">
        <f>SUM(P181:P184)</f>
        <v>0</v>
      </c>
      <c r="Q180" s="222"/>
      <c r="R180" s="223">
        <f>SUM(R181:R184)</f>
        <v>0</v>
      </c>
      <c r="S180" s="222"/>
      <c r="T180" s="224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91</v>
      </c>
      <c r="AT180" s="226" t="s">
        <v>83</v>
      </c>
      <c r="AU180" s="226" t="s">
        <v>84</v>
      </c>
      <c r="AY180" s="225" t="s">
        <v>251</v>
      </c>
      <c r="BK180" s="227">
        <f>SUM(BK181:BK184)</f>
        <v>0</v>
      </c>
    </row>
    <row r="181" s="2" customFormat="1" ht="33" customHeight="1">
      <c r="A181" s="41"/>
      <c r="B181" s="42"/>
      <c r="C181" s="230" t="s">
        <v>450</v>
      </c>
      <c r="D181" s="230" t="s">
        <v>253</v>
      </c>
      <c r="E181" s="231" t="s">
        <v>6559</v>
      </c>
      <c r="F181" s="232" t="s">
        <v>6560</v>
      </c>
      <c r="G181" s="233" t="s">
        <v>321</v>
      </c>
      <c r="H181" s="234">
        <v>118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91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448</v>
      </c>
    </row>
    <row r="182" s="2" customFormat="1" ht="24.15" customHeight="1">
      <c r="A182" s="41"/>
      <c r="B182" s="42"/>
      <c r="C182" s="230" t="s">
        <v>341</v>
      </c>
      <c r="D182" s="230" t="s">
        <v>253</v>
      </c>
      <c r="E182" s="231" t="s">
        <v>6561</v>
      </c>
      <c r="F182" s="232" t="s">
        <v>6562</v>
      </c>
      <c r="G182" s="233" t="s">
        <v>265</v>
      </c>
      <c r="H182" s="234">
        <v>12.359999999999999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91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453</v>
      </c>
    </row>
    <row r="183" s="2" customFormat="1" ht="24.15" customHeight="1">
      <c r="A183" s="41"/>
      <c r="B183" s="42"/>
      <c r="C183" s="230" t="s">
        <v>462</v>
      </c>
      <c r="D183" s="230" t="s">
        <v>253</v>
      </c>
      <c r="E183" s="231" t="s">
        <v>6563</v>
      </c>
      <c r="F183" s="232" t="s">
        <v>6564</v>
      </c>
      <c r="G183" s="233" t="s">
        <v>389</v>
      </c>
      <c r="H183" s="234">
        <v>175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91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458</v>
      </c>
    </row>
    <row r="184" s="2" customFormat="1" ht="24.15" customHeight="1">
      <c r="A184" s="41"/>
      <c r="B184" s="42"/>
      <c r="C184" s="294" t="s">
        <v>352</v>
      </c>
      <c r="D184" s="294" t="s">
        <v>338</v>
      </c>
      <c r="E184" s="295" t="s">
        <v>6565</v>
      </c>
      <c r="F184" s="296" t="s">
        <v>6566</v>
      </c>
      <c r="G184" s="297" t="s">
        <v>389</v>
      </c>
      <c r="H184" s="298">
        <v>185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281</v>
      </c>
      <c r="AT184" s="242" t="s">
        <v>338</v>
      </c>
      <c r="AU184" s="242" t="s">
        <v>91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465</v>
      </c>
    </row>
    <row r="185" s="12" customFormat="1" ht="25.92" customHeight="1">
      <c r="A185" s="12"/>
      <c r="B185" s="214"/>
      <c r="C185" s="215"/>
      <c r="D185" s="216" t="s">
        <v>83</v>
      </c>
      <c r="E185" s="217" t="s">
        <v>6567</v>
      </c>
      <c r="F185" s="217" t="s">
        <v>6568</v>
      </c>
      <c r="G185" s="215"/>
      <c r="H185" s="215"/>
      <c r="I185" s="218"/>
      <c r="J185" s="219">
        <f>BK185</f>
        <v>0</v>
      </c>
      <c r="K185" s="215"/>
      <c r="L185" s="220"/>
      <c r="M185" s="221"/>
      <c r="N185" s="222"/>
      <c r="O185" s="222"/>
      <c r="P185" s="223">
        <f>SUM(P186:P189)</f>
        <v>0</v>
      </c>
      <c r="Q185" s="222"/>
      <c r="R185" s="223">
        <f>SUM(R186:R189)</f>
        <v>0</v>
      </c>
      <c r="S185" s="222"/>
      <c r="T185" s="224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91</v>
      </c>
      <c r="AT185" s="226" t="s">
        <v>83</v>
      </c>
      <c r="AU185" s="226" t="s">
        <v>84</v>
      </c>
      <c r="AY185" s="225" t="s">
        <v>251</v>
      </c>
      <c r="BK185" s="227">
        <f>SUM(BK186:BK189)</f>
        <v>0</v>
      </c>
    </row>
    <row r="186" s="2" customFormat="1" ht="49.05" customHeight="1">
      <c r="A186" s="41"/>
      <c r="B186" s="42"/>
      <c r="C186" s="230" t="s">
        <v>472</v>
      </c>
      <c r="D186" s="230" t="s">
        <v>253</v>
      </c>
      <c r="E186" s="231" t="s">
        <v>6569</v>
      </c>
      <c r="F186" s="232" t="s">
        <v>6570</v>
      </c>
      <c r="G186" s="233" t="s">
        <v>321</v>
      </c>
      <c r="H186" s="234">
        <v>103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91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470</v>
      </c>
    </row>
    <row r="187" s="2" customFormat="1" ht="24.15" customHeight="1">
      <c r="A187" s="41"/>
      <c r="B187" s="42"/>
      <c r="C187" s="230" t="s">
        <v>358</v>
      </c>
      <c r="D187" s="230" t="s">
        <v>253</v>
      </c>
      <c r="E187" s="231" t="s">
        <v>6571</v>
      </c>
      <c r="F187" s="232" t="s">
        <v>6572</v>
      </c>
      <c r="G187" s="233" t="s">
        <v>265</v>
      </c>
      <c r="H187" s="234">
        <v>57.939999999999998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91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475</v>
      </c>
    </row>
    <row r="188" s="2" customFormat="1" ht="24.15" customHeight="1">
      <c r="A188" s="41"/>
      <c r="B188" s="42"/>
      <c r="C188" s="230" t="s">
        <v>488</v>
      </c>
      <c r="D188" s="230" t="s">
        <v>253</v>
      </c>
      <c r="E188" s="231" t="s">
        <v>6563</v>
      </c>
      <c r="F188" s="232" t="s">
        <v>6564</v>
      </c>
      <c r="G188" s="233" t="s">
        <v>389</v>
      </c>
      <c r="H188" s="234">
        <v>360.5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91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480</v>
      </c>
    </row>
    <row r="189" s="2" customFormat="1" ht="24.15" customHeight="1">
      <c r="A189" s="41"/>
      <c r="B189" s="42"/>
      <c r="C189" s="294" t="s">
        <v>364</v>
      </c>
      <c r="D189" s="294" t="s">
        <v>338</v>
      </c>
      <c r="E189" s="295" t="s">
        <v>6573</v>
      </c>
      <c r="F189" s="296" t="s">
        <v>6574</v>
      </c>
      <c r="G189" s="297" t="s">
        <v>389</v>
      </c>
      <c r="H189" s="298">
        <v>380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281</v>
      </c>
      <c r="AT189" s="242" t="s">
        <v>338</v>
      </c>
      <c r="AU189" s="242" t="s">
        <v>91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491</v>
      </c>
    </row>
    <row r="190" s="12" customFormat="1" ht="25.92" customHeight="1">
      <c r="A190" s="12"/>
      <c r="B190" s="214"/>
      <c r="C190" s="215"/>
      <c r="D190" s="216" t="s">
        <v>83</v>
      </c>
      <c r="E190" s="217" t="s">
        <v>6575</v>
      </c>
      <c r="F190" s="217" t="s">
        <v>6576</v>
      </c>
      <c r="G190" s="215"/>
      <c r="H190" s="215"/>
      <c r="I190" s="218"/>
      <c r="J190" s="219">
        <f>BK190</f>
        <v>0</v>
      </c>
      <c r="K190" s="215"/>
      <c r="L190" s="220"/>
      <c r="M190" s="221"/>
      <c r="N190" s="222"/>
      <c r="O190" s="222"/>
      <c r="P190" s="223">
        <f>SUM(P191:P199)</f>
        <v>0</v>
      </c>
      <c r="Q190" s="222"/>
      <c r="R190" s="223">
        <f>SUM(R191:R199)</f>
        <v>0</v>
      </c>
      <c r="S190" s="222"/>
      <c r="T190" s="224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91</v>
      </c>
      <c r="AT190" s="226" t="s">
        <v>83</v>
      </c>
      <c r="AU190" s="226" t="s">
        <v>84</v>
      </c>
      <c r="AY190" s="225" t="s">
        <v>251</v>
      </c>
      <c r="BK190" s="227">
        <f>SUM(BK191:BK199)</f>
        <v>0</v>
      </c>
    </row>
    <row r="191" s="2" customFormat="1" ht="16.5" customHeight="1">
      <c r="A191" s="41"/>
      <c r="B191" s="42"/>
      <c r="C191" s="230" t="s">
        <v>522</v>
      </c>
      <c r="D191" s="230" t="s">
        <v>253</v>
      </c>
      <c r="E191" s="231" t="s">
        <v>6577</v>
      </c>
      <c r="F191" s="232" t="s">
        <v>6578</v>
      </c>
      <c r="G191" s="233" t="s">
        <v>389</v>
      </c>
      <c r="H191" s="234">
        <v>183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91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497</v>
      </c>
    </row>
    <row r="192" s="13" customFormat="1">
      <c r="A192" s="13"/>
      <c r="B192" s="249"/>
      <c r="C192" s="250"/>
      <c r="D192" s="251" t="s">
        <v>260</v>
      </c>
      <c r="E192" s="252" t="s">
        <v>1</v>
      </c>
      <c r="F192" s="253" t="s">
        <v>6579</v>
      </c>
      <c r="G192" s="250"/>
      <c r="H192" s="254">
        <v>183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260</v>
      </c>
      <c r="AU192" s="260" t="s">
        <v>91</v>
      </c>
      <c r="AV192" s="13" t="s">
        <v>93</v>
      </c>
      <c r="AW192" s="13" t="s">
        <v>40</v>
      </c>
      <c r="AX192" s="13" t="s">
        <v>91</v>
      </c>
      <c r="AY192" s="260" t="s">
        <v>251</v>
      </c>
    </row>
    <row r="193" s="2" customFormat="1" ht="24.15" customHeight="1">
      <c r="A193" s="41"/>
      <c r="B193" s="42"/>
      <c r="C193" s="230" t="s">
        <v>375</v>
      </c>
      <c r="D193" s="230" t="s">
        <v>253</v>
      </c>
      <c r="E193" s="231" t="s">
        <v>6580</v>
      </c>
      <c r="F193" s="232" t="s">
        <v>6581</v>
      </c>
      <c r="G193" s="233" t="s">
        <v>389</v>
      </c>
      <c r="H193" s="234">
        <v>152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91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525</v>
      </c>
    </row>
    <row r="194" s="2" customFormat="1" ht="24.15" customHeight="1">
      <c r="A194" s="41"/>
      <c r="B194" s="42"/>
      <c r="C194" s="230" t="s">
        <v>546</v>
      </c>
      <c r="D194" s="230" t="s">
        <v>253</v>
      </c>
      <c r="E194" s="231" t="s">
        <v>6582</v>
      </c>
      <c r="F194" s="232" t="s">
        <v>6583</v>
      </c>
      <c r="G194" s="233" t="s">
        <v>389</v>
      </c>
      <c r="H194" s="234">
        <v>152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91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544</v>
      </c>
    </row>
    <row r="195" s="2" customFormat="1" ht="24.15" customHeight="1">
      <c r="A195" s="41"/>
      <c r="B195" s="42"/>
      <c r="C195" s="230" t="s">
        <v>390</v>
      </c>
      <c r="D195" s="230" t="s">
        <v>253</v>
      </c>
      <c r="E195" s="231" t="s">
        <v>6584</v>
      </c>
      <c r="F195" s="232" t="s">
        <v>6585</v>
      </c>
      <c r="G195" s="233" t="s">
        <v>389</v>
      </c>
      <c r="H195" s="234">
        <v>152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91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549</v>
      </c>
    </row>
    <row r="196" s="2" customFormat="1" ht="21.75" customHeight="1">
      <c r="A196" s="41"/>
      <c r="B196" s="42"/>
      <c r="C196" s="230" t="s">
        <v>557</v>
      </c>
      <c r="D196" s="230" t="s">
        <v>253</v>
      </c>
      <c r="E196" s="231" t="s">
        <v>6586</v>
      </c>
      <c r="F196" s="232" t="s">
        <v>6587</v>
      </c>
      <c r="G196" s="233" t="s">
        <v>389</v>
      </c>
      <c r="H196" s="234">
        <v>152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91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555</v>
      </c>
    </row>
    <row r="197" s="2" customFormat="1" ht="24.15" customHeight="1">
      <c r="A197" s="41"/>
      <c r="B197" s="42"/>
      <c r="C197" s="230" t="s">
        <v>400</v>
      </c>
      <c r="D197" s="230" t="s">
        <v>253</v>
      </c>
      <c r="E197" s="231" t="s">
        <v>6588</v>
      </c>
      <c r="F197" s="232" t="s">
        <v>6589</v>
      </c>
      <c r="G197" s="233" t="s">
        <v>389</v>
      </c>
      <c r="H197" s="234">
        <v>152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91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560</v>
      </c>
    </row>
    <row r="198" s="2" customFormat="1" ht="24.15" customHeight="1">
      <c r="A198" s="41"/>
      <c r="B198" s="42"/>
      <c r="C198" s="230" t="s">
        <v>575</v>
      </c>
      <c r="D198" s="230" t="s">
        <v>253</v>
      </c>
      <c r="E198" s="231" t="s">
        <v>6590</v>
      </c>
      <c r="F198" s="232" t="s">
        <v>6591</v>
      </c>
      <c r="G198" s="233" t="s">
        <v>321</v>
      </c>
      <c r="H198" s="234">
        <v>32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91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572</v>
      </c>
    </row>
    <row r="199" s="2" customFormat="1" ht="24.15" customHeight="1">
      <c r="A199" s="41"/>
      <c r="B199" s="42"/>
      <c r="C199" s="230" t="s">
        <v>405</v>
      </c>
      <c r="D199" s="230" t="s">
        <v>253</v>
      </c>
      <c r="E199" s="231" t="s">
        <v>6592</v>
      </c>
      <c r="F199" s="232" t="s">
        <v>6593</v>
      </c>
      <c r="G199" s="233" t="s">
        <v>321</v>
      </c>
      <c r="H199" s="234">
        <v>32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91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578</v>
      </c>
    </row>
    <row r="200" s="12" customFormat="1" ht="25.92" customHeight="1">
      <c r="A200" s="12"/>
      <c r="B200" s="214"/>
      <c r="C200" s="215"/>
      <c r="D200" s="216" t="s">
        <v>83</v>
      </c>
      <c r="E200" s="217" t="s">
        <v>6594</v>
      </c>
      <c r="F200" s="217" t="s">
        <v>6595</v>
      </c>
      <c r="G200" s="215"/>
      <c r="H200" s="215"/>
      <c r="I200" s="218"/>
      <c r="J200" s="219">
        <f>BK200</f>
        <v>0</v>
      </c>
      <c r="K200" s="215"/>
      <c r="L200" s="220"/>
      <c r="M200" s="221"/>
      <c r="N200" s="222"/>
      <c r="O200" s="222"/>
      <c r="P200" s="223">
        <f>SUM(P201:P208)</f>
        <v>0</v>
      </c>
      <c r="Q200" s="222"/>
      <c r="R200" s="223">
        <f>SUM(R201:R208)</f>
        <v>0</v>
      </c>
      <c r="S200" s="222"/>
      <c r="T200" s="224">
        <f>SUM(T201:T208)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91</v>
      </c>
      <c r="AT200" s="226" t="s">
        <v>83</v>
      </c>
      <c r="AU200" s="226" t="s">
        <v>84</v>
      </c>
      <c r="AY200" s="225" t="s">
        <v>251</v>
      </c>
      <c r="BK200" s="227">
        <f>SUM(BK201:BK208)</f>
        <v>0</v>
      </c>
    </row>
    <row r="201" s="2" customFormat="1" ht="16.5" customHeight="1">
      <c r="A201" s="41"/>
      <c r="B201" s="42"/>
      <c r="C201" s="230" t="s">
        <v>588</v>
      </c>
      <c r="D201" s="230" t="s">
        <v>253</v>
      </c>
      <c r="E201" s="231" t="s">
        <v>6577</v>
      </c>
      <c r="F201" s="232" t="s">
        <v>6578</v>
      </c>
      <c r="G201" s="233" t="s">
        <v>389</v>
      </c>
      <c r="H201" s="234">
        <v>43.200000000000003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91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585</v>
      </c>
    </row>
    <row r="202" s="13" customFormat="1">
      <c r="A202" s="13"/>
      <c r="B202" s="249"/>
      <c r="C202" s="250"/>
      <c r="D202" s="251" t="s">
        <v>260</v>
      </c>
      <c r="E202" s="252" t="s">
        <v>1</v>
      </c>
      <c r="F202" s="253" t="s">
        <v>6596</v>
      </c>
      <c r="G202" s="250"/>
      <c r="H202" s="254">
        <v>43.200000000000003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260</v>
      </c>
      <c r="AU202" s="260" t="s">
        <v>91</v>
      </c>
      <c r="AV202" s="13" t="s">
        <v>93</v>
      </c>
      <c r="AW202" s="13" t="s">
        <v>40</v>
      </c>
      <c r="AX202" s="13" t="s">
        <v>91</v>
      </c>
      <c r="AY202" s="260" t="s">
        <v>251</v>
      </c>
    </row>
    <row r="203" s="2" customFormat="1" ht="24.15" customHeight="1">
      <c r="A203" s="41"/>
      <c r="B203" s="42"/>
      <c r="C203" s="230" t="s">
        <v>412</v>
      </c>
      <c r="D203" s="230" t="s">
        <v>253</v>
      </c>
      <c r="E203" s="231" t="s">
        <v>6580</v>
      </c>
      <c r="F203" s="232" t="s">
        <v>6581</v>
      </c>
      <c r="G203" s="233" t="s">
        <v>389</v>
      </c>
      <c r="H203" s="234">
        <v>36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91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591</v>
      </c>
    </row>
    <row r="204" s="2" customFormat="1" ht="24.15" customHeight="1">
      <c r="A204" s="41"/>
      <c r="B204" s="42"/>
      <c r="C204" s="230" t="s">
        <v>600</v>
      </c>
      <c r="D204" s="230" t="s">
        <v>253</v>
      </c>
      <c r="E204" s="231" t="s">
        <v>6597</v>
      </c>
      <c r="F204" s="232" t="s">
        <v>6598</v>
      </c>
      <c r="G204" s="233" t="s">
        <v>389</v>
      </c>
      <c r="H204" s="234">
        <v>36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91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595</v>
      </c>
    </row>
    <row r="205" s="2" customFormat="1" ht="21.75" customHeight="1">
      <c r="A205" s="41"/>
      <c r="B205" s="42"/>
      <c r="C205" s="230" t="s">
        <v>424</v>
      </c>
      <c r="D205" s="230" t="s">
        <v>253</v>
      </c>
      <c r="E205" s="231" t="s">
        <v>6599</v>
      </c>
      <c r="F205" s="232" t="s">
        <v>6600</v>
      </c>
      <c r="G205" s="233" t="s">
        <v>389</v>
      </c>
      <c r="H205" s="234">
        <v>3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91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603</v>
      </c>
    </row>
    <row r="206" s="2" customFormat="1" ht="21.75" customHeight="1">
      <c r="A206" s="41"/>
      <c r="B206" s="42"/>
      <c r="C206" s="294" t="s">
        <v>612</v>
      </c>
      <c r="D206" s="294" t="s">
        <v>338</v>
      </c>
      <c r="E206" s="295" t="s">
        <v>6601</v>
      </c>
      <c r="F206" s="296" t="s">
        <v>6602</v>
      </c>
      <c r="G206" s="297" t="s">
        <v>389</v>
      </c>
      <c r="H206" s="298">
        <v>34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281</v>
      </c>
      <c r="AT206" s="242" t="s">
        <v>338</v>
      </c>
      <c r="AU206" s="242" t="s">
        <v>91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610</v>
      </c>
    </row>
    <row r="207" s="2" customFormat="1">
      <c r="A207" s="41"/>
      <c r="B207" s="42"/>
      <c r="C207" s="43"/>
      <c r="D207" s="251" t="s">
        <v>289</v>
      </c>
      <c r="E207" s="43"/>
      <c r="F207" s="282" t="s">
        <v>6603</v>
      </c>
      <c r="G207" s="43"/>
      <c r="H207" s="43"/>
      <c r="I207" s="246"/>
      <c r="J207" s="43"/>
      <c r="K207" s="43"/>
      <c r="L207" s="47"/>
      <c r="M207" s="247"/>
      <c r="N207" s="248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289</v>
      </c>
      <c r="AU207" s="19" t="s">
        <v>91</v>
      </c>
    </row>
    <row r="208" s="2" customFormat="1" ht="24.15" customHeight="1">
      <c r="A208" s="41"/>
      <c r="B208" s="42"/>
      <c r="C208" s="294" t="s">
        <v>433</v>
      </c>
      <c r="D208" s="294" t="s">
        <v>338</v>
      </c>
      <c r="E208" s="295" t="s">
        <v>6604</v>
      </c>
      <c r="F208" s="296" t="s">
        <v>6605</v>
      </c>
      <c r="G208" s="297" t="s">
        <v>389</v>
      </c>
      <c r="H208" s="298">
        <v>3.5</v>
      </c>
      <c r="I208" s="299"/>
      <c r="J208" s="300">
        <f>ROUND(I208*H208,2)</f>
        <v>0</v>
      </c>
      <c r="K208" s="301"/>
      <c r="L208" s="302"/>
      <c r="M208" s="303" t="s">
        <v>1</v>
      </c>
      <c r="N208" s="304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281</v>
      </c>
      <c r="AT208" s="242" t="s">
        <v>338</v>
      </c>
      <c r="AU208" s="242" t="s">
        <v>91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992</v>
      </c>
    </row>
    <row r="209" s="12" customFormat="1" ht="25.92" customHeight="1">
      <c r="A209" s="12"/>
      <c r="B209" s="214"/>
      <c r="C209" s="215"/>
      <c r="D209" s="216" t="s">
        <v>83</v>
      </c>
      <c r="E209" s="217" t="s">
        <v>6606</v>
      </c>
      <c r="F209" s="217" t="s">
        <v>6607</v>
      </c>
      <c r="G209" s="215"/>
      <c r="H209" s="215"/>
      <c r="I209" s="218"/>
      <c r="J209" s="219">
        <f>BK209</f>
        <v>0</v>
      </c>
      <c r="K209" s="215"/>
      <c r="L209" s="220"/>
      <c r="M209" s="221"/>
      <c r="N209" s="222"/>
      <c r="O209" s="222"/>
      <c r="P209" s="223">
        <f>SUM(P210:P215)</f>
        <v>0</v>
      </c>
      <c r="Q209" s="222"/>
      <c r="R209" s="223">
        <f>SUM(R210:R215)</f>
        <v>0</v>
      </c>
      <c r="S209" s="222"/>
      <c r="T209" s="224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91</v>
      </c>
      <c r="AT209" s="226" t="s">
        <v>83</v>
      </c>
      <c r="AU209" s="226" t="s">
        <v>84</v>
      </c>
      <c r="AY209" s="225" t="s">
        <v>251</v>
      </c>
      <c r="BK209" s="227">
        <f>SUM(BK210:BK215)</f>
        <v>0</v>
      </c>
    </row>
    <row r="210" s="2" customFormat="1" ht="16.5" customHeight="1">
      <c r="A210" s="41"/>
      <c r="B210" s="42"/>
      <c r="C210" s="230" t="s">
        <v>633</v>
      </c>
      <c r="D210" s="230" t="s">
        <v>253</v>
      </c>
      <c r="E210" s="231" t="s">
        <v>6608</v>
      </c>
      <c r="F210" s="232" t="s">
        <v>6609</v>
      </c>
      <c r="G210" s="233" t="s">
        <v>389</v>
      </c>
      <c r="H210" s="234">
        <v>745.20000000000005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257</v>
      </c>
      <c r="AT210" s="242" t="s">
        <v>253</v>
      </c>
      <c r="AU210" s="242" t="s">
        <v>91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1009</v>
      </c>
    </row>
    <row r="211" s="13" customFormat="1">
      <c r="A211" s="13"/>
      <c r="B211" s="249"/>
      <c r="C211" s="250"/>
      <c r="D211" s="251" t="s">
        <v>260</v>
      </c>
      <c r="E211" s="252" t="s">
        <v>1</v>
      </c>
      <c r="F211" s="253" t="s">
        <v>6610</v>
      </c>
      <c r="G211" s="250"/>
      <c r="H211" s="254">
        <v>745.20000000000005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260</v>
      </c>
      <c r="AU211" s="260" t="s">
        <v>91</v>
      </c>
      <c r="AV211" s="13" t="s">
        <v>93</v>
      </c>
      <c r="AW211" s="13" t="s">
        <v>40</v>
      </c>
      <c r="AX211" s="13" t="s">
        <v>91</v>
      </c>
      <c r="AY211" s="260" t="s">
        <v>251</v>
      </c>
    </row>
    <row r="212" s="2" customFormat="1" ht="24.15" customHeight="1">
      <c r="A212" s="41"/>
      <c r="B212" s="42"/>
      <c r="C212" s="230" t="s">
        <v>440</v>
      </c>
      <c r="D212" s="230" t="s">
        <v>253</v>
      </c>
      <c r="E212" s="231" t="s">
        <v>6580</v>
      </c>
      <c r="F212" s="232" t="s">
        <v>6581</v>
      </c>
      <c r="G212" s="233" t="s">
        <v>389</v>
      </c>
      <c r="H212" s="234">
        <v>621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257</v>
      </c>
      <c r="AT212" s="242" t="s">
        <v>253</v>
      </c>
      <c r="AU212" s="242" t="s">
        <v>91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257</v>
      </c>
      <c r="BM212" s="242" t="s">
        <v>1024</v>
      </c>
    </row>
    <row r="213" s="2" customFormat="1" ht="24.15" customHeight="1">
      <c r="A213" s="41"/>
      <c r="B213" s="42"/>
      <c r="C213" s="230" t="s">
        <v>643</v>
      </c>
      <c r="D213" s="230" t="s">
        <v>253</v>
      </c>
      <c r="E213" s="231" t="s">
        <v>6611</v>
      </c>
      <c r="F213" s="232" t="s">
        <v>6612</v>
      </c>
      <c r="G213" s="233" t="s">
        <v>389</v>
      </c>
      <c r="H213" s="234">
        <v>621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91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1036</v>
      </c>
    </row>
    <row r="214" s="2" customFormat="1" ht="21.75" customHeight="1">
      <c r="A214" s="41"/>
      <c r="B214" s="42"/>
      <c r="C214" s="294" t="s">
        <v>448</v>
      </c>
      <c r="D214" s="294" t="s">
        <v>338</v>
      </c>
      <c r="E214" s="295" t="s">
        <v>6613</v>
      </c>
      <c r="F214" s="296" t="s">
        <v>6614</v>
      </c>
      <c r="G214" s="297" t="s">
        <v>389</v>
      </c>
      <c r="H214" s="298">
        <v>628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281</v>
      </c>
      <c r="AT214" s="242" t="s">
        <v>338</v>
      </c>
      <c r="AU214" s="242" t="s">
        <v>91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1145</v>
      </c>
    </row>
    <row r="215" s="2" customFormat="1">
      <c r="A215" s="41"/>
      <c r="B215" s="42"/>
      <c r="C215" s="43"/>
      <c r="D215" s="251" t="s">
        <v>289</v>
      </c>
      <c r="E215" s="43"/>
      <c r="F215" s="282" t="s">
        <v>6615</v>
      </c>
      <c r="G215" s="43"/>
      <c r="H215" s="43"/>
      <c r="I215" s="246"/>
      <c r="J215" s="43"/>
      <c r="K215" s="43"/>
      <c r="L215" s="47"/>
      <c r="M215" s="247"/>
      <c r="N215" s="248"/>
      <c r="O215" s="94"/>
      <c r="P215" s="94"/>
      <c r="Q215" s="94"/>
      <c r="R215" s="94"/>
      <c r="S215" s="94"/>
      <c r="T215" s="95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289</v>
      </c>
      <c r="AU215" s="19" t="s">
        <v>91</v>
      </c>
    </row>
    <row r="216" s="12" customFormat="1" ht="25.92" customHeight="1">
      <c r="A216" s="12"/>
      <c r="B216" s="214"/>
      <c r="C216" s="215"/>
      <c r="D216" s="216" t="s">
        <v>83</v>
      </c>
      <c r="E216" s="217" t="s">
        <v>6616</v>
      </c>
      <c r="F216" s="217" t="s">
        <v>6617</v>
      </c>
      <c r="G216" s="215"/>
      <c r="H216" s="215"/>
      <c r="I216" s="218"/>
      <c r="J216" s="219">
        <f>BK216</f>
        <v>0</v>
      </c>
      <c r="K216" s="215"/>
      <c r="L216" s="220"/>
      <c r="M216" s="221"/>
      <c r="N216" s="222"/>
      <c r="O216" s="222"/>
      <c r="P216" s="223">
        <f>SUM(P217:P224)</f>
        <v>0</v>
      </c>
      <c r="Q216" s="222"/>
      <c r="R216" s="223">
        <f>SUM(R217:R224)</f>
        <v>0</v>
      </c>
      <c r="S216" s="222"/>
      <c r="T216" s="224">
        <f>SUM(T217:T224)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91</v>
      </c>
      <c r="AT216" s="226" t="s">
        <v>83</v>
      </c>
      <c r="AU216" s="226" t="s">
        <v>84</v>
      </c>
      <c r="AY216" s="225" t="s">
        <v>251</v>
      </c>
      <c r="BK216" s="227">
        <f>SUM(BK217:BK224)</f>
        <v>0</v>
      </c>
    </row>
    <row r="217" s="2" customFormat="1" ht="16.5" customHeight="1">
      <c r="A217" s="41"/>
      <c r="B217" s="42"/>
      <c r="C217" s="230" t="s">
        <v>671</v>
      </c>
      <c r="D217" s="230" t="s">
        <v>253</v>
      </c>
      <c r="E217" s="231" t="s">
        <v>6608</v>
      </c>
      <c r="F217" s="232" t="s">
        <v>6609</v>
      </c>
      <c r="G217" s="233" t="s">
        <v>389</v>
      </c>
      <c r="H217" s="234">
        <v>539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257</v>
      </c>
      <c r="AT217" s="242" t="s">
        <v>253</v>
      </c>
      <c r="AU217" s="242" t="s">
        <v>91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257</v>
      </c>
      <c r="BM217" s="242" t="s">
        <v>661</v>
      </c>
    </row>
    <row r="218" s="13" customFormat="1">
      <c r="A218" s="13"/>
      <c r="B218" s="249"/>
      <c r="C218" s="250"/>
      <c r="D218" s="251" t="s">
        <v>260</v>
      </c>
      <c r="E218" s="252" t="s">
        <v>1</v>
      </c>
      <c r="F218" s="253" t="s">
        <v>6618</v>
      </c>
      <c r="G218" s="250"/>
      <c r="H218" s="254">
        <v>539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260</v>
      </c>
      <c r="AU218" s="260" t="s">
        <v>91</v>
      </c>
      <c r="AV218" s="13" t="s">
        <v>93</v>
      </c>
      <c r="AW218" s="13" t="s">
        <v>40</v>
      </c>
      <c r="AX218" s="13" t="s">
        <v>91</v>
      </c>
      <c r="AY218" s="260" t="s">
        <v>251</v>
      </c>
    </row>
    <row r="219" s="2" customFormat="1" ht="33" customHeight="1">
      <c r="A219" s="41"/>
      <c r="B219" s="42"/>
      <c r="C219" s="230" t="s">
        <v>453</v>
      </c>
      <c r="D219" s="230" t="s">
        <v>253</v>
      </c>
      <c r="E219" s="231" t="s">
        <v>6619</v>
      </c>
      <c r="F219" s="232" t="s">
        <v>6620</v>
      </c>
      <c r="G219" s="233" t="s">
        <v>389</v>
      </c>
      <c r="H219" s="234">
        <v>539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257</v>
      </c>
      <c r="AT219" s="242" t="s">
        <v>253</v>
      </c>
      <c r="AU219" s="242" t="s">
        <v>91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674</v>
      </c>
    </row>
    <row r="220" s="2" customFormat="1" ht="24.15" customHeight="1">
      <c r="A220" s="41"/>
      <c r="B220" s="42"/>
      <c r="C220" s="294" t="s">
        <v>693</v>
      </c>
      <c r="D220" s="294" t="s">
        <v>338</v>
      </c>
      <c r="E220" s="295" t="s">
        <v>6621</v>
      </c>
      <c r="F220" s="296" t="s">
        <v>6622</v>
      </c>
      <c r="G220" s="297" t="s">
        <v>389</v>
      </c>
      <c r="H220" s="298">
        <v>539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281</v>
      </c>
      <c r="AT220" s="242" t="s">
        <v>338</v>
      </c>
      <c r="AU220" s="242" t="s">
        <v>91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691</v>
      </c>
    </row>
    <row r="221" s="2" customFormat="1" ht="24.15" customHeight="1">
      <c r="A221" s="41"/>
      <c r="B221" s="42"/>
      <c r="C221" s="294" t="s">
        <v>458</v>
      </c>
      <c r="D221" s="294" t="s">
        <v>338</v>
      </c>
      <c r="E221" s="295" t="s">
        <v>6623</v>
      </c>
      <c r="F221" s="296" t="s">
        <v>6624</v>
      </c>
      <c r="G221" s="297" t="s">
        <v>571</v>
      </c>
      <c r="H221" s="298">
        <v>548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281</v>
      </c>
      <c r="AT221" s="242" t="s">
        <v>338</v>
      </c>
      <c r="AU221" s="242" t="s">
        <v>91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696</v>
      </c>
    </row>
    <row r="222" s="2" customFormat="1">
      <c r="A222" s="41"/>
      <c r="B222" s="42"/>
      <c r="C222" s="43"/>
      <c r="D222" s="251" t="s">
        <v>289</v>
      </c>
      <c r="E222" s="43"/>
      <c r="F222" s="282" t="s">
        <v>6603</v>
      </c>
      <c r="G222" s="43"/>
      <c r="H222" s="43"/>
      <c r="I222" s="246"/>
      <c r="J222" s="43"/>
      <c r="K222" s="43"/>
      <c r="L222" s="47"/>
      <c r="M222" s="247"/>
      <c r="N222" s="248"/>
      <c r="O222" s="94"/>
      <c r="P222" s="94"/>
      <c r="Q222" s="94"/>
      <c r="R222" s="94"/>
      <c r="S222" s="94"/>
      <c r="T222" s="95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289</v>
      </c>
      <c r="AU222" s="19" t="s">
        <v>91</v>
      </c>
    </row>
    <row r="223" s="2" customFormat="1" ht="16.5" customHeight="1">
      <c r="A223" s="41"/>
      <c r="B223" s="42"/>
      <c r="C223" s="230" t="s">
        <v>733</v>
      </c>
      <c r="D223" s="230" t="s">
        <v>253</v>
      </c>
      <c r="E223" s="231" t="s">
        <v>6625</v>
      </c>
      <c r="F223" s="232" t="s">
        <v>6626</v>
      </c>
      <c r="G223" s="233" t="s">
        <v>389</v>
      </c>
      <c r="H223" s="234">
        <v>646.79999999999995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257</v>
      </c>
      <c r="AT223" s="242" t="s">
        <v>253</v>
      </c>
      <c r="AU223" s="242" t="s">
        <v>91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257</v>
      </c>
      <c r="BM223" s="242" t="s">
        <v>712</v>
      </c>
    </row>
    <row r="224" s="2" customFormat="1">
      <c r="A224" s="41"/>
      <c r="B224" s="42"/>
      <c r="C224" s="43"/>
      <c r="D224" s="251" t="s">
        <v>289</v>
      </c>
      <c r="E224" s="43"/>
      <c r="F224" s="282" t="s">
        <v>6627</v>
      </c>
      <c r="G224" s="43"/>
      <c r="H224" s="43"/>
      <c r="I224" s="246"/>
      <c r="J224" s="43"/>
      <c r="K224" s="43"/>
      <c r="L224" s="47"/>
      <c r="M224" s="247"/>
      <c r="N224" s="248"/>
      <c r="O224" s="94"/>
      <c r="P224" s="94"/>
      <c r="Q224" s="94"/>
      <c r="R224" s="94"/>
      <c r="S224" s="94"/>
      <c r="T224" s="9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289</v>
      </c>
      <c r="AU224" s="19" t="s">
        <v>91</v>
      </c>
    </row>
    <row r="225" s="12" customFormat="1" ht="25.92" customHeight="1">
      <c r="A225" s="12"/>
      <c r="B225" s="214"/>
      <c r="C225" s="215"/>
      <c r="D225" s="216" t="s">
        <v>83</v>
      </c>
      <c r="E225" s="217" t="s">
        <v>6628</v>
      </c>
      <c r="F225" s="217" t="s">
        <v>6629</v>
      </c>
      <c r="G225" s="215"/>
      <c r="H225" s="215"/>
      <c r="I225" s="218"/>
      <c r="J225" s="219">
        <f>BK225</f>
        <v>0</v>
      </c>
      <c r="K225" s="215"/>
      <c r="L225" s="220"/>
      <c r="M225" s="221"/>
      <c r="N225" s="222"/>
      <c r="O225" s="222"/>
      <c r="P225" s="223">
        <f>SUM(P226:P231)</f>
        <v>0</v>
      </c>
      <c r="Q225" s="222"/>
      <c r="R225" s="223">
        <f>SUM(R226:R231)</f>
        <v>0</v>
      </c>
      <c r="S225" s="222"/>
      <c r="T225" s="224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91</v>
      </c>
      <c r="AT225" s="226" t="s">
        <v>83</v>
      </c>
      <c r="AU225" s="226" t="s">
        <v>84</v>
      </c>
      <c r="AY225" s="225" t="s">
        <v>251</v>
      </c>
      <c r="BK225" s="227">
        <f>SUM(BK226:BK231)</f>
        <v>0</v>
      </c>
    </row>
    <row r="226" s="2" customFormat="1" ht="16.5" customHeight="1">
      <c r="A226" s="41"/>
      <c r="B226" s="42"/>
      <c r="C226" s="230" t="s">
        <v>465</v>
      </c>
      <c r="D226" s="230" t="s">
        <v>253</v>
      </c>
      <c r="E226" s="231" t="s">
        <v>6630</v>
      </c>
      <c r="F226" s="232" t="s">
        <v>6631</v>
      </c>
      <c r="G226" s="233" t="s">
        <v>389</v>
      </c>
      <c r="H226" s="234">
        <v>56.399999999999999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91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736</v>
      </c>
    </row>
    <row r="227" s="13" customFormat="1">
      <c r="A227" s="13"/>
      <c r="B227" s="249"/>
      <c r="C227" s="250"/>
      <c r="D227" s="251" t="s">
        <v>260</v>
      </c>
      <c r="E227" s="252" t="s">
        <v>1</v>
      </c>
      <c r="F227" s="253" t="s">
        <v>6632</v>
      </c>
      <c r="G227" s="250"/>
      <c r="H227" s="254">
        <v>56.399999999999999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260</v>
      </c>
      <c r="AU227" s="260" t="s">
        <v>91</v>
      </c>
      <c r="AV227" s="13" t="s">
        <v>93</v>
      </c>
      <c r="AW227" s="13" t="s">
        <v>40</v>
      </c>
      <c r="AX227" s="13" t="s">
        <v>91</v>
      </c>
      <c r="AY227" s="260" t="s">
        <v>251</v>
      </c>
    </row>
    <row r="228" s="2" customFormat="1" ht="24.15" customHeight="1">
      <c r="A228" s="41"/>
      <c r="B228" s="42"/>
      <c r="C228" s="230" t="s">
        <v>749</v>
      </c>
      <c r="D228" s="230" t="s">
        <v>253</v>
      </c>
      <c r="E228" s="231" t="s">
        <v>6580</v>
      </c>
      <c r="F228" s="232" t="s">
        <v>6581</v>
      </c>
      <c r="G228" s="233" t="s">
        <v>389</v>
      </c>
      <c r="H228" s="234">
        <v>47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257</v>
      </c>
      <c r="AT228" s="242" t="s">
        <v>253</v>
      </c>
      <c r="AU228" s="242" t="s">
        <v>91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746</v>
      </c>
    </row>
    <row r="229" s="2" customFormat="1" ht="24.15" customHeight="1">
      <c r="A229" s="41"/>
      <c r="B229" s="42"/>
      <c r="C229" s="230" t="s">
        <v>470</v>
      </c>
      <c r="D229" s="230" t="s">
        <v>253</v>
      </c>
      <c r="E229" s="231" t="s">
        <v>6611</v>
      </c>
      <c r="F229" s="232" t="s">
        <v>6612</v>
      </c>
      <c r="G229" s="233" t="s">
        <v>389</v>
      </c>
      <c r="H229" s="234">
        <v>47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91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752</v>
      </c>
    </row>
    <row r="230" s="2" customFormat="1" ht="21.75" customHeight="1">
      <c r="A230" s="41"/>
      <c r="B230" s="42"/>
      <c r="C230" s="294" t="s">
        <v>764</v>
      </c>
      <c r="D230" s="294" t="s">
        <v>338</v>
      </c>
      <c r="E230" s="295" t="s">
        <v>6613</v>
      </c>
      <c r="F230" s="296" t="s">
        <v>6614</v>
      </c>
      <c r="G230" s="297" t="s">
        <v>389</v>
      </c>
      <c r="H230" s="298">
        <v>48</v>
      </c>
      <c r="I230" s="299"/>
      <c r="J230" s="300">
        <f>ROUND(I230*H230,2)</f>
        <v>0</v>
      </c>
      <c r="K230" s="301"/>
      <c r="L230" s="302"/>
      <c r="M230" s="303" t="s">
        <v>1</v>
      </c>
      <c r="N230" s="304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281</v>
      </c>
      <c r="AT230" s="242" t="s">
        <v>338</v>
      </c>
      <c r="AU230" s="242" t="s">
        <v>91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257</v>
      </c>
      <c r="BM230" s="242" t="s">
        <v>762</v>
      </c>
    </row>
    <row r="231" s="2" customFormat="1">
      <c r="A231" s="41"/>
      <c r="B231" s="42"/>
      <c r="C231" s="43"/>
      <c r="D231" s="251" t="s">
        <v>289</v>
      </c>
      <c r="E231" s="43"/>
      <c r="F231" s="282" t="s">
        <v>6615</v>
      </c>
      <c r="G231" s="43"/>
      <c r="H231" s="43"/>
      <c r="I231" s="246"/>
      <c r="J231" s="43"/>
      <c r="K231" s="43"/>
      <c r="L231" s="47"/>
      <c r="M231" s="247"/>
      <c r="N231" s="248"/>
      <c r="O231" s="94"/>
      <c r="P231" s="94"/>
      <c r="Q231" s="94"/>
      <c r="R231" s="94"/>
      <c r="S231" s="94"/>
      <c r="T231" s="95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289</v>
      </c>
      <c r="AU231" s="19" t="s">
        <v>91</v>
      </c>
    </row>
    <row r="232" s="12" customFormat="1" ht="25.92" customHeight="1">
      <c r="A232" s="12"/>
      <c r="B232" s="214"/>
      <c r="C232" s="215"/>
      <c r="D232" s="216" t="s">
        <v>83</v>
      </c>
      <c r="E232" s="217" t="s">
        <v>6633</v>
      </c>
      <c r="F232" s="217" t="s">
        <v>6634</v>
      </c>
      <c r="G232" s="215"/>
      <c r="H232" s="215"/>
      <c r="I232" s="218"/>
      <c r="J232" s="219">
        <f>BK232</f>
        <v>0</v>
      </c>
      <c r="K232" s="215"/>
      <c r="L232" s="220"/>
      <c r="M232" s="221"/>
      <c r="N232" s="222"/>
      <c r="O232" s="222"/>
      <c r="P232" s="223">
        <f>SUM(P233:P239)</f>
        <v>0</v>
      </c>
      <c r="Q232" s="222"/>
      <c r="R232" s="223">
        <f>SUM(R233:R239)</f>
        <v>0</v>
      </c>
      <c r="S232" s="222"/>
      <c r="T232" s="224">
        <f>SUM(T233:T239)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5" t="s">
        <v>91</v>
      </c>
      <c r="AT232" s="226" t="s">
        <v>83</v>
      </c>
      <c r="AU232" s="226" t="s">
        <v>84</v>
      </c>
      <c r="AY232" s="225" t="s">
        <v>251</v>
      </c>
      <c r="BK232" s="227">
        <f>SUM(BK233:BK239)</f>
        <v>0</v>
      </c>
    </row>
    <row r="233" s="2" customFormat="1" ht="16.5" customHeight="1">
      <c r="A233" s="41"/>
      <c r="B233" s="42"/>
      <c r="C233" s="230" t="s">
        <v>475</v>
      </c>
      <c r="D233" s="230" t="s">
        <v>253</v>
      </c>
      <c r="E233" s="231" t="s">
        <v>6608</v>
      </c>
      <c r="F233" s="232" t="s">
        <v>6609</v>
      </c>
      <c r="G233" s="233" t="s">
        <v>389</v>
      </c>
      <c r="H233" s="234">
        <v>372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91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767</v>
      </c>
    </row>
    <row r="234" s="13" customFormat="1">
      <c r="A234" s="13"/>
      <c r="B234" s="249"/>
      <c r="C234" s="250"/>
      <c r="D234" s="251" t="s">
        <v>260</v>
      </c>
      <c r="E234" s="252" t="s">
        <v>1</v>
      </c>
      <c r="F234" s="253" t="s">
        <v>6635</v>
      </c>
      <c r="G234" s="250"/>
      <c r="H234" s="254">
        <v>372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260</v>
      </c>
      <c r="AU234" s="260" t="s">
        <v>91</v>
      </c>
      <c r="AV234" s="13" t="s">
        <v>93</v>
      </c>
      <c r="AW234" s="13" t="s">
        <v>40</v>
      </c>
      <c r="AX234" s="13" t="s">
        <v>91</v>
      </c>
      <c r="AY234" s="260" t="s">
        <v>251</v>
      </c>
    </row>
    <row r="235" s="2" customFormat="1" ht="24.15" customHeight="1">
      <c r="A235" s="41"/>
      <c r="B235" s="42"/>
      <c r="C235" s="230" t="s">
        <v>779</v>
      </c>
      <c r="D235" s="230" t="s">
        <v>253</v>
      </c>
      <c r="E235" s="231" t="s">
        <v>816</v>
      </c>
      <c r="F235" s="232" t="s">
        <v>6636</v>
      </c>
      <c r="G235" s="233" t="s">
        <v>389</v>
      </c>
      <c r="H235" s="234">
        <v>310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91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777</v>
      </c>
    </row>
    <row r="236" s="2" customFormat="1" ht="21.75" customHeight="1">
      <c r="A236" s="41"/>
      <c r="B236" s="42"/>
      <c r="C236" s="230" t="s">
        <v>480</v>
      </c>
      <c r="D236" s="230" t="s">
        <v>253</v>
      </c>
      <c r="E236" s="231" t="s">
        <v>6637</v>
      </c>
      <c r="F236" s="232" t="s">
        <v>6638</v>
      </c>
      <c r="G236" s="233" t="s">
        <v>389</v>
      </c>
      <c r="H236" s="234">
        <v>41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257</v>
      </c>
      <c r="AT236" s="242" t="s">
        <v>253</v>
      </c>
      <c r="AU236" s="242" t="s">
        <v>91</v>
      </c>
      <c r="AY236" s="19" t="s">
        <v>251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257</v>
      </c>
      <c r="BM236" s="242" t="s">
        <v>782</v>
      </c>
    </row>
    <row r="237" s="2" customFormat="1" ht="21.75" customHeight="1">
      <c r="A237" s="41"/>
      <c r="B237" s="42"/>
      <c r="C237" s="294" t="s">
        <v>788</v>
      </c>
      <c r="D237" s="294" t="s">
        <v>338</v>
      </c>
      <c r="E237" s="295" t="s">
        <v>6639</v>
      </c>
      <c r="F237" s="296" t="s">
        <v>6640</v>
      </c>
      <c r="G237" s="297" t="s">
        <v>389</v>
      </c>
      <c r="H237" s="298">
        <v>316</v>
      </c>
      <c r="I237" s="299"/>
      <c r="J237" s="300">
        <f>ROUND(I237*H237,2)</f>
        <v>0</v>
      </c>
      <c r="K237" s="301"/>
      <c r="L237" s="302"/>
      <c r="M237" s="303" t="s">
        <v>1</v>
      </c>
      <c r="N237" s="304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281</v>
      </c>
      <c r="AT237" s="242" t="s">
        <v>338</v>
      </c>
      <c r="AU237" s="242" t="s">
        <v>91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786</v>
      </c>
    </row>
    <row r="238" s="2" customFormat="1">
      <c r="A238" s="41"/>
      <c r="B238" s="42"/>
      <c r="C238" s="43"/>
      <c r="D238" s="251" t="s">
        <v>289</v>
      </c>
      <c r="E238" s="43"/>
      <c r="F238" s="282" t="s">
        <v>6603</v>
      </c>
      <c r="G238" s="43"/>
      <c r="H238" s="43"/>
      <c r="I238" s="246"/>
      <c r="J238" s="43"/>
      <c r="K238" s="43"/>
      <c r="L238" s="47"/>
      <c r="M238" s="247"/>
      <c r="N238" s="248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289</v>
      </c>
      <c r="AU238" s="19" t="s">
        <v>91</v>
      </c>
    </row>
    <row r="239" s="2" customFormat="1" ht="24.15" customHeight="1">
      <c r="A239" s="41"/>
      <c r="B239" s="42"/>
      <c r="C239" s="294" t="s">
        <v>491</v>
      </c>
      <c r="D239" s="294" t="s">
        <v>338</v>
      </c>
      <c r="E239" s="295" t="s">
        <v>6641</v>
      </c>
      <c r="F239" s="296" t="s">
        <v>6642</v>
      </c>
      <c r="G239" s="297" t="s">
        <v>389</v>
      </c>
      <c r="H239" s="298">
        <v>42</v>
      </c>
      <c r="I239" s="299"/>
      <c r="J239" s="300">
        <f>ROUND(I239*H239,2)</f>
        <v>0</v>
      </c>
      <c r="K239" s="301"/>
      <c r="L239" s="302"/>
      <c r="M239" s="303" t="s">
        <v>1</v>
      </c>
      <c r="N239" s="304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281</v>
      </c>
      <c r="AT239" s="242" t="s">
        <v>338</v>
      </c>
      <c r="AU239" s="242" t="s">
        <v>91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791</v>
      </c>
    </row>
    <row r="240" s="12" customFormat="1" ht="25.92" customHeight="1">
      <c r="A240" s="12"/>
      <c r="B240" s="214"/>
      <c r="C240" s="215"/>
      <c r="D240" s="216" t="s">
        <v>83</v>
      </c>
      <c r="E240" s="217" t="s">
        <v>6643</v>
      </c>
      <c r="F240" s="217" t="s">
        <v>6644</v>
      </c>
      <c r="G240" s="215"/>
      <c r="H240" s="215"/>
      <c r="I240" s="218"/>
      <c r="J240" s="219">
        <f>BK240</f>
        <v>0</v>
      </c>
      <c r="K240" s="215"/>
      <c r="L240" s="220"/>
      <c r="M240" s="221"/>
      <c r="N240" s="222"/>
      <c r="O240" s="222"/>
      <c r="P240" s="223">
        <f>SUM(P241:P247)</f>
        <v>0</v>
      </c>
      <c r="Q240" s="222"/>
      <c r="R240" s="223">
        <f>SUM(R241:R247)</f>
        <v>0</v>
      </c>
      <c r="S240" s="222"/>
      <c r="T240" s="224">
        <f>SUM(T241:T247)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91</v>
      </c>
      <c r="AT240" s="226" t="s">
        <v>83</v>
      </c>
      <c r="AU240" s="226" t="s">
        <v>84</v>
      </c>
      <c r="AY240" s="225" t="s">
        <v>251</v>
      </c>
      <c r="BK240" s="227">
        <f>SUM(BK241:BK247)</f>
        <v>0</v>
      </c>
    </row>
    <row r="241" s="2" customFormat="1" ht="16.5" customHeight="1">
      <c r="A241" s="41"/>
      <c r="B241" s="42"/>
      <c r="C241" s="230" t="s">
        <v>799</v>
      </c>
      <c r="D241" s="230" t="s">
        <v>253</v>
      </c>
      <c r="E241" s="231" t="s">
        <v>6608</v>
      </c>
      <c r="F241" s="232" t="s">
        <v>6609</v>
      </c>
      <c r="G241" s="233" t="s">
        <v>389</v>
      </c>
      <c r="H241" s="234">
        <v>574.60000000000002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257</v>
      </c>
      <c r="AT241" s="242" t="s">
        <v>253</v>
      </c>
      <c r="AU241" s="242" t="s">
        <v>91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796</v>
      </c>
    </row>
    <row r="242" s="13" customFormat="1">
      <c r="A242" s="13"/>
      <c r="B242" s="249"/>
      <c r="C242" s="250"/>
      <c r="D242" s="251" t="s">
        <v>260</v>
      </c>
      <c r="E242" s="252" t="s">
        <v>1</v>
      </c>
      <c r="F242" s="253" t="s">
        <v>6645</v>
      </c>
      <c r="G242" s="250"/>
      <c r="H242" s="254">
        <v>574.60000000000002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260</v>
      </c>
      <c r="AU242" s="260" t="s">
        <v>91</v>
      </c>
      <c r="AV242" s="13" t="s">
        <v>93</v>
      </c>
      <c r="AW242" s="13" t="s">
        <v>40</v>
      </c>
      <c r="AX242" s="13" t="s">
        <v>91</v>
      </c>
      <c r="AY242" s="260" t="s">
        <v>251</v>
      </c>
    </row>
    <row r="243" s="2" customFormat="1" ht="24.15" customHeight="1">
      <c r="A243" s="41"/>
      <c r="B243" s="42"/>
      <c r="C243" s="230" t="s">
        <v>497</v>
      </c>
      <c r="D243" s="230" t="s">
        <v>253</v>
      </c>
      <c r="E243" s="231" t="s">
        <v>6646</v>
      </c>
      <c r="F243" s="232" t="s">
        <v>6647</v>
      </c>
      <c r="G243" s="233" t="s">
        <v>389</v>
      </c>
      <c r="H243" s="234">
        <v>476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91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1469</v>
      </c>
    </row>
    <row r="244" s="2" customFormat="1" ht="21.75" customHeight="1">
      <c r="A244" s="41"/>
      <c r="B244" s="42"/>
      <c r="C244" s="294" t="s">
        <v>808</v>
      </c>
      <c r="D244" s="294" t="s">
        <v>338</v>
      </c>
      <c r="E244" s="295" t="s">
        <v>6648</v>
      </c>
      <c r="F244" s="296" t="s">
        <v>6649</v>
      </c>
      <c r="G244" s="297" t="s">
        <v>389</v>
      </c>
      <c r="H244" s="298">
        <v>481</v>
      </c>
      <c r="I244" s="299"/>
      <c r="J244" s="300">
        <f>ROUND(I244*H244,2)</f>
        <v>0</v>
      </c>
      <c r="K244" s="301"/>
      <c r="L244" s="302"/>
      <c r="M244" s="303" t="s">
        <v>1</v>
      </c>
      <c r="N244" s="304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281</v>
      </c>
      <c r="AT244" s="242" t="s">
        <v>338</v>
      </c>
      <c r="AU244" s="242" t="s">
        <v>91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1479</v>
      </c>
    </row>
    <row r="245" s="2" customFormat="1">
      <c r="A245" s="41"/>
      <c r="B245" s="42"/>
      <c r="C245" s="43"/>
      <c r="D245" s="251" t="s">
        <v>289</v>
      </c>
      <c r="E245" s="43"/>
      <c r="F245" s="282" t="s">
        <v>6603</v>
      </c>
      <c r="G245" s="43"/>
      <c r="H245" s="43"/>
      <c r="I245" s="246"/>
      <c r="J245" s="43"/>
      <c r="K245" s="43"/>
      <c r="L245" s="47"/>
      <c r="M245" s="247"/>
      <c r="N245" s="248"/>
      <c r="O245" s="94"/>
      <c r="P245" s="94"/>
      <c r="Q245" s="94"/>
      <c r="R245" s="94"/>
      <c r="S245" s="94"/>
      <c r="T245" s="95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289</v>
      </c>
      <c r="AU245" s="19" t="s">
        <v>91</v>
      </c>
    </row>
    <row r="246" s="2" customFormat="1" ht="16.5" customHeight="1">
      <c r="A246" s="41"/>
      <c r="B246" s="42"/>
      <c r="C246" s="294" t="s">
        <v>525</v>
      </c>
      <c r="D246" s="294" t="s">
        <v>338</v>
      </c>
      <c r="E246" s="295" t="s">
        <v>6650</v>
      </c>
      <c r="F246" s="296" t="s">
        <v>6651</v>
      </c>
      <c r="G246" s="297" t="s">
        <v>389</v>
      </c>
      <c r="H246" s="298">
        <v>2</v>
      </c>
      <c r="I246" s="299"/>
      <c r="J246" s="300">
        <f>ROUND(I246*H246,2)</f>
        <v>0</v>
      </c>
      <c r="K246" s="301"/>
      <c r="L246" s="302"/>
      <c r="M246" s="303" t="s">
        <v>1</v>
      </c>
      <c r="N246" s="304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281</v>
      </c>
      <c r="AT246" s="242" t="s">
        <v>338</v>
      </c>
      <c r="AU246" s="242" t="s">
        <v>91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4606</v>
      </c>
    </row>
    <row r="247" s="2" customFormat="1" ht="16.5" customHeight="1">
      <c r="A247" s="41"/>
      <c r="B247" s="42"/>
      <c r="C247" s="294" t="s">
        <v>4622</v>
      </c>
      <c r="D247" s="294" t="s">
        <v>338</v>
      </c>
      <c r="E247" s="295" t="s">
        <v>6652</v>
      </c>
      <c r="F247" s="296" t="s">
        <v>6653</v>
      </c>
      <c r="G247" s="297" t="s">
        <v>389</v>
      </c>
      <c r="H247" s="298">
        <v>1</v>
      </c>
      <c r="I247" s="299"/>
      <c r="J247" s="300">
        <f>ROUND(I247*H247,2)</f>
        <v>0</v>
      </c>
      <c r="K247" s="301"/>
      <c r="L247" s="302"/>
      <c r="M247" s="303" t="s">
        <v>1</v>
      </c>
      <c r="N247" s="304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281</v>
      </c>
      <c r="AT247" s="242" t="s">
        <v>338</v>
      </c>
      <c r="AU247" s="242" t="s">
        <v>91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818</v>
      </c>
    </row>
    <row r="248" s="12" customFormat="1" ht="25.92" customHeight="1">
      <c r="A248" s="12"/>
      <c r="B248" s="214"/>
      <c r="C248" s="215"/>
      <c r="D248" s="216" t="s">
        <v>83</v>
      </c>
      <c r="E248" s="217" t="s">
        <v>6654</v>
      </c>
      <c r="F248" s="217" t="s">
        <v>6655</v>
      </c>
      <c r="G248" s="215"/>
      <c r="H248" s="215"/>
      <c r="I248" s="218"/>
      <c r="J248" s="219">
        <f>BK248</f>
        <v>0</v>
      </c>
      <c r="K248" s="215"/>
      <c r="L248" s="220"/>
      <c r="M248" s="221"/>
      <c r="N248" s="222"/>
      <c r="O248" s="222"/>
      <c r="P248" s="223">
        <f>SUM(P249:P255)</f>
        <v>0</v>
      </c>
      <c r="Q248" s="222"/>
      <c r="R248" s="223">
        <f>SUM(R249:R255)</f>
        <v>0</v>
      </c>
      <c r="S248" s="222"/>
      <c r="T248" s="224">
        <f>SUM(T249:T255)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5" t="s">
        <v>91</v>
      </c>
      <c r="AT248" s="226" t="s">
        <v>83</v>
      </c>
      <c r="AU248" s="226" t="s">
        <v>84</v>
      </c>
      <c r="AY248" s="225" t="s">
        <v>251</v>
      </c>
      <c r="BK248" s="227">
        <f>SUM(BK249:BK255)</f>
        <v>0</v>
      </c>
    </row>
    <row r="249" s="2" customFormat="1" ht="16.5" customHeight="1">
      <c r="A249" s="41"/>
      <c r="B249" s="42"/>
      <c r="C249" s="230" t="s">
        <v>544</v>
      </c>
      <c r="D249" s="230" t="s">
        <v>253</v>
      </c>
      <c r="E249" s="231" t="s">
        <v>6608</v>
      </c>
      <c r="F249" s="232" t="s">
        <v>6609</v>
      </c>
      <c r="G249" s="233" t="s">
        <v>389</v>
      </c>
      <c r="H249" s="234">
        <v>346.80000000000001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91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823</v>
      </c>
    </row>
    <row r="250" s="13" customFormat="1">
      <c r="A250" s="13"/>
      <c r="B250" s="249"/>
      <c r="C250" s="250"/>
      <c r="D250" s="251" t="s">
        <v>260</v>
      </c>
      <c r="E250" s="252" t="s">
        <v>1</v>
      </c>
      <c r="F250" s="253" t="s">
        <v>6656</v>
      </c>
      <c r="G250" s="250"/>
      <c r="H250" s="254">
        <v>346.80000000000001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260</v>
      </c>
      <c r="AU250" s="260" t="s">
        <v>91</v>
      </c>
      <c r="AV250" s="13" t="s">
        <v>93</v>
      </c>
      <c r="AW250" s="13" t="s">
        <v>40</v>
      </c>
      <c r="AX250" s="13" t="s">
        <v>91</v>
      </c>
      <c r="AY250" s="260" t="s">
        <v>251</v>
      </c>
    </row>
    <row r="251" s="2" customFormat="1" ht="37.8" customHeight="1">
      <c r="A251" s="41"/>
      <c r="B251" s="42"/>
      <c r="C251" s="230" t="s">
        <v>820</v>
      </c>
      <c r="D251" s="230" t="s">
        <v>253</v>
      </c>
      <c r="E251" s="231" t="s">
        <v>6657</v>
      </c>
      <c r="F251" s="232" t="s">
        <v>6658</v>
      </c>
      <c r="G251" s="233" t="s">
        <v>389</v>
      </c>
      <c r="H251" s="234">
        <v>289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257</v>
      </c>
      <c r="AT251" s="242" t="s">
        <v>253</v>
      </c>
      <c r="AU251" s="242" t="s">
        <v>91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257</v>
      </c>
      <c r="BM251" s="242" t="s">
        <v>828</v>
      </c>
    </row>
    <row r="252" s="2" customFormat="1" ht="21.75" customHeight="1">
      <c r="A252" s="41"/>
      <c r="B252" s="42"/>
      <c r="C252" s="294" t="s">
        <v>549</v>
      </c>
      <c r="D252" s="294" t="s">
        <v>338</v>
      </c>
      <c r="E252" s="295" t="s">
        <v>6659</v>
      </c>
      <c r="F252" s="296" t="s">
        <v>6660</v>
      </c>
      <c r="G252" s="297" t="s">
        <v>389</v>
      </c>
      <c r="H252" s="298">
        <v>293</v>
      </c>
      <c r="I252" s="299"/>
      <c r="J252" s="300">
        <f>ROUND(I252*H252,2)</f>
        <v>0</v>
      </c>
      <c r="K252" s="301"/>
      <c r="L252" s="302"/>
      <c r="M252" s="303" t="s">
        <v>1</v>
      </c>
      <c r="N252" s="304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281</v>
      </c>
      <c r="AT252" s="242" t="s">
        <v>338</v>
      </c>
      <c r="AU252" s="242" t="s">
        <v>91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257</v>
      </c>
      <c r="BM252" s="242" t="s">
        <v>839</v>
      </c>
    </row>
    <row r="253" s="2" customFormat="1">
      <c r="A253" s="41"/>
      <c r="B253" s="42"/>
      <c r="C253" s="43"/>
      <c r="D253" s="251" t="s">
        <v>289</v>
      </c>
      <c r="E253" s="43"/>
      <c r="F253" s="282" t="s">
        <v>6603</v>
      </c>
      <c r="G253" s="43"/>
      <c r="H253" s="43"/>
      <c r="I253" s="246"/>
      <c r="J253" s="43"/>
      <c r="K253" s="43"/>
      <c r="L253" s="47"/>
      <c r="M253" s="247"/>
      <c r="N253" s="248"/>
      <c r="O253" s="94"/>
      <c r="P253" s="94"/>
      <c r="Q253" s="94"/>
      <c r="R253" s="94"/>
      <c r="S253" s="94"/>
      <c r="T253" s="95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289</v>
      </c>
      <c r="AU253" s="19" t="s">
        <v>91</v>
      </c>
    </row>
    <row r="254" s="2" customFormat="1" ht="24.15" customHeight="1">
      <c r="A254" s="41"/>
      <c r="B254" s="42"/>
      <c r="C254" s="294" t="s">
        <v>836</v>
      </c>
      <c r="D254" s="294" t="s">
        <v>338</v>
      </c>
      <c r="E254" s="295" t="s">
        <v>6641</v>
      </c>
      <c r="F254" s="296" t="s">
        <v>6642</v>
      </c>
      <c r="G254" s="297" t="s">
        <v>389</v>
      </c>
      <c r="H254" s="298">
        <v>4</v>
      </c>
      <c r="I254" s="299"/>
      <c r="J254" s="300">
        <f>ROUND(I254*H254,2)</f>
        <v>0</v>
      </c>
      <c r="K254" s="301"/>
      <c r="L254" s="302"/>
      <c r="M254" s="303" t="s">
        <v>1</v>
      </c>
      <c r="N254" s="304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281</v>
      </c>
      <c r="AT254" s="242" t="s">
        <v>338</v>
      </c>
      <c r="AU254" s="242" t="s">
        <v>91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257</v>
      </c>
      <c r="BM254" s="242" t="s">
        <v>843</v>
      </c>
    </row>
    <row r="255" s="2" customFormat="1" ht="16.5" customHeight="1">
      <c r="A255" s="41"/>
      <c r="B255" s="42"/>
      <c r="C255" s="230" t="s">
        <v>555</v>
      </c>
      <c r="D255" s="230" t="s">
        <v>253</v>
      </c>
      <c r="E255" s="231" t="s">
        <v>6661</v>
      </c>
      <c r="F255" s="232" t="s">
        <v>6662</v>
      </c>
      <c r="G255" s="233" t="s">
        <v>321</v>
      </c>
      <c r="H255" s="234">
        <v>50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257</v>
      </c>
      <c r="AT255" s="242" t="s">
        <v>253</v>
      </c>
      <c r="AU255" s="242" t="s">
        <v>91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257</v>
      </c>
      <c r="BM255" s="242" t="s">
        <v>848</v>
      </c>
    </row>
    <row r="256" s="12" customFormat="1" ht="25.92" customHeight="1">
      <c r="A256" s="12"/>
      <c r="B256" s="214"/>
      <c r="C256" s="215"/>
      <c r="D256" s="216" t="s">
        <v>83</v>
      </c>
      <c r="E256" s="217" t="s">
        <v>6663</v>
      </c>
      <c r="F256" s="217" t="s">
        <v>6664</v>
      </c>
      <c r="G256" s="215"/>
      <c r="H256" s="215"/>
      <c r="I256" s="218"/>
      <c r="J256" s="219">
        <f>BK256</f>
        <v>0</v>
      </c>
      <c r="K256" s="215"/>
      <c r="L256" s="220"/>
      <c r="M256" s="221"/>
      <c r="N256" s="222"/>
      <c r="O256" s="222"/>
      <c r="P256" s="223">
        <f>SUM(P257:P261)</f>
        <v>0</v>
      </c>
      <c r="Q256" s="222"/>
      <c r="R256" s="223">
        <f>SUM(R257:R261)</f>
        <v>0</v>
      </c>
      <c r="S256" s="222"/>
      <c r="T256" s="224">
        <f>SUM(T257:T261)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5" t="s">
        <v>91</v>
      </c>
      <c r="AT256" s="226" t="s">
        <v>83</v>
      </c>
      <c r="AU256" s="226" t="s">
        <v>84</v>
      </c>
      <c r="AY256" s="225" t="s">
        <v>251</v>
      </c>
      <c r="BK256" s="227">
        <f>SUM(BK257:BK261)</f>
        <v>0</v>
      </c>
    </row>
    <row r="257" s="2" customFormat="1" ht="24.15" customHeight="1">
      <c r="A257" s="41"/>
      <c r="B257" s="42"/>
      <c r="C257" s="230" t="s">
        <v>845</v>
      </c>
      <c r="D257" s="230" t="s">
        <v>253</v>
      </c>
      <c r="E257" s="231" t="s">
        <v>6665</v>
      </c>
      <c r="F257" s="232" t="s">
        <v>6666</v>
      </c>
      <c r="G257" s="233" t="s">
        <v>389</v>
      </c>
      <c r="H257" s="234">
        <v>391.19999999999999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257</v>
      </c>
      <c r="AT257" s="242" t="s">
        <v>253</v>
      </c>
      <c r="AU257" s="242" t="s">
        <v>91</v>
      </c>
      <c r="AY257" s="19" t="s">
        <v>251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257</v>
      </c>
      <c r="BM257" s="242" t="s">
        <v>852</v>
      </c>
    </row>
    <row r="258" s="13" customFormat="1">
      <c r="A258" s="13"/>
      <c r="B258" s="249"/>
      <c r="C258" s="250"/>
      <c r="D258" s="251" t="s">
        <v>260</v>
      </c>
      <c r="E258" s="252" t="s">
        <v>1</v>
      </c>
      <c r="F258" s="253" t="s">
        <v>6667</v>
      </c>
      <c r="G258" s="250"/>
      <c r="H258" s="254">
        <v>391.19999999999999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260</v>
      </c>
      <c r="AU258" s="260" t="s">
        <v>91</v>
      </c>
      <c r="AV258" s="13" t="s">
        <v>93</v>
      </c>
      <c r="AW258" s="13" t="s">
        <v>40</v>
      </c>
      <c r="AX258" s="13" t="s">
        <v>91</v>
      </c>
      <c r="AY258" s="260" t="s">
        <v>251</v>
      </c>
    </row>
    <row r="259" s="2" customFormat="1" ht="24.15" customHeight="1">
      <c r="A259" s="41"/>
      <c r="B259" s="42"/>
      <c r="C259" s="230" t="s">
        <v>560</v>
      </c>
      <c r="D259" s="230" t="s">
        <v>253</v>
      </c>
      <c r="E259" s="231" t="s">
        <v>6665</v>
      </c>
      <c r="F259" s="232" t="s">
        <v>6666</v>
      </c>
      <c r="G259" s="233" t="s">
        <v>389</v>
      </c>
      <c r="H259" s="234">
        <v>326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257</v>
      </c>
      <c r="AT259" s="242" t="s">
        <v>253</v>
      </c>
      <c r="AU259" s="242" t="s">
        <v>91</v>
      </c>
      <c r="AY259" s="19" t="s">
        <v>251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257</v>
      </c>
      <c r="BM259" s="242" t="s">
        <v>875</v>
      </c>
    </row>
    <row r="260" s="13" customFormat="1">
      <c r="A260" s="13"/>
      <c r="B260" s="249"/>
      <c r="C260" s="250"/>
      <c r="D260" s="251" t="s">
        <v>260</v>
      </c>
      <c r="E260" s="252" t="s">
        <v>1</v>
      </c>
      <c r="F260" s="253" t="s">
        <v>6668</v>
      </c>
      <c r="G260" s="250"/>
      <c r="H260" s="254">
        <v>326</v>
      </c>
      <c r="I260" s="255"/>
      <c r="J260" s="250"/>
      <c r="K260" s="250"/>
      <c r="L260" s="256"/>
      <c r="M260" s="257"/>
      <c r="N260" s="258"/>
      <c r="O260" s="258"/>
      <c r="P260" s="258"/>
      <c r="Q260" s="258"/>
      <c r="R260" s="258"/>
      <c r="S260" s="258"/>
      <c r="T260" s="25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0" t="s">
        <v>260</v>
      </c>
      <c r="AU260" s="260" t="s">
        <v>91</v>
      </c>
      <c r="AV260" s="13" t="s">
        <v>93</v>
      </c>
      <c r="AW260" s="13" t="s">
        <v>40</v>
      </c>
      <c r="AX260" s="13" t="s">
        <v>91</v>
      </c>
      <c r="AY260" s="260" t="s">
        <v>251</v>
      </c>
    </row>
    <row r="261" s="2" customFormat="1" ht="24.15" customHeight="1">
      <c r="A261" s="41"/>
      <c r="B261" s="42"/>
      <c r="C261" s="230" t="s">
        <v>872</v>
      </c>
      <c r="D261" s="230" t="s">
        <v>253</v>
      </c>
      <c r="E261" s="231" t="s">
        <v>6669</v>
      </c>
      <c r="F261" s="232" t="s">
        <v>6670</v>
      </c>
      <c r="G261" s="233" t="s">
        <v>389</v>
      </c>
      <c r="H261" s="234">
        <v>326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257</v>
      </c>
      <c r="AT261" s="242" t="s">
        <v>253</v>
      </c>
      <c r="AU261" s="242" t="s">
        <v>91</v>
      </c>
      <c r="AY261" s="19" t="s">
        <v>251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257</v>
      </c>
      <c r="BM261" s="242" t="s">
        <v>879</v>
      </c>
    </row>
    <row r="262" s="12" customFormat="1" ht="25.92" customHeight="1">
      <c r="A262" s="12"/>
      <c r="B262" s="214"/>
      <c r="C262" s="215"/>
      <c r="D262" s="216" t="s">
        <v>83</v>
      </c>
      <c r="E262" s="217" t="s">
        <v>6671</v>
      </c>
      <c r="F262" s="217" t="s">
        <v>6672</v>
      </c>
      <c r="G262" s="215"/>
      <c r="H262" s="215"/>
      <c r="I262" s="218"/>
      <c r="J262" s="219">
        <f>BK262</f>
        <v>0</v>
      </c>
      <c r="K262" s="215"/>
      <c r="L262" s="220"/>
      <c r="M262" s="221"/>
      <c r="N262" s="222"/>
      <c r="O262" s="222"/>
      <c r="P262" s="223">
        <f>SUM(P263:P266)</f>
        <v>0</v>
      </c>
      <c r="Q262" s="222"/>
      <c r="R262" s="223">
        <f>SUM(R263:R266)</f>
        <v>2.29908</v>
      </c>
      <c r="S262" s="222"/>
      <c r="T262" s="224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5" t="s">
        <v>91</v>
      </c>
      <c r="AT262" s="226" t="s">
        <v>83</v>
      </c>
      <c r="AU262" s="226" t="s">
        <v>84</v>
      </c>
      <c r="AY262" s="225" t="s">
        <v>251</v>
      </c>
      <c r="BK262" s="227">
        <f>SUM(BK263:BK266)</f>
        <v>0</v>
      </c>
    </row>
    <row r="263" s="2" customFormat="1" ht="24.15" customHeight="1">
      <c r="A263" s="41"/>
      <c r="B263" s="42"/>
      <c r="C263" s="230" t="s">
        <v>572</v>
      </c>
      <c r="D263" s="230" t="s">
        <v>253</v>
      </c>
      <c r="E263" s="231" t="s">
        <v>6673</v>
      </c>
      <c r="F263" s="232" t="s">
        <v>6674</v>
      </c>
      <c r="G263" s="233" t="s">
        <v>389</v>
      </c>
      <c r="H263" s="234">
        <v>14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257</v>
      </c>
      <c r="AT263" s="242" t="s">
        <v>253</v>
      </c>
      <c r="AU263" s="242" t="s">
        <v>91</v>
      </c>
      <c r="AY263" s="19" t="s">
        <v>251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257</v>
      </c>
      <c r="BM263" s="242" t="s">
        <v>6675</v>
      </c>
    </row>
    <row r="264" s="2" customFormat="1" ht="24.15" customHeight="1">
      <c r="A264" s="41"/>
      <c r="B264" s="42"/>
      <c r="C264" s="230" t="s">
        <v>882</v>
      </c>
      <c r="D264" s="230" t="s">
        <v>253</v>
      </c>
      <c r="E264" s="231" t="s">
        <v>6611</v>
      </c>
      <c r="F264" s="232" t="s">
        <v>6612</v>
      </c>
      <c r="G264" s="233" t="s">
        <v>389</v>
      </c>
      <c r="H264" s="234">
        <v>14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91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6676</v>
      </c>
    </row>
    <row r="265" s="2" customFormat="1" ht="16.5" customHeight="1">
      <c r="A265" s="41"/>
      <c r="B265" s="42"/>
      <c r="C265" s="294" t="s">
        <v>578</v>
      </c>
      <c r="D265" s="294" t="s">
        <v>338</v>
      </c>
      <c r="E265" s="295" t="s">
        <v>6677</v>
      </c>
      <c r="F265" s="296" t="s">
        <v>6678</v>
      </c>
      <c r="G265" s="297" t="s">
        <v>389</v>
      </c>
      <c r="H265" s="298">
        <v>14.279999999999999</v>
      </c>
      <c r="I265" s="299"/>
      <c r="J265" s="300">
        <f>ROUND(I265*H265,2)</f>
        <v>0</v>
      </c>
      <c r="K265" s="301"/>
      <c r="L265" s="302"/>
      <c r="M265" s="303" t="s">
        <v>1</v>
      </c>
      <c r="N265" s="304" t="s">
        <v>49</v>
      </c>
      <c r="O265" s="94"/>
      <c r="P265" s="240">
        <f>O265*H265</f>
        <v>0</v>
      </c>
      <c r="Q265" s="240">
        <v>0.161</v>
      </c>
      <c r="R265" s="240">
        <f>Q265*H265</f>
        <v>2.29908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281</v>
      </c>
      <c r="AT265" s="242" t="s">
        <v>338</v>
      </c>
      <c r="AU265" s="242" t="s">
        <v>91</v>
      </c>
      <c r="AY265" s="19" t="s">
        <v>251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257</v>
      </c>
      <c r="BM265" s="242" t="s">
        <v>6679</v>
      </c>
    </row>
    <row r="266" s="13" customFormat="1">
      <c r="A266" s="13"/>
      <c r="B266" s="249"/>
      <c r="C266" s="250"/>
      <c r="D266" s="251" t="s">
        <v>260</v>
      </c>
      <c r="E266" s="250"/>
      <c r="F266" s="253" t="s">
        <v>6680</v>
      </c>
      <c r="G266" s="250"/>
      <c r="H266" s="254">
        <v>14.279999999999999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260</v>
      </c>
      <c r="AU266" s="260" t="s">
        <v>91</v>
      </c>
      <c r="AV266" s="13" t="s">
        <v>93</v>
      </c>
      <c r="AW266" s="13" t="s">
        <v>4</v>
      </c>
      <c r="AX266" s="13" t="s">
        <v>91</v>
      </c>
      <c r="AY266" s="260" t="s">
        <v>251</v>
      </c>
    </row>
    <row r="267" s="12" customFormat="1" ht="25.92" customHeight="1">
      <c r="A267" s="12"/>
      <c r="B267" s="214"/>
      <c r="C267" s="215"/>
      <c r="D267" s="216" t="s">
        <v>83</v>
      </c>
      <c r="E267" s="217" t="s">
        <v>6681</v>
      </c>
      <c r="F267" s="217" t="s">
        <v>6682</v>
      </c>
      <c r="G267" s="215"/>
      <c r="H267" s="215"/>
      <c r="I267" s="218"/>
      <c r="J267" s="219">
        <f>BK267</f>
        <v>0</v>
      </c>
      <c r="K267" s="215"/>
      <c r="L267" s="220"/>
      <c r="M267" s="221"/>
      <c r="N267" s="222"/>
      <c r="O267" s="222"/>
      <c r="P267" s="223">
        <f>SUM(P268:P285)</f>
        <v>0</v>
      </c>
      <c r="Q267" s="222"/>
      <c r="R267" s="223">
        <f>SUM(R268:R285)</f>
        <v>23.724502400000002</v>
      </c>
      <c r="S267" s="222"/>
      <c r="T267" s="224">
        <f>SUM(T268:T285)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5" t="s">
        <v>91</v>
      </c>
      <c r="AT267" s="226" t="s">
        <v>83</v>
      </c>
      <c r="AU267" s="226" t="s">
        <v>84</v>
      </c>
      <c r="AY267" s="225" t="s">
        <v>251</v>
      </c>
      <c r="BK267" s="227">
        <f>SUM(BK268:BK285)</f>
        <v>0</v>
      </c>
    </row>
    <row r="268" s="2" customFormat="1" ht="24.15" customHeight="1">
      <c r="A268" s="41"/>
      <c r="B268" s="42"/>
      <c r="C268" s="230" t="s">
        <v>893</v>
      </c>
      <c r="D268" s="230" t="s">
        <v>253</v>
      </c>
      <c r="E268" s="231" t="s">
        <v>6683</v>
      </c>
      <c r="F268" s="232" t="s">
        <v>6684</v>
      </c>
      <c r="G268" s="233" t="s">
        <v>389</v>
      </c>
      <c r="H268" s="234">
        <v>80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91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6685</v>
      </c>
    </row>
    <row r="269" s="2" customFormat="1">
      <c r="A269" s="41"/>
      <c r="B269" s="42"/>
      <c r="C269" s="43"/>
      <c r="D269" s="244" t="s">
        <v>258</v>
      </c>
      <c r="E269" s="43"/>
      <c r="F269" s="245" t="s">
        <v>6686</v>
      </c>
      <c r="G269" s="43"/>
      <c r="H269" s="43"/>
      <c r="I269" s="246"/>
      <c r="J269" s="43"/>
      <c r="K269" s="43"/>
      <c r="L269" s="47"/>
      <c r="M269" s="247"/>
      <c r="N269" s="248"/>
      <c r="O269" s="94"/>
      <c r="P269" s="94"/>
      <c r="Q269" s="94"/>
      <c r="R269" s="94"/>
      <c r="S269" s="94"/>
      <c r="T269" s="95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258</v>
      </c>
      <c r="AU269" s="19" t="s">
        <v>91</v>
      </c>
    </row>
    <row r="270" s="2" customFormat="1" ht="24.15" customHeight="1">
      <c r="A270" s="41"/>
      <c r="B270" s="42"/>
      <c r="C270" s="230" t="s">
        <v>585</v>
      </c>
      <c r="D270" s="230" t="s">
        <v>253</v>
      </c>
      <c r="E270" s="231" t="s">
        <v>6687</v>
      </c>
      <c r="F270" s="232" t="s">
        <v>6688</v>
      </c>
      <c r="G270" s="233" t="s">
        <v>389</v>
      </c>
      <c r="H270" s="234">
        <v>80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257</v>
      </c>
      <c r="AT270" s="242" t="s">
        <v>253</v>
      </c>
      <c r="AU270" s="242" t="s">
        <v>91</v>
      </c>
      <c r="AY270" s="19" t="s">
        <v>251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257</v>
      </c>
      <c r="BM270" s="242" t="s">
        <v>6689</v>
      </c>
    </row>
    <row r="271" s="2" customFormat="1">
      <c r="A271" s="41"/>
      <c r="B271" s="42"/>
      <c r="C271" s="43"/>
      <c r="D271" s="244" t="s">
        <v>258</v>
      </c>
      <c r="E271" s="43"/>
      <c r="F271" s="245" t="s">
        <v>6690</v>
      </c>
      <c r="G271" s="43"/>
      <c r="H271" s="43"/>
      <c r="I271" s="246"/>
      <c r="J271" s="43"/>
      <c r="K271" s="43"/>
      <c r="L271" s="47"/>
      <c r="M271" s="247"/>
      <c r="N271" s="248"/>
      <c r="O271" s="94"/>
      <c r="P271" s="94"/>
      <c r="Q271" s="94"/>
      <c r="R271" s="94"/>
      <c r="S271" s="94"/>
      <c r="T271" s="95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258</v>
      </c>
      <c r="AU271" s="19" t="s">
        <v>91</v>
      </c>
    </row>
    <row r="272" s="2" customFormat="1" ht="24.15" customHeight="1">
      <c r="A272" s="41"/>
      <c r="B272" s="42"/>
      <c r="C272" s="230" t="s">
        <v>915</v>
      </c>
      <c r="D272" s="230" t="s">
        <v>253</v>
      </c>
      <c r="E272" s="231" t="s">
        <v>1237</v>
      </c>
      <c r="F272" s="232" t="s">
        <v>1238</v>
      </c>
      <c r="G272" s="233" t="s">
        <v>389</v>
      </c>
      <c r="H272" s="234">
        <v>80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0.00046999999999999999</v>
      </c>
      <c r="R272" s="240">
        <f>Q272*H272</f>
        <v>0.037600000000000001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257</v>
      </c>
      <c r="AT272" s="242" t="s">
        <v>253</v>
      </c>
      <c r="AU272" s="242" t="s">
        <v>91</v>
      </c>
      <c r="AY272" s="19" t="s">
        <v>251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257</v>
      </c>
      <c r="BM272" s="242" t="s">
        <v>6691</v>
      </c>
    </row>
    <row r="273" s="2" customFormat="1">
      <c r="A273" s="41"/>
      <c r="B273" s="42"/>
      <c r="C273" s="43"/>
      <c r="D273" s="244" t="s">
        <v>258</v>
      </c>
      <c r="E273" s="43"/>
      <c r="F273" s="245" t="s">
        <v>6692</v>
      </c>
      <c r="G273" s="43"/>
      <c r="H273" s="43"/>
      <c r="I273" s="246"/>
      <c r="J273" s="43"/>
      <c r="K273" s="43"/>
      <c r="L273" s="47"/>
      <c r="M273" s="247"/>
      <c r="N273" s="248"/>
      <c r="O273" s="94"/>
      <c r="P273" s="94"/>
      <c r="Q273" s="94"/>
      <c r="R273" s="94"/>
      <c r="S273" s="94"/>
      <c r="T273" s="95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258</v>
      </c>
      <c r="AU273" s="19" t="s">
        <v>91</v>
      </c>
    </row>
    <row r="274" s="2" customFormat="1" ht="37.8" customHeight="1">
      <c r="A274" s="41"/>
      <c r="B274" s="42"/>
      <c r="C274" s="230" t="s">
        <v>591</v>
      </c>
      <c r="D274" s="230" t="s">
        <v>253</v>
      </c>
      <c r="E274" s="231" t="s">
        <v>6693</v>
      </c>
      <c r="F274" s="232" t="s">
        <v>6694</v>
      </c>
      <c r="G274" s="233" t="s">
        <v>389</v>
      </c>
      <c r="H274" s="234">
        <v>80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0.14610000000000001</v>
      </c>
      <c r="R274" s="240">
        <f>Q274*H274</f>
        <v>11.688000000000001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257</v>
      </c>
      <c r="AT274" s="242" t="s">
        <v>253</v>
      </c>
      <c r="AU274" s="242" t="s">
        <v>91</v>
      </c>
      <c r="AY274" s="19" t="s">
        <v>251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257</v>
      </c>
      <c r="BM274" s="242" t="s">
        <v>6695</v>
      </c>
    </row>
    <row r="275" s="2" customFormat="1">
      <c r="A275" s="41"/>
      <c r="B275" s="42"/>
      <c r="C275" s="43"/>
      <c r="D275" s="244" t="s">
        <v>258</v>
      </c>
      <c r="E275" s="43"/>
      <c r="F275" s="245" t="s">
        <v>6696</v>
      </c>
      <c r="G275" s="43"/>
      <c r="H275" s="43"/>
      <c r="I275" s="246"/>
      <c r="J275" s="43"/>
      <c r="K275" s="43"/>
      <c r="L275" s="47"/>
      <c r="M275" s="247"/>
      <c r="N275" s="248"/>
      <c r="O275" s="94"/>
      <c r="P275" s="94"/>
      <c r="Q275" s="94"/>
      <c r="R275" s="94"/>
      <c r="S275" s="94"/>
      <c r="T275" s="95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258</v>
      </c>
      <c r="AU275" s="19" t="s">
        <v>91</v>
      </c>
    </row>
    <row r="276" s="2" customFormat="1" ht="24.15" customHeight="1">
      <c r="A276" s="41"/>
      <c r="B276" s="42"/>
      <c r="C276" s="294" t="s">
        <v>931</v>
      </c>
      <c r="D276" s="294" t="s">
        <v>338</v>
      </c>
      <c r="E276" s="295" t="s">
        <v>6697</v>
      </c>
      <c r="F276" s="296" t="s">
        <v>6698</v>
      </c>
      <c r="G276" s="297" t="s">
        <v>389</v>
      </c>
      <c r="H276" s="298">
        <v>82.400000000000006</v>
      </c>
      <c r="I276" s="299"/>
      <c r="J276" s="300">
        <f>ROUND(I276*H276,2)</f>
        <v>0</v>
      </c>
      <c r="K276" s="301"/>
      <c r="L276" s="302"/>
      <c r="M276" s="303" t="s">
        <v>1</v>
      </c>
      <c r="N276" s="304" t="s">
        <v>49</v>
      </c>
      <c r="O276" s="94"/>
      <c r="P276" s="240">
        <f>O276*H276</f>
        <v>0</v>
      </c>
      <c r="Q276" s="240">
        <v>0.112</v>
      </c>
      <c r="R276" s="240">
        <f>Q276*H276</f>
        <v>9.2288000000000014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281</v>
      </c>
      <c r="AT276" s="242" t="s">
        <v>338</v>
      </c>
      <c r="AU276" s="242" t="s">
        <v>91</v>
      </c>
      <c r="AY276" s="19" t="s">
        <v>251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257</v>
      </c>
      <c r="BM276" s="242" t="s">
        <v>6699</v>
      </c>
    </row>
    <row r="277" s="13" customFormat="1">
      <c r="A277" s="13"/>
      <c r="B277" s="249"/>
      <c r="C277" s="250"/>
      <c r="D277" s="251" t="s">
        <v>260</v>
      </c>
      <c r="E277" s="250"/>
      <c r="F277" s="253" t="s">
        <v>6700</v>
      </c>
      <c r="G277" s="250"/>
      <c r="H277" s="254">
        <v>82.400000000000006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260</v>
      </c>
      <c r="AU277" s="260" t="s">
        <v>91</v>
      </c>
      <c r="AV277" s="13" t="s">
        <v>93</v>
      </c>
      <c r="AW277" s="13" t="s">
        <v>4</v>
      </c>
      <c r="AX277" s="13" t="s">
        <v>91</v>
      </c>
      <c r="AY277" s="260" t="s">
        <v>251</v>
      </c>
    </row>
    <row r="278" s="2" customFormat="1" ht="37.8" customHeight="1">
      <c r="A278" s="41"/>
      <c r="B278" s="42"/>
      <c r="C278" s="230" t="s">
        <v>595</v>
      </c>
      <c r="D278" s="230" t="s">
        <v>253</v>
      </c>
      <c r="E278" s="231" t="s">
        <v>6701</v>
      </c>
      <c r="F278" s="232" t="s">
        <v>6702</v>
      </c>
      <c r="G278" s="233" t="s">
        <v>389</v>
      </c>
      <c r="H278" s="234">
        <v>80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8.0000000000000007E-05</v>
      </c>
      <c r="R278" s="240">
        <f>Q278*H278</f>
        <v>0.0064000000000000003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257</v>
      </c>
      <c r="AT278" s="242" t="s">
        <v>253</v>
      </c>
      <c r="AU278" s="242" t="s">
        <v>91</v>
      </c>
      <c r="AY278" s="19" t="s">
        <v>251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257</v>
      </c>
      <c r="BM278" s="242" t="s">
        <v>6703</v>
      </c>
    </row>
    <row r="279" s="2" customFormat="1">
      <c r="A279" s="41"/>
      <c r="B279" s="42"/>
      <c r="C279" s="43"/>
      <c r="D279" s="244" t="s">
        <v>258</v>
      </c>
      <c r="E279" s="43"/>
      <c r="F279" s="245" t="s">
        <v>6704</v>
      </c>
      <c r="G279" s="43"/>
      <c r="H279" s="43"/>
      <c r="I279" s="246"/>
      <c r="J279" s="43"/>
      <c r="K279" s="43"/>
      <c r="L279" s="47"/>
      <c r="M279" s="247"/>
      <c r="N279" s="248"/>
      <c r="O279" s="94"/>
      <c r="P279" s="94"/>
      <c r="Q279" s="94"/>
      <c r="R279" s="94"/>
      <c r="S279" s="94"/>
      <c r="T279" s="95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258</v>
      </c>
      <c r="AU279" s="19" t="s">
        <v>91</v>
      </c>
    </row>
    <row r="280" s="2" customFormat="1" ht="24.15" customHeight="1">
      <c r="A280" s="41"/>
      <c r="B280" s="42"/>
      <c r="C280" s="294" t="s">
        <v>940</v>
      </c>
      <c r="D280" s="294" t="s">
        <v>338</v>
      </c>
      <c r="E280" s="295" t="s">
        <v>6705</v>
      </c>
      <c r="F280" s="296" t="s">
        <v>6706</v>
      </c>
      <c r="G280" s="297" t="s">
        <v>321</v>
      </c>
      <c r="H280" s="298">
        <v>235.00800000000001</v>
      </c>
      <c r="I280" s="299"/>
      <c r="J280" s="300">
        <f>ROUND(I280*H280,2)</f>
        <v>0</v>
      </c>
      <c r="K280" s="301"/>
      <c r="L280" s="302"/>
      <c r="M280" s="303" t="s">
        <v>1</v>
      </c>
      <c r="N280" s="304" t="s">
        <v>49</v>
      </c>
      <c r="O280" s="94"/>
      <c r="P280" s="240">
        <f>O280*H280</f>
        <v>0</v>
      </c>
      <c r="Q280" s="240">
        <v>0.0023</v>
      </c>
      <c r="R280" s="240">
        <f>Q280*H280</f>
        <v>0.54051840000000007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281</v>
      </c>
      <c r="AT280" s="242" t="s">
        <v>338</v>
      </c>
      <c r="AU280" s="242" t="s">
        <v>91</v>
      </c>
      <c r="AY280" s="19" t="s">
        <v>251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257</v>
      </c>
      <c r="BM280" s="242" t="s">
        <v>6707</v>
      </c>
    </row>
    <row r="281" s="13" customFormat="1">
      <c r="A281" s="13"/>
      <c r="B281" s="249"/>
      <c r="C281" s="250"/>
      <c r="D281" s="251" t="s">
        <v>260</v>
      </c>
      <c r="E281" s="250"/>
      <c r="F281" s="253" t="s">
        <v>6708</v>
      </c>
      <c r="G281" s="250"/>
      <c r="H281" s="254">
        <v>235.00800000000001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260</v>
      </c>
      <c r="AU281" s="260" t="s">
        <v>91</v>
      </c>
      <c r="AV281" s="13" t="s">
        <v>93</v>
      </c>
      <c r="AW281" s="13" t="s">
        <v>4</v>
      </c>
      <c r="AX281" s="13" t="s">
        <v>91</v>
      </c>
      <c r="AY281" s="260" t="s">
        <v>251</v>
      </c>
    </row>
    <row r="282" s="2" customFormat="1" ht="33" customHeight="1">
      <c r="A282" s="41"/>
      <c r="B282" s="42"/>
      <c r="C282" s="230" t="s">
        <v>603</v>
      </c>
      <c r="D282" s="230" t="s">
        <v>253</v>
      </c>
      <c r="E282" s="231" t="s">
        <v>6709</v>
      </c>
      <c r="F282" s="232" t="s">
        <v>6710</v>
      </c>
      <c r="G282" s="233" t="s">
        <v>389</v>
      </c>
      <c r="H282" s="234">
        <v>80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0.00059000000000000003</v>
      </c>
      <c r="R282" s="240">
        <f>Q282*H282</f>
        <v>0.047200000000000006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257</v>
      </c>
      <c r="AT282" s="242" t="s">
        <v>253</v>
      </c>
      <c r="AU282" s="242" t="s">
        <v>91</v>
      </c>
      <c r="AY282" s="19" t="s">
        <v>251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257</v>
      </c>
      <c r="BM282" s="242" t="s">
        <v>6711</v>
      </c>
    </row>
    <row r="283" s="2" customFormat="1">
      <c r="A283" s="41"/>
      <c r="B283" s="42"/>
      <c r="C283" s="43"/>
      <c r="D283" s="251" t="s">
        <v>289</v>
      </c>
      <c r="E283" s="43"/>
      <c r="F283" s="282" t="s">
        <v>6712</v>
      </c>
      <c r="G283" s="43"/>
      <c r="H283" s="43"/>
      <c r="I283" s="246"/>
      <c r="J283" s="43"/>
      <c r="K283" s="43"/>
      <c r="L283" s="47"/>
      <c r="M283" s="247"/>
      <c r="N283" s="248"/>
      <c r="O283" s="94"/>
      <c r="P283" s="94"/>
      <c r="Q283" s="94"/>
      <c r="R283" s="94"/>
      <c r="S283" s="94"/>
      <c r="T283" s="95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289</v>
      </c>
      <c r="AU283" s="19" t="s">
        <v>91</v>
      </c>
    </row>
    <row r="284" s="2" customFormat="1" ht="21.75" customHeight="1">
      <c r="A284" s="41"/>
      <c r="B284" s="42"/>
      <c r="C284" s="294" t="s">
        <v>949</v>
      </c>
      <c r="D284" s="294" t="s">
        <v>338</v>
      </c>
      <c r="E284" s="295" t="s">
        <v>6713</v>
      </c>
      <c r="F284" s="296" t="s">
        <v>6714</v>
      </c>
      <c r="G284" s="297" t="s">
        <v>321</v>
      </c>
      <c r="H284" s="298">
        <v>630.72000000000003</v>
      </c>
      <c r="I284" s="299"/>
      <c r="J284" s="300">
        <f>ROUND(I284*H284,2)</f>
        <v>0</v>
      </c>
      <c r="K284" s="301"/>
      <c r="L284" s="302"/>
      <c r="M284" s="303" t="s">
        <v>1</v>
      </c>
      <c r="N284" s="304" t="s">
        <v>49</v>
      </c>
      <c r="O284" s="94"/>
      <c r="P284" s="240">
        <f>O284*H284</f>
        <v>0</v>
      </c>
      <c r="Q284" s="240">
        <v>0.0034499999999999999</v>
      </c>
      <c r="R284" s="240">
        <f>Q284*H284</f>
        <v>2.1759840000000001</v>
      </c>
      <c r="S284" s="240">
        <v>0</v>
      </c>
      <c r="T284" s="24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2" t="s">
        <v>281</v>
      </c>
      <c r="AT284" s="242" t="s">
        <v>338</v>
      </c>
      <c r="AU284" s="242" t="s">
        <v>91</v>
      </c>
      <c r="AY284" s="19" t="s">
        <v>251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9" t="s">
        <v>91</v>
      </c>
      <c r="BK284" s="243">
        <f>ROUND(I284*H284,2)</f>
        <v>0</v>
      </c>
      <c r="BL284" s="19" t="s">
        <v>257</v>
      </c>
      <c r="BM284" s="242" t="s">
        <v>6715</v>
      </c>
    </row>
    <row r="285" s="13" customFormat="1">
      <c r="A285" s="13"/>
      <c r="B285" s="249"/>
      <c r="C285" s="250"/>
      <c r="D285" s="251" t="s">
        <v>260</v>
      </c>
      <c r="E285" s="250"/>
      <c r="F285" s="253" t="s">
        <v>6716</v>
      </c>
      <c r="G285" s="250"/>
      <c r="H285" s="254">
        <v>630.72000000000003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260</v>
      </c>
      <c r="AU285" s="260" t="s">
        <v>91</v>
      </c>
      <c r="AV285" s="13" t="s">
        <v>93</v>
      </c>
      <c r="AW285" s="13" t="s">
        <v>4</v>
      </c>
      <c r="AX285" s="13" t="s">
        <v>91</v>
      </c>
      <c r="AY285" s="260" t="s">
        <v>251</v>
      </c>
    </row>
    <row r="286" s="12" customFormat="1" ht="25.92" customHeight="1">
      <c r="A286" s="12"/>
      <c r="B286" s="214"/>
      <c r="C286" s="215"/>
      <c r="D286" s="216" t="s">
        <v>83</v>
      </c>
      <c r="E286" s="217" t="s">
        <v>6717</v>
      </c>
      <c r="F286" s="217" t="s">
        <v>6718</v>
      </c>
      <c r="G286" s="215"/>
      <c r="H286" s="215"/>
      <c r="I286" s="218"/>
      <c r="J286" s="219">
        <f>BK286</f>
        <v>0</v>
      </c>
      <c r="K286" s="215"/>
      <c r="L286" s="220"/>
      <c r="M286" s="221"/>
      <c r="N286" s="222"/>
      <c r="O286" s="222"/>
      <c r="P286" s="223">
        <f>SUM(P287:P288)</f>
        <v>0</v>
      </c>
      <c r="Q286" s="222"/>
      <c r="R286" s="223">
        <f>SUM(R287:R288)</f>
        <v>0</v>
      </c>
      <c r="S286" s="222"/>
      <c r="T286" s="224">
        <f>SUM(T287:T288)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5" t="s">
        <v>91</v>
      </c>
      <c r="AT286" s="226" t="s">
        <v>83</v>
      </c>
      <c r="AU286" s="226" t="s">
        <v>84</v>
      </c>
      <c r="AY286" s="225" t="s">
        <v>251</v>
      </c>
      <c r="BK286" s="227">
        <f>SUM(BK287:BK288)</f>
        <v>0</v>
      </c>
    </row>
    <row r="287" s="2" customFormat="1" ht="21.75" customHeight="1">
      <c r="A287" s="41"/>
      <c r="B287" s="42"/>
      <c r="C287" s="230" t="s">
        <v>610</v>
      </c>
      <c r="D287" s="230" t="s">
        <v>253</v>
      </c>
      <c r="E287" s="231" t="s">
        <v>6719</v>
      </c>
      <c r="F287" s="232" t="s">
        <v>6720</v>
      </c>
      <c r="G287" s="233" t="s">
        <v>389</v>
      </c>
      <c r="H287" s="234">
        <v>77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257</v>
      </c>
      <c r="AT287" s="242" t="s">
        <v>253</v>
      </c>
      <c r="AU287" s="242" t="s">
        <v>91</v>
      </c>
      <c r="AY287" s="19" t="s">
        <v>251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257</v>
      </c>
      <c r="BM287" s="242" t="s">
        <v>885</v>
      </c>
    </row>
    <row r="288" s="13" customFormat="1">
      <c r="A288" s="13"/>
      <c r="B288" s="249"/>
      <c r="C288" s="250"/>
      <c r="D288" s="251" t="s">
        <v>260</v>
      </c>
      <c r="E288" s="252" t="s">
        <v>1</v>
      </c>
      <c r="F288" s="253" t="s">
        <v>6721</v>
      </c>
      <c r="G288" s="250"/>
      <c r="H288" s="254">
        <v>77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260</v>
      </c>
      <c r="AU288" s="260" t="s">
        <v>91</v>
      </c>
      <c r="AV288" s="13" t="s">
        <v>93</v>
      </c>
      <c r="AW288" s="13" t="s">
        <v>40</v>
      </c>
      <c r="AX288" s="13" t="s">
        <v>91</v>
      </c>
      <c r="AY288" s="260" t="s">
        <v>251</v>
      </c>
    </row>
    <row r="289" s="12" customFormat="1" ht="25.92" customHeight="1">
      <c r="A289" s="12"/>
      <c r="B289" s="214"/>
      <c r="C289" s="215"/>
      <c r="D289" s="216" t="s">
        <v>83</v>
      </c>
      <c r="E289" s="217" t="s">
        <v>6722</v>
      </c>
      <c r="F289" s="217" t="s">
        <v>6723</v>
      </c>
      <c r="G289" s="215"/>
      <c r="H289" s="215"/>
      <c r="I289" s="218"/>
      <c r="J289" s="219">
        <f>BK289</f>
        <v>0</v>
      </c>
      <c r="K289" s="215"/>
      <c r="L289" s="220"/>
      <c r="M289" s="221"/>
      <c r="N289" s="222"/>
      <c r="O289" s="222"/>
      <c r="P289" s="223">
        <f>SUM(P290:P300)</f>
        <v>0</v>
      </c>
      <c r="Q289" s="222"/>
      <c r="R289" s="223">
        <f>SUM(R290:R300)</f>
        <v>0</v>
      </c>
      <c r="S289" s="222"/>
      <c r="T289" s="224">
        <f>SUM(T290:T300)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5" t="s">
        <v>91</v>
      </c>
      <c r="AT289" s="226" t="s">
        <v>83</v>
      </c>
      <c r="AU289" s="226" t="s">
        <v>84</v>
      </c>
      <c r="AY289" s="225" t="s">
        <v>251</v>
      </c>
      <c r="BK289" s="227">
        <f>SUM(BK290:BK300)</f>
        <v>0</v>
      </c>
    </row>
    <row r="290" s="2" customFormat="1" ht="24.15" customHeight="1">
      <c r="A290" s="41"/>
      <c r="B290" s="42"/>
      <c r="C290" s="230" t="s">
        <v>967</v>
      </c>
      <c r="D290" s="230" t="s">
        <v>253</v>
      </c>
      <c r="E290" s="231" t="s">
        <v>6724</v>
      </c>
      <c r="F290" s="232" t="s">
        <v>6725</v>
      </c>
      <c r="G290" s="233" t="s">
        <v>321</v>
      </c>
      <c r="H290" s="234">
        <v>46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257</v>
      </c>
      <c r="AT290" s="242" t="s">
        <v>253</v>
      </c>
      <c r="AU290" s="242" t="s">
        <v>91</v>
      </c>
      <c r="AY290" s="19" t="s">
        <v>251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257</v>
      </c>
      <c r="BM290" s="242" t="s">
        <v>889</v>
      </c>
    </row>
    <row r="291" s="2" customFormat="1" ht="21.75" customHeight="1">
      <c r="A291" s="41"/>
      <c r="B291" s="42"/>
      <c r="C291" s="294" t="s">
        <v>992</v>
      </c>
      <c r="D291" s="294" t="s">
        <v>338</v>
      </c>
      <c r="E291" s="295" t="s">
        <v>6726</v>
      </c>
      <c r="F291" s="296" t="s">
        <v>6727</v>
      </c>
      <c r="G291" s="297" t="s">
        <v>571</v>
      </c>
      <c r="H291" s="298">
        <v>48</v>
      </c>
      <c r="I291" s="299"/>
      <c r="J291" s="300">
        <f>ROUND(I291*H291,2)</f>
        <v>0</v>
      </c>
      <c r="K291" s="301"/>
      <c r="L291" s="302"/>
      <c r="M291" s="303" t="s">
        <v>1</v>
      </c>
      <c r="N291" s="304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281</v>
      </c>
      <c r="AT291" s="242" t="s">
        <v>338</v>
      </c>
      <c r="AU291" s="242" t="s">
        <v>91</v>
      </c>
      <c r="AY291" s="19" t="s">
        <v>251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257</v>
      </c>
      <c r="BM291" s="242" t="s">
        <v>896</v>
      </c>
    </row>
    <row r="292" s="2" customFormat="1" ht="33" customHeight="1">
      <c r="A292" s="41"/>
      <c r="B292" s="42"/>
      <c r="C292" s="230" t="s">
        <v>1004</v>
      </c>
      <c r="D292" s="230" t="s">
        <v>253</v>
      </c>
      <c r="E292" s="231" t="s">
        <v>6728</v>
      </c>
      <c r="F292" s="232" t="s">
        <v>6729</v>
      </c>
      <c r="G292" s="233" t="s">
        <v>321</v>
      </c>
      <c r="H292" s="234">
        <v>440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257</v>
      </c>
      <c r="AT292" s="242" t="s">
        <v>253</v>
      </c>
      <c r="AU292" s="242" t="s">
        <v>91</v>
      </c>
      <c r="AY292" s="19" t="s">
        <v>251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257</v>
      </c>
      <c r="BM292" s="242" t="s">
        <v>900</v>
      </c>
    </row>
    <row r="293" s="2" customFormat="1" ht="21.75" customHeight="1">
      <c r="A293" s="41"/>
      <c r="B293" s="42"/>
      <c r="C293" s="294" t="s">
        <v>1009</v>
      </c>
      <c r="D293" s="294" t="s">
        <v>338</v>
      </c>
      <c r="E293" s="295" t="s">
        <v>6730</v>
      </c>
      <c r="F293" s="296" t="s">
        <v>6731</v>
      </c>
      <c r="G293" s="297" t="s">
        <v>321</v>
      </c>
      <c r="H293" s="298">
        <v>37</v>
      </c>
      <c r="I293" s="299"/>
      <c r="J293" s="300">
        <f>ROUND(I293*H293,2)</f>
        <v>0</v>
      </c>
      <c r="K293" s="301"/>
      <c r="L293" s="302"/>
      <c r="M293" s="303" t="s">
        <v>1</v>
      </c>
      <c r="N293" s="304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281</v>
      </c>
      <c r="AT293" s="242" t="s">
        <v>338</v>
      </c>
      <c r="AU293" s="242" t="s">
        <v>91</v>
      </c>
      <c r="AY293" s="19" t="s">
        <v>251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257</v>
      </c>
      <c r="BM293" s="242" t="s">
        <v>918</v>
      </c>
    </row>
    <row r="294" s="2" customFormat="1">
      <c r="A294" s="41"/>
      <c r="B294" s="42"/>
      <c r="C294" s="43"/>
      <c r="D294" s="251" t="s">
        <v>289</v>
      </c>
      <c r="E294" s="43"/>
      <c r="F294" s="282" t="s">
        <v>6603</v>
      </c>
      <c r="G294" s="43"/>
      <c r="H294" s="43"/>
      <c r="I294" s="246"/>
      <c r="J294" s="43"/>
      <c r="K294" s="43"/>
      <c r="L294" s="47"/>
      <c r="M294" s="247"/>
      <c r="N294" s="248"/>
      <c r="O294" s="94"/>
      <c r="P294" s="94"/>
      <c r="Q294" s="94"/>
      <c r="R294" s="94"/>
      <c r="S294" s="94"/>
      <c r="T294" s="95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289</v>
      </c>
      <c r="AU294" s="19" t="s">
        <v>91</v>
      </c>
    </row>
    <row r="295" s="2" customFormat="1" ht="21.75" customHeight="1">
      <c r="A295" s="41"/>
      <c r="B295" s="42"/>
      <c r="C295" s="294" t="s">
        <v>1014</v>
      </c>
      <c r="D295" s="294" t="s">
        <v>338</v>
      </c>
      <c r="E295" s="295" t="s">
        <v>6732</v>
      </c>
      <c r="F295" s="296" t="s">
        <v>6733</v>
      </c>
      <c r="G295" s="297" t="s">
        <v>321</v>
      </c>
      <c r="H295" s="298">
        <v>410</v>
      </c>
      <c r="I295" s="299"/>
      <c r="J295" s="300">
        <f>ROUND(I295*H295,2)</f>
        <v>0</v>
      </c>
      <c r="K295" s="301"/>
      <c r="L295" s="302"/>
      <c r="M295" s="303" t="s">
        <v>1</v>
      </c>
      <c r="N295" s="304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281</v>
      </c>
      <c r="AT295" s="242" t="s">
        <v>338</v>
      </c>
      <c r="AU295" s="242" t="s">
        <v>91</v>
      </c>
      <c r="AY295" s="19" t="s">
        <v>251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257</v>
      </c>
      <c r="BM295" s="242" t="s">
        <v>924</v>
      </c>
    </row>
    <row r="296" s="2" customFormat="1" ht="24.15" customHeight="1">
      <c r="A296" s="41"/>
      <c r="B296" s="42"/>
      <c r="C296" s="230" t="s">
        <v>1024</v>
      </c>
      <c r="D296" s="230" t="s">
        <v>253</v>
      </c>
      <c r="E296" s="231" t="s">
        <v>1227</v>
      </c>
      <c r="F296" s="232" t="s">
        <v>6734</v>
      </c>
      <c r="G296" s="233" t="s">
        <v>321</v>
      </c>
      <c r="H296" s="234">
        <v>653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257</v>
      </c>
      <c r="AT296" s="242" t="s">
        <v>253</v>
      </c>
      <c r="AU296" s="242" t="s">
        <v>91</v>
      </c>
      <c r="AY296" s="19" t="s">
        <v>251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257</v>
      </c>
      <c r="BM296" s="242" t="s">
        <v>934</v>
      </c>
    </row>
    <row r="297" s="2" customFormat="1" ht="24.15" customHeight="1">
      <c r="A297" s="41"/>
      <c r="B297" s="42"/>
      <c r="C297" s="294" t="s">
        <v>1029</v>
      </c>
      <c r="D297" s="294" t="s">
        <v>338</v>
      </c>
      <c r="E297" s="295" t="s">
        <v>6735</v>
      </c>
      <c r="F297" s="296" t="s">
        <v>6736</v>
      </c>
      <c r="G297" s="297" t="s">
        <v>321</v>
      </c>
      <c r="H297" s="298">
        <v>662</v>
      </c>
      <c r="I297" s="299"/>
      <c r="J297" s="300">
        <f>ROUND(I297*H297,2)</f>
        <v>0</v>
      </c>
      <c r="K297" s="301"/>
      <c r="L297" s="302"/>
      <c r="M297" s="303" t="s">
        <v>1</v>
      </c>
      <c r="N297" s="304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281</v>
      </c>
      <c r="AT297" s="242" t="s">
        <v>338</v>
      </c>
      <c r="AU297" s="242" t="s">
        <v>91</v>
      </c>
      <c r="AY297" s="19" t="s">
        <v>251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257</v>
      </c>
      <c r="BM297" s="242" t="s">
        <v>1721</v>
      </c>
    </row>
    <row r="298" s="2" customFormat="1" ht="21.75" customHeight="1">
      <c r="A298" s="41"/>
      <c r="B298" s="42"/>
      <c r="C298" s="230" t="s">
        <v>1036</v>
      </c>
      <c r="D298" s="230" t="s">
        <v>253</v>
      </c>
      <c r="E298" s="231" t="s">
        <v>6737</v>
      </c>
      <c r="F298" s="232" t="s">
        <v>6738</v>
      </c>
      <c r="G298" s="233" t="s">
        <v>389</v>
      </c>
      <c r="H298" s="234">
        <v>6.5999999999999996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257</v>
      </c>
      <c r="AT298" s="242" t="s">
        <v>253</v>
      </c>
      <c r="AU298" s="242" t="s">
        <v>91</v>
      </c>
      <c r="AY298" s="19" t="s">
        <v>251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257</v>
      </c>
      <c r="BM298" s="242" t="s">
        <v>943</v>
      </c>
    </row>
    <row r="299" s="13" customFormat="1">
      <c r="A299" s="13"/>
      <c r="B299" s="249"/>
      <c r="C299" s="250"/>
      <c r="D299" s="251" t="s">
        <v>260</v>
      </c>
      <c r="E299" s="252" t="s">
        <v>1</v>
      </c>
      <c r="F299" s="253" t="s">
        <v>6739</v>
      </c>
      <c r="G299" s="250"/>
      <c r="H299" s="254">
        <v>6.5999999999999996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260</v>
      </c>
      <c r="AU299" s="260" t="s">
        <v>91</v>
      </c>
      <c r="AV299" s="13" t="s">
        <v>93</v>
      </c>
      <c r="AW299" s="13" t="s">
        <v>40</v>
      </c>
      <c r="AX299" s="13" t="s">
        <v>91</v>
      </c>
      <c r="AY299" s="260" t="s">
        <v>251</v>
      </c>
    </row>
    <row r="300" s="2" customFormat="1" ht="16.5" customHeight="1">
      <c r="A300" s="41"/>
      <c r="B300" s="42"/>
      <c r="C300" s="294" t="s">
        <v>1051</v>
      </c>
      <c r="D300" s="294" t="s">
        <v>338</v>
      </c>
      <c r="E300" s="295" t="s">
        <v>6740</v>
      </c>
      <c r="F300" s="296" t="s">
        <v>6741</v>
      </c>
      <c r="G300" s="297" t="s">
        <v>389</v>
      </c>
      <c r="H300" s="298">
        <v>7</v>
      </c>
      <c r="I300" s="299"/>
      <c r="J300" s="300">
        <f>ROUND(I300*H300,2)</f>
        <v>0</v>
      </c>
      <c r="K300" s="301"/>
      <c r="L300" s="302"/>
      <c r="M300" s="303" t="s">
        <v>1</v>
      </c>
      <c r="N300" s="304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281</v>
      </c>
      <c r="AT300" s="242" t="s">
        <v>338</v>
      </c>
      <c r="AU300" s="242" t="s">
        <v>91</v>
      </c>
      <c r="AY300" s="19" t="s">
        <v>251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257</v>
      </c>
      <c r="BM300" s="242" t="s">
        <v>947</v>
      </c>
    </row>
    <row r="301" s="12" customFormat="1" ht="25.92" customHeight="1">
      <c r="A301" s="12"/>
      <c r="B301" s="214"/>
      <c r="C301" s="215"/>
      <c r="D301" s="216" t="s">
        <v>83</v>
      </c>
      <c r="E301" s="217" t="s">
        <v>281</v>
      </c>
      <c r="F301" s="217" t="s">
        <v>6742</v>
      </c>
      <c r="G301" s="215"/>
      <c r="H301" s="215"/>
      <c r="I301" s="218"/>
      <c r="J301" s="219">
        <f>BK301</f>
        <v>0</v>
      </c>
      <c r="K301" s="215"/>
      <c r="L301" s="220"/>
      <c r="M301" s="221"/>
      <c r="N301" s="222"/>
      <c r="O301" s="222"/>
      <c r="P301" s="223">
        <f>SUM(P302:P314)</f>
        <v>0</v>
      </c>
      <c r="Q301" s="222"/>
      <c r="R301" s="223">
        <f>SUM(R302:R314)</f>
        <v>0</v>
      </c>
      <c r="S301" s="222"/>
      <c r="T301" s="224">
        <f>SUM(T302:T314)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5" t="s">
        <v>91</v>
      </c>
      <c r="AT301" s="226" t="s">
        <v>83</v>
      </c>
      <c r="AU301" s="226" t="s">
        <v>84</v>
      </c>
      <c r="AY301" s="225" t="s">
        <v>251</v>
      </c>
      <c r="BK301" s="227">
        <f>SUM(BK302:BK314)</f>
        <v>0</v>
      </c>
    </row>
    <row r="302" s="2" customFormat="1" ht="24.15" customHeight="1">
      <c r="A302" s="41"/>
      <c r="B302" s="42"/>
      <c r="C302" s="230" t="s">
        <v>1145</v>
      </c>
      <c r="D302" s="230" t="s">
        <v>253</v>
      </c>
      <c r="E302" s="231" t="s">
        <v>6743</v>
      </c>
      <c r="F302" s="232" t="s">
        <v>6744</v>
      </c>
      <c r="G302" s="233" t="s">
        <v>571</v>
      </c>
      <c r="H302" s="234">
        <v>2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257</v>
      </c>
      <c r="AT302" s="242" t="s">
        <v>253</v>
      </c>
      <c r="AU302" s="242" t="s">
        <v>91</v>
      </c>
      <c r="AY302" s="19" t="s">
        <v>251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257</v>
      </c>
      <c r="BM302" s="242" t="s">
        <v>952</v>
      </c>
    </row>
    <row r="303" s="2" customFormat="1">
      <c r="A303" s="41"/>
      <c r="B303" s="42"/>
      <c r="C303" s="43"/>
      <c r="D303" s="251" t="s">
        <v>289</v>
      </c>
      <c r="E303" s="43"/>
      <c r="F303" s="282" t="s">
        <v>6745</v>
      </c>
      <c r="G303" s="43"/>
      <c r="H303" s="43"/>
      <c r="I303" s="246"/>
      <c r="J303" s="43"/>
      <c r="K303" s="43"/>
      <c r="L303" s="47"/>
      <c r="M303" s="247"/>
      <c r="N303" s="248"/>
      <c r="O303" s="94"/>
      <c r="P303" s="94"/>
      <c r="Q303" s="94"/>
      <c r="R303" s="94"/>
      <c r="S303" s="94"/>
      <c r="T303" s="95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289</v>
      </c>
      <c r="AU303" s="19" t="s">
        <v>91</v>
      </c>
    </row>
    <row r="304" s="2" customFormat="1" ht="24.15" customHeight="1">
      <c r="A304" s="41"/>
      <c r="B304" s="42"/>
      <c r="C304" s="230" t="s">
        <v>1157</v>
      </c>
      <c r="D304" s="230" t="s">
        <v>253</v>
      </c>
      <c r="E304" s="231" t="s">
        <v>6746</v>
      </c>
      <c r="F304" s="232" t="s">
        <v>6747</v>
      </c>
      <c r="G304" s="233" t="s">
        <v>571</v>
      </c>
      <c r="H304" s="234">
        <v>4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257</v>
      </c>
      <c r="AT304" s="242" t="s">
        <v>253</v>
      </c>
      <c r="AU304" s="242" t="s">
        <v>91</v>
      </c>
      <c r="AY304" s="19" t="s">
        <v>251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257</v>
      </c>
      <c r="BM304" s="242" t="s">
        <v>956</v>
      </c>
    </row>
    <row r="305" s="2" customFormat="1" ht="24.15" customHeight="1">
      <c r="A305" s="41"/>
      <c r="B305" s="42"/>
      <c r="C305" s="230" t="s">
        <v>661</v>
      </c>
      <c r="D305" s="230" t="s">
        <v>253</v>
      </c>
      <c r="E305" s="231" t="s">
        <v>6748</v>
      </c>
      <c r="F305" s="232" t="s">
        <v>6749</v>
      </c>
      <c r="G305" s="233" t="s">
        <v>571</v>
      </c>
      <c r="H305" s="234">
        <v>2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257</v>
      </c>
      <c r="AT305" s="242" t="s">
        <v>253</v>
      </c>
      <c r="AU305" s="242" t="s">
        <v>91</v>
      </c>
      <c r="AY305" s="19" t="s">
        <v>251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257</v>
      </c>
      <c r="BM305" s="242" t="s">
        <v>970</v>
      </c>
    </row>
    <row r="306" s="2" customFormat="1" ht="24.15" customHeight="1">
      <c r="A306" s="41"/>
      <c r="B306" s="42"/>
      <c r="C306" s="294" t="s">
        <v>1164</v>
      </c>
      <c r="D306" s="294" t="s">
        <v>338</v>
      </c>
      <c r="E306" s="295" t="s">
        <v>6750</v>
      </c>
      <c r="F306" s="296" t="s">
        <v>6751</v>
      </c>
      <c r="G306" s="297" t="s">
        <v>571</v>
      </c>
      <c r="H306" s="298">
        <v>2</v>
      </c>
      <c r="I306" s="299"/>
      <c r="J306" s="300">
        <f>ROUND(I306*H306,2)</f>
        <v>0</v>
      </c>
      <c r="K306" s="301"/>
      <c r="L306" s="302"/>
      <c r="M306" s="303" t="s">
        <v>1</v>
      </c>
      <c r="N306" s="304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281</v>
      </c>
      <c r="AT306" s="242" t="s">
        <v>338</v>
      </c>
      <c r="AU306" s="242" t="s">
        <v>91</v>
      </c>
      <c r="AY306" s="19" t="s">
        <v>251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257</v>
      </c>
      <c r="BM306" s="242" t="s">
        <v>1017</v>
      </c>
    </row>
    <row r="307" s="2" customFormat="1" ht="24.15" customHeight="1">
      <c r="A307" s="41"/>
      <c r="B307" s="42"/>
      <c r="C307" s="294" t="s">
        <v>674</v>
      </c>
      <c r="D307" s="294" t="s">
        <v>338</v>
      </c>
      <c r="E307" s="295" t="s">
        <v>6752</v>
      </c>
      <c r="F307" s="296" t="s">
        <v>6753</v>
      </c>
      <c r="G307" s="297" t="s">
        <v>571</v>
      </c>
      <c r="H307" s="298">
        <v>2</v>
      </c>
      <c r="I307" s="299"/>
      <c r="J307" s="300">
        <f>ROUND(I307*H307,2)</f>
        <v>0</v>
      </c>
      <c r="K307" s="301"/>
      <c r="L307" s="302"/>
      <c r="M307" s="303" t="s">
        <v>1</v>
      </c>
      <c r="N307" s="304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281</v>
      </c>
      <c r="AT307" s="242" t="s">
        <v>338</v>
      </c>
      <c r="AU307" s="242" t="s">
        <v>91</v>
      </c>
      <c r="AY307" s="19" t="s">
        <v>251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257</v>
      </c>
      <c r="BM307" s="242" t="s">
        <v>1027</v>
      </c>
    </row>
    <row r="308" s="2" customFormat="1" ht="24.15" customHeight="1">
      <c r="A308" s="41"/>
      <c r="B308" s="42"/>
      <c r="C308" s="294" t="s">
        <v>1173</v>
      </c>
      <c r="D308" s="294" t="s">
        <v>338</v>
      </c>
      <c r="E308" s="295" t="s">
        <v>6754</v>
      </c>
      <c r="F308" s="296" t="s">
        <v>6755</v>
      </c>
      <c r="G308" s="297" t="s">
        <v>571</v>
      </c>
      <c r="H308" s="298">
        <v>2</v>
      </c>
      <c r="I308" s="299"/>
      <c r="J308" s="300">
        <f>ROUND(I308*H308,2)</f>
        <v>0</v>
      </c>
      <c r="K308" s="301"/>
      <c r="L308" s="302"/>
      <c r="M308" s="303" t="s">
        <v>1</v>
      </c>
      <c r="N308" s="304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281</v>
      </c>
      <c r="AT308" s="242" t="s">
        <v>338</v>
      </c>
      <c r="AU308" s="242" t="s">
        <v>91</v>
      </c>
      <c r="AY308" s="19" t="s">
        <v>251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257</v>
      </c>
      <c r="BM308" s="242" t="s">
        <v>1802</v>
      </c>
    </row>
    <row r="309" s="2" customFormat="1" ht="24.15" customHeight="1">
      <c r="A309" s="41"/>
      <c r="B309" s="42"/>
      <c r="C309" s="294" t="s">
        <v>691</v>
      </c>
      <c r="D309" s="294" t="s">
        <v>338</v>
      </c>
      <c r="E309" s="295" t="s">
        <v>6756</v>
      </c>
      <c r="F309" s="296" t="s">
        <v>6757</v>
      </c>
      <c r="G309" s="297" t="s">
        <v>571</v>
      </c>
      <c r="H309" s="298">
        <v>2</v>
      </c>
      <c r="I309" s="299"/>
      <c r="J309" s="300">
        <f>ROUND(I309*H309,2)</f>
        <v>0</v>
      </c>
      <c r="K309" s="301"/>
      <c r="L309" s="302"/>
      <c r="M309" s="303" t="s">
        <v>1</v>
      </c>
      <c r="N309" s="304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281</v>
      </c>
      <c r="AT309" s="242" t="s">
        <v>338</v>
      </c>
      <c r="AU309" s="242" t="s">
        <v>91</v>
      </c>
      <c r="AY309" s="19" t="s">
        <v>251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257</v>
      </c>
      <c r="BM309" s="242" t="s">
        <v>1810</v>
      </c>
    </row>
    <row r="310" s="2" customFormat="1" ht="21.75" customHeight="1">
      <c r="A310" s="41"/>
      <c r="B310" s="42"/>
      <c r="C310" s="294" t="s">
        <v>1188</v>
      </c>
      <c r="D310" s="294" t="s">
        <v>338</v>
      </c>
      <c r="E310" s="295" t="s">
        <v>6758</v>
      </c>
      <c r="F310" s="296" t="s">
        <v>6759</v>
      </c>
      <c r="G310" s="297" t="s">
        <v>571</v>
      </c>
      <c r="H310" s="298">
        <v>2</v>
      </c>
      <c r="I310" s="299"/>
      <c r="J310" s="300">
        <f>ROUND(I310*H310,2)</f>
        <v>0</v>
      </c>
      <c r="K310" s="301"/>
      <c r="L310" s="302"/>
      <c r="M310" s="303" t="s">
        <v>1</v>
      </c>
      <c r="N310" s="304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281</v>
      </c>
      <c r="AT310" s="242" t="s">
        <v>338</v>
      </c>
      <c r="AU310" s="242" t="s">
        <v>91</v>
      </c>
      <c r="AY310" s="19" t="s">
        <v>251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257</v>
      </c>
      <c r="BM310" s="242" t="s">
        <v>1176</v>
      </c>
    </row>
    <row r="311" s="2" customFormat="1" ht="24.15" customHeight="1">
      <c r="A311" s="41"/>
      <c r="B311" s="42"/>
      <c r="C311" s="230" t="s">
        <v>696</v>
      </c>
      <c r="D311" s="230" t="s">
        <v>253</v>
      </c>
      <c r="E311" s="231" t="s">
        <v>6760</v>
      </c>
      <c r="F311" s="232" t="s">
        <v>6761</v>
      </c>
      <c r="G311" s="233" t="s">
        <v>571</v>
      </c>
      <c r="H311" s="234">
        <v>2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257</v>
      </c>
      <c r="AT311" s="242" t="s">
        <v>253</v>
      </c>
      <c r="AU311" s="242" t="s">
        <v>91</v>
      </c>
      <c r="AY311" s="19" t="s">
        <v>251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257</v>
      </c>
      <c r="BM311" s="242" t="s">
        <v>1186</v>
      </c>
    </row>
    <row r="312" s="2" customFormat="1" ht="16.5" customHeight="1">
      <c r="A312" s="41"/>
      <c r="B312" s="42"/>
      <c r="C312" s="294" t="s">
        <v>1197</v>
      </c>
      <c r="D312" s="294" t="s">
        <v>338</v>
      </c>
      <c r="E312" s="295" t="s">
        <v>6762</v>
      </c>
      <c r="F312" s="296" t="s">
        <v>6763</v>
      </c>
      <c r="G312" s="297" t="s">
        <v>571</v>
      </c>
      <c r="H312" s="298">
        <v>2</v>
      </c>
      <c r="I312" s="299"/>
      <c r="J312" s="300">
        <f>ROUND(I312*H312,2)</f>
        <v>0</v>
      </c>
      <c r="K312" s="301"/>
      <c r="L312" s="302"/>
      <c r="M312" s="303" t="s">
        <v>1</v>
      </c>
      <c r="N312" s="304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281</v>
      </c>
      <c r="AT312" s="242" t="s">
        <v>338</v>
      </c>
      <c r="AU312" s="242" t="s">
        <v>91</v>
      </c>
      <c r="AY312" s="19" t="s">
        <v>251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257</v>
      </c>
      <c r="BM312" s="242" t="s">
        <v>1843</v>
      </c>
    </row>
    <row r="313" s="2" customFormat="1" ht="24.15" customHeight="1">
      <c r="A313" s="41"/>
      <c r="B313" s="42"/>
      <c r="C313" s="230" t="s">
        <v>712</v>
      </c>
      <c r="D313" s="230" t="s">
        <v>253</v>
      </c>
      <c r="E313" s="231" t="s">
        <v>6764</v>
      </c>
      <c r="F313" s="232" t="s">
        <v>6765</v>
      </c>
      <c r="G313" s="233" t="s">
        <v>571</v>
      </c>
      <c r="H313" s="234">
        <v>28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257</v>
      </c>
      <c r="AT313" s="242" t="s">
        <v>253</v>
      </c>
      <c r="AU313" s="242" t="s">
        <v>91</v>
      </c>
      <c r="AY313" s="19" t="s">
        <v>251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257</v>
      </c>
      <c r="BM313" s="242" t="s">
        <v>1855</v>
      </c>
    </row>
    <row r="314" s="2" customFormat="1" ht="24.15" customHeight="1">
      <c r="A314" s="41"/>
      <c r="B314" s="42"/>
      <c r="C314" s="230" t="s">
        <v>1206</v>
      </c>
      <c r="D314" s="230" t="s">
        <v>253</v>
      </c>
      <c r="E314" s="231" t="s">
        <v>6766</v>
      </c>
      <c r="F314" s="232" t="s">
        <v>6767</v>
      </c>
      <c r="G314" s="233" t="s">
        <v>571</v>
      </c>
      <c r="H314" s="234">
        <v>28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257</v>
      </c>
      <c r="AT314" s="242" t="s">
        <v>253</v>
      </c>
      <c r="AU314" s="242" t="s">
        <v>91</v>
      </c>
      <c r="AY314" s="19" t="s">
        <v>251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257</v>
      </c>
      <c r="BM314" s="242" t="s">
        <v>1879</v>
      </c>
    </row>
    <row r="315" s="12" customFormat="1" ht="25.92" customHeight="1">
      <c r="A315" s="12"/>
      <c r="B315" s="214"/>
      <c r="C315" s="215"/>
      <c r="D315" s="216" t="s">
        <v>83</v>
      </c>
      <c r="E315" s="217" t="s">
        <v>6768</v>
      </c>
      <c r="F315" s="217" t="s">
        <v>6769</v>
      </c>
      <c r="G315" s="215"/>
      <c r="H315" s="215"/>
      <c r="I315" s="218"/>
      <c r="J315" s="219">
        <f>BK315</f>
        <v>0</v>
      </c>
      <c r="K315" s="215"/>
      <c r="L315" s="220"/>
      <c r="M315" s="221"/>
      <c r="N315" s="222"/>
      <c r="O315" s="222"/>
      <c r="P315" s="223">
        <f>SUM(P316:P335)</f>
        <v>0</v>
      </c>
      <c r="Q315" s="222"/>
      <c r="R315" s="223">
        <f>SUM(R316:R335)</f>
        <v>0.28799999999999998</v>
      </c>
      <c r="S315" s="222"/>
      <c r="T315" s="224">
        <f>SUM(T316:T335)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5" t="s">
        <v>91</v>
      </c>
      <c r="AT315" s="226" t="s">
        <v>83</v>
      </c>
      <c r="AU315" s="226" t="s">
        <v>84</v>
      </c>
      <c r="AY315" s="225" t="s">
        <v>251</v>
      </c>
      <c r="BK315" s="227">
        <f>SUM(BK316:BK335)</f>
        <v>0</v>
      </c>
    </row>
    <row r="316" s="2" customFormat="1" ht="24.15" customHeight="1">
      <c r="A316" s="41"/>
      <c r="B316" s="42"/>
      <c r="C316" s="230" t="s">
        <v>736</v>
      </c>
      <c r="D316" s="230" t="s">
        <v>253</v>
      </c>
      <c r="E316" s="231" t="s">
        <v>6770</v>
      </c>
      <c r="F316" s="232" t="s">
        <v>6771</v>
      </c>
      <c r="G316" s="233" t="s">
        <v>571</v>
      </c>
      <c r="H316" s="234">
        <v>4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257</v>
      </c>
      <c r="AT316" s="242" t="s">
        <v>253</v>
      </c>
      <c r="AU316" s="242" t="s">
        <v>91</v>
      </c>
      <c r="AY316" s="19" t="s">
        <v>251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257</v>
      </c>
      <c r="BM316" s="242" t="s">
        <v>1191</v>
      </c>
    </row>
    <row r="317" s="2" customFormat="1" ht="16.5" customHeight="1">
      <c r="A317" s="41"/>
      <c r="B317" s="42"/>
      <c r="C317" s="294" t="s">
        <v>1221</v>
      </c>
      <c r="D317" s="294" t="s">
        <v>338</v>
      </c>
      <c r="E317" s="295" t="s">
        <v>6772</v>
      </c>
      <c r="F317" s="296" t="s">
        <v>6773</v>
      </c>
      <c r="G317" s="297" t="s">
        <v>571</v>
      </c>
      <c r="H317" s="298">
        <v>4</v>
      </c>
      <c r="I317" s="299"/>
      <c r="J317" s="300">
        <f>ROUND(I317*H317,2)</f>
        <v>0</v>
      </c>
      <c r="K317" s="301"/>
      <c r="L317" s="302"/>
      <c r="M317" s="303" t="s">
        <v>1</v>
      </c>
      <c r="N317" s="304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281</v>
      </c>
      <c r="AT317" s="242" t="s">
        <v>338</v>
      </c>
      <c r="AU317" s="242" t="s">
        <v>91</v>
      </c>
      <c r="AY317" s="19" t="s">
        <v>251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257</v>
      </c>
      <c r="BM317" s="242" t="s">
        <v>1195</v>
      </c>
    </row>
    <row r="318" s="2" customFormat="1" ht="16.5" customHeight="1">
      <c r="A318" s="41"/>
      <c r="B318" s="42"/>
      <c r="C318" s="294" t="s">
        <v>746</v>
      </c>
      <c r="D318" s="294" t="s">
        <v>338</v>
      </c>
      <c r="E318" s="295" t="s">
        <v>6774</v>
      </c>
      <c r="F318" s="296" t="s">
        <v>6775</v>
      </c>
      <c r="G318" s="297" t="s">
        <v>571</v>
      </c>
      <c r="H318" s="298">
        <v>4</v>
      </c>
      <c r="I318" s="299"/>
      <c r="J318" s="300">
        <f>ROUND(I318*H318,2)</f>
        <v>0</v>
      </c>
      <c r="K318" s="301"/>
      <c r="L318" s="302"/>
      <c r="M318" s="303" t="s">
        <v>1</v>
      </c>
      <c r="N318" s="304" t="s">
        <v>49</v>
      </c>
      <c r="O318" s="94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2" t="s">
        <v>281</v>
      </c>
      <c r="AT318" s="242" t="s">
        <v>338</v>
      </c>
      <c r="AU318" s="242" t="s">
        <v>91</v>
      </c>
      <c r="AY318" s="19" t="s">
        <v>251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9" t="s">
        <v>91</v>
      </c>
      <c r="BK318" s="243">
        <f>ROUND(I318*H318,2)</f>
        <v>0</v>
      </c>
      <c r="BL318" s="19" t="s">
        <v>257</v>
      </c>
      <c r="BM318" s="242" t="s">
        <v>1200</v>
      </c>
    </row>
    <row r="319" s="2" customFormat="1" ht="16.5" customHeight="1">
      <c r="A319" s="41"/>
      <c r="B319" s="42"/>
      <c r="C319" s="294" t="s">
        <v>1232</v>
      </c>
      <c r="D319" s="294" t="s">
        <v>338</v>
      </c>
      <c r="E319" s="295" t="s">
        <v>6776</v>
      </c>
      <c r="F319" s="296" t="s">
        <v>6777</v>
      </c>
      <c r="G319" s="297" t="s">
        <v>571</v>
      </c>
      <c r="H319" s="298">
        <v>16</v>
      </c>
      <c r="I319" s="299"/>
      <c r="J319" s="300">
        <f>ROUND(I319*H319,2)</f>
        <v>0</v>
      </c>
      <c r="K319" s="301"/>
      <c r="L319" s="302"/>
      <c r="M319" s="303" t="s">
        <v>1</v>
      </c>
      <c r="N319" s="304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281</v>
      </c>
      <c r="AT319" s="242" t="s">
        <v>338</v>
      </c>
      <c r="AU319" s="242" t="s">
        <v>91</v>
      </c>
      <c r="AY319" s="19" t="s">
        <v>251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257</v>
      </c>
      <c r="BM319" s="242" t="s">
        <v>1205</v>
      </c>
    </row>
    <row r="320" s="2" customFormat="1" ht="24.15" customHeight="1">
      <c r="A320" s="41"/>
      <c r="B320" s="42"/>
      <c r="C320" s="230" t="s">
        <v>752</v>
      </c>
      <c r="D320" s="230" t="s">
        <v>253</v>
      </c>
      <c r="E320" s="231" t="s">
        <v>6778</v>
      </c>
      <c r="F320" s="232" t="s">
        <v>6779</v>
      </c>
      <c r="G320" s="233" t="s">
        <v>571</v>
      </c>
      <c r="H320" s="234">
        <v>8</v>
      </c>
      <c r="I320" s="235"/>
      <c r="J320" s="236">
        <f>ROUND(I320*H320,2)</f>
        <v>0</v>
      </c>
      <c r="K320" s="237"/>
      <c r="L320" s="47"/>
      <c r="M320" s="238" t="s">
        <v>1</v>
      </c>
      <c r="N320" s="239" t="s">
        <v>49</v>
      </c>
      <c r="O320" s="94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2" t="s">
        <v>257</v>
      </c>
      <c r="AT320" s="242" t="s">
        <v>253</v>
      </c>
      <c r="AU320" s="242" t="s">
        <v>91</v>
      </c>
      <c r="AY320" s="19" t="s">
        <v>251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9" t="s">
        <v>91</v>
      </c>
      <c r="BK320" s="243">
        <f>ROUND(I320*H320,2)</f>
        <v>0</v>
      </c>
      <c r="BL320" s="19" t="s">
        <v>257</v>
      </c>
      <c r="BM320" s="242" t="s">
        <v>1209</v>
      </c>
    </row>
    <row r="321" s="2" customFormat="1" ht="16.5" customHeight="1">
      <c r="A321" s="41"/>
      <c r="B321" s="42"/>
      <c r="C321" s="294" t="s">
        <v>1241</v>
      </c>
      <c r="D321" s="294" t="s">
        <v>338</v>
      </c>
      <c r="E321" s="295" t="s">
        <v>6780</v>
      </c>
      <c r="F321" s="296" t="s">
        <v>6781</v>
      </c>
      <c r="G321" s="297" t="s">
        <v>571</v>
      </c>
      <c r="H321" s="298">
        <v>4</v>
      </c>
      <c r="I321" s="299"/>
      <c r="J321" s="300">
        <f>ROUND(I321*H321,2)</f>
        <v>0</v>
      </c>
      <c r="K321" s="301"/>
      <c r="L321" s="302"/>
      <c r="M321" s="303" t="s">
        <v>1</v>
      </c>
      <c r="N321" s="304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281</v>
      </c>
      <c r="AT321" s="242" t="s">
        <v>338</v>
      </c>
      <c r="AU321" s="242" t="s">
        <v>91</v>
      </c>
      <c r="AY321" s="19" t="s">
        <v>251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257</v>
      </c>
      <c r="BM321" s="242" t="s">
        <v>1213</v>
      </c>
    </row>
    <row r="322" s="2" customFormat="1" ht="16.5" customHeight="1">
      <c r="A322" s="41"/>
      <c r="B322" s="42"/>
      <c r="C322" s="294" t="s">
        <v>762</v>
      </c>
      <c r="D322" s="294" t="s">
        <v>338</v>
      </c>
      <c r="E322" s="295" t="s">
        <v>6782</v>
      </c>
      <c r="F322" s="296" t="s">
        <v>6783</v>
      </c>
      <c r="G322" s="297" t="s">
        <v>571</v>
      </c>
      <c r="H322" s="298">
        <v>4</v>
      </c>
      <c r="I322" s="299"/>
      <c r="J322" s="300">
        <f>ROUND(I322*H322,2)</f>
        <v>0</v>
      </c>
      <c r="K322" s="301"/>
      <c r="L322" s="302"/>
      <c r="M322" s="303" t="s">
        <v>1</v>
      </c>
      <c r="N322" s="304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281</v>
      </c>
      <c r="AT322" s="242" t="s">
        <v>338</v>
      </c>
      <c r="AU322" s="242" t="s">
        <v>91</v>
      </c>
      <c r="AY322" s="19" t="s">
        <v>251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257</v>
      </c>
      <c r="BM322" s="242" t="s">
        <v>1222</v>
      </c>
    </row>
    <row r="323" s="2" customFormat="1" ht="24.15" customHeight="1">
      <c r="A323" s="41"/>
      <c r="B323" s="42"/>
      <c r="C323" s="230" t="s">
        <v>1260</v>
      </c>
      <c r="D323" s="230" t="s">
        <v>253</v>
      </c>
      <c r="E323" s="231" t="s">
        <v>6784</v>
      </c>
      <c r="F323" s="232" t="s">
        <v>6785</v>
      </c>
      <c r="G323" s="233" t="s">
        <v>321</v>
      </c>
      <c r="H323" s="234">
        <v>20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257</v>
      </c>
      <c r="AT323" s="242" t="s">
        <v>253</v>
      </c>
      <c r="AU323" s="242" t="s">
        <v>91</v>
      </c>
      <c r="AY323" s="19" t="s">
        <v>251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257</v>
      </c>
      <c r="BM323" s="242" t="s">
        <v>2009</v>
      </c>
    </row>
    <row r="324" s="2" customFormat="1" ht="24.15" customHeight="1">
      <c r="A324" s="41"/>
      <c r="B324" s="42"/>
      <c r="C324" s="230" t="s">
        <v>777</v>
      </c>
      <c r="D324" s="230" t="s">
        <v>253</v>
      </c>
      <c r="E324" s="231" t="s">
        <v>6786</v>
      </c>
      <c r="F324" s="232" t="s">
        <v>6787</v>
      </c>
      <c r="G324" s="233" t="s">
        <v>571</v>
      </c>
      <c r="H324" s="234">
        <v>3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257</v>
      </c>
      <c r="AT324" s="242" t="s">
        <v>253</v>
      </c>
      <c r="AU324" s="242" t="s">
        <v>91</v>
      </c>
      <c r="AY324" s="19" t="s">
        <v>251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257</v>
      </c>
      <c r="BM324" s="242" t="s">
        <v>2020</v>
      </c>
    </row>
    <row r="325" s="2" customFormat="1" ht="16.5" customHeight="1">
      <c r="A325" s="41"/>
      <c r="B325" s="42"/>
      <c r="C325" s="230" t="s">
        <v>1270</v>
      </c>
      <c r="D325" s="230" t="s">
        <v>253</v>
      </c>
      <c r="E325" s="231" t="s">
        <v>6788</v>
      </c>
      <c r="F325" s="232" t="s">
        <v>6789</v>
      </c>
      <c r="G325" s="233" t="s">
        <v>321</v>
      </c>
      <c r="H325" s="234">
        <v>20</v>
      </c>
      <c r="I325" s="235"/>
      <c r="J325" s="236">
        <f>ROUND(I325*H325,2)</f>
        <v>0</v>
      </c>
      <c r="K325" s="237"/>
      <c r="L325" s="47"/>
      <c r="M325" s="238" t="s">
        <v>1</v>
      </c>
      <c r="N325" s="239" t="s">
        <v>49</v>
      </c>
      <c r="O325" s="94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2" t="s">
        <v>257</v>
      </c>
      <c r="AT325" s="242" t="s">
        <v>253</v>
      </c>
      <c r="AU325" s="242" t="s">
        <v>91</v>
      </c>
      <c r="AY325" s="19" t="s">
        <v>251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9" t="s">
        <v>91</v>
      </c>
      <c r="BK325" s="243">
        <f>ROUND(I325*H325,2)</f>
        <v>0</v>
      </c>
      <c r="BL325" s="19" t="s">
        <v>257</v>
      </c>
      <c r="BM325" s="242" t="s">
        <v>2031</v>
      </c>
    </row>
    <row r="326" s="2" customFormat="1" ht="24.15" customHeight="1">
      <c r="A326" s="41"/>
      <c r="B326" s="42"/>
      <c r="C326" s="230" t="s">
        <v>782</v>
      </c>
      <c r="D326" s="230" t="s">
        <v>253</v>
      </c>
      <c r="E326" s="231" t="s">
        <v>6790</v>
      </c>
      <c r="F326" s="232" t="s">
        <v>6791</v>
      </c>
      <c r="G326" s="233" t="s">
        <v>321</v>
      </c>
      <c r="H326" s="234">
        <v>148</v>
      </c>
      <c r="I326" s="235"/>
      <c r="J326" s="236">
        <f>ROUND(I326*H326,2)</f>
        <v>0</v>
      </c>
      <c r="K326" s="237"/>
      <c r="L326" s="47"/>
      <c r="M326" s="238" t="s">
        <v>1</v>
      </c>
      <c r="N326" s="239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257</v>
      </c>
      <c r="AT326" s="242" t="s">
        <v>253</v>
      </c>
      <c r="AU326" s="242" t="s">
        <v>91</v>
      </c>
      <c r="AY326" s="19" t="s">
        <v>251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257</v>
      </c>
      <c r="BM326" s="242" t="s">
        <v>2039</v>
      </c>
    </row>
    <row r="327" s="13" customFormat="1">
      <c r="A327" s="13"/>
      <c r="B327" s="249"/>
      <c r="C327" s="250"/>
      <c r="D327" s="251" t="s">
        <v>260</v>
      </c>
      <c r="E327" s="252" t="s">
        <v>1</v>
      </c>
      <c r="F327" s="253" t="s">
        <v>6792</v>
      </c>
      <c r="G327" s="250"/>
      <c r="H327" s="254">
        <v>148</v>
      </c>
      <c r="I327" s="255"/>
      <c r="J327" s="250"/>
      <c r="K327" s="250"/>
      <c r="L327" s="256"/>
      <c r="M327" s="257"/>
      <c r="N327" s="258"/>
      <c r="O327" s="258"/>
      <c r="P327" s="258"/>
      <c r="Q327" s="258"/>
      <c r="R327" s="258"/>
      <c r="S327" s="258"/>
      <c r="T327" s="25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0" t="s">
        <v>260</v>
      </c>
      <c r="AU327" s="260" t="s">
        <v>91</v>
      </c>
      <c r="AV327" s="13" t="s">
        <v>93</v>
      </c>
      <c r="AW327" s="13" t="s">
        <v>40</v>
      </c>
      <c r="AX327" s="13" t="s">
        <v>91</v>
      </c>
      <c r="AY327" s="260" t="s">
        <v>251</v>
      </c>
    </row>
    <row r="328" s="2" customFormat="1" ht="33" customHeight="1">
      <c r="A328" s="41"/>
      <c r="B328" s="42"/>
      <c r="C328" s="230" t="s">
        <v>1279</v>
      </c>
      <c r="D328" s="230" t="s">
        <v>253</v>
      </c>
      <c r="E328" s="231" t="s">
        <v>6793</v>
      </c>
      <c r="F328" s="232" t="s">
        <v>6794</v>
      </c>
      <c r="G328" s="233" t="s">
        <v>321</v>
      </c>
      <c r="H328" s="234">
        <v>118</v>
      </c>
      <c r="I328" s="235"/>
      <c r="J328" s="236">
        <f>ROUND(I328*H328,2)</f>
        <v>0</v>
      </c>
      <c r="K328" s="237"/>
      <c r="L328" s="47"/>
      <c r="M328" s="238" t="s">
        <v>1</v>
      </c>
      <c r="N328" s="239" t="s">
        <v>49</v>
      </c>
      <c r="O328" s="94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2" t="s">
        <v>257</v>
      </c>
      <c r="AT328" s="242" t="s">
        <v>253</v>
      </c>
      <c r="AU328" s="242" t="s">
        <v>91</v>
      </c>
      <c r="AY328" s="19" t="s">
        <v>251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9" t="s">
        <v>91</v>
      </c>
      <c r="BK328" s="243">
        <f>ROUND(I328*H328,2)</f>
        <v>0</v>
      </c>
      <c r="BL328" s="19" t="s">
        <v>257</v>
      </c>
      <c r="BM328" s="242" t="s">
        <v>2048</v>
      </c>
    </row>
    <row r="329" s="2" customFormat="1">
      <c r="A329" s="41"/>
      <c r="B329" s="42"/>
      <c r="C329" s="43"/>
      <c r="D329" s="251" t="s">
        <v>289</v>
      </c>
      <c r="E329" s="43"/>
      <c r="F329" s="282" t="s">
        <v>6795</v>
      </c>
      <c r="G329" s="43"/>
      <c r="H329" s="43"/>
      <c r="I329" s="246"/>
      <c r="J329" s="43"/>
      <c r="K329" s="43"/>
      <c r="L329" s="47"/>
      <c r="M329" s="247"/>
      <c r="N329" s="248"/>
      <c r="O329" s="94"/>
      <c r="P329" s="94"/>
      <c r="Q329" s="94"/>
      <c r="R329" s="94"/>
      <c r="S329" s="94"/>
      <c r="T329" s="95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289</v>
      </c>
      <c r="AU329" s="19" t="s">
        <v>91</v>
      </c>
    </row>
    <row r="330" s="2" customFormat="1" ht="33" customHeight="1">
      <c r="A330" s="41"/>
      <c r="B330" s="42"/>
      <c r="C330" s="230" t="s">
        <v>786</v>
      </c>
      <c r="D330" s="230" t="s">
        <v>253</v>
      </c>
      <c r="E330" s="231" t="s">
        <v>6796</v>
      </c>
      <c r="F330" s="232" t="s">
        <v>6797</v>
      </c>
      <c r="G330" s="233" t="s">
        <v>321</v>
      </c>
      <c r="H330" s="234">
        <v>30</v>
      </c>
      <c r="I330" s="235"/>
      <c r="J330" s="236">
        <f>ROUND(I330*H330,2)</f>
        <v>0</v>
      </c>
      <c r="K330" s="237"/>
      <c r="L330" s="47"/>
      <c r="M330" s="238" t="s">
        <v>1</v>
      </c>
      <c r="N330" s="239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257</v>
      </c>
      <c r="AT330" s="242" t="s">
        <v>253</v>
      </c>
      <c r="AU330" s="242" t="s">
        <v>91</v>
      </c>
      <c r="AY330" s="19" t="s">
        <v>251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257</v>
      </c>
      <c r="BM330" s="242" t="s">
        <v>2066</v>
      </c>
    </row>
    <row r="331" s="2" customFormat="1">
      <c r="A331" s="41"/>
      <c r="B331" s="42"/>
      <c r="C331" s="43"/>
      <c r="D331" s="251" t="s">
        <v>289</v>
      </c>
      <c r="E331" s="43"/>
      <c r="F331" s="282" t="s">
        <v>6798</v>
      </c>
      <c r="G331" s="43"/>
      <c r="H331" s="43"/>
      <c r="I331" s="246"/>
      <c r="J331" s="43"/>
      <c r="K331" s="43"/>
      <c r="L331" s="47"/>
      <c r="M331" s="247"/>
      <c r="N331" s="248"/>
      <c r="O331" s="94"/>
      <c r="P331" s="94"/>
      <c r="Q331" s="94"/>
      <c r="R331" s="94"/>
      <c r="S331" s="94"/>
      <c r="T331" s="95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19" t="s">
        <v>289</v>
      </c>
      <c r="AU331" s="19" t="s">
        <v>91</v>
      </c>
    </row>
    <row r="332" s="2" customFormat="1" ht="33" customHeight="1">
      <c r="A332" s="41"/>
      <c r="B332" s="42"/>
      <c r="C332" s="230" t="s">
        <v>4770</v>
      </c>
      <c r="D332" s="230" t="s">
        <v>253</v>
      </c>
      <c r="E332" s="231" t="s">
        <v>6799</v>
      </c>
      <c r="F332" s="232" t="s">
        <v>6800</v>
      </c>
      <c r="G332" s="233" t="s">
        <v>571</v>
      </c>
      <c r="H332" s="234">
        <v>5</v>
      </c>
      <c r="I332" s="235"/>
      <c r="J332" s="236">
        <f>ROUND(I332*H332,2)</f>
        <v>0</v>
      </c>
      <c r="K332" s="237"/>
      <c r="L332" s="47"/>
      <c r="M332" s="238" t="s">
        <v>1</v>
      </c>
      <c r="N332" s="239" t="s">
        <v>49</v>
      </c>
      <c r="O332" s="94"/>
      <c r="P332" s="240">
        <f>O332*H332</f>
        <v>0</v>
      </c>
      <c r="Q332" s="240">
        <v>0.001</v>
      </c>
      <c r="R332" s="240">
        <f>Q332*H332</f>
        <v>0.0050000000000000001</v>
      </c>
      <c r="S332" s="240">
        <v>0</v>
      </c>
      <c r="T332" s="241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257</v>
      </c>
      <c r="AT332" s="242" t="s">
        <v>253</v>
      </c>
      <c r="AU332" s="242" t="s">
        <v>91</v>
      </c>
      <c r="AY332" s="19" t="s">
        <v>251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257</v>
      </c>
      <c r="BM332" s="242" t="s">
        <v>6801</v>
      </c>
    </row>
    <row r="333" s="13" customFormat="1">
      <c r="A333" s="13"/>
      <c r="B333" s="249"/>
      <c r="C333" s="250"/>
      <c r="D333" s="251" t="s">
        <v>260</v>
      </c>
      <c r="E333" s="252" t="s">
        <v>1</v>
      </c>
      <c r="F333" s="253" t="s">
        <v>6802</v>
      </c>
      <c r="G333" s="250"/>
      <c r="H333" s="254">
        <v>5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260</v>
      </c>
      <c r="AU333" s="260" t="s">
        <v>91</v>
      </c>
      <c r="AV333" s="13" t="s">
        <v>93</v>
      </c>
      <c r="AW333" s="13" t="s">
        <v>40</v>
      </c>
      <c r="AX333" s="13" t="s">
        <v>91</v>
      </c>
      <c r="AY333" s="260" t="s">
        <v>251</v>
      </c>
    </row>
    <row r="334" s="2" customFormat="1" ht="49.05" customHeight="1">
      <c r="A334" s="41"/>
      <c r="B334" s="42"/>
      <c r="C334" s="294" t="s">
        <v>791</v>
      </c>
      <c r="D334" s="294" t="s">
        <v>338</v>
      </c>
      <c r="E334" s="295" t="s">
        <v>6803</v>
      </c>
      <c r="F334" s="296" t="s">
        <v>6804</v>
      </c>
      <c r="G334" s="297" t="s">
        <v>571</v>
      </c>
      <c r="H334" s="298">
        <v>5</v>
      </c>
      <c r="I334" s="299"/>
      <c r="J334" s="300">
        <f>ROUND(I334*H334,2)</f>
        <v>0</v>
      </c>
      <c r="K334" s="301"/>
      <c r="L334" s="302"/>
      <c r="M334" s="303" t="s">
        <v>1</v>
      </c>
      <c r="N334" s="304" t="s">
        <v>49</v>
      </c>
      <c r="O334" s="94"/>
      <c r="P334" s="240">
        <f>O334*H334</f>
        <v>0</v>
      </c>
      <c r="Q334" s="240">
        <v>0.056599999999999998</v>
      </c>
      <c r="R334" s="240">
        <f>Q334*H334</f>
        <v>0.28299999999999997</v>
      </c>
      <c r="S334" s="240">
        <v>0</v>
      </c>
      <c r="T334" s="24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2" t="s">
        <v>281</v>
      </c>
      <c r="AT334" s="242" t="s">
        <v>338</v>
      </c>
      <c r="AU334" s="242" t="s">
        <v>91</v>
      </c>
      <c r="AY334" s="19" t="s">
        <v>251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9" t="s">
        <v>91</v>
      </c>
      <c r="BK334" s="243">
        <f>ROUND(I334*H334,2)</f>
        <v>0</v>
      </c>
      <c r="BL334" s="19" t="s">
        <v>257</v>
      </c>
      <c r="BM334" s="242" t="s">
        <v>6805</v>
      </c>
    </row>
    <row r="335" s="13" customFormat="1">
      <c r="A335" s="13"/>
      <c r="B335" s="249"/>
      <c r="C335" s="250"/>
      <c r="D335" s="251" t="s">
        <v>260</v>
      </c>
      <c r="E335" s="252" t="s">
        <v>1</v>
      </c>
      <c r="F335" s="253" t="s">
        <v>6802</v>
      </c>
      <c r="G335" s="250"/>
      <c r="H335" s="254">
        <v>5</v>
      </c>
      <c r="I335" s="255"/>
      <c r="J335" s="250"/>
      <c r="K335" s="250"/>
      <c r="L335" s="256"/>
      <c r="M335" s="257"/>
      <c r="N335" s="258"/>
      <c r="O335" s="258"/>
      <c r="P335" s="258"/>
      <c r="Q335" s="258"/>
      <c r="R335" s="258"/>
      <c r="S335" s="258"/>
      <c r="T335" s="25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0" t="s">
        <v>260</v>
      </c>
      <c r="AU335" s="260" t="s">
        <v>91</v>
      </c>
      <c r="AV335" s="13" t="s">
        <v>93</v>
      </c>
      <c r="AW335" s="13" t="s">
        <v>40</v>
      </c>
      <c r="AX335" s="13" t="s">
        <v>91</v>
      </c>
      <c r="AY335" s="260" t="s">
        <v>251</v>
      </c>
    </row>
    <row r="336" s="12" customFormat="1" ht="25.92" customHeight="1">
      <c r="A336" s="12"/>
      <c r="B336" s="214"/>
      <c r="C336" s="215"/>
      <c r="D336" s="216" t="s">
        <v>83</v>
      </c>
      <c r="E336" s="217" t="s">
        <v>6806</v>
      </c>
      <c r="F336" s="217" t="s">
        <v>6807</v>
      </c>
      <c r="G336" s="215"/>
      <c r="H336" s="215"/>
      <c r="I336" s="218"/>
      <c r="J336" s="219">
        <f>BK336</f>
        <v>0</v>
      </c>
      <c r="K336" s="215"/>
      <c r="L336" s="220"/>
      <c r="M336" s="221"/>
      <c r="N336" s="222"/>
      <c r="O336" s="222"/>
      <c r="P336" s="223">
        <f>SUM(P337:P340)</f>
        <v>0</v>
      </c>
      <c r="Q336" s="222"/>
      <c r="R336" s="223">
        <f>SUM(R337:R340)</f>
        <v>0</v>
      </c>
      <c r="S336" s="222"/>
      <c r="T336" s="224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5" t="s">
        <v>91</v>
      </c>
      <c r="AT336" s="226" t="s">
        <v>83</v>
      </c>
      <c r="AU336" s="226" t="s">
        <v>84</v>
      </c>
      <c r="AY336" s="225" t="s">
        <v>251</v>
      </c>
      <c r="BK336" s="227">
        <f>SUM(BK337:BK340)</f>
        <v>0</v>
      </c>
    </row>
    <row r="337" s="2" customFormat="1" ht="24.15" customHeight="1">
      <c r="A337" s="41"/>
      <c r="B337" s="42"/>
      <c r="C337" s="230" t="s">
        <v>1428</v>
      </c>
      <c r="D337" s="230" t="s">
        <v>253</v>
      </c>
      <c r="E337" s="231" t="s">
        <v>6808</v>
      </c>
      <c r="F337" s="232" t="s">
        <v>6809</v>
      </c>
      <c r="G337" s="233" t="s">
        <v>571</v>
      </c>
      <c r="H337" s="234">
        <v>20</v>
      </c>
      <c r="I337" s="235"/>
      <c r="J337" s="236">
        <f>ROUND(I337*H337,2)</f>
        <v>0</v>
      </c>
      <c r="K337" s="237"/>
      <c r="L337" s="47"/>
      <c r="M337" s="238" t="s">
        <v>1</v>
      </c>
      <c r="N337" s="239" t="s">
        <v>49</v>
      </c>
      <c r="O337" s="94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42" t="s">
        <v>257</v>
      </c>
      <c r="AT337" s="242" t="s">
        <v>253</v>
      </c>
      <c r="AU337" s="242" t="s">
        <v>91</v>
      </c>
      <c r="AY337" s="19" t="s">
        <v>251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9" t="s">
        <v>91</v>
      </c>
      <c r="BK337" s="243">
        <f>ROUND(I337*H337,2)</f>
        <v>0</v>
      </c>
      <c r="BL337" s="19" t="s">
        <v>257</v>
      </c>
      <c r="BM337" s="242" t="s">
        <v>1229</v>
      </c>
    </row>
    <row r="338" s="13" customFormat="1">
      <c r="A338" s="13"/>
      <c r="B338" s="249"/>
      <c r="C338" s="250"/>
      <c r="D338" s="251" t="s">
        <v>260</v>
      </c>
      <c r="E338" s="252" t="s">
        <v>1</v>
      </c>
      <c r="F338" s="253" t="s">
        <v>6810</v>
      </c>
      <c r="G338" s="250"/>
      <c r="H338" s="254">
        <v>20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260</v>
      </c>
      <c r="AU338" s="260" t="s">
        <v>91</v>
      </c>
      <c r="AV338" s="13" t="s">
        <v>93</v>
      </c>
      <c r="AW338" s="13" t="s">
        <v>40</v>
      </c>
      <c r="AX338" s="13" t="s">
        <v>91</v>
      </c>
      <c r="AY338" s="260" t="s">
        <v>251</v>
      </c>
    </row>
    <row r="339" s="2" customFormat="1" ht="24.15" customHeight="1">
      <c r="A339" s="41"/>
      <c r="B339" s="42"/>
      <c r="C339" s="294" t="s">
        <v>796</v>
      </c>
      <c r="D339" s="294" t="s">
        <v>338</v>
      </c>
      <c r="E339" s="295" t="s">
        <v>6811</v>
      </c>
      <c r="F339" s="296" t="s">
        <v>6812</v>
      </c>
      <c r="G339" s="297" t="s">
        <v>571</v>
      </c>
      <c r="H339" s="298">
        <v>4000</v>
      </c>
      <c r="I339" s="299"/>
      <c r="J339" s="300">
        <f>ROUND(I339*H339,2)</f>
        <v>0</v>
      </c>
      <c r="K339" s="301"/>
      <c r="L339" s="302"/>
      <c r="M339" s="303" t="s">
        <v>1</v>
      </c>
      <c r="N339" s="304" t="s">
        <v>49</v>
      </c>
      <c r="O339" s="94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42" t="s">
        <v>281</v>
      </c>
      <c r="AT339" s="242" t="s">
        <v>338</v>
      </c>
      <c r="AU339" s="242" t="s">
        <v>91</v>
      </c>
      <c r="AY339" s="19" t="s">
        <v>251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9" t="s">
        <v>91</v>
      </c>
      <c r="BK339" s="243">
        <f>ROUND(I339*H339,2)</f>
        <v>0</v>
      </c>
      <c r="BL339" s="19" t="s">
        <v>257</v>
      </c>
      <c r="BM339" s="242" t="s">
        <v>1235</v>
      </c>
    </row>
    <row r="340" s="13" customFormat="1">
      <c r="A340" s="13"/>
      <c r="B340" s="249"/>
      <c r="C340" s="250"/>
      <c r="D340" s="251" t="s">
        <v>260</v>
      </c>
      <c r="E340" s="252" t="s">
        <v>1</v>
      </c>
      <c r="F340" s="253" t="s">
        <v>6813</v>
      </c>
      <c r="G340" s="250"/>
      <c r="H340" s="254">
        <v>4000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260</v>
      </c>
      <c r="AU340" s="260" t="s">
        <v>91</v>
      </c>
      <c r="AV340" s="13" t="s">
        <v>93</v>
      </c>
      <c r="AW340" s="13" t="s">
        <v>40</v>
      </c>
      <c r="AX340" s="13" t="s">
        <v>91</v>
      </c>
      <c r="AY340" s="260" t="s">
        <v>251</v>
      </c>
    </row>
    <row r="341" s="12" customFormat="1" ht="25.92" customHeight="1">
      <c r="A341" s="12"/>
      <c r="B341" s="214"/>
      <c r="C341" s="215"/>
      <c r="D341" s="216" t="s">
        <v>83</v>
      </c>
      <c r="E341" s="217" t="s">
        <v>6814</v>
      </c>
      <c r="F341" s="217" t="s">
        <v>6815</v>
      </c>
      <c r="G341" s="215"/>
      <c r="H341" s="215"/>
      <c r="I341" s="218"/>
      <c r="J341" s="219">
        <f>BK341</f>
        <v>0</v>
      </c>
      <c r="K341" s="215"/>
      <c r="L341" s="220"/>
      <c r="M341" s="221"/>
      <c r="N341" s="222"/>
      <c r="O341" s="222"/>
      <c r="P341" s="223">
        <f>SUM(P342:P357)</f>
        <v>0</v>
      </c>
      <c r="Q341" s="222"/>
      <c r="R341" s="223">
        <f>SUM(R342:R357)</f>
        <v>0</v>
      </c>
      <c r="S341" s="222"/>
      <c r="T341" s="224">
        <f>SUM(T342:T357)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5" t="s">
        <v>91</v>
      </c>
      <c r="AT341" s="226" t="s">
        <v>83</v>
      </c>
      <c r="AU341" s="226" t="s">
        <v>84</v>
      </c>
      <c r="AY341" s="225" t="s">
        <v>251</v>
      </c>
      <c r="BK341" s="227">
        <f>SUM(BK342:BK357)</f>
        <v>0</v>
      </c>
    </row>
    <row r="342" s="2" customFormat="1" ht="24.15" customHeight="1">
      <c r="A342" s="41"/>
      <c r="B342" s="42"/>
      <c r="C342" s="230" t="s">
        <v>1464</v>
      </c>
      <c r="D342" s="230" t="s">
        <v>253</v>
      </c>
      <c r="E342" s="231" t="s">
        <v>6816</v>
      </c>
      <c r="F342" s="232" t="s">
        <v>6817</v>
      </c>
      <c r="G342" s="233" t="s">
        <v>298</v>
      </c>
      <c r="H342" s="234">
        <v>3486.9380000000001</v>
      </c>
      <c r="I342" s="235"/>
      <c r="J342" s="236">
        <f>ROUND(I342*H342,2)</f>
        <v>0</v>
      </c>
      <c r="K342" s="237"/>
      <c r="L342" s="47"/>
      <c r="M342" s="238" t="s">
        <v>1</v>
      </c>
      <c r="N342" s="239" t="s">
        <v>49</v>
      </c>
      <c r="O342" s="94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42" t="s">
        <v>257</v>
      </c>
      <c r="AT342" s="242" t="s">
        <v>253</v>
      </c>
      <c r="AU342" s="242" t="s">
        <v>91</v>
      </c>
      <c r="AY342" s="19" t="s">
        <v>251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9" t="s">
        <v>91</v>
      </c>
      <c r="BK342" s="243">
        <f>ROUND(I342*H342,2)</f>
        <v>0</v>
      </c>
      <c r="BL342" s="19" t="s">
        <v>257</v>
      </c>
      <c r="BM342" s="242" t="s">
        <v>1239</v>
      </c>
    </row>
    <row r="343" s="13" customFormat="1">
      <c r="A343" s="13"/>
      <c r="B343" s="249"/>
      <c r="C343" s="250"/>
      <c r="D343" s="251" t="s">
        <v>260</v>
      </c>
      <c r="E343" s="252" t="s">
        <v>1</v>
      </c>
      <c r="F343" s="253" t="s">
        <v>6818</v>
      </c>
      <c r="G343" s="250"/>
      <c r="H343" s="254">
        <v>34.079999999999998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260</v>
      </c>
      <c r="AU343" s="260" t="s">
        <v>91</v>
      </c>
      <c r="AV343" s="13" t="s">
        <v>93</v>
      </c>
      <c r="AW343" s="13" t="s">
        <v>40</v>
      </c>
      <c r="AX343" s="13" t="s">
        <v>84</v>
      </c>
      <c r="AY343" s="260" t="s">
        <v>251</v>
      </c>
    </row>
    <row r="344" s="13" customFormat="1">
      <c r="A344" s="13"/>
      <c r="B344" s="249"/>
      <c r="C344" s="250"/>
      <c r="D344" s="251" t="s">
        <v>260</v>
      </c>
      <c r="E344" s="252" t="s">
        <v>1</v>
      </c>
      <c r="F344" s="253" t="s">
        <v>6819</v>
      </c>
      <c r="G344" s="250"/>
      <c r="H344" s="254">
        <v>2808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260</v>
      </c>
      <c r="AU344" s="260" t="s">
        <v>91</v>
      </c>
      <c r="AV344" s="13" t="s">
        <v>93</v>
      </c>
      <c r="AW344" s="13" t="s">
        <v>40</v>
      </c>
      <c r="AX344" s="13" t="s">
        <v>84</v>
      </c>
      <c r="AY344" s="260" t="s">
        <v>251</v>
      </c>
    </row>
    <row r="345" s="13" customFormat="1">
      <c r="A345" s="13"/>
      <c r="B345" s="249"/>
      <c r="C345" s="250"/>
      <c r="D345" s="251" t="s">
        <v>260</v>
      </c>
      <c r="E345" s="252" t="s">
        <v>1</v>
      </c>
      <c r="F345" s="253" t="s">
        <v>6820</v>
      </c>
      <c r="G345" s="250"/>
      <c r="H345" s="254">
        <v>635.85799999999995</v>
      </c>
      <c r="I345" s="255"/>
      <c r="J345" s="250"/>
      <c r="K345" s="250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260</v>
      </c>
      <c r="AU345" s="260" t="s">
        <v>91</v>
      </c>
      <c r="AV345" s="13" t="s">
        <v>93</v>
      </c>
      <c r="AW345" s="13" t="s">
        <v>40</v>
      </c>
      <c r="AX345" s="13" t="s">
        <v>84</v>
      </c>
      <c r="AY345" s="260" t="s">
        <v>251</v>
      </c>
    </row>
    <row r="346" s="13" customFormat="1">
      <c r="A346" s="13"/>
      <c r="B346" s="249"/>
      <c r="C346" s="250"/>
      <c r="D346" s="251" t="s">
        <v>260</v>
      </c>
      <c r="E346" s="252" t="s">
        <v>1</v>
      </c>
      <c r="F346" s="253" t="s">
        <v>6821</v>
      </c>
      <c r="G346" s="250"/>
      <c r="H346" s="254">
        <v>9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260</v>
      </c>
      <c r="AU346" s="260" t="s">
        <v>91</v>
      </c>
      <c r="AV346" s="13" t="s">
        <v>93</v>
      </c>
      <c r="AW346" s="13" t="s">
        <v>40</v>
      </c>
      <c r="AX346" s="13" t="s">
        <v>84</v>
      </c>
      <c r="AY346" s="260" t="s">
        <v>251</v>
      </c>
    </row>
    <row r="347" s="14" customFormat="1">
      <c r="A347" s="14"/>
      <c r="B347" s="261"/>
      <c r="C347" s="262"/>
      <c r="D347" s="251" t="s">
        <v>260</v>
      </c>
      <c r="E347" s="263" t="s">
        <v>1</v>
      </c>
      <c r="F347" s="264" t="s">
        <v>262</v>
      </c>
      <c r="G347" s="262"/>
      <c r="H347" s="265">
        <v>3486.9380000000001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1" t="s">
        <v>260</v>
      </c>
      <c r="AU347" s="271" t="s">
        <v>91</v>
      </c>
      <c r="AV347" s="14" t="s">
        <v>257</v>
      </c>
      <c r="AW347" s="14" t="s">
        <v>40</v>
      </c>
      <c r="AX347" s="14" t="s">
        <v>91</v>
      </c>
      <c r="AY347" s="271" t="s">
        <v>251</v>
      </c>
    </row>
    <row r="348" s="2" customFormat="1" ht="21.75" customHeight="1">
      <c r="A348" s="41"/>
      <c r="B348" s="42"/>
      <c r="C348" s="230" t="s">
        <v>1469</v>
      </c>
      <c r="D348" s="230" t="s">
        <v>253</v>
      </c>
      <c r="E348" s="231" t="s">
        <v>6822</v>
      </c>
      <c r="F348" s="232" t="s">
        <v>6823</v>
      </c>
      <c r="G348" s="233" t="s">
        <v>298</v>
      </c>
      <c r="H348" s="234">
        <v>2808</v>
      </c>
      <c r="I348" s="235"/>
      <c r="J348" s="236">
        <f>ROUND(I348*H348,2)</f>
        <v>0</v>
      </c>
      <c r="K348" s="237"/>
      <c r="L348" s="47"/>
      <c r="M348" s="238" t="s">
        <v>1</v>
      </c>
      <c r="N348" s="239" t="s">
        <v>49</v>
      </c>
      <c r="O348" s="94"/>
      <c r="P348" s="240">
        <f>O348*H348</f>
        <v>0</v>
      </c>
      <c r="Q348" s="240">
        <v>0</v>
      </c>
      <c r="R348" s="240">
        <f>Q348*H348</f>
        <v>0</v>
      </c>
      <c r="S348" s="240">
        <v>0</v>
      </c>
      <c r="T348" s="241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42" t="s">
        <v>257</v>
      </c>
      <c r="AT348" s="242" t="s">
        <v>253</v>
      </c>
      <c r="AU348" s="242" t="s">
        <v>91</v>
      </c>
      <c r="AY348" s="19" t="s">
        <v>251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9" t="s">
        <v>91</v>
      </c>
      <c r="BK348" s="243">
        <f>ROUND(I348*H348,2)</f>
        <v>0</v>
      </c>
      <c r="BL348" s="19" t="s">
        <v>257</v>
      </c>
      <c r="BM348" s="242" t="s">
        <v>1258</v>
      </c>
    </row>
    <row r="349" s="2" customFormat="1" ht="24.15" customHeight="1">
      <c r="A349" s="41"/>
      <c r="B349" s="42"/>
      <c r="C349" s="230" t="s">
        <v>1474</v>
      </c>
      <c r="D349" s="230" t="s">
        <v>253</v>
      </c>
      <c r="E349" s="231" t="s">
        <v>6824</v>
      </c>
      <c r="F349" s="232" t="s">
        <v>6825</v>
      </c>
      <c r="G349" s="233" t="s">
        <v>298</v>
      </c>
      <c r="H349" s="234">
        <v>43352</v>
      </c>
      <c r="I349" s="235"/>
      <c r="J349" s="236">
        <f>ROUND(I349*H349,2)</f>
        <v>0</v>
      </c>
      <c r="K349" s="237"/>
      <c r="L349" s="47"/>
      <c r="M349" s="238" t="s">
        <v>1</v>
      </c>
      <c r="N349" s="239" t="s">
        <v>49</v>
      </c>
      <c r="O349" s="94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2" t="s">
        <v>257</v>
      </c>
      <c r="AT349" s="242" t="s">
        <v>253</v>
      </c>
      <c r="AU349" s="242" t="s">
        <v>91</v>
      </c>
      <c r="AY349" s="19" t="s">
        <v>251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9" t="s">
        <v>91</v>
      </c>
      <c r="BK349" s="243">
        <f>ROUND(I349*H349,2)</f>
        <v>0</v>
      </c>
      <c r="BL349" s="19" t="s">
        <v>257</v>
      </c>
      <c r="BM349" s="242" t="s">
        <v>1263</v>
      </c>
    </row>
    <row r="350" s="2" customFormat="1" ht="21.75" customHeight="1">
      <c r="A350" s="41"/>
      <c r="B350" s="42"/>
      <c r="C350" s="230" t="s">
        <v>1479</v>
      </c>
      <c r="D350" s="230" t="s">
        <v>253</v>
      </c>
      <c r="E350" s="231" t="s">
        <v>6826</v>
      </c>
      <c r="F350" s="232" t="s">
        <v>6827</v>
      </c>
      <c r="G350" s="233" t="s">
        <v>298</v>
      </c>
      <c r="H350" s="234">
        <v>661.40999999999997</v>
      </c>
      <c r="I350" s="235"/>
      <c r="J350" s="236">
        <f>ROUND(I350*H350,2)</f>
        <v>0</v>
      </c>
      <c r="K350" s="237"/>
      <c r="L350" s="47"/>
      <c r="M350" s="238" t="s">
        <v>1</v>
      </c>
      <c r="N350" s="239" t="s">
        <v>49</v>
      </c>
      <c r="O350" s="94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42" t="s">
        <v>257</v>
      </c>
      <c r="AT350" s="242" t="s">
        <v>253</v>
      </c>
      <c r="AU350" s="242" t="s">
        <v>91</v>
      </c>
      <c r="AY350" s="19" t="s">
        <v>251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9" t="s">
        <v>91</v>
      </c>
      <c r="BK350" s="243">
        <f>ROUND(I350*H350,2)</f>
        <v>0</v>
      </c>
      <c r="BL350" s="19" t="s">
        <v>257</v>
      </c>
      <c r="BM350" s="242" t="s">
        <v>1268</v>
      </c>
    </row>
    <row r="351" s="2" customFormat="1" ht="24.15" customHeight="1">
      <c r="A351" s="41"/>
      <c r="B351" s="42"/>
      <c r="C351" s="230" t="s">
        <v>1484</v>
      </c>
      <c r="D351" s="230" t="s">
        <v>253</v>
      </c>
      <c r="E351" s="231" t="s">
        <v>6828</v>
      </c>
      <c r="F351" s="232" t="s">
        <v>6829</v>
      </c>
      <c r="G351" s="233" t="s">
        <v>298</v>
      </c>
      <c r="H351" s="234">
        <v>12566.790000000001</v>
      </c>
      <c r="I351" s="235"/>
      <c r="J351" s="236">
        <f>ROUND(I351*H351,2)</f>
        <v>0</v>
      </c>
      <c r="K351" s="237"/>
      <c r="L351" s="47"/>
      <c r="M351" s="238" t="s">
        <v>1</v>
      </c>
      <c r="N351" s="239" t="s">
        <v>49</v>
      </c>
      <c r="O351" s="94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42" t="s">
        <v>257</v>
      </c>
      <c r="AT351" s="242" t="s">
        <v>253</v>
      </c>
      <c r="AU351" s="242" t="s">
        <v>91</v>
      </c>
      <c r="AY351" s="19" t="s">
        <v>251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9" t="s">
        <v>91</v>
      </c>
      <c r="BK351" s="243">
        <f>ROUND(I351*H351,2)</f>
        <v>0</v>
      </c>
      <c r="BL351" s="19" t="s">
        <v>257</v>
      </c>
      <c r="BM351" s="242" t="s">
        <v>1282</v>
      </c>
    </row>
    <row r="352" s="2" customFormat="1" ht="37.8" customHeight="1">
      <c r="A352" s="41"/>
      <c r="B352" s="42"/>
      <c r="C352" s="230" t="s">
        <v>4606</v>
      </c>
      <c r="D352" s="230" t="s">
        <v>253</v>
      </c>
      <c r="E352" s="231" t="s">
        <v>6830</v>
      </c>
      <c r="F352" s="232" t="s">
        <v>6831</v>
      </c>
      <c r="G352" s="233" t="s">
        <v>298</v>
      </c>
      <c r="H352" s="234">
        <v>9</v>
      </c>
      <c r="I352" s="235"/>
      <c r="J352" s="236">
        <f>ROUND(I352*H352,2)</f>
        <v>0</v>
      </c>
      <c r="K352" s="237"/>
      <c r="L352" s="47"/>
      <c r="M352" s="238" t="s">
        <v>1</v>
      </c>
      <c r="N352" s="239" t="s">
        <v>49</v>
      </c>
      <c r="O352" s="94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42" t="s">
        <v>257</v>
      </c>
      <c r="AT352" s="242" t="s">
        <v>253</v>
      </c>
      <c r="AU352" s="242" t="s">
        <v>91</v>
      </c>
      <c r="AY352" s="19" t="s">
        <v>251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9" t="s">
        <v>91</v>
      </c>
      <c r="BK352" s="243">
        <f>ROUND(I352*H352,2)</f>
        <v>0</v>
      </c>
      <c r="BL352" s="19" t="s">
        <v>257</v>
      </c>
      <c r="BM352" s="242" t="s">
        <v>2154</v>
      </c>
    </row>
    <row r="353" s="2" customFormat="1" ht="37.8" customHeight="1">
      <c r="A353" s="41"/>
      <c r="B353" s="42"/>
      <c r="C353" s="230" t="s">
        <v>1490</v>
      </c>
      <c r="D353" s="230" t="s">
        <v>253</v>
      </c>
      <c r="E353" s="231" t="s">
        <v>6832</v>
      </c>
      <c r="F353" s="232" t="s">
        <v>6833</v>
      </c>
      <c r="G353" s="233" t="s">
        <v>298</v>
      </c>
      <c r="H353" s="234">
        <v>635.85000000000002</v>
      </c>
      <c r="I353" s="235"/>
      <c r="J353" s="236">
        <f>ROUND(I353*H353,2)</f>
        <v>0</v>
      </c>
      <c r="K353" s="237"/>
      <c r="L353" s="47"/>
      <c r="M353" s="238" t="s">
        <v>1</v>
      </c>
      <c r="N353" s="239" t="s">
        <v>49</v>
      </c>
      <c r="O353" s="94"/>
      <c r="P353" s="240">
        <f>O353*H353</f>
        <v>0</v>
      </c>
      <c r="Q353" s="240">
        <v>0</v>
      </c>
      <c r="R353" s="240">
        <f>Q353*H353</f>
        <v>0</v>
      </c>
      <c r="S353" s="240">
        <v>0</v>
      </c>
      <c r="T353" s="241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42" t="s">
        <v>257</v>
      </c>
      <c r="AT353" s="242" t="s">
        <v>253</v>
      </c>
      <c r="AU353" s="242" t="s">
        <v>91</v>
      </c>
      <c r="AY353" s="19" t="s">
        <v>251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9" t="s">
        <v>91</v>
      </c>
      <c r="BK353" s="243">
        <f>ROUND(I353*H353,2)</f>
        <v>0</v>
      </c>
      <c r="BL353" s="19" t="s">
        <v>257</v>
      </c>
      <c r="BM353" s="242" t="s">
        <v>2163</v>
      </c>
    </row>
    <row r="354" s="2" customFormat="1" ht="37.8" customHeight="1">
      <c r="A354" s="41"/>
      <c r="B354" s="42"/>
      <c r="C354" s="230" t="s">
        <v>818</v>
      </c>
      <c r="D354" s="230" t="s">
        <v>253</v>
      </c>
      <c r="E354" s="231" t="s">
        <v>6834</v>
      </c>
      <c r="F354" s="232" t="s">
        <v>6835</v>
      </c>
      <c r="G354" s="233" t="s">
        <v>298</v>
      </c>
      <c r="H354" s="234">
        <v>2808</v>
      </c>
      <c r="I354" s="235"/>
      <c r="J354" s="236">
        <f>ROUND(I354*H354,2)</f>
        <v>0</v>
      </c>
      <c r="K354" s="237"/>
      <c r="L354" s="47"/>
      <c r="M354" s="238" t="s">
        <v>1</v>
      </c>
      <c r="N354" s="239" t="s">
        <v>49</v>
      </c>
      <c r="O354" s="94"/>
      <c r="P354" s="240">
        <f>O354*H354</f>
        <v>0</v>
      </c>
      <c r="Q354" s="240">
        <v>0</v>
      </c>
      <c r="R354" s="240">
        <f>Q354*H354</f>
        <v>0</v>
      </c>
      <c r="S354" s="240">
        <v>0</v>
      </c>
      <c r="T354" s="241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42" t="s">
        <v>257</v>
      </c>
      <c r="AT354" s="242" t="s">
        <v>253</v>
      </c>
      <c r="AU354" s="242" t="s">
        <v>91</v>
      </c>
      <c r="AY354" s="19" t="s">
        <v>251</v>
      </c>
      <c r="BE354" s="243">
        <f>IF(N354="základní",J354,0)</f>
        <v>0</v>
      </c>
      <c r="BF354" s="243">
        <f>IF(N354="snížená",J354,0)</f>
        <v>0</v>
      </c>
      <c r="BG354" s="243">
        <f>IF(N354="zákl. přenesená",J354,0)</f>
        <v>0</v>
      </c>
      <c r="BH354" s="243">
        <f>IF(N354="sníž. přenesená",J354,0)</f>
        <v>0</v>
      </c>
      <c r="BI354" s="243">
        <f>IF(N354="nulová",J354,0)</f>
        <v>0</v>
      </c>
      <c r="BJ354" s="19" t="s">
        <v>91</v>
      </c>
      <c r="BK354" s="243">
        <f>ROUND(I354*H354,2)</f>
        <v>0</v>
      </c>
      <c r="BL354" s="19" t="s">
        <v>257</v>
      </c>
      <c r="BM354" s="242" t="s">
        <v>2171</v>
      </c>
    </row>
    <row r="355" s="2" customFormat="1" ht="37.8" customHeight="1">
      <c r="A355" s="41"/>
      <c r="B355" s="42"/>
      <c r="C355" s="230" t="s">
        <v>1538</v>
      </c>
      <c r="D355" s="230" t="s">
        <v>253</v>
      </c>
      <c r="E355" s="231" t="s">
        <v>6836</v>
      </c>
      <c r="F355" s="232" t="s">
        <v>6837</v>
      </c>
      <c r="G355" s="233" t="s">
        <v>298</v>
      </c>
      <c r="H355" s="234">
        <v>34.079999999999998</v>
      </c>
      <c r="I355" s="235"/>
      <c r="J355" s="236">
        <f>ROUND(I355*H355,2)</f>
        <v>0</v>
      </c>
      <c r="K355" s="237"/>
      <c r="L355" s="47"/>
      <c r="M355" s="238" t="s">
        <v>1</v>
      </c>
      <c r="N355" s="239" t="s">
        <v>49</v>
      </c>
      <c r="O355" s="94"/>
      <c r="P355" s="240">
        <f>O355*H355</f>
        <v>0</v>
      </c>
      <c r="Q355" s="240">
        <v>0</v>
      </c>
      <c r="R355" s="240">
        <f>Q355*H355</f>
        <v>0</v>
      </c>
      <c r="S355" s="240">
        <v>0</v>
      </c>
      <c r="T355" s="241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42" t="s">
        <v>257</v>
      </c>
      <c r="AT355" s="242" t="s">
        <v>253</v>
      </c>
      <c r="AU355" s="242" t="s">
        <v>91</v>
      </c>
      <c r="AY355" s="19" t="s">
        <v>251</v>
      </c>
      <c r="BE355" s="243">
        <f>IF(N355="základní",J355,0)</f>
        <v>0</v>
      </c>
      <c r="BF355" s="243">
        <f>IF(N355="snížená",J355,0)</f>
        <v>0</v>
      </c>
      <c r="BG355" s="243">
        <f>IF(N355="zákl. přenesená",J355,0)</f>
        <v>0</v>
      </c>
      <c r="BH355" s="243">
        <f>IF(N355="sníž. přenesená",J355,0)</f>
        <v>0</v>
      </c>
      <c r="BI355" s="243">
        <f>IF(N355="nulová",J355,0)</f>
        <v>0</v>
      </c>
      <c r="BJ355" s="19" t="s">
        <v>91</v>
      </c>
      <c r="BK355" s="243">
        <f>ROUND(I355*H355,2)</f>
        <v>0</v>
      </c>
      <c r="BL355" s="19" t="s">
        <v>257</v>
      </c>
      <c r="BM355" s="242" t="s">
        <v>2179</v>
      </c>
    </row>
    <row r="356" s="2" customFormat="1" ht="24.15" customHeight="1">
      <c r="A356" s="41"/>
      <c r="B356" s="42"/>
      <c r="C356" s="230" t="s">
        <v>823</v>
      </c>
      <c r="D356" s="230" t="s">
        <v>253</v>
      </c>
      <c r="E356" s="231" t="s">
        <v>6838</v>
      </c>
      <c r="F356" s="232" t="s">
        <v>6839</v>
      </c>
      <c r="G356" s="233" t="s">
        <v>298</v>
      </c>
      <c r="H356" s="234">
        <v>2045.24</v>
      </c>
      <c r="I356" s="235"/>
      <c r="J356" s="236">
        <f>ROUND(I356*H356,2)</f>
        <v>0</v>
      </c>
      <c r="K356" s="237"/>
      <c r="L356" s="47"/>
      <c r="M356" s="238" t="s">
        <v>1</v>
      </c>
      <c r="N356" s="239" t="s">
        <v>49</v>
      </c>
      <c r="O356" s="94"/>
      <c r="P356" s="240">
        <f>O356*H356</f>
        <v>0</v>
      </c>
      <c r="Q356" s="240">
        <v>0</v>
      </c>
      <c r="R356" s="240">
        <f>Q356*H356</f>
        <v>0</v>
      </c>
      <c r="S356" s="240">
        <v>0</v>
      </c>
      <c r="T356" s="241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42" t="s">
        <v>257</v>
      </c>
      <c r="AT356" s="242" t="s">
        <v>253</v>
      </c>
      <c r="AU356" s="242" t="s">
        <v>91</v>
      </c>
      <c r="AY356" s="19" t="s">
        <v>251</v>
      </c>
      <c r="BE356" s="243">
        <f>IF(N356="základní",J356,0)</f>
        <v>0</v>
      </c>
      <c r="BF356" s="243">
        <f>IF(N356="snížená",J356,0)</f>
        <v>0</v>
      </c>
      <c r="BG356" s="243">
        <f>IF(N356="zákl. přenesená",J356,0)</f>
        <v>0</v>
      </c>
      <c r="BH356" s="243">
        <f>IF(N356="sníž. přenesená",J356,0)</f>
        <v>0</v>
      </c>
      <c r="BI356" s="243">
        <f>IF(N356="nulová",J356,0)</f>
        <v>0</v>
      </c>
      <c r="BJ356" s="19" t="s">
        <v>91</v>
      </c>
      <c r="BK356" s="243">
        <f>ROUND(I356*H356,2)</f>
        <v>0</v>
      </c>
      <c r="BL356" s="19" t="s">
        <v>257</v>
      </c>
      <c r="BM356" s="242" t="s">
        <v>2187</v>
      </c>
    </row>
    <row r="357" s="2" customFormat="1" ht="33" customHeight="1">
      <c r="A357" s="41"/>
      <c r="B357" s="42"/>
      <c r="C357" s="230" t="s">
        <v>1551</v>
      </c>
      <c r="D357" s="230" t="s">
        <v>253</v>
      </c>
      <c r="E357" s="231" t="s">
        <v>6840</v>
      </c>
      <c r="F357" s="232" t="s">
        <v>6841</v>
      </c>
      <c r="G357" s="233" t="s">
        <v>298</v>
      </c>
      <c r="H357" s="234">
        <v>85.900000000000006</v>
      </c>
      <c r="I357" s="235"/>
      <c r="J357" s="236">
        <f>ROUND(I357*H357,2)</f>
        <v>0</v>
      </c>
      <c r="K357" s="237"/>
      <c r="L357" s="47"/>
      <c r="M357" s="238" t="s">
        <v>1</v>
      </c>
      <c r="N357" s="239" t="s">
        <v>49</v>
      </c>
      <c r="O357" s="94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42" t="s">
        <v>257</v>
      </c>
      <c r="AT357" s="242" t="s">
        <v>253</v>
      </c>
      <c r="AU357" s="242" t="s">
        <v>91</v>
      </c>
      <c r="AY357" s="19" t="s">
        <v>251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9" t="s">
        <v>91</v>
      </c>
      <c r="BK357" s="243">
        <f>ROUND(I357*H357,2)</f>
        <v>0</v>
      </c>
      <c r="BL357" s="19" t="s">
        <v>257</v>
      </c>
      <c r="BM357" s="242" t="s">
        <v>5989</v>
      </c>
    </row>
    <row r="358" s="12" customFormat="1" ht="25.92" customHeight="1">
      <c r="A358" s="12"/>
      <c r="B358" s="214"/>
      <c r="C358" s="215"/>
      <c r="D358" s="216" t="s">
        <v>83</v>
      </c>
      <c r="E358" s="217" t="s">
        <v>6842</v>
      </c>
      <c r="F358" s="217" t="s">
        <v>6843</v>
      </c>
      <c r="G358" s="215"/>
      <c r="H358" s="215"/>
      <c r="I358" s="218"/>
      <c r="J358" s="219">
        <f>BK358</f>
        <v>0</v>
      </c>
      <c r="K358" s="215"/>
      <c r="L358" s="220"/>
      <c r="M358" s="221"/>
      <c r="N358" s="222"/>
      <c r="O358" s="222"/>
      <c r="P358" s="223">
        <f>P359</f>
        <v>0</v>
      </c>
      <c r="Q358" s="222"/>
      <c r="R358" s="223">
        <f>R359</f>
        <v>0</v>
      </c>
      <c r="S358" s="222"/>
      <c r="T358" s="224">
        <f>T359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5" t="s">
        <v>91</v>
      </c>
      <c r="AT358" s="226" t="s">
        <v>83</v>
      </c>
      <c r="AU358" s="226" t="s">
        <v>84</v>
      </c>
      <c r="AY358" s="225" t="s">
        <v>251</v>
      </c>
      <c r="BK358" s="227">
        <f>BK359</f>
        <v>0</v>
      </c>
    </row>
    <row r="359" s="2" customFormat="1" ht="24.15" customHeight="1">
      <c r="A359" s="41"/>
      <c r="B359" s="42"/>
      <c r="C359" s="230" t="s">
        <v>828</v>
      </c>
      <c r="D359" s="230" t="s">
        <v>253</v>
      </c>
      <c r="E359" s="231" t="s">
        <v>6844</v>
      </c>
      <c r="F359" s="232" t="s">
        <v>6845</v>
      </c>
      <c r="G359" s="233" t="s">
        <v>321</v>
      </c>
      <c r="H359" s="234">
        <v>368</v>
      </c>
      <c r="I359" s="235"/>
      <c r="J359" s="236">
        <f>ROUND(I359*H359,2)</f>
        <v>0</v>
      </c>
      <c r="K359" s="237"/>
      <c r="L359" s="47"/>
      <c r="M359" s="238" t="s">
        <v>1</v>
      </c>
      <c r="N359" s="239" t="s">
        <v>49</v>
      </c>
      <c r="O359" s="94"/>
      <c r="P359" s="240">
        <f>O359*H359</f>
        <v>0</v>
      </c>
      <c r="Q359" s="240">
        <v>0</v>
      </c>
      <c r="R359" s="240">
        <f>Q359*H359</f>
        <v>0</v>
      </c>
      <c r="S359" s="240">
        <v>0</v>
      </c>
      <c r="T359" s="241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42" t="s">
        <v>257</v>
      </c>
      <c r="AT359" s="242" t="s">
        <v>253</v>
      </c>
      <c r="AU359" s="242" t="s">
        <v>91</v>
      </c>
      <c r="AY359" s="19" t="s">
        <v>251</v>
      </c>
      <c r="BE359" s="243">
        <f>IF(N359="základní",J359,0)</f>
        <v>0</v>
      </c>
      <c r="BF359" s="243">
        <f>IF(N359="snížená",J359,0)</f>
        <v>0</v>
      </c>
      <c r="BG359" s="243">
        <f>IF(N359="zákl. přenesená",J359,0)</f>
        <v>0</v>
      </c>
      <c r="BH359" s="243">
        <f>IF(N359="sníž. přenesená",J359,0)</f>
        <v>0</v>
      </c>
      <c r="BI359" s="243">
        <f>IF(N359="nulová",J359,0)</f>
        <v>0</v>
      </c>
      <c r="BJ359" s="19" t="s">
        <v>91</v>
      </c>
      <c r="BK359" s="243">
        <f>ROUND(I359*H359,2)</f>
        <v>0</v>
      </c>
      <c r="BL359" s="19" t="s">
        <v>257</v>
      </c>
      <c r="BM359" s="242" t="s">
        <v>2195</v>
      </c>
    </row>
    <row r="360" s="12" customFormat="1" ht="25.92" customHeight="1">
      <c r="A360" s="12"/>
      <c r="B360" s="214"/>
      <c r="C360" s="215"/>
      <c r="D360" s="216" t="s">
        <v>83</v>
      </c>
      <c r="E360" s="217" t="s">
        <v>6846</v>
      </c>
      <c r="F360" s="217" t="s">
        <v>6847</v>
      </c>
      <c r="G360" s="215"/>
      <c r="H360" s="215"/>
      <c r="I360" s="218"/>
      <c r="J360" s="219">
        <f>BK360</f>
        <v>0</v>
      </c>
      <c r="K360" s="215"/>
      <c r="L360" s="220"/>
      <c r="M360" s="221"/>
      <c r="N360" s="222"/>
      <c r="O360" s="222"/>
      <c r="P360" s="223">
        <f>SUM(P361:P369)</f>
        <v>0</v>
      </c>
      <c r="Q360" s="222"/>
      <c r="R360" s="223">
        <f>SUM(R361:R369)</f>
        <v>0</v>
      </c>
      <c r="S360" s="222"/>
      <c r="T360" s="224">
        <f>SUM(T361:T369)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5" t="s">
        <v>91</v>
      </c>
      <c r="AT360" s="226" t="s">
        <v>83</v>
      </c>
      <c r="AU360" s="226" t="s">
        <v>84</v>
      </c>
      <c r="AY360" s="225" t="s">
        <v>251</v>
      </c>
      <c r="BK360" s="227">
        <f>SUM(BK361:BK369)</f>
        <v>0</v>
      </c>
    </row>
    <row r="361" s="2" customFormat="1" ht="24.15" customHeight="1">
      <c r="A361" s="41"/>
      <c r="B361" s="42"/>
      <c r="C361" s="230" t="s">
        <v>1566</v>
      </c>
      <c r="D361" s="230" t="s">
        <v>253</v>
      </c>
      <c r="E361" s="231" t="s">
        <v>6848</v>
      </c>
      <c r="F361" s="232" t="s">
        <v>6849</v>
      </c>
      <c r="G361" s="233" t="s">
        <v>321</v>
      </c>
      <c r="H361" s="234">
        <v>368</v>
      </c>
      <c r="I361" s="235"/>
      <c r="J361" s="236">
        <f>ROUND(I361*H361,2)</f>
        <v>0</v>
      </c>
      <c r="K361" s="237"/>
      <c r="L361" s="47"/>
      <c r="M361" s="238" t="s">
        <v>1</v>
      </c>
      <c r="N361" s="239" t="s">
        <v>49</v>
      </c>
      <c r="O361" s="94"/>
      <c r="P361" s="240">
        <f>O361*H361</f>
        <v>0</v>
      </c>
      <c r="Q361" s="240">
        <v>0</v>
      </c>
      <c r="R361" s="240">
        <f>Q361*H361</f>
        <v>0</v>
      </c>
      <c r="S361" s="240">
        <v>0</v>
      </c>
      <c r="T361" s="241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42" t="s">
        <v>257</v>
      </c>
      <c r="AT361" s="242" t="s">
        <v>253</v>
      </c>
      <c r="AU361" s="242" t="s">
        <v>91</v>
      </c>
      <c r="AY361" s="19" t="s">
        <v>251</v>
      </c>
      <c r="BE361" s="243">
        <f>IF(N361="základní",J361,0)</f>
        <v>0</v>
      </c>
      <c r="BF361" s="243">
        <f>IF(N361="snížená",J361,0)</f>
        <v>0</v>
      </c>
      <c r="BG361" s="243">
        <f>IF(N361="zákl. přenesená",J361,0)</f>
        <v>0</v>
      </c>
      <c r="BH361" s="243">
        <f>IF(N361="sníž. přenesená",J361,0)</f>
        <v>0</v>
      </c>
      <c r="BI361" s="243">
        <f>IF(N361="nulová",J361,0)</f>
        <v>0</v>
      </c>
      <c r="BJ361" s="19" t="s">
        <v>91</v>
      </c>
      <c r="BK361" s="243">
        <f>ROUND(I361*H361,2)</f>
        <v>0</v>
      </c>
      <c r="BL361" s="19" t="s">
        <v>257</v>
      </c>
      <c r="BM361" s="242" t="s">
        <v>2210</v>
      </c>
    </row>
    <row r="362" s="2" customFormat="1" ht="24.15" customHeight="1">
      <c r="A362" s="41"/>
      <c r="B362" s="42"/>
      <c r="C362" s="230" t="s">
        <v>839</v>
      </c>
      <c r="D362" s="230" t="s">
        <v>253</v>
      </c>
      <c r="E362" s="231" t="s">
        <v>6850</v>
      </c>
      <c r="F362" s="232" t="s">
        <v>6851</v>
      </c>
      <c r="G362" s="233" t="s">
        <v>321</v>
      </c>
      <c r="H362" s="234">
        <v>368</v>
      </c>
      <c r="I362" s="235"/>
      <c r="J362" s="236">
        <f>ROUND(I362*H362,2)</f>
        <v>0</v>
      </c>
      <c r="K362" s="237"/>
      <c r="L362" s="47"/>
      <c r="M362" s="238" t="s">
        <v>1</v>
      </c>
      <c r="N362" s="239" t="s">
        <v>49</v>
      </c>
      <c r="O362" s="94"/>
      <c r="P362" s="240">
        <f>O362*H362</f>
        <v>0</v>
      </c>
      <c r="Q362" s="240">
        <v>0</v>
      </c>
      <c r="R362" s="240">
        <f>Q362*H362</f>
        <v>0</v>
      </c>
      <c r="S362" s="240">
        <v>0</v>
      </c>
      <c r="T362" s="241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42" t="s">
        <v>257</v>
      </c>
      <c r="AT362" s="242" t="s">
        <v>253</v>
      </c>
      <c r="AU362" s="242" t="s">
        <v>91</v>
      </c>
      <c r="AY362" s="19" t="s">
        <v>251</v>
      </c>
      <c r="BE362" s="243">
        <f>IF(N362="základní",J362,0)</f>
        <v>0</v>
      </c>
      <c r="BF362" s="243">
        <f>IF(N362="snížená",J362,0)</f>
        <v>0</v>
      </c>
      <c r="BG362" s="243">
        <f>IF(N362="zákl. přenesená",J362,0)</f>
        <v>0</v>
      </c>
      <c r="BH362" s="243">
        <f>IF(N362="sníž. přenesená",J362,0)</f>
        <v>0</v>
      </c>
      <c r="BI362" s="243">
        <f>IF(N362="nulová",J362,0)</f>
        <v>0</v>
      </c>
      <c r="BJ362" s="19" t="s">
        <v>91</v>
      </c>
      <c r="BK362" s="243">
        <f>ROUND(I362*H362,2)</f>
        <v>0</v>
      </c>
      <c r="BL362" s="19" t="s">
        <v>257</v>
      </c>
      <c r="BM362" s="242" t="s">
        <v>1541</v>
      </c>
    </row>
    <row r="363" s="2" customFormat="1" ht="16.5" customHeight="1">
      <c r="A363" s="41"/>
      <c r="B363" s="42"/>
      <c r="C363" s="230" t="s">
        <v>1578</v>
      </c>
      <c r="D363" s="230" t="s">
        <v>253</v>
      </c>
      <c r="E363" s="231" t="s">
        <v>6852</v>
      </c>
      <c r="F363" s="232" t="s">
        <v>6853</v>
      </c>
      <c r="G363" s="233" t="s">
        <v>321</v>
      </c>
      <c r="H363" s="234">
        <v>368</v>
      </c>
      <c r="I363" s="235"/>
      <c r="J363" s="236">
        <f>ROUND(I363*H363,2)</f>
        <v>0</v>
      </c>
      <c r="K363" s="237"/>
      <c r="L363" s="47"/>
      <c r="M363" s="238" t="s">
        <v>1</v>
      </c>
      <c r="N363" s="239" t="s">
        <v>49</v>
      </c>
      <c r="O363" s="94"/>
      <c r="P363" s="240">
        <f>O363*H363</f>
        <v>0</v>
      </c>
      <c r="Q363" s="240">
        <v>0</v>
      </c>
      <c r="R363" s="240">
        <f>Q363*H363</f>
        <v>0</v>
      </c>
      <c r="S363" s="240">
        <v>0</v>
      </c>
      <c r="T363" s="241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42" t="s">
        <v>257</v>
      </c>
      <c r="AT363" s="242" t="s">
        <v>253</v>
      </c>
      <c r="AU363" s="242" t="s">
        <v>91</v>
      </c>
      <c r="AY363" s="19" t="s">
        <v>251</v>
      </c>
      <c r="BE363" s="243">
        <f>IF(N363="základní",J363,0)</f>
        <v>0</v>
      </c>
      <c r="BF363" s="243">
        <f>IF(N363="snížená",J363,0)</f>
        <v>0</v>
      </c>
      <c r="BG363" s="243">
        <f>IF(N363="zákl. přenesená",J363,0)</f>
        <v>0</v>
      </c>
      <c r="BH363" s="243">
        <f>IF(N363="sníž. přenesená",J363,0)</f>
        <v>0</v>
      </c>
      <c r="BI363" s="243">
        <f>IF(N363="nulová",J363,0)</f>
        <v>0</v>
      </c>
      <c r="BJ363" s="19" t="s">
        <v>91</v>
      </c>
      <c r="BK363" s="243">
        <f>ROUND(I363*H363,2)</f>
        <v>0</v>
      </c>
      <c r="BL363" s="19" t="s">
        <v>257</v>
      </c>
      <c r="BM363" s="242" t="s">
        <v>1549</v>
      </c>
    </row>
    <row r="364" s="2" customFormat="1" ht="24.15" customHeight="1">
      <c r="A364" s="41"/>
      <c r="B364" s="42"/>
      <c r="C364" s="230" t="s">
        <v>843</v>
      </c>
      <c r="D364" s="230" t="s">
        <v>253</v>
      </c>
      <c r="E364" s="231" t="s">
        <v>6854</v>
      </c>
      <c r="F364" s="232" t="s">
        <v>6855</v>
      </c>
      <c r="G364" s="233" t="s">
        <v>321</v>
      </c>
      <c r="H364" s="234">
        <v>368</v>
      </c>
      <c r="I364" s="235"/>
      <c r="J364" s="236">
        <f>ROUND(I364*H364,2)</f>
        <v>0</v>
      </c>
      <c r="K364" s="237"/>
      <c r="L364" s="47"/>
      <c r="M364" s="238" t="s">
        <v>1</v>
      </c>
      <c r="N364" s="239" t="s">
        <v>49</v>
      </c>
      <c r="O364" s="94"/>
      <c r="P364" s="240">
        <f>O364*H364</f>
        <v>0</v>
      </c>
      <c r="Q364" s="240">
        <v>0</v>
      </c>
      <c r="R364" s="240">
        <f>Q364*H364</f>
        <v>0</v>
      </c>
      <c r="S364" s="240">
        <v>0</v>
      </c>
      <c r="T364" s="241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42" t="s">
        <v>257</v>
      </c>
      <c r="AT364" s="242" t="s">
        <v>253</v>
      </c>
      <c r="AU364" s="242" t="s">
        <v>91</v>
      </c>
      <c r="AY364" s="19" t="s">
        <v>251</v>
      </c>
      <c r="BE364" s="243">
        <f>IF(N364="základní",J364,0)</f>
        <v>0</v>
      </c>
      <c r="BF364" s="243">
        <f>IF(N364="snížená",J364,0)</f>
        <v>0</v>
      </c>
      <c r="BG364" s="243">
        <f>IF(N364="zákl. přenesená",J364,0)</f>
        <v>0</v>
      </c>
      <c r="BH364" s="243">
        <f>IF(N364="sníž. přenesená",J364,0)</f>
        <v>0</v>
      </c>
      <c r="BI364" s="243">
        <f>IF(N364="nulová",J364,0)</f>
        <v>0</v>
      </c>
      <c r="BJ364" s="19" t="s">
        <v>91</v>
      </c>
      <c r="BK364" s="243">
        <f>ROUND(I364*H364,2)</f>
        <v>0</v>
      </c>
      <c r="BL364" s="19" t="s">
        <v>257</v>
      </c>
      <c r="BM364" s="242" t="s">
        <v>1554</v>
      </c>
    </row>
    <row r="365" s="2" customFormat="1" ht="24.15" customHeight="1">
      <c r="A365" s="41"/>
      <c r="B365" s="42"/>
      <c r="C365" s="294" t="s">
        <v>1585</v>
      </c>
      <c r="D365" s="294" t="s">
        <v>338</v>
      </c>
      <c r="E365" s="295" t="s">
        <v>6856</v>
      </c>
      <c r="F365" s="296" t="s">
        <v>6857</v>
      </c>
      <c r="G365" s="297" t="s">
        <v>321</v>
      </c>
      <c r="H365" s="298">
        <v>370</v>
      </c>
      <c r="I365" s="299"/>
      <c r="J365" s="300">
        <f>ROUND(I365*H365,2)</f>
        <v>0</v>
      </c>
      <c r="K365" s="301"/>
      <c r="L365" s="302"/>
      <c r="M365" s="303" t="s">
        <v>1</v>
      </c>
      <c r="N365" s="304" t="s">
        <v>49</v>
      </c>
      <c r="O365" s="94"/>
      <c r="P365" s="240">
        <f>O365*H365</f>
        <v>0</v>
      </c>
      <c r="Q365" s="240">
        <v>0</v>
      </c>
      <c r="R365" s="240">
        <f>Q365*H365</f>
        <v>0</v>
      </c>
      <c r="S365" s="240">
        <v>0</v>
      </c>
      <c r="T365" s="241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42" t="s">
        <v>281</v>
      </c>
      <c r="AT365" s="242" t="s">
        <v>338</v>
      </c>
      <c r="AU365" s="242" t="s">
        <v>91</v>
      </c>
      <c r="AY365" s="19" t="s">
        <v>251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9" t="s">
        <v>91</v>
      </c>
      <c r="BK365" s="243">
        <f>ROUND(I365*H365,2)</f>
        <v>0</v>
      </c>
      <c r="BL365" s="19" t="s">
        <v>257</v>
      </c>
      <c r="BM365" s="242" t="s">
        <v>1576</v>
      </c>
    </row>
    <row r="366" s="2" customFormat="1" ht="24.15" customHeight="1">
      <c r="A366" s="41"/>
      <c r="B366" s="42"/>
      <c r="C366" s="230" t="s">
        <v>848</v>
      </c>
      <c r="D366" s="230" t="s">
        <v>253</v>
      </c>
      <c r="E366" s="231" t="s">
        <v>6858</v>
      </c>
      <c r="F366" s="232" t="s">
        <v>6859</v>
      </c>
      <c r="G366" s="233" t="s">
        <v>321</v>
      </c>
      <c r="H366" s="234">
        <v>368</v>
      </c>
      <c r="I366" s="235"/>
      <c r="J366" s="236">
        <f>ROUND(I366*H366,2)</f>
        <v>0</v>
      </c>
      <c r="K366" s="237"/>
      <c r="L366" s="47"/>
      <c r="M366" s="238" t="s">
        <v>1</v>
      </c>
      <c r="N366" s="239" t="s">
        <v>49</v>
      </c>
      <c r="O366" s="94"/>
      <c r="P366" s="240">
        <f>O366*H366</f>
        <v>0</v>
      </c>
      <c r="Q366" s="240">
        <v>0</v>
      </c>
      <c r="R366" s="240">
        <f>Q366*H366</f>
        <v>0</v>
      </c>
      <c r="S366" s="240">
        <v>0</v>
      </c>
      <c r="T366" s="241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42" t="s">
        <v>257</v>
      </c>
      <c r="AT366" s="242" t="s">
        <v>253</v>
      </c>
      <c r="AU366" s="242" t="s">
        <v>91</v>
      </c>
      <c r="AY366" s="19" t="s">
        <v>251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9" t="s">
        <v>91</v>
      </c>
      <c r="BK366" s="243">
        <f>ROUND(I366*H366,2)</f>
        <v>0</v>
      </c>
      <c r="BL366" s="19" t="s">
        <v>257</v>
      </c>
      <c r="BM366" s="242" t="s">
        <v>1579</v>
      </c>
    </row>
    <row r="367" s="2" customFormat="1" ht="37.8" customHeight="1">
      <c r="A367" s="41"/>
      <c r="B367" s="42"/>
      <c r="C367" s="230" t="s">
        <v>1601</v>
      </c>
      <c r="D367" s="230" t="s">
        <v>253</v>
      </c>
      <c r="E367" s="231" t="s">
        <v>6860</v>
      </c>
      <c r="F367" s="232" t="s">
        <v>6861</v>
      </c>
      <c r="G367" s="233" t="s">
        <v>265</v>
      </c>
      <c r="H367" s="234">
        <v>30</v>
      </c>
      <c r="I367" s="235"/>
      <c r="J367" s="236">
        <f>ROUND(I367*H367,2)</f>
        <v>0</v>
      </c>
      <c r="K367" s="237"/>
      <c r="L367" s="47"/>
      <c r="M367" s="238" t="s">
        <v>1</v>
      </c>
      <c r="N367" s="239" t="s">
        <v>49</v>
      </c>
      <c r="O367" s="94"/>
      <c r="P367" s="240">
        <f>O367*H367</f>
        <v>0</v>
      </c>
      <c r="Q367" s="240">
        <v>0</v>
      </c>
      <c r="R367" s="240">
        <f>Q367*H367</f>
        <v>0</v>
      </c>
      <c r="S367" s="240">
        <v>0</v>
      </c>
      <c r="T367" s="241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42" t="s">
        <v>257</v>
      </c>
      <c r="AT367" s="242" t="s">
        <v>253</v>
      </c>
      <c r="AU367" s="242" t="s">
        <v>91</v>
      </c>
      <c r="AY367" s="19" t="s">
        <v>251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9" t="s">
        <v>91</v>
      </c>
      <c r="BK367" s="243">
        <f>ROUND(I367*H367,2)</f>
        <v>0</v>
      </c>
      <c r="BL367" s="19" t="s">
        <v>257</v>
      </c>
      <c r="BM367" s="242" t="s">
        <v>1583</v>
      </c>
    </row>
    <row r="368" s="2" customFormat="1" ht="37.8" customHeight="1">
      <c r="A368" s="41"/>
      <c r="B368" s="42"/>
      <c r="C368" s="230" t="s">
        <v>852</v>
      </c>
      <c r="D368" s="230" t="s">
        <v>253</v>
      </c>
      <c r="E368" s="231" t="s">
        <v>6862</v>
      </c>
      <c r="F368" s="232" t="s">
        <v>6863</v>
      </c>
      <c r="G368" s="233" t="s">
        <v>265</v>
      </c>
      <c r="H368" s="234">
        <v>570</v>
      </c>
      <c r="I368" s="235"/>
      <c r="J368" s="236">
        <f>ROUND(I368*H368,2)</f>
        <v>0</v>
      </c>
      <c r="K368" s="237"/>
      <c r="L368" s="47"/>
      <c r="M368" s="238" t="s">
        <v>1</v>
      </c>
      <c r="N368" s="239" t="s">
        <v>49</v>
      </c>
      <c r="O368" s="94"/>
      <c r="P368" s="240">
        <f>O368*H368</f>
        <v>0</v>
      </c>
      <c r="Q368" s="240">
        <v>0</v>
      </c>
      <c r="R368" s="240">
        <f>Q368*H368</f>
        <v>0</v>
      </c>
      <c r="S368" s="240">
        <v>0</v>
      </c>
      <c r="T368" s="241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42" t="s">
        <v>257</v>
      </c>
      <c r="AT368" s="242" t="s">
        <v>253</v>
      </c>
      <c r="AU368" s="242" t="s">
        <v>91</v>
      </c>
      <c r="AY368" s="19" t="s">
        <v>251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9" t="s">
        <v>91</v>
      </c>
      <c r="BK368" s="243">
        <f>ROUND(I368*H368,2)</f>
        <v>0</v>
      </c>
      <c r="BL368" s="19" t="s">
        <v>257</v>
      </c>
      <c r="BM368" s="242" t="s">
        <v>1588</v>
      </c>
    </row>
    <row r="369" s="2" customFormat="1" ht="33" customHeight="1">
      <c r="A369" s="41"/>
      <c r="B369" s="42"/>
      <c r="C369" s="230" t="s">
        <v>1623</v>
      </c>
      <c r="D369" s="230" t="s">
        <v>253</v>
      </c>
      <c r="E369" s="231" t="s">
        <v>296</v>
      </c>
      <c r="F369" s="232" t="s">
        <v>6864</v>
      </c>
      <c r="G369" s="233" t="s">
        <v>298</v>
      </c>
      <c r="H369" s="234">
        <v>54</v>
      </c>
      <c r="I369" s="235"/>
      <c r="J369" s="236">
        <f>ROUND(I369*H369,2)</f>
        <v>0</v>
      </c>
      <c r="K369" s="237"/>
      <c r="L369" s="47"/>
      <c r="M369" s="238" t="s">
        <v>1</v>
      </c>
      <c r="N369" s="239" t="s">
        <v>49</v>
      </c>
      <c r="O369" s="94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42" t="s">
        <v>257</v>
      </c>
      <c r="AT369" s="242" t="s">
        <v>253</v>
      </c>
      <c r="AU369" s="242" t="s">
        <v>91</v>
      </c>
      <c r="AY369" s="19" t="s">
        <v>251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9" t="s">
        <v>91</v>
      </c>
      <c r="BK369" s="243">
        <f>ROUND(I369*H369,2)</f>
        <v>0</v>
      </c>
      <c r="BL369" s="19" t="s">
        <v>257</v>
      </c>
      <c r="BM369" s="242" t="s">
        <v>1599</v>
      </c>
    </row>
    <row r="370" s="12" customFormat="1" ht="25.92" customHeight="1">
      <c r="A370" s="12"/>
      <c r="B370" s="214"/>
      <c r="C370" s="215"/>
      <c r="D370" s="216" t="s">
        <v>83</v>
      </c>
      <c r="E370" s="217" t="s">
        <v>6865</v>
      </c>
      <c r="F370" s="217" t="s">
        <v>6866</v>
      </c>
      <c r="G370" s="215"/>
      <c r="H370" s="215"/>
      <c r="I370" s="218"/>
      <c r="J370" s="219">
        <f>BK370</f>
        <v>0</v>
      </c>
      <c r="K370" s="215"/>
      <c r="L370" s="220"/>
      <c r="M370" s="221"/>
      <c r="N370" s="222"/>
      <c r="O370" s="222"/>
      <c r="P370" s="223">
        <f>SUM(P371:P381)</f>
        <v>0</v>
      </c>
      <c r="Q370" s="222"/>
      <c r="R370" s="223">
        <f>SUM(R371:R381)</f>
        <v>0</v>
      </c>
      <c r="S370" s="222"/>
      <c r="T370" s="224">
        <f>SUM(T371:T381)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5" t="s">
        <v>91</v>
      </c>
      <c r="AT370" s="226" t="s">
        <v>83</v>
      </c>
      <c r="AU370" s="226" t="s">
        <v>84</v>
      </c>
      <c r="AY370" s="225" t="s">
        <v>251</v>
      </c>
      <c r="BK370" s="227">
        <f>SUM(BK371:BK381)</f>
        <v>0</v>
      </c>
    </row>
    <row r="371" s="2" customFormat="1" ht="16.5" customHeight="1">
      <c r="A371" s="41"/>
      <c r="B371" s="42"/>
      <c r="C371" s="230" t="s">
        <v>875</v>
      </c>
      <c r="D371" s="230" t="s">
        <v>253</v>
      </c>
      <c r="E371" s="231" t="s">
        <v>6867</v>
      </c>
      <c r="F371" s="232" t="s">
        <v>6868</v>
      </c>
      <c r="G371" s="233" t="s">
        <v>571</v>
      </c>
      <c r="H371" s="234">
        <v>5</v>
      </c>
      <c r="I371" s="235"/>
      <c r="J371" s="236">
        <f>ROUND(I371*H371,2)</f>
        <v>0</v>
      </c>
      <c r="K371" s="237"/>
      <c r="L371" s="47"/>
      <c r="M371" s="238" t="s">
        <v>1</v>
      </c>
      <c r="N371" s="239" t="s">
        <v>49</v>
      </c>
      <c r="O371" s="94"/>
      <c r="P371" s="240">
        <f>O371*H371</f>
        <v>0</v>
      </c>
      <c r="Q371" s="240">
        <v>0</v>
      </c>
      <c r="R371" s="240">
        <f>Q371*H371</f>
        <v>0</v>
      </c>
      <c r="S371" s="240">
        <v>0</v>
      </c>
      <c r="T371" s="241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42" t="s">
        <v>257</v>
      </c>
      <c r="AT371" s="242" t="s">
        <v>253</v>
      </c>
      <c r="AU371" s="242" t="s">
        <v>91</v>
      </c>
      <c r="AY371" s="19" t="s">
        <v>251</v>
      </c>
      <c r="BE371" s="243">
        <f>IF(N371="základní",J371,0)</f>
        <v>0</v>
      </c>
      <c r="BF371" s="243">
        <f>IF(N371="snížená",J371,0)</f>
        <v>0</v>
      </c>
      <c r="BG371" s="243">
        <f>IF(N371="zákl. přenesená",J371,0)</f>
        <v>0</v>
      </c>
      <c r="BH371" s="243">
        <f>IF(N371="sníž. přenesená",J371,0)</f>
        <v>0</v>
      </c>
      <c r="BI371" s="243">
        <f>IF(N371="nulová",J371,0)</f>
        <v>0</v>
      </c>
      <c r="BJ371" s="19" t="s">
        <v>91</v>
      </c>
      <c r="BK371" s="243">
        <f>ROUND(I371*H371,2)</f>
        <v>0</v>
      </c>
      <c r="BL371" s="19" t="s">
        <v>257</v>
      </c>
      <c r="BM371" s="242" t="s">
        <v>1604</v>
      </c>
    </row>
    <row r="372" s="2" customFormat="1">
      <c r="A372" s="41"/>
      <c r="B372" s="42"/>
      <c r="C372" s="43"/>
      <c r="D372" s="251" t="s">
        <v>289</v>
      </c>
      <c r="E372" s="43"/>
      <c r="F372" s="282" t="s">
        <v>6869</v>
      </c>
      <c r="G372" s="43"/>
      <c r="H372" s="43"/>
      <c r="I372" s="246"/>
      <c r="J372" s="43"/>
      <c r="K372" s="43"/>
      <c r="L372" s="47"/>
      <c r="M372" s="247"/>
      <c r="N372" s="248"/>
      <c r="O372" s="94"/>
      <c r="P372" s="94"/>
      <c r="Q372" s="94"/>
      <c r="R372" s="94"/>
      <c r="S372" s="94"/>
      <c r="T372" s="95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19" t="s">
        <v>289</v>
      </c>
      <c r="AU372" s="19" t="s">
        <v>91</v>
      </c>
    </row>
    <row r="373" s="2" customFormat="1" ht="16.5" customHeight="1">
      <c r="A373" s="41"/>
      <c r="B373" s="42"/>
      <c r="C373" s="230" t="s">
        <v>1634</v>
      </c>
      <c r="D373" s="230" t="s">
        <v>253</v>
      </c>
      <c r="E373" s="231" t="s">
        <v>6870</v>
      </c>
      <c r="F373" s="232" t="s">
        <v>6871</v>
      </c>
      <c r="G373" s="233" t="s">
        <v>571</v>
      </c>
      <c r="H373" s="234">
        <v>1</v>
      </c>
      <c r="I373" s="235"/>
      <c r="J373" s="236">
        <f>ROUND(I373*H373,2)</f>
        <v>0</v>
      </c>
      <c r="K373" s="237"/>
      <c r="L373" s="47"/>
      <c r="M373" s="238" t="s">
        <v>1</v>
      </c>
      <c r="N373" s="239" t="s">
        <v>49</v>
      </c>
      <c r="O373" s="94"/>
      <c r="P373" s="240">
        <f>O373*H373</f>
        <v>0</v>
      </c>
      <c r="Q373" s="240">
        <v>0</v>
      </c>
      <c r="R373" s="240">
        <f>Q373*H373</f>
        <v>0</v>
      </c>
      <c r="S373" s="240">
        <v>0</v>
      </c>
      <c r="T373" s="241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42" t="s">
        <v>257</v>
      </c>
      <c r="AT373" s="242" t="s">
        <v>253</v>
      </c>
      <c r="AU373" s="242" t="s">
        <v>91</v>
      </c>
      <c r="AY373" s="19" t="s">
        <v>251</v>
      </c>
      <c r="BE373" s="243">
        <f>IF(N373="základní",J373,0)</f>
        <v>0</v>
      </c>
      <c r="BF373" s="243">
        <f>IF(N373="snížená",J373,0)</f>
        <v>0</v>
      </c>
      <c r="BG373" s="243">
        <f>IF(N373="zákl. přenesená",J373,0)</f>
        <v>0</v>
      </c>
      <c r="BH373" s="243">
        <f>IF(N373="sníž. přenesená",J373,0)</f>
        <v>0</v>
      </c>
      <c r="BI373" s="243">
        <f>IF(N373="nulová",J373,0)</f>
        <v>0</v>
      </c>
      <c r="BJ373" s="19" t="s">
        <v>91</v>
      </c>
      <c r="BK373" s="243">
        <f>ROUND(I373*H373,2)</f>
        <v>0</v>
      </c>
      <c r="BL373" s="19" t="s">
        <v>257</v>
      </c>
      <c r="BM373" s="242" t="s">
        <v>1616</v>
      </c>
    </row>
    <row r="374" s="2" customFormat="1" ht="16.5" customHeight="1">
      <c r="A374" s="41"/>
      <c r="B374" s="42"/>
      <c r="C374" s="230" t="s">
        <v>879</v>
      </c>
      <c r="D374" s="230" t="s">
        <v>253</v>
      </c>
      <c r="E374" s="231" t="s">
        <v>6872</v>
      </c>
      <c r="F374" s="232" t="s">
        <v>6873</v>
      </c>
      <c r="G374" s="233" t="s">
        <v>571</v>
      </c>
      <c r="H374" s="234">
        <v>1</v>
      </c>
      <c r="I374" s="235"/>
      <c r="J374" s="236">
        <f>ROUND(I374*H374,2)</f>
        <v>0</v>
      </c>
      <c r="K374" s="237"/>
      <c r="L374" s="47"/>
      <c r="M374" s="238" t="s">
        <v>1</v>
      </c>
      <c r="N374" s="239" t="s">
        <v>49</v>
      </c>
      <c r="O374" s="94"/>
      <c r="P374" s="240">
        <f>O374*H374</f>
        <v>0</v>
      </c>
      <c r="Q374" s="240">
        <v>0</v>
      </c>
      <c r="R374" s="240">
        <f>Q374*H374</f>
        <v>0</v>
      </c>
      <c r="S374" s="240">
        <v>0</v>
      </c>
      <c r="T374" s="241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42" t="s">
        <v>257</v>
      </c>
      <c r="AT374" s="242" t="s">
        <v>253</v>
      </c>
      <c r="AU374" s="242" t="s">
        <v>91</v>
      </c>
      <c r="AY374" s="19" t="s">
        <v>251</v>
      </c>
      <c r="BE374" s="243">
        <f>IF(N374="základní",J374,0)</f>
        <v>0</v>
      </c>
      <c r="BF374" s="243">
        <f>IF(N374="snížená",J374,0)</f>
        <v>0</v>
      </c>
      <c r="BG374" s="243">
        <f>IF(N374="zákl. přenesená",J374,0)</f>
        <v>0</v>
      </c>
      <c r="BH374" s="243">
        <f>IF(N374="sníž. přenesená",J374,0)</f>
        <v>0</v>
      </c>
      <c r="BI374" s="243">
        <f>IF(N374="nulová",J374,0)</f>
        <v>0</v>
      </c>
      <c r="BJ374" s="19" t="s">
        <v>91</v>
      </c>
      <c r="BK374" s="243">
        <f>ROUND(I374*H374,2)</f>
        <v>0</v>
      </c>
      <c r="BL374" s="19" t="s">
        <v>257</v>
      </c>
      <c r="BM374" s="242" t="s">
        <v>1624</v>
      </c>
    </row>
    <row r="375" s="2" customFormat="1" ht="24.15" customHeight="1">
      <c r="A375" s="41"/>
      <c r="B375" s="42"/>
      <c r="C375" s="230" t="s">
        <v>1643</v>
      </c>
      <c r="D375" s="230" t="s">
        <v>253</v>
      </c>
      <c r="E375" s="231" t="s">
        <v>6874</v>
      </c>
      <c r="F375" s="232" t="s">
        <v>6875</v>
      </c>
      <c r="G375" s="233" t="s">
        <v>571</v>
      </c>
      <c r="H375" s="234">
        <v>1</v>
      </c>
      <c r="I375" s="235"/>
      <c r="J375" s="236">
        <f>ROUND(I375*H375,2)</f>
        <v>0</v>
      </c>
      <c r="K375" s="237"/>
      <c r="L375" s="47"/>
      <c r="M375" s="238" t="s">
        <v>1</v>
      </c>
      <c r="N375" s="239" t="s">
        <v>49</v>
      </c>
      <c r="O375" s="94"/>
      <c r="P375" s="240">
        <f>O375*H375</f>
        <v>0</v>
      </c>
      <c r="Q375" s="240">
        <v>0</v>
      </c>
      <c r="R375" s="240">
        <f>Q375*H375</f>
        <v>0</v>
      </c>
      <c r="S375" s="240">
        <v>0</v>
      </c>
      <c r="T375" s="241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42" t="s">
        <v>257</v>
      </c>
      <c r="AT375" s="242" t="s">
        <v>253</v>
      </c>
      <c r="AU375" s="242" t="s">
        <v>91</v>
      </c>
      <c r="AY375" s="19" t="s">
        <v>251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9" t="s">
        <v>91</v>
      </c>
      <c r="BK375" s="243">
        <f>ROUND(I375*H375,2)</f>
        <v>0</v>
      </c>
      <c r="BL375" s="19" t="s">
        <v>257</v>
      </c>
      <c r="BM375" s="242" t="s">
        <v>1627</v>
      </c>
    </row>
    <row r="376" s="2" customFormat="1" ht="16.5" customHeight="1">
      <c r="A376" s="41"/>
      <c r="B376" s="42"/>
      <c r="C376" s="230" t="s">
        <v>885</v>
      </c>
      <c r="D376" s="230" t="s">
        <v>253</v>
      </c>
      <c r="E376" s="231" t="s">
        <v>6876</v>
      </c>
      <c r="F376" s="232" t="s">
        <v>6877</v>
      </c>
      <c r="G376" s="233" t="s">
        <v>571</v>
      </c>
      <c r="H376" s="234">
        <v>1</v>
      </c>
      <c r="I376" s="235"/>
      <c r="J376" s="236">
        <f>ROUND(I376*H376,2)</f>
        <v>0</v>
      </c>
      <c r="K376" s="237"/>
      <c r="L376" s="47"/>
      <c r="M376" s="238" t="s">
        <v>1</v>
      </c>
      <c r="N376" s="239" t="s">
        <v>49</v>
      </c>
      <c r="O376" s="94"/>
      <c r="P376" s="240">
        <f>O376*H376</f>
        <v>0</v>
      </c>
      <c r="Q376" s="240">
        <v>0</v>
      </c>
      <c r="R376" s="240">
        <f>Q376*H376</f>
        <v>0</v>
      </c>
      <c r="S376" s="240">
        <v>0</v>
      </c>
      <c r="T376" s="241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42" t="s">
        <v>257</v>
      </c>
      <c r="AT376" s="242" t="s">
        <v>253</v>
      </c>
      <c r="AU376" s="242" t="s">
        <v>91</v>
      </c>
      <c r="AY376" s="19" t="s">
        <v>251</v>
      </c>
      <c r="BE376" s="243">
        <f>IF(N376="základní",J376,0)</f>
        <v>0</v>
      </c>
      <c r="BF376" s="243">
        <f>IF(N376="snížená",J376,0)</f>
        <v>0</v>
      </c>
      <c r="BG376" s="243">
        <f>IF(N376="zákl. přenesená",J376,0)</f>
        <v>0</v>
      </c>
      <c r="BH376" s="243">
        <f>IF(N376="sníž. přenesená",J376,0)</f>
        <v>0</v>
      </c>
      <c r="BI376" s="243">
        <f>IF(N376="nulová",J376,0)</f>
        <v>0</v>
      </c>
      <c r="BJ376" s="19" t="s">
        <v>91</v>
      </c>
      <c r="BK376" s="243">
        <f>ROUND(I376*H376,2)</f>
        <v>0</v>
      </c>
      <c r="BL376" s="19" t="s">
        <v>257</v>
      </c>
      <c r="BM376" s="242" t="s">
        <v>1637</v>
      </c>
    </row>
    <row r="377" s="2" customFormat="1" ht="16.5" customHeight="1">
      <c r="A377" s="41"/>
      <c r="B377" s="42"/>
      <c r="C377" s="230" t="s">
        <v>1655</v>
      </c>
      <c r="D377" s="230" t="s">
        <v>253</v>
      </c>
      <c r="E377" s="231" t="s">
        <v>6878</v>
      </c>
      <c r="F377" s="232" t="s">
        <v>6879</v>
      </c>
      <c r="G377" s="233" t="s">
        <v>571</v>
      </c>
      <c r="H377" s="234">
        <v>1</v>
      </c>
      <c r="I377" s="235"/>
      <c r="J377" s="236">
        <f>ROUND(I377*H377,2)</f>
        <v>0</v>
      </c>
      <c r="K377" s="237"/>
      <c r="L377" s="47"/>
      <c r="M377" s="238" t="s">
        <v>1</v>
      </c>
      <c r="N377" s="239" t="s">
        <v>49</v>
      </c>
      <c r="O377" s="94"/>
      <c r="P377" s="240">
        <f>O377*H377</f>
        <v>0</v>
      </c>
      <c r="Q377" s="240">
        <v>0</v>
      </c>
      <c r="R377" s="240">
        <f>Q377*H377</f>
        <v>0</v>
      </c>
      <c r="S377" s="240">
        <v>0</v>
      </c>
      <c r="T377" s="241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42" t="s">
        <v>257</v>
      </c>
      <c r="AT377" s="242" t="s">
        <v>253</v>
      </c>
      <c r="AU377" s="242" t="s">
        <v>91</v>
      </c>
      <c r="AY377" s="19" t="s">
        <v>251</v>
      </c>
      <c r="BE377" s="243">
        <f>IF(N377="základní",J377,0)</f>
        <v>0</v>
      </c>
      <c r="BF377" s="243">
        <f>IF(N377="snížená",J377,0)</f>
        <v>0</v>
      </c>
      <c r="BG377" s="243">
        <f>IF(N377="zákl. přenesená",J377,0)</f>
        <v>0</v>
      </c>
      <c r="BH377" s="243">
        <f>IF(N377="sníž. přenesená",J377,0)</f>
        <v>0</v>
      </c>
      <c r="BI377" s="243">
        <f>IF(N377="nulová",J377,0)</f>
        <v>0</v>
      </c>
      <c r="BJ377" s="19" t="s">
        <v>91</v>
      </c>
      <c r="BK377" s="243">
        <f>ROUND(I377*H377,2)</f>
        <v>0</v>
      </c>
      <c r="BL377" s="19" t="s">
        <v>257</v>
      </c>
      <c r="BM377" s="242" t="s">
        <v>1641</v>
      </c>
    </row>
    <row r="378" s="2" customFormat="1" ht="24.15" customHeight="1">
      <c r="A378" s="41"/>
      <c r="B378" s="42"/>
      <c r="C378" s="230" t="s">
        <v>889</v>
      </c>
      <c r="D378" s="230" t="s">
        <v>253</v>
      </c>
      <c r="E378" s="231" t="s">
        <v>6880</v>
      </c>
      <c r="F378" s="232" t="s">
        <v>6881</v>
      </c>
      <c r="G378" s="233" t="s">
        <v>571</v>
      </c>
      <c r="H378" s="234">
        <v>1</v>
      </c>
      <c r="I378" s="235"/>
      <c r="J378" s="236">
        <f>ROUND(I378*H378,2)</f>
        <v>0</v>
      </c>
      <c r="K378" s="237"/>
      <c r="L378" s="47"/>
      <c r="M378" s="238" t="s">
        <v>1</v>
      </c>
      <c r="N378" s="239" t="s">
        <v>49</v>
      </c>
      <c r="O378" s="94"/>
      <c r="P378" s="240">
        <f>O378*H378</f>
        <v>0</v>
      </c>
      <c r="Q378" s="240">
        <v>0</v>
      </c>
      <c r="R378" s="240">
        <f>Q378*H378</f>
        <v>0</v>
      </c>
      <c r="S378" s="240">
        <v>0</v>
      </c>
      <c r="T378" s="241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42" t="s">
        <v>257</v>
      </c>
      <c r="AT378" s="242" t="s">
        <v>253</v>
      </c>
      <c r="AU378" s="242" t="s">
        <v>91</v>
      </c>
      <c r="AY378" s="19" t="s">
        <v>251</v>
      </c>
      <c r="BE378" s="243">
        <f>IF(N378="základní",J378,0)</f>
        <v>0</v>
      </c>
      <c r="BF378" s="243">
        <f>IF(N378="snížená",J378,0)</f>
        <v>0</v>
      </c>
      <c r="BG378" s="243">
        <f>IF(N378="zákl. přenesená",J378,0)</f>
        <v>0</v>
      </c>
      <c r="BH378" s="243">
        <f>IF(N378="sníž. přenesená",J378,0)</f>
        <v>0</v>
      </c>
      <c r="BI378" s="243">
        <f>IF(N378="nulová",J378,0)</f>
        <v>0</v>
      </c>
      <c r="BJ378" s="19" t="s">
        <v>91</v>
      </c>
      <c r="BK378" s="243">
        <f>ROUND(I378*H378,2)</f>
        <v>0</v>
      </c>
      <c r="BL378" s="19" t="s">
        <v>257</v>
      </c>
      <c r="BM378" s="242" t="s">
        <v>1646</v>
      </c>
    </row>
    <row r="379" s="2" customFormat="1" ht="16.5" customHeight="1">
      <c r="A379" s="41"/>
      <c r="B379" s="42"/>
      <c r="C379" s="230" t="s">
        <v>1662</v>
      </c>
      <c r="D379" s="230" t="s">
        <v>253</v>
      </c>
      <c r="E379" s="231" t="s">
        <v>6882</v>
      </c>
      <c r="F379" s="232" t="s">
        <v>6883</v>
      </c>
      <c r="G379" s="233" t="s">
        <v>571</v>
      </c>
      <c r="H379" s="234">
        <v>1</v>
      </c>
      <c r="I379" s="235"/>
      <c r="J379" s="236">
        <f>ROUND(I379*H379,2)</f>
        <v>0</v>
      </c>
      <c r="K379" s="237"/>
      <c r="L379" s="47"/>
      <c r="M379" s="238" t="s">
        <v>1</v>
      </c>
      <c r="N379" s="239" t="s">
        <v>49</v>
      </c>
      <c r="O379" s="94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42" t="s">
        <v>257</v>
      </c>
      <c r="AT379" s="242" t="s">
        <v>253</v>
      </c>
      <c r="AU379" s="242" t="s">
        <v>91</v>
      </c>
      <c r="AY379" s="19" t="s">
        <v>251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9" t="s">
        <v>91</v>
      </c>
      <c r="BK379" s="243">
        <f>ROUND(I379*H379,2)</f>
        <v>0</v>
      </c>
      <c r="BL379" s="19" t="s">
        <v>257</v>
      </c>
      <c r="BM379" s="242" t="s">
        <v>1651</v>
      </c>
    </row>
    <row r="380" s="2" customFormat="1" ht="16.5" customHeight="1">
      <c r="A380" s="41"/>
      <c r="B380" s="42"/>
      <c r="C380" s="230" t="s">
        <v>896</v>
      </c>
      <c r="D380" s="230" t="s">
        <v>253</v>
      </c>
      <c r="E380" s="231" t="s">
        <v>6884</v>
      </c>
      <c r="F380" s="232" t="s">
        <v>6885</v>
      </c>
      <c r="G380" s="233" t="s">
        <v>571</v>
      </c>
      <c r="H380" s="234">
        <v>1</v>
      </c>
      <c r="I380" s="235"/>
      <c r="J380" s="236">
        <f>ROUND(I380*H380,2)</f>
        <v>0</v>
      </c>
      <c r="K380" s="237"/>
      <c r="L380" s="47"/>
      <c r="M380" s="238" t="s">
        <v>1</v>
      </c>
      <c r="N380" s="239" t="s">
        <v>49</v>
      </c>
      <c r="O380" s="94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42" t="s">
        <v>257</v>
      </c>
      <c r="AT380" s="242" t="s">
        <v>253</v>
      </c>
      <c r="AU380" s="242" t="s">
        <v>91</v>
      </c>
      <c r="AY380" s="19" t="s">
        <v>251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9" t="s">
        <v>91</v>
      </c>
      <c r="BK380" s="243">
        <f>ROUND(I380*H380,2)</f>
        <v>0</v>
      </c>
      <c r="BL380" s="19" t="s">
        <v>257</v>
      </c>
      <c r="BM380" s="242" t="s">
        <v>1658</v>
      </c>
    </row>
    <row r="381" s="2" customFormat="1" ht="16.5" customHeight="1">
      <c r="A381" s="41"/>
      <c r="B381" s="42"/>
      <c r="C381" s="230" t="s">
        <v>1680</v>
      </c>
      <c r="D381" s="230" t="s">
        <v>253</v>
      </c>
      <c r="E381" s="231" t="s">
        <v>6886</v>
      </c>
      <c r="F381" s="232" t="s">
        <v>6887</v>
      </c>
      <c r="G381" s="233" t="s">
        <v>571</v>
      </c>
      <c r="H381" s="234">
        <v>5</v>
      </c>
      <c r="I381" s="235"/>
      <c r="J381" s="236">
        <f>ROUND(I381*H381,2)</f>
        <v>0</v>
      </c>
      <c r="K381" s="237"/>
      <c r="L381" s="47"/>
      <c r="M381" s="306" t="s">
        <v>1</v>
      </c>
      <c r="N381" s="307" t="s">
        <v>49</v>
      </c>
      <c r="O381" s="308"/>
      <c r="P381" s="309">
        <f>O381*H381</f>
        <v>0</v>
      </c>
      <c r="Q381" s="309">
        <v>0</v>
      </c>
      <c r="R381" s="309">
        <f>Q381*H381</f>
        <v>0</v>
      </c>
      <c r="S381" s="309">
        <v>0</v>
      </c>
      <c r="T381" s="310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42" t="s">
        <v>257</v>
      </c>
      <c r="AT381" s="242" t="s">
        <v>253</v>
      </c>
      <c r="AU381" s="242" t="s">
        <v>91</v>
      </c>
      <c r="AY381" s="19" t="s">
        <v>251</v>
      </c>
      <c r="BE381" s="243">
        <f>IF(N381="základní",J381,0)</f>
        <v>0</v>
      </c>
      <c r="BF381" s="243">
        <f>IF(N381="snížená",J381,0)</f>
        <v>0</v>
      </c>
      <c r="BG381" s="243">
        <f>IF(N381="zákl. přenesená",J381,0)</f>
        <v>0</v>
      </c>
      <c r="BH381" s="243">
        <f>IF(N381="sníž. přenesená",J381,0)</f>
        <v>0</v>
      </c>
      <c r="BI381" s="243">
        <f>IF(N381="nulová",J381,0)</f>
        <v>0</v>
      </c>
      <c r="BJ381" s="19" t="s">
        <v>91</v>
      </c>
      <c r="BK381" s="243">
        <f>ROUND(I381*H381,2)</f>
        <v>0</v>
      </c>
      <c r="BL381" s="19" t="s">
        <v>257</v>
      </c>
      <c r="BM381" s="242" t="s">
        <v>1659</v>
      </c>
    </row>
    <row r="382" s="2" customFormat="1" ht="6.96" customHeight="1">
      <c r="A382" s="41"/>
      <c r="B382" s="69"/>
      <c r="C382" s="70"/>
      <c r="D382" s="70"/>
      <c r="E382" s="70"/>
      <c r="F382" s="70"/>
      <c r="G382" s="70"/>
      <c r="H382" s="70"/>
      <c r="I382" s="70"/>
      <c r="J382" s="70"/>
      <c r="K382" s="70"/>
      <c r="L382" s="47"/>
      <c r="M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</row>
  </sheetData>
  <sheetProtection sheet="1" autoFilter="0" formatColumns="0" formatRows="0" objects="1" scenarios="1" spinCount="100000" saltValue="GLB+ifW2GOth3TOFjbBh+6O2blJSQhV2OR3e/A4UrNXOA9NBh2g7gXGYwZx3Quyl2ehGTYrrZeWSjaQa24YSfg==" hashValue="TdDvr1xUPWuUIOrYJF5fZEnRRcN5iu6xydHYVZ1D+D0jCGKLVbjqjUMO8ceyGqmo8WJ0Wc2ImZ99WFQYHK52eQ==" algorithmName="SHA-512" password="CC35"/>
  <autoFilter ref="C141:K381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hyperlinks>
    <hyperlink ref="F269" r:id="rId1" display="https://podminky.urs.cz/item/CS_URS_2024_01/564771101"/>
    <hyperlink ref="F271" r:id="rId2" display="https://podminky.urs.cz/item/CS_URS_2024_01/564750101"/>
    <hyperlink ref="F273" r:id="rId3" display="https://podminky.urs.cz/item/CS_URS_2024_01/919726122"/>
    <hyperlink ref="F275" r:id="rId4" display="https://podminky.urs.cz/item/CS_URS_2024_01/596841221"/>
    <hyperlink ref="F279" r:id="rId5" display="https://podminky.urs.cz/item/CS_URS_2024_01/7629510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6888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ROUND(J128,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ROUND((SUM(BE128:BE250)),  2)</f>
        <v>0</v>
      </c>
      <c r="G33" s="41"/>
      <c r="H33" s="41"/>
      <c r="I33" s="167">
        <v>0.20999999999999999</v>
      </c>
      <c r="J33" s="166">
        <f>ROUND(((SUM(BE128:BE250))*I33),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ROUND((SUM(BF128:BF250)),  2)</f>
        <v>0</v>
      </c>
      <c r="G34" s="41"/>
      <c r="H34" s="41"/>
      <c r="I34" s="167">
        <v>0.12</v>
      </c>
      <c r="J34" s="166">
        <f>ROUND(((SUM(BF128:BF250))*I34),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ROUND((SUM(BG128:BG250)),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ROUND((SUM(BH128:BH250)),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ROUND((SUM(BI128:BI250)),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03 - Sadové úpravy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199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6889</v>
      </c>
      <c r="E98" s="199"/>
      <c r="F98" s="199"/>
      <c r="G98" s="199"/>
      <c r="H98" s="199"/>
      <c r="I98" s="199"/>
      <c r="J98" s="200">
        <f>J130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6890</v>
      </c>
      <c r="E99" s="199"/>
      <c r="F99" s="199"/>
      <c r="G99" s="199"/>
      <c r="H99" s="199"/>
      <c r="I99" s="199"/>
      <c r="J99" s="200">
        <f>J146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6891</v>
      </c>
      <c r="E100" s="199"/>
      <c r="F100" s="199"/>
      <c r="G100" s="199"/>
      <c r="H100" s="199"/>
      <c r="I100" s="199"/>
      <c r="J100" s="200">
        <f>J154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6892</v>
      </c>
      <c r="E101" s="199"/>
      <c r="F101" s="199"/>
      <c r="G101" s="199"/>
      <c r="H101" s="199"/>
      <c r="I101" s="199"/>
      <c r="J101" s="200">
        <f>J168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6893</v>
      </c>
      <c r="E102" s="199"/>
      <c r="F102" s="199"/>
      <c r="G102" s="199"/>
      <c r="H102" s="199"/>
      <c r="I102" s="199"/>
      <c r="J102" s="200">
        <f>J175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6894</v>
      </c>
      <c r="E103" s="199"/>
      <c r="F103" s="199"/>
      <c r="G103" s="199"/>
      <c r="H103" s="199"/>
      <c r="I103" s="199"/>
      <c r="J103" s="200">
        <f>J189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6895</v>
      </c>
      <c r="E104" s="199"/>
      <c r="F104" s="199"/>
      <c r="G104" s="199"/>
      <c r="H104" s="199"/>
      <c r="I104" s="199"/>
      <c r="J104" s="200">
        <f>J196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6896</v>
      </c>
      <c r="E105" s="199"/>
      <c r="F105" s="199"/>
      <c r="G105" s="199"/>
      <c r="H105" s="199"/>
      <c r="I105" s="199"/>
      <c r="J105" s="200">
        <f>J210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6897</v>
      </c>
      <c r="E106" s="199"/>
      <c r="F106" s="199"/>
      <c r="G106" s="199"/>
      <c r="H106" s="199"/>
      <c r="I106" s="199"/>
      <c r="J106" s="200">
        <f>J217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6898</v>
      </c>
      <c r="E107" s="199"/>
      <c r="F107" s="199"/>
      <c r="G107" s="199"/>
      <c r="H107" s="199"/>
      <c r="I107" s="199"/>
      <c r="J107" s="200">
        <f>J232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6899</v>
      </c>
      <c r="E108" s="199"/>
      <c r="F108" s="199"/>
      <c r="G108" s="199"/>
      <c r="H108" s="199"/>
      <c r="I108" s="199"/>
      <c r="J108" s="200">
        <f>J239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190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SO 03 - Sadové úpravy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F12</f>
        <v xml:space="preserve"> </v>
      </c>
      <c r="G122" s="43"/>
      <c r="H122" s="43"/>
      <c r="I122" s="34" t="s">
        <v>24</v>
      </c>
      <c r="J122" s="82" t="str">
        <f>IF(J12="","",J12)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E15</f>
        <v>Vysoká škola polytechnická Jihlava</v>
      </c>
      <c r="G124" s="43"/>
      <c r="H124" s="43"/>
      <c r="I124" s="34" t="s">
        <v>36</v>
      </c>
      <c r="J124" s="39" t="str">
        <f>E21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IF(E18="","",E18)</f>
        <v>Vyplň údaj</v>
      </c>
      <c r="G125" s="43"/>
      <c r="H125" s="43"/>
      <c r="I125" s="34" t="s">
        <v>41</v>
      </c>
      <c r="J125" s="39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237</v>
      </c>
      <c r="D127" s="205" t="s">
        <v>69</v>
      </c>
      <c r="E127" s="205" t="s">
        <v>65</v>
      </c>
      <c r="F127" s="205" t="s">
        <v>66</v>
      </c>
      <c r="G127" s="205" t="s">
        <v>238</v>
      </c>
      <c r="H127" s="205" t="s">
        <v>239</v>
      </c>
      <c r="I127" s="205" t="s">
        <v>240</v>
      </c>
      <c r="J127" s="206" t="s">
        <v>196</v>
      </c>
      <c r="K127" s="207" t="s">
        <v>241</v>
      </c>
      <c r="L127" s="208"/>
      <c r="M127" s="103" t="s">
        <v>1</v>
      </c>
      <c r="N127" s="104" t="s">
        <v>48</v>
      </c>
      <c r="O127" s="104" t="s">
        <v>242</v>
      </c>
      <c r="P127" s="104" t="s">
        <v>243</v>
      </c>
      <c r="Q127" s="104" t="s">
        <v>244</v>
      </c>
      <c r="R127" s="104" t="s">
        <v>245</v>
      </c>
      <c r="S127" s="104" t="s">
        <v>246</v>
      </c>
      <c r="T127" s="105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248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</f>
        <v>0</v>
      </c>
      <c r="Q128" s="107"/>
      <c r="R128" s="211">
        <f>R129</f>
        <v>0</v>
      </c>
      <c r="S128" s="107"/>
      <c r="T128" s="212">
        <f>T129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249</v>
      </c>
      <c r="F129" s="217" t="s">
        <v>250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P130+P146+P154+P168+P175+P189+P196+P210+P217+P232+P239</f>
        <v>0</v>
      </c>
      <c r="Q129" s="222"/>
      <c r="R129" s="223">
        <f>R130+R146+R154+R168+R175+R189+R196+R210+R217+R232+R239</f>
        <v>0</v>
      </c>
      <c r="S129" s="222"/>
      <c r="T129" s="224">
        <f>T130+T146+T154+T168+T175+T189+T196+T210+T217+T232+T239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84</v>
      </c>
      <c r="AY129" s="225" t="s">
        <v>251</v>
      </c>
      <c r="BK129" s="227">
        <f>BK130+BK146+BK154+BK168+BK175+BK189+BK196+BK210+BK217+BK232+BK239</f>
        <v>0</v>
      </c>
    </row>
    <row r="130" s="12" customFormat="1" ht="22.8" customHeight="1">
      <c r="A130" s="12"/>
      <c r="B130" s="214"/>
      <c r="C130" s="215"/>
      <c r="D130" s="216" t="s">
        <v>83</v>
      </c>
      <c r="E130" s="228" t="s">
        <v>6900</v>
      </c>
      <c r="F130" s="228" t="s">
        <v>6901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SUM(P131:P145)</f>
        <v>0</v>
      </c>
      <c r="Q130" s="222"/>
      <c r="R130" s="223">
        <f>SUM(R131:R145)</f>
        <v>0</v>
      </c>
      <c r="S130" s="222"/>
      <c r="T130" s="224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91</v>
      </c>
      <c r="AY130" s="225" t="s">
        <v>251</v>
      </c>
      <c r="BK130" s="227">
        <f>SUM(BK131:BK145)</f>
        <v>0</v>
      </c>
    </row>
    <row r="131" s="2" customFormat="1" ht="24.15" customHeight="1">
      <c r="A131" s="41"/>
      <c r="B131" s="42"/>
      <c r="C131" s="230" t="s">
        <v>91</v>
      </c>
      <c r="D131" s="230" t="s">
        <v>253</v>
      </c>
      <c r="E131" s="231" t="s">
        <v>6902</v>
      </c>
      <c r="F131" s="232" t="s">
        <v>6903</v>
      </c>
      <c r="G131" s="233" t="s">
        <v>571</v>
      </c>
      <c r="H131" s="234">
        <v>32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6904</v>
      </c>
    </row>
    <row r="132" s="2" customFormat="1" ht="16.5" customHeight="1">
      <c r="A132" s="41"/>
      <c r="B132" s="42"/>
      <c r="C132" s="230" t="s">
        <v>93</v>
      </c>
      <c r="D132" s="230" t="s">
        <v>253</v>
      </c>
      <c r="E132" s="231" t="s">
        <v>6905</v>
      </c>
      <c r="F132" s="232" t="s">
        <v>6906</v>
      </c>
      <c r="G132" s="233" t="s">
        <v>265</v>
      </c>
      <c r="H132" s="234">
        <v>6.4000000000000004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6907</v>
      </c>
    </row>
    <row r="133" s="2" customFormat="1" ht="16.5" customHeight="1">
      <c r="A133" s="41"/>
      <c r="B133" s="42"/>
      <c r="C133" s="230" t="s">
        <v>273</v>
      </c>
      <c r="D133" s="230" t="s">
        <v>253</v>
      </c>
      <c r="E133" s="231" t="s">
        <v>6908</v>
      </c>
      <c r="F133" s="232" t="s">
        <v>6909</v>
      </c>
      <c r="G133" s="233" t="s">
        <v>571</v>
      </c>
      <c r="H133" s="234">
        <v>32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6910</v>
      </c>
    </row>
    <row r="134" s="2" customFormat="1" ht="24.15" customHeight="1">
      <c r="A134" s="41"/>
      <c r="B134" s="42"/>
      <c r="C134" s="230" t="s">
        <v>257</v>
      </c>
      <c r="D134" s="230" t="s">
        <v>253</v>
      </c>
      <c r="E134" s="231" t="s">
        <v>6911</v>
      </c>
      <c r="F134" s="232" t="s">
        <v>6912</v>
      </c>
      <c r="G134" s="233" t="s">
        <v>571</v>
      </c>
      <c r="H134" s="234">
        <v>32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6913</v>
      </c>
    </row>
    <row r="135" s="2" customFormat="1">
      <c r="A135" s="41"/>
      <c r="B135" s="42"/>
      <c r="C135" s="43"/>
      <c r="D135" s="251" t="s">
        <v>289</v>
      </c>
      <c r="E135" s="43"/>
      <c r="F135" s="282" t="s">
        <v>6914</v>
      </c>
      <c r="G135" s="43"/>
      <c r="H135" s="43"/>
      <c r="I135" s="246"/>
      <c r="J135" s="43"/>
      <c r="K135" s="43"/>
      <c r="L135" s="47"/>
      <c r="M135" s="247"/>
      <c r="N135" s="248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289</v>
      </c>
      <c r="AU135" s="19" t="s">
        <v>93</v>
      </c>
    </row>
    <row r="136" s="2" customFormat="1" ht="24.15" customHeight="1">
      <c r="A136" s="41"/>
      <c r="B136" s="42"/>
      <c r="C136" s="230" t="s">
        <v>284</v>
      </c>
      <c r="D136" s="230" t="s">
        <v>253</v>
      </c>
      <c r="E136" s="231" t="s">
        <v>6915</v>
      </c>
      <c r="F136" s="232" t="s">
        <v>6916</v>
      </c>
      <c r="G136" s="233" t="s">
        <v>1569</v>
      </c>
      <c r="H136" s="234">
        <v>1.9199999999999999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6917</v>
      </c>
    </row>
    <row r="137" s="2" customFormat="1" ht="21.75" customHeight="1">
      <c r="A137" s="41"/>
      <c r="B137" s="42"/>
      <c r="C137" s="294" t="s">
        <v>276</v>
      </c>
      <c r="D137" s="294" t="s">
        <v>338</v>
      </c>
      <c r="E137" s="295" t="s">
        <v>6918</v>
      </c>
      <c r="F137" s="296" t="s">
        <v>6919</v>
      </c>
      <c r="G137" s="297" t="s">
        <v>1569</v>
      </c>
      <c r="H137" s="298">
        <v>1.9199999999999999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281</v>
      </c>
      <c r="AT137" s="242" t="s">
        <v>338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6920</v>
      </c>
    </row>
    <row r="138" s="2" customFormat="1" ht="16.5" customHeight="1">
      <c r="A138" s="41"/>
      <c r="B138" s="42"/>
      <c r="C138" s="230" t="s">
        <v>295</v>
      </c>
      <c r="D138" s="230" t="s">
        <v>253</v>
      </c>
      <c r="E138" s="231" t="s">
        <v>6921</v>
      </c>
      <c r="F138" s="232" t="s">
        <v>6922</v>
      </c>
      <c r="G138" s="233" t="s">
        <v>571</v>
      </c>
      <c r="H138" s="234">
        <v>32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6923</v>
      </c>
    </row>
    <row r="139" s="2" customFormat="1" ht="16.5" customHeight="1">
      <c r="A139" s="41"/>
      <c r="B139" s="42"/>
      <c r="C139" s="294" t="s">
        <v>281</v>
      </c>
      <c r="D139" s="294" t="s">
        <v>338</v>
      </c>
      <c r="E139" s="295" t="s">
        <v>6924</v>
      </c>
      <c r="F139" s="296" t="s">
        <v>6925</v>
      </c>
      <c r="G139" s="297" t="s">
        <v>6926</v>
      </c>
      <c r="H139" s="298">
        <v>32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281</v>
      </c>
      <c r="AT139" s="242" t="s">
        <v>338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6927</v>
      </c>
    </row>
    <row r="140" s="2" customFormat="1" ht="24.15" customHeight="1">
      <c r="A140" s="41"/>
      <c r="B140" s="42"/>
      <c r="C140" s="230" t="s">
        <v>306</v>
      </c>
      <c r="D140" s="230" t="s">
        <v>253</v>
      </c>
      <c r="E140" s="231" t="s">
        <v>6928</v>
      </c>
      <c r="F140" s="232" t="s">
        <v>6929</v>
      </c>
      <c r="G140" s="233" t="s">
        <v>389</v>
      </c>
      <c r="H140" s="234">
        <v>21.600000000000001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6930</v>
      </c>
    </row>
    <row r="141" s="2" customFormat="1" ht="16.5" customHeight="1">
      <c r="A141" s="41"/>
      <c r="B141" s="42"/>
      <c r="C141" s="294" t="s">
        <v>287</v>
      </c>
      <c r="D141" s="294" t="s">
        <v>338</v>
      </c>
      <c r="E141" s="295" t="s">
        <v>6931</v>
      </c>
      <c r="F141" s="296" t="s">
        <v>6932</v>
      </c>
      <c r="G141" s="297" t="s">
        <v>389</v>
      </c>
      <c r="H141" s="298">
        <v>21.600000000000001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281</v>
      </c>
      <c r="AT141" s="242" t="s">
        <v>338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6933</v>
      </c>
    </row>
    <row r="142" s="2" customFormat="1" ht="24.15" customHeight="1">
      <c r="A142" s="41"/>
      <c r="B142" s="42"/>
      <c r="C142" s="230" t="s">
        <v>333</v>
      </c>
      <c r="D142" s="230" t="s">
        <v>253</v>
      </c>
      <c r="E142" s="231" t="s">
        <v>6934</v>
      </c>
      <c r="F142" s="232" t="s">
        <v>6935</v>
      </c>
      <c r="G142" s="233" t="s">
        <v>571</v>
      </c>
      <c r="H142" s="234">
        <v>32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6936</v>
      </c>
    </row>
    <row r="143" s="2" customFormat="1" ht="16.5" customHeight="1">
      <c r="A143" s="41"/>
      <c r="B143" s="42"/>
      <c r="C143" s="230" t="s">
        <v>8</v>
      </c>
      <c r="D143" s="230" t="s">
        <v>253</v>
      </c>
      <c r="E143" s="231" t="s">
        <v>6937</v>
      </c>
      <c r="F143" s="232" t="s">
        <v>6938</v>
      </c>
      <c r="G143" s="233" t="s">
        <v>389</v>
      </c>
      <c r="H143" s="234">
        <v>64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6939</v>
      </c>
    </row>
    <row r="144" s="2" customFormat="1" ht="16.5" customHeight="1">
      <c r="A144" s="41"/>
      <c r="B144" s="42"/>
      <c r="C144" s="294" t="s">
        <v>349</v>
      </c>
      <c r="D144" s="294" t="s">
        <v>338</v>
      </c>
      <c r="E144" s="295" t="s">
        <v>6940</v>
      </c>
      <c r="F144" s="296" t="s">
        <v>6941</v>
      </c>
      <c r="G144" s="297" t="s">
        <v>265</v>
      </c>
      <c r="H144" s="298">
        <v>3.2000000000000002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281</v>
      </c>
      <c r="AT144" s="242" t="s">
        <v>338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6942</v>
      </c>
    </row>
    <row r="145" s="2" customFormat="1" ht="16.5" customHeight="1">
      <c r="A145" s="41"/>
      <c r="B145" s="42"/>
      <c r="C145" s="230" t="s">
        <v>299</v>
      </c>
      <c r="D145" s="230" t="s">
        <v>253</v>
      </c>
      <c r="E145" s="231" t="s">
        <v>6943</v>
      </c>
      <c r="F145" s="232" t="s">
        <v>6944</v>
      </c>
      <c r="G145" s="233" t="s">
        <v>571</v>
      </c>
      <c r="H145" s="234">
        <v>32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6945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6946</v>
      </c>
      <c r="F146" s="228" t="s">
        <v>6947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SUM(P147:P153)</f>
        <v>0</v>
      </c>
      <c r="Q146" s="222"/>
      <c r="R146" s="223">
        <f>SUM(R147:R153)</f>
        <v>0</v>
      </c>
      <c r="S146" s="222"/>
      <c r="T146" s="224">
        <f>SUM(T147:T153)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251</v>
      </c>
      <c r="BK146" s="227">
        <f>SUM(BK147:BK153)</f>
        <v>0</v>
      </c>
    </row>
    <row r="147" s="2" customFormat="1" ht="62.7" customHeight="1">
      <c r="A147" s="41"/>
      <c r="B147" s="42"/>
      <c r="C147" s="230" t="s">
        <v>361</v>
      </c>
      <c r="D147" s="230" t="s">
        <v>253</v>
      </c>
      <c r="E147" s="231" t="s">
        <v>6948</v>
      </c>
      <c r="F147" s="232" t="s">
        <v>6949</v>
      </c>
      <c r="G147" s="233" t="s">
        <v>6950</v>
      </c>
      <c r="H147" s="234">
        <v>0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6951</v>
      </c>
    </row>
    <row r="148" s="2" customFormat="1">
      <c r="A148" s="41"/>
      <c r="B148" s="42"/>
      <c r="C148" s="43"/>
      <c r="D148" s="251" t="s">
        <v>289</v>
      </c>
      <c r="E148" s="43"/>
      <c r="F148" s="282" t="s">
        <v>6952</v>
      </c>
      <c r="G148" s="43"/>
      <c r="H148" s="43"/>
      <c r="I148" s="246"/>
      <c r="J148" s="43"/>
      <c r="K148" s="43"/>
      <c r="L148" s="47"/>
      <c r="M148" s="247"/>
      <c r="N148" s="248"/>
      <c r="O148" s="94"/>
      <c r="P148" s="94"/>
      <c r="Q148" s="94"/>
      <c r="R148" s="94"/>
      <c r="S148" s="94"/>
      <c r="T148" s="9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289</v>
      </c>
      <c r="AU148" s="19" t="s">
        <v>93</v>
      </c>
    </row>
    <row r="149" s="2" customFormat="1" ht="24.15" customHeight="1">
      <c r="A149" s="41"/>
      <c r="B149" s="42"/>
      <c r="C149" s="230" t="s">
        <v>304</v>
      </c>
      <c r="D149" s="230" t="s">
        <v>253</v>
      </c>
      <c r="E149" s="231" t="s">
        <v>6953</v>
      </c>
      <c r="F149" s="232" t="s">
        <v>6954</v>
      </c>
      <c r="G149" s="233" t="s">
        <v>389</v>
      </c>
      <c r="H149" s="234">
        <v>48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6955</v>
      </c>
    </row>
    <row r="150" s="2" customFormat="1" ht="16.5" customHeight="1">
      <c r="A150" s="41"/>
      <c r="B150" s="42"/>
      <c r="C150" s="230" t="s">
        <v>386</v>
      </c>
      <c r="D150" s="230" t="s">
        <v>253</v>
      </c>
      <c r="E150" s="231" t="s">
        <v>6956</v>
      </c>
      <c r="F150" s="232" t="s">
        <v>6957</v>
      </c>
      <c r="G150" s="233" t="s">
        <v>571</v>
      </c>
      <c r="H150" s="234">
        <v>32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6958</v>
      </c>
    </row>
    <row r="151" s="2" customFormat="1" ht="24.15" customHeight="1">
      <c r="A151" s="41"/>
      <c r="B151" s="42"/>
      <c r="C151" s="230" t="s">
        <v>309</v>
      </c>
      <c r="D151" s="230" t="s">
        <v>253</v>
      </c>
      <c r="E151" s="231" t="s">
        <v>6959</v>
      </c>
      <c r="F151" s="232" t="s">
        <v>6960</v>
      </c>
      <c r="G151" s="233" t="s">
        <v>265</v>
      </c>
      <c r="H151" s="234">
        <v>48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6961</v>
      </c>
    </row>
    <row r="152" s="2" customFormat="1" ht="16.5" customHeight="1">
      <c r="A152" s="41"/>
      <c r="B152" s="42"/>
      <c r="C152" s="230" t="s">
        <v>402</v>
      </c>
      <c r="D152" s="230" t="s">
        <v>253</v>
      </c>
      <c r="E152" s="231" t="s">
        <v>6962</v>
      </c>
      <c r="F152" s="232" t="s">
        <v>6963</v>
      </c>
      <c r="G152" s="233" t="s">
        <v>571</v>
      </c>
      <c r="H152" s="234">
        <v>32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6964</v>
      </c>
    </row>
    <row r="153" s="2" customFormat="1" ht="16.5" customHeight="1">
      <c r="A153" s="41"/>
      <c r="B153" s="42"/>
      <c r="C153" s="230" t="s">
        <v>409</v>
      </c>
      <c r="D153" s="230" t="s">
        <v>253</v>
      </c>
      <c r="E153" s="231" t="s">
        <v>6965</v>
      </c>
      <c r="F153" s="232" t="s">
        <v>6966</v>
      </c>
      <c r="G153" s="233" t="s">
        <v>389</v>
      </c>
      <c r="H153" s="234">
        <v>32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6967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6968</v>
      </c>
      <c r="F154" s="228" t="s">
        <v>6969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SUM(P155:P167)</f>
        <v>0</v>
      </c>
      <c r="Q154" s="222"/>
      <c r="R154" s="223">
        <f>SUM(R155:R167)</f>
        <v>0</v>
      </c>
      <c r="S154" s="222"/>
      <c r="T154" s="224">
        <f>SUM(T155:T167)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251</v>
      </c>
      <c r="BK154" s="227">
        <f>SUM(BK155:BK167)</f>
        <v>0</v>
      </c>
    </row>
    <row r="155" s="2" customFormat="1" ht="66.75" customHeight="1">
      <c r="A155" s="41"/>
      <c r="B155" s="42"/>
      <c r="C155" s="230" t="s">
        <v>7</v>
      </c>
      <c r="D155" s="230" t="s">
        <v>253</v>
      </c>
      <c r="E155" s="231" t="s">
        <v>6970</v>
      </c>
      <c r="F155" s="232" t="s">
        <v>6971</v>
      </c>
      <c r="G155" s="233" t="s">
        <v>6950</v>
      </c>
      <c r="H155" s="234">
        <v>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6972</v>
      </c>
    </row>
    <row r="156" s="2" customFormat="1">
      <c r="A156" s="41"/>
      <c r="B156" s="42"/>
      <c r="C156" s="43"/>
      <c r="D156" s="251" t="s">
        <v>289</v>
      </c>
      <c r="E156" s="43"/>
      <c r="F156" s="282" t="s">
        <v>6973</v>
      </c>
      <c r="G156" s="43"/>
      <c r="H156" s="43"/>
      <c r="I156" s="246"/>
      <c r="J156" s="43"/>
      <c r="K156" s="43"/>
      <c r="L156" s="47"/>
      <c r="M156" s="247"/>
      <c r="N156" s="248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289</v>
      </c>
      <c r="AU156" s="19" t="s">
        <v>93</v>
      </c>
    </row>
    <row r="157" s="2" customFormat="1" ht="21.75" customHeight="1">
      <c r="A157" s="41"/>
      <c r="B157" s="42"/>
      <c r="C157" s="230" t="s">
        <v>322</v>
      </c>
      <c r="D157" s="230" t="s">
        <v>253</v>
      </c>
      <c r="E157" s="231" t="s">
        <v>6974</v>
      </c>
      <c r="F157" s="232" t="s">
        <v>6975</v>
      </c>
      <c r="G157" s="233" t="s">
        <v>265</v>
      </c>
      <c r="H157" s="234">
        <v>1.5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6976</v>
      </c>
    </row>
    <row r="158" s="2" customFormat="1" ht="16.5" customHeight="1">
      <c r="A158" s="41"/>
      <c r="B158" s="42"/>
      <c r="C158" s="294" t="s">
        <v>437</v>
      </c>
      <c r="D158" s="294" t="s">
        <v>338</v>
      </c>
      <c r="E158" s="295" t="s">
        <v>6977</v>
      </c>
      <c r="F158" s="296" t="s">
        <v>6978</v>
      </c>
      <c r="G158" s="297" t="s">
        <v>265</v>
      </c>
      <c r="H158" s="298">
        <v>1.5</v>
      </c>
      <c r="I158" s="299"/>
      <c r="J158" s="300">
        <f>ROUND(I158*H158,2)</f>
        <v>0</v>
      </c>
      <c r="K158" s="301"/>
      <c r="L158" s="302"/>
      <c r="M158" s="303" t="s">
        <v>1</v>
      </c>
      <c r="N158" s="304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281</v>
      </c>
      <c r="AT158" s="242" t="s">
        <v>338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6979</v>
      </c>
    </row>
    <row r="159" s="2" customFormat="1" ht="21.75" customHeight="1">
      <c r="A159" s="41"/>
      <c r="B159" s="42"/>
      <c r="C159" s="230" t="s">
        <v>336</v>
      </c>
      <c r="D159" s="230" t="s">
        <v>253</v>
      </c>
      <c r="E159" s="231" t="s">
        <v>6980</v>
      </c>
      <c r="F159" s="232" t="s">
        <v>6981</v>
      </c>
      <c r="G159" s="233" t="s">
        <v>389</v>
      </c>
      <c r="H159" s="234">
        <v>10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6982</v>
      </c>
    </row>
    <row r="160" s="2" customFormat="1" ht="21.75" customHeight="1">
      <c r="A160" s="41"/>
      <c r="B160" s="42"/>
      <c r="C160" s="230" t="s">
        <v>450</v>
      </c>
      <c r="D160" s="230" t="s">
        <v>253</v>
      </c>
      <c r="E160" s="231" t="s">
        <v>6983</v>
      </c>
      <c r="F160" s="232" t="s">
        <v>6984</v>
      </c>
      <c r="G160" s="233" t="s">
        <v>571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6985</v>
      </c>
    </row>
    <row r="161" s="2" customFormat="1" ht="16.5" customHeight="1">
      <c r="A161" s="41"/>
      <c r="B161" s="42"/>
      <c r="C161" s="230" t="s">
        <v>341</v>
      </c>
      <c r="D161" s="230" t="s">
        <v>253</v>
      </c>
      <c r="E161" s="231" t="s">
        <v>6986</v>
      </c>
      <c r="F161" s="232" t="s">
        <v>6987</v>
      </c>
      <c r="G161" s="233" t="s">
        <v>571</v>
      </c>
      <c r="H161" s="234">
        <v>30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6988</v>
      </c>
    </row>
    <row r="162" s="2" customFormat="1" ht="16.5" customHeight="1">
      <c r="A162" s="41"/>
      <c r="B162" s="42"/>
      <c r="C162" s="294" t="s">
        <v>462</v>
      </c>
      <c r="D162" s="294" t="s">
        <v>338</v>
      </c>
      <c r="E162" s="295" t="s">
        <v>6989</v>
      </c>
      <c r="F162" s="296" t="s">
        <v>6990</v>
      </c>
      <c r="G162" s="297" t="s">
        <v>571</v>
      </c>
      <c r="H162" s="298">
        <v>30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281</v>
      </c>
      <c r="AT162" s="242" t="s">
        <v>338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6991</v>
      </c>
    </row>
    <row r="163" s="2" customFormat="1">
      <c r="A163" s="41"/>
      <c r="B163" s="42"/>
      <c r="C163" s="43"/>
      <c r="D163" s="251" t="s">
        <v>289</v>
      </c>
      <c r="E163" s="43"/>
      <c r="F163" s="282" t="s">
        <v>6992</v>
      </c>
      <c r="G163" s="43"/>
      <c r="H163" s="43"/>
      <c r="I163" s="246"/>
      <c r="J163" s="43"/>
      <c r="K163" s="43"/>
      <c r="L163" s="47"/>
      <c r="M163" s="247"/>
      <c r="N163" s="248"/>
      <c r="O163" s="94"/>
      <c r="P163" s="94"/>
      <c r="Q163" s="94"/>
      <c r="R163" s="94"/>
      <c r="S163" s="94"/>
      <c r="T163" s="95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289</v>
      </c>
      <c r="AU163" s="19" t="s">
        <v>93</v>
      </c>
    </row>
    <row r="164" s="2" customFormat="1" ht="24.15" customHeight="1">
      <c r="A164" s="41"/>
      <c r="B164" s="42"/>
      <c r="C164" s="230" t="s">
        <v>352</v>
      </c>
      <c r="D164" s="230" t="s">
        <v>253</v>
      </c>
      <c r="E164" s="231" t="s">
        <v>6993</v>
      </c>
      <c r="F164" s="232" t="s">
        <v>6994</v>
      </c>
      <c r="G164" s="233" t="s">
        <v>1569</v>
      </c>
      <c r="H164" s="234">
        <v>0.29999999999999999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6995</v>
      </c>
    </row>
    <row r="165" s="2" customFormat="1" ht="21.75" customHeight="1">
      <c r="A165" s="41"/>
      <c r="B165" s="42"/>
      <c r="C165" s="294" t="s">
        <v>472</v>
      </c>
      <c r="D165" s="294" t="s">
        <v>338</v>
      </c>
      <c r="E165" s="295" t="s">
        <v>6996</v>
      </c>
      <c r="F165" s="296" t="s">
        <v>6919</v>
      </c>
      <c r="G165" s="297" t="s">
        <v>1569</v>
      </c>
      <c r="H165" s="298">
        <v>0.29999999999999999</v>
      </c>
      <c r="I165" s="299"/>
      <c r="J165" s="300">
        <f>ROUND(I165*H165,2)</f>
        <v>0</v>
      </c>
      <c r="K165" s="301"/>
      <c r="L165" s="302"/>
      <c r="M165" s="303" t="s">
        <v>1</v>
      </c>
      <c r="N165" s="304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281</v>
      </c>
      <c r="AT165" s="242" t="s">
        <v>338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6997</v>
      </c>
    </row>
    <row r="166" s="2" customFormat="1" ht="16.5" customHeight="1">
      <c r="A166" s="41"/>
      <c r="B166" s="42"/>
      <c r="C166" s="230" t="s">
        <v>358</v>
      </c>
      <c r="D166" s="230" t="s">
        <v>253</v>
      </c>
      <c r="E166" s="231" t="s">
        <v>6998</v>
      </c>
      <c r="F166" s="232" t="s">
        <v>6999</v>
      </c>
      <c r="G166" s="233" t="s">
        <v>389</v>
      </c>
      <c r="H166" s="234">
        <v>10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7000</v>
      </c>
    </row>
    <row r="167" s="2" customFormat="1" ht="16.5" customHeight="1">
      <c r="A167" s="41"/>
      <c r="B167" s="42"/>
      <c r="C167" s="294" t="s">
        <v>488</v>
      </c>
      <c r="D167" s="294" t="s">
        <v>338</v>
      </c>
      <c r="E167" s="295" t="s">
        <v>7001</v>
      </c>
      <c r="F167" s="296" t="s">
        <v>7002</v>
      </c>
      <c r="G167" s="297" t="s">
        <v>265</v>
      </c>
      <c r="H167" s="298">
        <v>0.5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281</v>
      </c>
      <c r="AT167" s="242" t="s">
        <v>338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7003</v>
      </c>
    </row>
    <row r="168" s="12" customFormat="1" ht="22.8" customHeight="1">
      <c r="A168" s="12"/>
      <c r="B168" s="214"/>
      <c r="C168" s="215"/>
      <c r="D168" s="216" t="s">
        <v>83</v>
      </c>
      <c r="E168" s="228" t="s">
        <v>7004</v>
      </c>
      <c r="F168" s="228" t="s">
        <v>7005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SUM(P169:P174)</f>
        <v>0</v>
      </c>
      <c r="Q168" s="222"/>
      <c r="R168" s="223">
        <f>SUM(R169:R174)</f>
        <v>0</v>
      </c>
      <c r="S168" s="222"/>
      <c r="T168" s="224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91</v>
      </c>
      <c r="AT168" s="226" t="s">
        <v>83</v>
      </c>
      <c r="AU168" s="226" t="s">
        <v>91</v>
      </c>
      <c r="AY168" s="225" t="s">
        <v>251</v>
      </c>
      <c r="BK168" s="227">
        <f>SUM(BK169:BK174)</f>
        <v>0</v>
      </c>
    </row>
    <row r="169" s="2" customFormat="1" ht="44.25" customHeight="1">
      <c r="A169" s="41"/>
      <c r="B169" s="42"/>
      <c r="C169" s="230" t="s">
        <v>364</v>
      </c>
      <c r="D169" s="230" t="s">
        <v>253</v>
      </c>
      <c r="E169" s="231" t="s">
        <v>7006</v>
      </c>
      <c r="F169" s="232" t="s">
        <v>7007</v>
      </c>
      <c r="G169" s="233" t="s">
        <v>6950</v>
      </c>
      <c r="H169" s="234">
        <v>0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7008</v>
      </c>
    </row>
    <row r="170" s="2" customFormat="1">
      <c r="A170" s="41"/>
      <c r="B170" s="42"/>
      <c r="C170" s="43"/>
      <c r="D170" s="251" t="s">
        <v>289</v>
      </c>
      <c r="E170" s="43"/>
      <c r="F170" s="282" t="s">
        <v>6952</v>
      </c>
      <c r="G170" s="43"/>
      <c r="H170" s="43"/>
      <c r="I170" s="246"/>
      <c r="J170" s="43"/>
      <c r="K170" s="43"/>
      <c r="L170" s="47"/>
      <c r="M170" s="247"/>
      <c r="N170" s="248"/>
      <c r="O170" s="94"/>
      <c r="P170" s="94"/>
      <c r="Q170" s="94"/>
      <c r="R170" s="94"/>
      <c r="S170" s="94"/>
      <c r="T170" s="95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289</v>
      </c>
      <c r="AU170" s="19" t="s">
        <v>93</v>
      </c>
    </row>
    <row r="171" s="2" customFormat="1" ht="24.15" customHeight="1">
      <c r="A171" s="41"/>
      <c r="B171" s="42"/>
      <c r="C171" s="230" t="s">
        <v>522</v>
      </c>
      <c r="D171" s="230" t="s">
        <v>253</v>
      </c>
      <c r="E171" s="231" t="s">
        <v>7009</v>
      </c>
      <c r="F171" s="232" t="s">
        <v>7010</v>
      </c>
      <c r="G171" s="233" t="s">
        <v>389</v>
      </c>
      <c r="H171" s="234">
        <v>6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7011</v>
      </c>
    </row>
    <row r="172" s="2" customFormat="1">
      <c r="A172" s="41"/>
      <c r="B172" s="42"/>
      <c r="C172" s="43"/>
      <c r="D172" s="251" t="s">
        <v>289</v>
      </c>
      <c r="E172" s="43"/>
      <c r="F172" s="282" t="s">
        <v>7012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289</v>
      </c>
      <c r="AU172" s="19" t="s">
        <v>93</v>
      </c>
    </row>
    <row r="173" s="2" customFormat="1" ht="16.5" customHeight="1">
      <c r="A173" s="41"/>
      <c r="B173" s="42"/>
      <c r="C173" s="230" t="s">
        <v>375</v>
      </c>
      <c r="D173" s="230" t="s">
        <v>253</v>
      </c>
      <c r="E173" s="231" t="s">
        <v>7013</v>
      </c>
      <c r="F173" s="232" t="s">
        <v>7014</v>
      </c>
      <c r="G173" s="233" t="s">
        <v>265</v>
      </c>
      <c r="H173" s="234">
        <v>4.7999999999999998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7015</v>
      </c>
    </row>
    <row r="174" s="2" customFormat="1">
      <c r="A174" s="41"/>
      <c r="B174" s="42"/>
      <c r="C174" s="43"/>
      <c r="D174" s="251" t="s">
        <v>289</v>
      </c>
      <c r="E174" s="43"/>
      <c r="F174" s="282" t="s">
        <v>7016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289</v>
      </c>
      <c r="AU174" s="19" t="s">
        <v>93</v>
      </c>
    </row>
    <row r="175" s="12" customFormat="1" ht="22.8" customHeight="1">
      <c r="A175" s="12"/>
      <c r="B175" s="214"/>
      <c r="C175" s="215"/>
      <c r="D175" s="216" t="s">
        <v>83</v>
      </c>
      <c r="E175" s="228" t="s">
        <v>7017</v>
      </c>
      <c r="F175" s="228" t="s">
        <v>7018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SUM(P176:P188)</f>
        <v>0</v>
      </c>
      <c r="Q175" s="222"/>
      <c r="R175" s="223">
        <f>SUM(R176:R188)</f>
        <v>0</v>
      </c>
      <c r="S175" s="222"/>
      <c r="T175" s="224">
        <f>SUM(T176:T188)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5" t="s">
        <v>91</v>
      </c>
      <c r="AT175" s="226" t="s">
        <v>83</v>
      </c>
      <c r="AU175" s="226" t="s">
        <v>91</v>
      </c>
      <c r="AY175" s="225" t="s">
        <v>251</v>
      </c>
      <c r="BK175" s="227">
        <f>SUM(BK176:BK188)</f>
        <v>0</v>
      </c>
    </row>
    <row r="176" s="2" customFormat="1" ht="66.75" customHeight="1">
      <c r="A176" s="41"/>
      <c r="B176" s="42"/>
      <c r="C176" s="230" t="s">
        <v>546</v>
      </c>
      <c r="D176" s="230" t="s">
        <v>253</v>
      </c>
      <c r="E176" s="231" t="s">
        <v>7019</v>
      </c>
      <c r="F176" s="232" t="s">
        <v>7020</v>
      </c>
      <c r="G176" s="233" t="s">
        <v>6950</v>
      </c>
      <c r="H176" s="234">
        <v>0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7021</v>
      </c>
    </row>
    <row r="177" s="2" customFormat="1">
      <c r="A177" s="41"/>
      <c r="B177" s="42"/>
      <c r="C177" s="43"/>
      <c r="D177" s="251" t="s">
        <v>289</v>
      </c>
      <c r="E177" s="43"/>
      <c r="F177" s="282" t="s">
        <v>7022</v>
      </c>
      <c r="G177" s="43"/>
      <c r="H177" s="43"/>
      <c r="I177" s="246"/>
      <c r="J177" s="43"/>
      <c r="K177" s="43"/>
      <c r="L177" s="47"/>
      <c r="M177" s="247"/>
      <c r="N177" s="248"/>
      <c r="O177" s="94"/>
      <c r="P177" s="94"/>
      <c r="Q177" s="94"/>
      <c r="R177" s="94"/>
      <c r="S177" s="94"/>
      <c r="T177" s="9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289</v>
      </c>
      <c r="AU177" s="19" t="s">
        <v>93</v>
      </c>
    </row>
    <row r="178" s="2" customFormat="1" ht="21.75" customHeight="1">
      <c r="A178" s="41"/>
      <c r="B178" s="42"/>
      <c r="C178" s="230" t="s">
        <v>390</v>
      </c>
      <c r="D178" s="230" t="s">
        <v>253</v>
      </c>
      <c r="E178" s="231" t="s">
        <v>6974</v>
      </c>
      <c r="F178" s="232" t="s">
        <v>6975</v>
      </c>
      <c r="G178" s="233" t="s">
        <v>265</v>
      </c>
      <c r="H178" s="234">
        <v>18.300000000000001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7023</v>
      </c>
    </row>
    <row r="179" s="2" customFormat="1" ht="16.5" customHeight="1">
      <c r="A179" s="41"/>
      <c r="B179" s="42"/>
      <c r="C179" s="294" t="s">
        <v>557</v>
      </c>
      <c r="D179" s="294" t="s">
        <v>338</v>
      </c>
      <c r="E179" s="295" t="s">
        <v>7024</v>
      </c>
      <c r="F179" s="296" t="s">
        <v>6978</v>
      </c>
      <c r="G179" s="297" t="s">
        <v>265</v>
      </c>
      <c r="H179" s="298">
        <v>18.300000000000001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281</v>
      </c>
      <c r="AT179" s="242" t="s">
        <v>338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7025</v>
      </c>
    </row>
    <row r="180" s="2" customFormat="1" ht="21.75" customHeight="1">
      <c r="A180" s="41"/>
      <c r="B180" s="42"/>
      <c r="C180" s="230" t="s">
        <v>400</v>
      </c>
      <c r="D180" s="230" t="s">
        <v>253</v>
      </c>
      <c r="E180" s="231" t="s">
        <v>6980</v>
      </c>
      <c r="F180" s="232" t="s">
        <v>6981</v>
      </c>
      <c r="G180" s="233" t="s">
        <v>389</v>
      </c>
      <c r="H180" s="234">
        <v>122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7026</v>
      </c>
    </row>
    <row r="181" s="2" customFormat="1" ht="21.75" customHeight="1">
      <c r="A181" s="41"/>
      <c r="B181" s="42"/>
      <c r="C181" s="230" t="s">
        <v>575</v>
      </c>
      <c r="D181" s="230" t="s">
        <v>253</v>
      </c>
      <c r="E181" s="231" t="s">
        <v>6983</v>
      </c>
      <c r="F181" s="232" t="s">
        <v>6984</v>
      </c>
      <c r="G181" s="233" t="s">
        <v>571</v>
      </c>
      <c r="H181" s="234">
        <v>610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7027</v>
      </c>
    </row>
    <row r="182" s="2" customFormat="1" ht="16.5" customHeight="1">
      <c r="A182" s="41"/>
      <c r="B182" s="42"/>
      <c r="C182" s="230" t="s">
        <v>405</v>
      </c>
      <c r="D182" s="230" t="s">
        <v>253</v>
      </c>
      <c r="E182" s="231" t="s">
        <v>6986</v>
      </c>
      <c r="F182" s="232" t="s">
        <v>6987</v>
      </c>
      <c r="G182" s="233" t="s">
        <v>571</v>
      </c>
      <c r="H182" s="234">
        <v>610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7028</v>
      </c>
    </row>
    <row r="183" s="2" customFormat="1" ht="16.5" customHeight="1">
      <c r="A183" s="41"/>
      <c r="B183" s="42"/>
      <c r="C183" s="294" t="s">
        <v>588</v>
      </c>
      <c r="D183" s="294" t="s">
        <v>338</v>
      </c>
      <c r="E183" s="295" t="s">
        <v>6989</v>
      </c>
      <c r="F183" s="296" t="s">
        <v>6990</v>
      </c>
      <c r="G183" s="297" t="s">
        <v>571</v>
      </c>
      <c r="H183" s="298">
        <v>610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281</v>
      </c>
      <c r="AT183" s="242" t="s">
        <v>338</v>
      </c>
      <c r="AU183" s="242" t="s">
        <v>93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7029</v>
      </c>
    </row>
    <row r="184" s="2" customFormat="1">
      <c r="A184" s="41"/>
      <c r="B184" s="42"/>
      <c r="C184" s="43"/>
      <c r="D184" s="251" t="s">
        <v>289</v>
      </c>
      <c r="E184" s="43"/>
      <c r="F184" s="282" t="s">
        <v>7030</v>
      </c>
      <c r="G184" s="43"/>
      <c r="H184" s="43"/>
      <c r="I184" s="246"/>
      <c r="J184" s="43"/>
      <c r="K184" s="43"/>
      <c r="L184" s="47"/>
      <c r="M184" s="247"/>
      <c r="N184" s="248"/>
      <c r="O184" s="94"/>
      <c r="P184" s="94"/>
      <c r="Q184" s="94"/>
      <c r="R184" s="94"/>
      <c r="S184" s="94"/>
      <c r="T184" s="95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289</v>
      </c>
      <c r="AU184" s="19" t="s">
        <v>93</v>
      </c>
    </row>
    <row r="185" s="2" customFormat="1" ht="24.15" customHeight="1">
      <c r="A185" s="41"/>
      <c r="B185" s="42"/>
      <c r="C185" s="230" t="s">
        <v>412</v>
      </c>
      <c r="D185" s="230" t="s">
        <v>253</v>
      </c>
      <c r="E185" s="231" t="s">
        <v>7031</v>
      </c>
      <c r="F185" s="232" t="s">
        <v>7032</v>
      </c>
      <c r="G185" s="233" t="s">
        <v>1569</v>
      </c>
      <c r="H185" s="234">
        <v>6.0999999999999996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7033</v>
      </c>
    </row>
    <row r="186" s="2" customFormat="1" ht="21.75" customHeight="1">
      <c r="A186" s="41"/>
      <c r="B186" s="42"/>
      <c r="C186" s="294" t="s">
        <v>600</v>
      </c>
      <c r="D186" s="294" t="s">
        <v>338</v>
      </c>
      <c r="E186" s="295" t="s">
        <v>7034</v>
      </c>
      <c r="F186" s="296" t="s">
        <v>6919</v>
      </c>
      <c r="G186" s="297" t="s">
        <v>1569</v>
      </c>
      <c r="H186" s="298">
        <v>6.0999999999999996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281</v>
      </c>
      <c r="AT186" s="242" t="s">
        <v>338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7035</v>
      </c>
    </row>
    <row r="187" s="2" customFormat="1" ht="16.5" customHeight="1">
      <c r="A187" s="41"/>
      <c r="B187" s="42"/>
      <c r="C187" s="230" t="s">
        <v>424</v>
      </c>
      <c r="D187" s="230" t="s">
        <v>253</v>
      </c>
      <c r="E187" s="231" t="s">
        <v>6998</v>
      </c>
      <c r="F187" s="232" t="s">
        <v>6999</v>
      </c>
      <c r="G187" s="233" t="s">
        <v>389</v>
      </c>
      <c r="H187" s="234">
        <v>122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7036</v>
      </c>
    </row>
    <row r="188" s="2" customFormat="1" ht="16.5" customHeight="1">
      <c r="A188" s="41"/>
      <c r="B188" s="42"/>
      <c r="C188" s="294" t="s">
        <v>612</v>
      </c>
      <c r="D188" s="294" t="s">
        <v>338</v>
      </c>
      <c r="E188" s="295" t="s">
        <v>7001</v>
      </c>
      <c r="F188" s="296" t="s">
        <v>7002</v>
      </c>
      <c r="G188" s="297" t="s">
        <v>265</v>
      </c>
      <c r="H188" s="298">
        <v>6.0999999999999996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281</v>
      </c>
      <c r="AT188" s="242" t="s">
        <v>338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7037</v>
      </c>
    </row>
    <row r="189" s="12" customFormat="1" ht="22.8" customHeight="1">
      <c r="A189" s="12"/>
      <c r="B189" s="214"/>
      <c r="C189" s="215"/>
      <c r="D189" s="216" t="s">
        <v>83</v>
      </c>
      <c r="E189" s="228" t="s">
        <v>7038</v>
      </c>
      <c r="F189" s="228" t="s">
        <v>7005</v>
      </c>
      <c r="G189" s="215"/>
      <c r="H189" s="215"/>
      <c r="I189" s="218"/>
      <c r="J189" s="229">
        <f>BK189</f>
        <v>0</v>
      </c>
      <c r="K189" s="215"/>
      <c r="L189" s="220"/>
      <c r="M189" s="221"/>
      <c r="N189" s="222"/>
      <c r="O189" s="222"/>
      <c r="P189" s="223">
        <f>SUM(P190:P195)</f>
        <v>0</v>
      </c>
      <c r="Q189" s="222"/>
      <c r="R189" s="223">
        <f>SUM(R190:R195)</f>
        <v>0</v>
      </c>
      <c r="S189" s="222"/>
      <c r="T189" s="224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5" t="s">
        <v>91</v>
      </c>
      <c r="AT189" s="226" t="s">
        <v>83</v>
      </c>
      <c r="AU189" s="226" t="s">
        <v>91</v>
      </c>
      <c r="AY189" s="225" t="s">
        <v>251</v>
      </c>
      <c r="BK189" s="227">
        <f>SUM(BK190:BK195)</f>
        <v>0</v>
      </c>
    </row>
    <row r="190" s="2" customFormat="1" ht="44.25" customHeight="1">
      <c r="A190" s="41"/>
      <c r="B190" s="42"/>
      <c r="C190" s="230" t="s">
        <v>433</v>
      </c>
      <c r="D190" s="230" t="s">
        <v>253</v>
      </c>
      <c r="E190" s="231" t="s">
        <v>7006</v>
      </c>
      <c r="F190" s="232" t="s">
        <v>7007</v>
      </c>
      <c r="G190" s="233" t="s">
        <v>6950</v>
      </c>
      <c r="H190" s="234">
        <v>0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7039</v>
      </c>
    </row>
    <row r="191" s="2" customFormat="1">
      <c r="A191" s="41"/>
      <c r="B191" s="42"/>
      <c r="C191" s="43"/>
      <c r="D191" s="251" t="s">
        <v>289</v>
      </c>
      <c r="E191" s="43"/>
      <c r="F191" s="282" t="s">
        <v>6952</v>
      </c>
      <c r="G191" s="43"/>
      <c r="H191" s="43"/>
      <c r="I191" s="246"/>
      <c r="J191" s="43"/>
      <c r="K191" s="43"/>
      <c r="L191" s="47"/>
      <c r="M191" s="247"/>
      <c r="N191" s="248"/>
      <c r="O191" s="94"/>
      <c r="P191" s="94"/>
      <c r="Q191" s="94"/>
      <c r="R191" s="94"/>
      <c r="S191" s="94"/>
      <c r="T191" s="95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289</v>
      </c>
      <c r="AU191" s="19" t="s">
        <v>93</v>
      </c>
    </row>
    <row r="192" s="2" customFormat="1" ht="24.15" customHeight="1">
      <c r="A192" s="41"/>
      <c r="B192" s="42"/>
      <c r="C192" s="230" t="s">
        <v>633</v>
      </c>
      <c r="D192" s="230" t="s">
        <v>253</v>
      </c>
      <c r="E192" s="231" t="s">
        <v>7040</v>
      </c>
      <c r="F192" s="232" t="s">
        <v>7010</v>
      </c>
      <c r="G192" s="233" t="s">
        <v>389</v>
      </c>
      <c r="H192" s="234">
        <v>73.200000000000003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257</v>
      </c>
      <c r="AT192" s="242" t="s">
        <v>253</v>
      </c>
      <c r="AU192" s="242" t="s">
        <v>93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257</v>
      </c>
      <c r="BM192" s="242" t="s">
        <v>7041</v>
      </c>
    </row>
    <row r="193" s="2" customFormat="1">
      <c r="A193" s="41"/>
      <c r="B193" s="42"/>
      <c r="C193" s="43"/>
      <c r="D193" s="251" t="s">
        <v>289</v>
      </c>
      <c r="E193" s="43"/>
      <c r="F193" s="282" t="s">
        <v>7012</v>
      </c>
      <c r="G193" s="43"/>
      <c r="H193" s="43"/>
      <c r="I193" s="246"/>
      <c r="J193" s="43"/>
      <c r="K193" s="43"/>
      <c r="L193" s="47"/>
      <c r="M193" s="247"/>
      <c r="N193" s="248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289</v>
      </c>
      <c r="AU193" s="19" t="s">
        <v>93</v>
      </c>
    </row>
    <row r="194" s="2" customFormat="1" ht="16.5" customHeight="1">
      <c r="A194" s="41"/>
      <c r="B194" s="42"/>
      <c r="C194" s="230" t="s">
        <v>440</v>
      </c>
      <c r="D194" s="230" t="s">
        <v>253</v>
      </c>
      <c r="E194" s="231" t="s">
        <v>7013</v>
      </c>
      <c r="F194" s="232" t="s">
        <v>7014</v>
      </c>
      <c r="G194" s="233" t="s">
        <v>265</v>
      </c>
      <c r="H194" s="234">
        <v>58.560000000000002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7042</v>
      </c>
    </row>
    <row r="195" s="2" customFormat="1">
      <c r="A195" s="41"/>
      <c r="B195" s="42"/>
      <c r="C195" s="43"/>
      <c r="D195" s="251" t="s">
        <v>289</v>
      </c>
      <c r="E195" s="43"/>
      <c r="F195" s="282" t="s">
        <v>7016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289</v>
      </c>
      <c r="AU195" s="19" t="s">
        <v>93</v>
      </c>
    </row>
    <row r="196" s="12" customFormat="1" ht="22.8" customHeight="1">
      <c r="A196" s="12"/>
      <c r="B196" s="214"/>
      <c r="C196" s="215"/>
      <c r="D196" s="216" t="s">
        <v>83</v>
      </c>
      <c r="E196" s="228" t="s">
        <v>7043</v>
      </c>
      <c r="F196" s="228" t="s">
        <v>7044</v>
      </c>
      <c r="G196" s="215"/>
      <c r="H196" s="215"/>
      <c r="I196" s="218"/>
      <c r="J196" s="229">
        <f>BK196</f>
        <v>0</v>
      </c>
      <c r="K196" s="215"/>
      <c r="L196" s="220"/>
      <c r="M196" s="221"/>
      <c r="N196" s="222"/>
      <c r="O196" s="222"/>
      <c r="P196" s="223">
        <f>SUM(P197:P209)</f>
        <v>0</v>
      </c>
      <c r="Q196" s="222"/>
      <c r="R196" s="223">
        <f>SUM(R197:R209)</f>
        <v>0</v>
      </c>
      <c r="S196" s="222"/>
      <c r="T196" s="224">
        <f>SUM(T197:T209)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91</v>
      </c>
      <c r="AT196" s="226" t="s">
        <v>83</v>
      </c>
      <c r="AU196" s="226" t="s">
        <v>91</v>
      </c>
      <c r="AY196" s="225" t="s">
        <v>251</v>
      </c>
      <c r="BK196" s="227">
        <f>SUM(BK197:BK209)</f>
        <v>0</v>
      </c>
    </row>
    <row r="197" s="2" customFormat="1" ht="66.75" customHeight="1">
      <c r="A197" s="41"/>
      <c r="B197" s="42"/>
      <c r="C197" s="230" t="s">
        <v>643</v>
      </c>
      <c r="D197" s="230" t="s">
        <v>253</v>
      </c>
      <c r="E197" s="231" t="s">
        <v>7019</v>
      </c>
      <c r="F197" s="232" t="s">
        <v>7020</v>
      </c>
      <c r="G197" s="233" t="s">
        <v>6950</v>
      </c>
      <c r="H197" s="234">
        <v>0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93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7045</v>
      </c>
    </row>
    <row r="198" s="2" customFormat="1">
      <c r="A198" s="41"/>
      <c r="B198" s="42"/>
      <c r="C198" s="43"/>
      <c r="D198" s="251" t="s">
        <v>289</v>
      </c>
      <c r="E198" s="43"/>
      <c r="F198" s="282" t="s">
        <v>7022</v>
      </c>
      <c r="G198" s="43"/>
      <c r="H198" s="43"/>
      <c r="I198" s="246"/>
      <c r="J198" s="43"/>
      <c r="K198" s="43"/>
      <c r="L198" s="47"/>
      <c r="M198" s="247"/>
      <c r="N198" s="248"/>
      <c r="O198" s="94"/>
      <c r="P198" s="94"/>
      <c r="Q198" s="94"/>
      <c r="R198" s="94"/>
      <c r="S198" s="94"/>
      <c r="T198" s="95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289</v>
      </c>
      <c r="AU198" s="19" t="s">
        <v>93</v>
      </c>
    </row>
    <row r="199" s="2" customFormat="1" ht="21.75" customHeight="1">
      <c r="A199" s="41"/>
      <c r="B199" s="42"/>
      <c r="C199" s="230" t="s">
        <v>448</v>
      </c>
      <c r="D199" s="230" t="s">
        <v>253</v>
      </c>
      <c r="E199" s="231" t="s">
        <v>6974</v>
      </c>
      <c r="F199" s="232" t="s">
        <v>6975</v>
      </c>
      <c r="G199" s="233" t="s">
        <v>265</v>
      </c>
      <c r="H199" s="234">
        <v>5.7000000000000002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93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7046</v>
      </c>
    </row>
    <row r="200" s="2" customFormat="1" ht="16.5" customHeight="1">
      <c r="A200" s="41"/>
      <c r="B200" s="42"/>
      <c r="C200" s="294" t="s">
        <v>671</v>
      </c>
      <c r="D200" s="294" t="s">
        <v>338</v>
      </c>
      <c r="E200" s="295" t="s">
        <v>7024</v>
      </c>
      <c r="F200" s="296" t="s">
        <v>6978</v>
      </c>
      <c r="G200" s="297" t="s">
        <v>265</v>
      </c>
      <c r="H200" s="298">
        <v>5.7000000000000002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281</v>
      </c>
      <c r="AT200" s="242" t="s">
        <v>338</v>
      </c>
      <c r="AU200" s="242" t="s">
        <v>93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257</v>
      </c>
      <c r="BM200" s="242" t="s">
        <v>7047</v>
      </c>
    </row>
    <row r="201" s="2" customFormat="1" ht="21.75" customHeight="1">
      <c r="A201" s="41"/>
      <c r="B201" s="42"/>
      <c r="C201" s="230" t="s">
        <v>453</v>
      </c>
      <c r="D201" s="230" t="s">
        <v>253</v>
      </c>
      <c r="E201" s="231" t="s">
        <v>6980</v>
      </c>
      <c r="F201" s="232" t="s">
        <v>6981</v>
      </c>
      <c r="G201" s="233" t="s">
        <v>389</v>
      </c>
      <c r="H201" s="234">
        <v>38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7048</v>
      </c>
    </row>
    <row r="202" s="2" customFormat="1" ht="21.75" customHeight="1">
      <c r="A202" s="41"/>
      <c r="B202" s="42"/>
      <c r="C202" s="230" t="s">
        <v>693</v>
      </c>
      <c r="D202" s="230" t="s">
        <v>253</v>
      </c>
      <c r="E202" s="231" t="s">
        <v>6983</v>
      </c>
      <c r="F202" s="232" t="s">
        <v>6984</v>
      </c>
      <c r="G202" s="233" t="s">
        <v>571</v>
      </c>
      <c r="H202" s="234">
        <v>304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257</v>
      </c>
      <c r="AT202" s="242" t="s">
        <v>253</v>
      </c>
      <c r="AU202" s="242" t="s">
        <v>93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7049</v>
      </c>
    </row>
    <row r="203" s="2" customFormat="1" ht="16.5" customHeight="1">
      <c r="A203" s="41"/>
      <c r="B203" s="42"/>
      <c r="C203" s="230" t="s">
        <v>458</v>
      </c>
      <c r="D203" s="230" t="s">
        <v>253</v>
      </c>
      <c r="E203" s="231" t="s">
        <v>6986</v>
      </c>
      <c r="F203" s="232" t="s">
        <v>6987</v>
      </c>
      <c r="G203" s="233" t="s">
        <v>571</v>
      </c>
      <c r="H203" s="234">
        <v>304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7050</v>
      </c>
    </row>
    <row r="204" s="2" customFormat="1" ht="16.5" customHeight="1">
      <c r="A204" s="41"/>
      <c r="B204" s="42"/>
      <c r="C204" s="294" t="s">
        <v>733</v>
      </c>
      <c r="D204" s="294" t="s">
        <v>338</v>
      </c>
      <c r="E204" s="295" t="s">
        <v>6989</v>
      </c>
      <c r="F204" s="296" t="s">
        <v>6990</v>
      </c>
      <c r="G204" s="297" t="s">
        <v>571</v>
      </c>
      <c r="H204" s="298">
        <v>304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281</v>
      </c>
      <c r="AT204" s="242" t="s">
        <v>338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7051</v>
      </c>
    </row>
    <row r="205" s="2" customFormat="1">
      <c r="A205" s="41"/>
      <c r="B205" s="42"/>
      <c r="C205" s="43"/>
      <c r="D205" s="251" t="s">
        <v>289</v>
      </c>
      <c r="E205" s="43"/>
      <c r="F205" s="282" t="s">
        <v>7052</v>
      </c>
      <c r="G205" s="43"/>
      <c r="H205" s="43"/>
      <c r="I205" s="246"/>
      <c r="J205" s="43"/>
      <c r="K205" s="43"/>
      <c r="L205" s="47"/>
      <c r="M205" s="247"/>
      <c r="N205" s="248"/>
      <c r="O205" s="94"/>
      <c r="P205" s="94"/>
      <c r="Q205" s="94"/>
      <c r="R205" s="94"/>
      <c r="S205" s="94"/>
      <c r="T205" s="95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289</v>
      </c>
      <c r="AU205" s="19" t="s">
        <v>93</v>
      </c>
    </row>
    <row r="206" s="2" customFormat="1" ht="24.15" customHeight="1">
      <c r="A206" s="41"/>
      <c r="B206" s="42"/>
      <c r="C206" s="230" t="s">
        <v>465</v>
      </c>
      <c r="D206" s="230" t="s">
        <v>253</v>
      </c>
      <c r="E206" s="231" t="s">
        <v>7031</v>
      </c>
      <c r="F206" s="232" t="s">
        <v>7032</v>
      </c>
      <c r="G206" s="233" t="s">
        <v>1569</v>
      </c>
      <c r="H206" s="234">
        <v>3.04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93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7053</v>
      </c>
    </row>
    <row r="207" s="2" customFormat="1" ht="21.75" customHeight="1">
      <c r="A207" s="41"/>
      <c r="B207" s="42"/>
      <c r="C207" s="294" t="s">
        <v>749</v>
      </c>
      <c r="D207" s="294" t="s">
        <v>338</v>
      </c>
      <c r="E207" s="295" t="s">
        <v>7034</v>
      </c>
      <c r="F207" s="296" t="s">
        <v>6919</v>
      </c>
      <c r="G207" s="297" t="s">
        <v>1569</v>
      </c>
      <c r="H207" s="298">
        <v>3.04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281</v>
      </c>
      <c r="AT207" s="242" t="s">
        <v>338</v>
      </c>
      <c r="AU207" s="242" t="s">
        <v>93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7054</v>
      </c>
    </row>
    <row r="208" s="2" customFormat="1" ht="16.5" customHeight="1">
      <c r="A208" s="41"/>
      <c r="B208" s="42"/>
      <c r="C208" s="230" t="s">
        <v>470</v>
      </c>
      <c r="D208" s="230" t="s">
        <v>253</v>
      </c>
      <c r="E208" s="231" t="s">
        <v>6998</v>
      </c>
      <c r="F208" s="232" t="s">
        <v>6999</v>
      </c>
      <c r="G208" s="233" t="s">
        <v>389</v>
      </c>
      <c r="H208" s="234">
        <v>38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257</v>
      </c>
      <c r="AT208" s="242" t="s">
        <v>253</v>
      </c>
      <c r="AU208" s="242" t="s">
        <v>93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7055</v>
      </c>
    </row>
    <row r="209" s="2" customFormat="1" ht="16.5" customHeight="1">
      <c r="A209" s="41"/>
      <c r="B209" s="42"/>
      <c r="C209" s="294" t="s">
        <v>764</v>
      </c>
      <c r="D209" s="294" t="s">
        <v>338</v>
      </c>
      <c r="E209" s="295" t="s">
        <v>7001</v>
      </c>
      <c r="F209" s="296" t="s">
        <v>7002</v>
      </c>
      <c r="G209" s="297" t="s">
        <v>265</v>
      </c>
      <c r="H209" s="298">
        <v>1.8999999999999999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281</v>
      </c>
      <c r="AT209" s="242" t="s">
        <v>338</v>
      </c>
      <c r="AU209" s="242" t="s">
        <v>93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257</v>
      </c>
      <c r="BM209" s="242" t="s">
        <v>7056</v>
      </c>
    </row>
    <row r="210" s="12" customFormat="1" ht="22.8" customHeight="1">
      <c r="A210" s="12"/>
      <c r="B210" s="214"/>
      <c r="C210" s="215"/>
      <c r="D210" s="216" t="s">
        <v>83</v>
      </c>
      <c r="E210" s="228" t="s">
        <v>7057</v>
      </c>
      <c r="F210" s="228" t="s">
        <v>7005</v>
      </c>
      <c r="G210" s="215"/>
      <c r="H210" s="215"/>
      <c r="I210" s="218"/>
      <c r="J210" s="229">
        <f>BK210</f>
        <v>0</v>
      </c>
      <c r="K210" s="215"/>
      <c r="L210" s="220"/>
      <c r="M210" s="221"/>
      <c r="N210" s="222"/>
      <c r="O210" s="222"/>
      <c r="P210" s="223">
        <f>SUM(P211:P216)</f>
        <v>0</v>
      </c>
      <c r="Q210" s="222"/>
      <c r="R210" s="223">
        <f>SUM(R211:R216)</f>
        <v>0</v>
      </c>
      <c r="S210" s="222"/>
      <c r="T210" s="224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5" t="s">
        <v>91</v>
      </c>
      <c r="AT210" s="226" t="s">
        <v>83</v>
      </c>
      <c r="AU210" s="226" t="s">
        <v>91</v>
      </c>
      <c r="AY210" s="225" t="s">
        <v>251</v>
      </c>
      <c r="BK210" s="227">
        <f>SUM(BK211:BK216)</f>
        <v>0</v>
      </c>
    </row>
    <row r="211" s="2" customFormat="1" ht="44.25" customHeight="1">
      <c r="A211" s="41"/>
      <c r="B211" s="42"/>
      <c r="C211" s="230" t="s">
        <v>475</v>
      </c>
      <c r="D211" s="230" t="s">
        <v>253</v>
      </c>
      <c r="E211" s="231" t="s">
        <v>7006</v>
      </c>
      <c r="F211" s="232" t="s">
        <v>7007</v>
      </c>
      <c r="G211" s="233" t="s">
        <v>6950</v>
      </c>
      <c r="H211" s="234">
        <v>0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7058</v>
      </c>
    </row>
    <row r="212" s="2" customFormat="1">
      <c r="A212" s="41"/>
      <c r="B212" s="42"/>
      <c r="C212" s="43"/>
      <c r="D212" s="251" t="s">
        <v>289</v>
      </c>
      <c r="E212" s="43"/>
      <c r="F212" s="282" t="s">
        <v>6952</v>
      </c>
      <c r="G212" s="43"/>
      <c r="H212" s="43"/>
      <c r="I212" s="246"/>
      <c r="J212" s="43"/>
      <c r="K212" s="43"/>
      <c r="L212" s="47"/>
      <c r="M212" s="247"/>
      <c r="N212" s="248"/>
      <c r="O212" s="94"/>
      <c r="P212" s="94"/>
      <c r="Q212" s="94"/>
      <c r="R212" s="94"/>
      <c r="S212" s="94"/>
      <c r="T212" s="95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289</v>
      </c>
      <c r="AU212" s="19" t="s">
        <v>93</v>
      </c>
    </row>
    <row r="213" s="2" customFormat="1" ht="24.15" customHeight="1">
      <c r="A213" s="41"/>
      <c r="B213" s="42"/>
      <c r="C213" s="230" t="s">
        <v>779</v>
      </c>
      <c r="D213" s="230" t="s">
        <v>253</v>
      </c>
      <c r="E213" s="231" t="s">
        <v>7040</v>
      </c>
      <c r="F213" s="232" t="s">
        <v>7010</v>
      </c>
      <c r="G213" s="233" t="s">
        <v>389</v>
      </c>
      <c r="H213" s="234">
        <v>22.800000000000001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93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7059</v>
      </c>
    </row>
    <row r="214" s="2" customFormat="1">
      <c r="A214" s="41"/>
      <c r="B214" s="42"/>
      <c r="C214" s="43"/>
      <c r="D214" s="251" t="s">
        <v>289</v>
      </c>
      <c r="E214" s="43"/>
      <c r="F214" s="282" t="s">
        <v>7012</v>
      </c>
      <c r="G214" s="43"/>
      <c r="H214" s="43"/>
      <c r="I214" s="246"/>
      <c r="J214" s="43"/>
      <c r="K214" s="43"/>
      <c r="L214" s="47"/>
      <c r="M214" s="247"/>
      <c r="N214" s="248"/>
      <c r="O214" s="94"/>
      <c r="P214" s="94"/>
      <c r="Q214" s="94"/>
      <c r="R214" s="94"/>
      <c r="S214" s="94"/>
      <c r="T214" s="95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289</v>
      </c>
      <c r="AU214" s="19" t="s">
        <v>93</v>
      </c>
    </row>
    <row r="215" s="2" customFormat="1" ht="16.5" customHeight="1">
      <c r="A215" s="41"/>
      <c r="B215" s="42"/>
      <c r="C215" s="230" t="s">
        <v>480</v>
      </c>
      <c r="D215" s="230" t="s">
        <v>253</v>
      </c>
      <c r="E215" s="231" t="s">
        <v>7013</v>
      </c>
      <c r="F215" s="232" t="s">
        <v>7014</v>
      </c>
      <c r="G215" s="233" t="s">
        <v>265</v>
      </c>
      <c r="H215" s="234">
        <v>18.239999999999998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7060</v>
      </c>
    </row>
    <row r="216" s="2" customFormat="1">
      <c r="A216" s="41"/>
      <c r="B216" s="42"/>
      <c r="C216" s="43"/>
      <c r="D216" s="251" t="s">
        <v>289</v>
      </c>
      <c r="E216" s="43"/>
      <c r="F216" s="282" t="s">
        <v>7016</v>
      </c>
      <c r="G216" s="43"/>
      <c r="H216" s="43"/>
      <c r="I216" s="246"/>
      <c r="J216" s="43"/>
      <c r="K216" s="43"/>
      <c r="L216" s="47"/>
      <c r="M216" s="247"/>
      <c r="N216" s="248"/>
      <c r="O216" s="94"/>
      <c r="P216" s="94"/>
      <c r="Q216" s="94"/>
      <c r="R216" s="94"/>
      <c r="S216" s="94"/>
      <c r="T216" s="95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289</v>
      </c>
      <c r="AU216" s="19" t="s">
        <v>93</v>
      </c>
    </row>
    <row r="217" s="12" customFormat="1" ht="22.8" customHeight="1">
      <c r="A217" s="12"/>
      <c r="B217" s="214"/>
      <c r="C217" s="215"/>
      <c r="D217" s="216" t="s">
        <v>83</v>
      </c>
      <c r="E217" s="228" t="s">
        <v>7061</v>
      </c>
      <c r="F217" s="228" t="s">
        <v>7062</v>
      </c>
      <c r="G217" s="215"/>
      <c r="H217" s="215"/>
      <c r="I217" s="218"/>
      <c r="J217" s="229">
        <f>BK217</f>
        <v>0</v>
      </c>
      <c r="K217" s="215"/>
      <c r="L217" s="220"/>
      <c r="M217" s="221"/>
      <c r="N217" s="222"/>
      <c r="O217" s="222"/>
      <c r="P217" s="223">
        <f>SUM(P218:P231)</f>
        <v>0</v>
      </c>
      <c r="Q217" s="222"/>
      <c r="R217" s="223">
        <f>SUM(R218:R231)</f>
        <v>0</v>
      </c>
      <c r="S217" s="222"/>
      <c r="T217" s="224">
        <f>SUM(T218:T231)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5" t="s">
        <v>91</v>
      </c>
      <c r="AT217" s="226" t="s">
        <v>83</v>
      </c>
      <c r="AU217" s="226" t="s">
        <v>91</v>
      </c>
      <c r="AY217" s="225" t="s">
        <v>251</v>
      </c>
      <c r="BK217" s="227">
        <f>SUM(BK218:BK231)</f>
        <v>0</v>
      </c>
    </row>
    <row r="218" s="2" customFormat="1" ht="66.75" customHeight="1">
      <c r="A218" s="41"/>
      <c r="B218" s="42"/>
      <c r="C218" s="230" t="s">
        <v>788</v>
      </c>
      <c r="D218" s="230" t="s">
        <v>253</v>
      </c>
      <c r="E218" s="231" t="s">
        <v>7063</v>
      </c>
      <c r="F218" s="232" t="s">
        <v>7064</v>
      </c>
      <c r="G218" s="233" t="s">
        <v>6950</v>
      </c>
      <c r="H218" s="234">
        <v>0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7065</v>
      </c>
    </row>
    <row r="219" s="2" customFormat="1">
      <c r="A219" s="41"/>
      <c r="B219" s="42"/>
      <c r="C219" s="43"/>
      <c r="D219" s="251" t="s">
        <v>289</v>
      </c>
      <c r="E219" s="43"/>
      <c r="F219" s="282" t="s">
        <v>7066</v>
      </c>
      <c r="G219" s="43"/>
      <c r="H219" s="43"/>
      <c r="I219" s="246"/>
      <c r="J219" s="43"/>
      <c r="K219" s="43"/>
      <c r="L219" s="47"/>
      <c r="M219" s="247"/>
      <c r="N219" s="248"/>
      <c r="O219" s="94"/>
      <c r="P219" s="94"/>
      <c r="Q219" s="94"/>
      <c r="R219" s="94"/>
      <c r="S219" s="94"/>
      <c r="T219" s="95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289</v>
      </c>
      <c r="AU219" s="19" t="s">
        <v>93</v>
      </c>
    </row>
    <row r="220" s="2" customFormat="1" ht="21.75" customHeight="1">
      <c r="A220" s="41"/>
      <c r="B220" s="42"/>
      <c r="C220" s="230" t="s">
        <v>491</v>
      </c>
      <c r="D220" s="230" t="s">
        <v>253</v>
      </c>
      <c r="E220" s="231" t="s">
        <v>6974</v>
      </c>
      <c r="F220" s="232" t="s">
        <v>6975</v>
      </c>
      <c r="G220" s="233" t="s">
        <v>265</v>
      </c>
      <c r="H220" s="234">
        <v>89.099999999999994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257</v>
      </c>
      <c r="AT220" s="242" t="s">
        <v>253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7067</v>
      </c>
    </row>
    <row r="221" s="2" customFormat="1" ht="16.5" customHeight="1">
      <c r="A221" s="41"/>
      <c r="B221" s="42"/>
      <c r="C221" s="294" t="s">
        <v>799</v>
      </c>
      <c r="D221" s="294" t="s">
        <v>338</v>
      </c>
      <c r="E221" s="295" t="s">
        <v>7024</v>
      </c>
      <c r="F221" s="296" t="s">
        <v>6978</v>
      </c>
      <c r="G221" s="297" t="s">
        <v>265</v>
      </c>
      <c r="H221" s="298">
        <v>89.099999999999994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281</v>
      </c>
      <c r="AT221" s="242" t="s">
        <v>338</v>
      </c>
      <c r="AU221" s="242" t="s">
        <v>93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7068</v>
      </c>
    </row>
    <row r="222" s="2" customFormat="1" ht="21.75" customHeight="1">
      <c r="A222" s="41"/>
      <c r="B222" s="42"/>
      <c r="C222" s="230" t="s">
        <v>497</v>
      </c>
      <c r="D222" s="230" t="s">
        <v>253</v>
      </c>
      <c r="E222" s="231" t="s">
        <v>6980</v>
      </c>
      <c r="F222" s="232" t="s">
        <v>6981</v>
      </c>
      <c r="G222" s="233" t="s">
        <v>389</v>
      </c>
      <c r="H222" s="234">
        <v>594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7069</v>
      </c>
    </row>
    <row r="223" s="2" customFormat="1" ht="21.75" customHeight="1">
      <c r="A223" s="41"/>
      <c r="B223" s="42"/>
      <c r="C223" s="230" t="s">
        <v>808</v>
      </c>
      <c r="D223" s="230" t="s">
        <v>253</v>
      </c>
      <c r="E223" s="231" t="s">
        <v>6983</v>
      </c>
      <c r="F223" s="232" t="s">
        <v>6984</v>
      </c>
      <c r="G223" s="233" t="s">
        <v>571</v>
      </c>
      <c r="H223" s="234">
        <v>4158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257</v>
      </c>
      <c r="AT223" s="242" t="s">
        <v>253</v>
      </c>
      <c r="AU223" s="242" t="s">
        <v>93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257</v>
      </c>
      <c r="BM223" s="242" t="s">
        <v>7070</v>
      </c>
    </row>
    <row r="224" s="2" customFormat="1" ht="24.15" customHeight="1">
      <c r="A224" s="41"/>
      <c r="B224" s="42"/>
      <c r="C224" s="230" t="s">
        <v>525</v>
      </c>
      <c r="D224" s="230" t="s">
        <v>253</v>
      </c>
      <c r="E224" s="231" t="s">
        <v>7071</v>
      </c>
      <c r="F224" s="232" t="s">
        <v>7072</v>
      </c>
      <c r="G224" s="233" t="s">
        <v>571</v>
      </c>
      <c r="H224" s="234">
        <v>4158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257</v>
      </c>
      <c r="AT224" s="242" t="s">
        <v>253</v>
      </c>
      <c r="AU224" s="242" t="s">
        <v>93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7073</v>
      </c>
    </row>
    <row r="225" s="2" customFormat="1" ht="21.75" customHeight="1">
      <c r="A225" s="41"/>
      <c r="B225" s="42"/>
      <c r="C225" s="294" t="s">
        <v>4622</v>
      </c>
      <c r="D225" s="294" t="s">
        <v>338</v>
      </c>
      <c r="E225" s="295" t="s">
        <v>7074</v>
      </c>
      <c r="F225" s="296" t="s">
        <v>6919</v>
      </c>
      <c r="G225" s="297" t="s">
        <v>1569</v>
      </c>
      <c r="H225" s="298">
        <v>41.579999999999998</v>
      </c>
      <c r="I225" s="299"/>
      <c r="J225" s="300">
        <f>ROUND(I225*H225,2)</f>
        <v>0</v>
      </c>
      <c r="K225" s="301"/>
      <c r="L225" s="302"/>
      <c r="M225" s="303" t="s">
        <v>1</v>
      </c>
      <c r="N225" s="304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281</v>
      </c>
      <c r="AT225" s="242" t="s">
        <v>338</v>
      </c>
      <c r="AU225" s="242" t="s">
        <v>93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7075</v>
      </c>
    </row>
    <row r="226" s="2" customFormat="1" ht="24.15" customHeight="1">
      <c r="A226" s="41"/>
      <c r="B226" s="42"/>
      <c r="C226" s="230" t="s">
        <v>544</v>
      </c>
      <c r="D226" s="230" t="s">
        <v>253</v>
      </c>
      <c r="E226" s="231" t="s">
        <v>7031</v>
      </c>
      <c r="F226" s="232" t="s">
        <v>7032</v>
      </c>
      <c r="G226" s="233" t="s">
        <v>1569</v>
      </c>
      <c r="H226" s="234">
        <v>41.579999999999998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93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7076</v>
      </c>
    </row>
    <row r="227" s="2" customFormat="1" ht="16.5" customHeight="1">
      <c r="A227" s="41"/>
      <c r="B227" s="42"/>
      <c r="C227" s="294" t="s">
        <v>820</v>
      </c>
      <c r="D227" s="294" t="s">
        <v>338</v>
      </c>
      <c r="E227" s="295" t="s">
        <v>7077</v>
      </c>
      <c r="F227" s="296" t="s">
        <v>7078</v>
      </c>
      <c r="G227" s="297" t="s">
        <v>571</v>
      </c>
      <c r="H227" s="298">
        <v>4158</v>
      </c>
      <c r="I227" s="299"/>
      <c r="J227" s="300">
        <f>ROUND(I227*H227,2)</f>
        <v>0</v>
      </c>
      <c r="K227" s="301"/>
      <c r="L227" s="302"/>
      <c r="M227" s="303" t="s">
        <v>1</v>
      </c>
      <c r="N227" s="304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281</v>
      </c>
      <c r="AT227" s="242" t="s">
        <v>338</v>
      </c>
      <c r="AU227" s="242" t="s">
        <v>93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257</v>
      </c>
      <c r="BM227" s="242" t="s">
        <v>7079</v>
      </c>
    </row>
    <row r="228" s="2" customFormat="1">
      <c r="A228" s="41"/>
      <c r="B228" s="42"/>
      <c r="C228" s="43"/>
      <c r="D228" s="251" t="s">
        <v>289</v>
      </c>
      <c r="E228" s="43"/>
      <c r="F228" s="282" t="s">
        <v>7080</v>
      </c>
      <c r="G228" s="43"/>
      <c r="H228" s="43"/>
      <c r="I228" s="246"/>
      <c r="J228" s="43"/>
      <c r="K228" s="43"/>
      <c r="L228" s="47"/>
      <c r="M228" s="247"/>
      <c r="N228" s="248"/>
      <c r="O228" s="94"/>
      <c r="P228" s="94"/>
      <c r="Q228" s="94"/>
      <c r="R228" s="94"/>
      <c r="S228" s="94"/>
      <c r="T228" s="95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289</v>
      </c>
      <c r="AU228" s="19" t="s">
        <v>93</v>
      </c>
    </row>
    <row r="229" s="2" customFormat="1" ht="16.5" customHeight="1">
      <c r="A229" s="41"/>
      <c r="B229" s="42"/>
      <c r="C229" s="230" t="s">
        <v>549</v>
      </c>
      <c r="D229" s="230" t="s">
        <v>253</v>
      </c>
      <c r="E229" s="231" t="s">
        <v>6998</v>
      </c>
      <c r="F229" s="232" t="s">
        <v>6999</v>
      </c>
      <c r="G229" s="233" t="s">
        <v>389</v>
      </c>
      <c r="H229" s="234">
        <v>594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93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7081</v>
      </c>
    </row>
    <row r="230" s="2" customFormat="1">
      <c r="A230" s="41"/>
      <c r="B230" s="42"/>
      <c r="C230" s="43"/>
      <c r="D230" s="251" t="s">
        <v>289</v>
      </c>
      <c r="E230" s="43"/>
      <c r="F230" s="282" t="s">
        <v>7082</v>
      </c>
      <c r="G230" s="43"/>
      <c r="H230" s="43"/>
      <c r="I230" s="246"/>
      <c r="J230" s="43"/>
      <c r="K230" s="43"/>
      <c r="L230" s="47"/>
      <c r="M230" s="247"/>
      <c r="N230" s="248"/>
      <c r="O230" s="94"/>
      <c r="P230" s="94"/>
      <c r="Q230" s="94"/>
      <c r="R230" s="94"/>
      <c r="S230" s="94"/>
      <c r="T230" s="95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289</v>
      </c>
      <c r="AU230" s="19" t="s">
        <v>93</v>
      </c>
    </row>
    <row r="231" s="2" customFormat="1" ht="16.5" customHeight="1">
      <c r="A231" s="41"/>
      <c r="B231" s="42"/>
      <c r="C231" s="294" t="s">
        <v>836</v>
      </c>
      <c r="D231" s="294" t="s">
        <v>338</v>
      </c>
      <c r="E231" s="295" t="s">
        <v>7001</v>
      </c>
      <c r="F231" s="296" t="s">
        <v>7002</v>
      </c>
      <c r="G231" s="297" t="s">
        <v>265</v>
      </c>
      <c r="H231" s="298">
        <v>29.699999999999999</v>
      </c>
      <c r="I231" s="299"/>
      <c r="J231" s="300">
        <f>ROUND(I231*H231,2)</f>
        <v>0</v>
      </c>
      <c r="K231" s="301"/>
      <c r="L231" s="302"/>
      <c r="M231" s="303" t="s">
        <v>1</v>
      </c>
      <c r="N231" s="304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281</v>
      </c>
      <c r="AT231" s="242" t="s">
        <v>338</v>
      </c>
      <c r="AU231" s="242" t="s">
        <v>93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257</v>
      </c>
      <c r="BM231" s="242" t="s">
        <v>7083</v>
      </c>
    </row>
    <row r="232" s="12" customFormat="1" ht="22.8" customHeight="1">
      <c r="A232" s="12"/>
      <c r="B232" s="214"/>
      <c r="C232" s="215"/>
      <c r="D232" s="216" t="s">
        <v>83</v>
      </c>
      <c r="E232" s="228" t="s">
        <v>7084</v>
      </c>
      <c r="F232" s="228" t="s">
        <v>7085</v>
      </c>
      <c r="G232" s="215"/>
      <c r="H232" s="215"/>
      <c r="I232" s="218"/>
      <c r="J232" s="229">
        <f>BK232</f>
        <v>0</v>
      </c>
      <c r="K232" s="215"/>
      <c r="L232" s="220"/>
      <c r="M232" s="221"/>
      <c r="N232" s="222"/>
      <c r="O232" s="222"/>
      <c r="P232" s="223">
        <f>SUM(P233:P238)</f>
        <v>0</v>
      </c>
      <c r="Q232" s="222"/>
      <c r="R232" s="223">
        <f>SUM(R233:R238)</f>
        <v>0</v>
      </c>
      <c r="S232" s="222"/>
      <c r="T232" s="224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5" t="s">
        <v>91</v>
      </c>
      <c r="AT232" s="226" t="s">
        <v>83</v>
      </c>
      <c r="AU232" s="226" t="s">
        <v>91</v>
      </c>
      <c r="AY232" s="225" t="s">
        <v>251</v>
      </c>
      <c r="BK232" s="227">
        <f>SUM(BK233:BK238)</f>
        <v>0</v>
      </c>
    </row>
    <row r="233" s="2" customFormat="1" ht="44.25" customHeight="1">
      <c r="A233" s="41"/>
      <c r="B233" s="42"/>
      <c r="C233" s="230" t="s">
        <v>555</v>
      </c>
      <c r="D233" s="230" t="s">
        <v>253</v>
      </c>
      <c r="E233" s="231" t="s">
        <v>7086</v>
      </c>
      <c r="F233" s="232" t="s">
        <v>7007</v>
      </c>
      <c r="G233" s="233" t="s">
        <v>6950</v>
      </c>
      <c r="H233" s="234">
        <v>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93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7087</v>
      </c>
    </row>
    <row r="234" s="2" customFormat="1">
      <c r="A234" s="41"/>
      <c r="B234" s="42"/>
      <c r="C234" s="43"/>
      <c r="D234" s="251" t="s">
        <v>289</v>
      </c>
      <c r="E234" s="43"/>
      <c r="F234" s="282" t="s">
        <v>6952</v>
      </c>
      <c r="G234" s="43"/>
      <c r="H234" s="43"/>
      <c r="I234" s="246"/>
      <c r="J234" s="43"/>
      <c r="K234" s="43"/>
      <c r="L234" s="47"/>
      <c r="M234" s="247"/>
      <c r="N234" s="248"/>
      <c r="O234" s="94"/>
      <c r="P234" s="94"/>
      <c r="Q234" s="94"/>
      <c r="R234" s="94"/>
      <c r="S234" s="94"/>
      <c r="T234" s="95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289</v>
      </c>
      <c r="AU234" s="19" t="s">
        <v>93</v>
      </c>
    </row>
    <row r="235" s="2" customFormat="1" ht="24.15" customHeight="1">
      <c r="A235" s="41"/>
      <c r="B235" s="42"/>
      <c r="C235" s="230" t="s">
        <v>845</v>
      </c>
      <c r="D235" s="230" t="s">
        <v>253</v>
      </c>
      <c r="E235" s="231" t="s">
        <v>7040</v>
      </c>
      <c r="F235" s="232" t="s">
        <v>7010</v>
      </c>
      <c r="G235" s="233" t="s">
        <v>389</v>
      </c>
      <c r="H235" s="234">
        <v>356.39999999999998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93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7088</v>
      </c>
    </row>
    <row r="236" s="2" customFormat="1">
      <c r="A236" s="41"/>
      <c r="B236" s="42"/>
      <c r="C236" s="43"/>
      <c r="D236" s="251" t="s">
        <v>289</v>
      </c>
      <c r="E236" s="43"/>
      <c r="F236" s="282" t="s">
        <v>7012</v>
      </c>
      <c r="G236" s="43"/>
      <c r="H236" s="43"/>
      <c r="I236" s="246"/>
      <c r="J236" s="43"/>
      <c r="K236" s="43"/>
      <c r="L236" s="47"/>
      <c r="M236" s="247"/>
      <c r="N236" s="248"/>
      <c r="O236" s="94"/>
      <c r="P236" s="94"/>
      <c r="Q236" s="94"/>
      <c r="R236" s="94"/>
      <c r="S236" s="94"/>
      <c r="T236" s="95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289</v>
      </c>
      <c r="AU236" s="19" t="s">
        <v>93</v>
      </c>
    </row>
    <row r="237" s="2" customFormat="1" ht="16.5" customHeight="1">
      <c r="A237" s="41"/>
      <c r="B237" s="42"/>
      <c r="C237" s="230" t="s">
        <v>560</v>
      </c>
      <c r="D237" s="230" t="s">
        <v>253</v>
      </c>
      <c r="E237" s="231" t="s">
        <v>7013</v>
      </c>
      <c r="F237" s="232" t="s">
        <v>7014</v>
      </c>
      <c r="G237" s="233" t="s">
        <v>265</v>
      </c>
      <c r="H237" s="234">
        <v>285.12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93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7089</v>
      </c>
    </row>
    <row r="238" s="2" customFormat="1">
      <c r="A238" s="41"/>
      <c r="B238" s="42"/>
      <c r="C238" s="43"/>
      <c r="D238" s="251" t="s">
        <v>289</v>
      </c>
      <c r="E238" s="43"/>
      <c r="F238" s="282" t="s">
        <v>7016</v>
      </c>
      <c r="G238" s="43"/>
      <c r="H238" s="43"/>
      <c r="I238" s="246"/>
      <c r="J238" s="43"/>
      <c r="K238" s="43"/>
      <c r="L238" s="47"/>
      <c r="M238" s="247"/>
      <c r="N238" s="248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289</v>
      </c>
      <c r="AU238" s="19" t="s">
        <v>93</v>
      </c>
    </row>
    <row r="239" s="12" customFormat="1" ht="22.8" customHeight="1">
      <c r="A239" s="12"/>
      <c r="B239" s="214"/>
      <c r="C239" s="215"/>
      <c r="D239" s="216" t="s">
        <v>83</v>
      </c>
      <c r="E239" s="228" t="s">
        <v>7090</v>
      </c>
      <c r="F239" s="228" t="s">
        <v>7091</v>
      </c>
      <c r="G239" s="215"/>
      <c r="H239" s="215"/>
      <c r="I239" s="218"/>
      <c r="J239" s="229">
        <f>BK239</f>
        <v>0</v>
      </c>
      <c r="K239" s="215"/>
      <c r="L239" s="220"/>
      <c r="M239" s="221"/>
      <c r="N239" s="222"/>
      <c r="O239" s="222"/>
      <c r="P239" s="223">
        <f>SUM(P240:P250)</f>
        <v>0</v>
      </c>
      <c r="Q239" s="222"/>
      <c r="R239" s="223">
        <f>SUM(R240:R250)</f>
        <v>0</v>
      </c>
      <c r="S239" s="222"/>
      <c r="T239" s="224">
        <f>SUM(T240:T250)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5" t="s">
        <v>91</v>
      </c>
      <c r="AT239" s="226" t="s">
        <v>83</v>
      </c>
      <c r="AU239" s="226" t="s">
        <v>91</v>
      </c>
      <c r="AY239" s="225" t="s">
        <v>251</v>
      </c>
      <c r="BK239" s="227">
        <f>SUM(BK240:BK250)</f>
        <v>0</v>
      </c>
    </row>
    <row r="240" s="2" customFormat="1" ht="37.8" customHeight="1">
      <c r="A240" s="41"/>
      <c r="B240" s="42"/>
      <c r="C240" s="230" t="s">
        <v>872</v>
      </c>
      <c r="D240" s="230" t="s">
        <v>253</v>
      </c>
      <c r="E240" s="231" t="s">
        <v>7092</v>
      </c>
      <c r="F240" s="232" t="s">
        <v>7093</v>
      </c>
      <c r="G240" s="233" t="s">
        <v>6950</v>
      </c>
      <c r="H240" s="234">
        <v>0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257</v>
      </c>
      <c r="AT240" s="242" t="s">
        <v>253</v>
      </c>
      <c r="AU240" s="242" t="s">
        <v>93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7094</v>
      </c>
    </row>
    <row r="241" s="2" customFormat="1">
      <c r="A241" s="41"/>
      <c r="B241" s="42"/>
      <c r="C241" s="43"/>
      <c r="D241" s="251" t="s">
        <v>289</v>
      </c>
      <c r="E241" s="43"/>
      <c r="F241" s="282" t="s">
        <v>6952</v>
      </c>
      <c r="G241" s="43"/>
      <c r="H241" s="43"/>
      <c r="I241" s="246"/>
      <c r="J241" s="43"/>
      <c r="K241" s="43"/>
      <c r="L241" s="47"/>
      <c r="M241" s="247"/>
      <c r="N241" s="248"/>
      <c r="O241" s="94"/>
      <c r="P241" s="94"/>
      <c r="Q241" s="94"/>
      <c r="R241" s="94"/>
      <c r="S241" s="94"/>
      <c r="T241" s="95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289</v>
      </c>
      <c r="AU241" s="19" t="s">
        <v>93</v>
      </c>
    </row>
    <row r="242" s="2" customFormat="1" ht="21.75" customHeight="1">
      <c r="A242" s="41"/>
      <c r="B242" s="42"/>
      <c r="C242" s="230" t="s">
        <v>572</v>
      </c>
      <c r="D242" s="230" t="s">
        <v>253</v>
      </c>
      <c r="E242" s="231" t="s">
        <v>6974</v>
      </c>
      <c r="F242" s="232" t="s">
        <v>6975</v>
      </c>
      <c r="G242" s="233" t="s">
        <v>265</v>
      </c>
      <c r="H242" s="234">
        <v>155.55000000000001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257</v>
      </c>
      <c r="AT242" s="242" t="s">
        <v>253</v>
      </c>
      <c r="AU242" s="242" t="s">
        <v>93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7095</v>
      </c>
    </row>
    <row r="243" s="2" customFormat="1" ht="16.5" customHeight="1">
      <c r="A243" s="41"/>
      <c r="B243" s="42"/>
      <c r="C243" s="294" t="s">
        <v>882</v>
      </c>
      <c r="D243" s="294" t="s">
        <v>338</v>
      </c>
      <c r="E243" s="295" t="s">
        <v>7096</v>
      </c>
      <c r="F243" s="296" t="s">
        <v>7097</v>
      </c>
      <c r="G243" s="297" t="s">
        <v>265</v>
      </c>
      <c r="H243" s="298">
        <v>155.55000000000001</v>
      </c>
      <c r="I243" s="299"/>
      <c r="J243" s="300">
        <f>ROUND(I243*H243,2)</f>
        <v>0</v>
      </c>
      <c r="K243" s="301"/>
      <c r="L243" s="302"/>
      <c r="M243" s="303" t="s">
        <v>1</v>
      </c>
      <c r="N243" s="304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281</v>
      </c>
      <c r="AT243" s="242" t="s">
        <v>338</v>
      </c>
      <c r="AU243" s="242" t="s">
        <v>93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7098</v>
      </c>
    </row>
    <row r="244" s="2" customFormat="1" ht="21.75" customHeight="1">
      <c r="A244" s="41"/>
      <c r="B244" s="42"/>
      <c r="C244" s="230" t="s">
        <v>578</v>
      </c>
      <c r="D244" s="230" t="s">
        <v>253</v>
      </c>
      <c r="E244" s="231" t="s">
        <v>6980</v>
      </c>
      <c r="F244" s="232" t="s">
        <v>6981</v>
      </c>
      <c r="G244" s="233" t="s">
        <v>389</v>
      </c>
      <c r="H244" s="234">
        <v>1037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257</v>
      </c>
      <c r="AT244" s="242" t="s">
        <v>253</v>
      </c>
      <c r="AU244" s="242" t="s">
        <v>93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7099</v>
      </c>
    </row>
    <row r="245" s="2" customFormat="1" ht="16.5" customHeight="1">
      <c r="A245" s="41"/>
      <c r="B245" s="42"/>
      <c r="C245" s="230" t="s">
        <v>893</v>
      </c>
      <c r="D245" s="230" t="s">
        <v>253</v>
      </c>
      <c r="E245" s="231" t="s">
        <v>7100</v>
      </c>
      <c r="F245" s="232" t="s">
        <v>7101</v>
      </c>
      <c r="G245" s="233" t="s">
        <v>389</v>
      </c>
      <c r="H245" s="234">
        <v>1037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257</v>
      </c>
      <c r="AT245" s="242" t="s">
        <v>253</v>
      </c>
      <c r="AU245" s="242" t="s">
        <v>93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7102</v>
      </c>
    </row>
    <row r="246" s="2" customFormat="1">
      <c r="A246" s="41"/>
      <c r="B246" s="42"/>
      <c r="C246" s="43"/>
      <c r="D246" s="251" t="s">
        <v>289</v>
      </c>
      <c r="E246" s="43"/>
      <c r="F246" s="282" t="s">
        <v>7103</v>
      </c>
      <c r="G246" s="43"/>
      <c r="H246" s="43"/>
      <c r="I246" s="246"/>
      <c r="J246" s="43"/>
      <c r="K246" s="43"/>
      <c r="L246" s="47"/>
      <c r="M246" s="247"/>
      <c r="N246" s="248"/>
      <c r="O246" s="94"/>
      <c r="P246" s="94"/>
      <c r="Q246" s="94"/>
      <c r="R246" s="94"/>
      <c r="S246" s="94"/>
      <c r="T246" s="95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289</v>
      </c>
      <c r="AU246" s="19" t="s">
        <v>93</v>
      </c>
    </row>
    <row r="247" s="2" customFormat="1" ht="24.15" customHeight="1">
      <c r="A247" s="41"/>
      <c r="B247" s="42"/>
      <c r="C247" s="230" t="s">
        <v>585</v>
      </c>
      <c r="D247" s="230" t="s">
        <v>253</v>
      </c>
      <c r="E247" s="231" t="s">
        <v>7104</v>
      </c>
      <c r="F247" s="232" t="s">
        <v>7105</v>
      </c>
      <c r="G247" s="233" t="s">
        <v>1569</v>
      </c>
      <c r="H247" s="234">
        <v>20.739999999999998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93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7106</v>
      </c>
    </row>
    <row r="248" s="2" customFormat="1">
      <c r="A248" s="41"/>
      <c r="B248" s="42"/>
      <c r="C248" s="43"/>
      <c r="D248" s="251" t="s">
        <v>289</v>
      </c>
      <c r="E248" s="43"/>
      <c r="F248" s="282" t="s">
        <v>7107</v>
      </c>
      <c r="G248" s="43"/>
      <c r="H248" s="43"/>
      <c r="I248" s="246"/>
      <c r="J248" s="43"/>
      <c r="K248" s="43"/>
      <c r="L248" s="47"/>
      <c r="M248" s="247"/>
      <c r="N248" s="248"/>
      <c r="O248" s="94"/>
      <c r="P248" s="94"/>
      <c r="Q248" s="94"/>
      <c r="R248" s="94"/>
      <c r="S248" s="94"/>
      <c r="T248" s="95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289</v>
      </c>
      <c r="AU248" s="19" t="s">
        <v>93</v>
      </c>
    </row>
    <row r="249" s="2" customFormat="1" ht="16.5" customHeight="1">
      <c r="A249" s="41"/>
      <c r="B249" s="42"/>
      <c r="C249" s="230" t="s">
        <v>915</v>
      </c>
      <c r="D249" s="230" t="s">
        <v>253</v>
      </c>
      <c r="E249" s="231" t="s">
        <v>7013</v>
      </c>
      <c r="F249" s="232" t="s">
        <v>7014</v>
      </c>
      <c r="G249" s="233" t="s">
        <v>265</v>
      </c>
      <c r="H249" s="234">
        <v>20.739999999999998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93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7108</v>
      </c>
    </row>
    <row r="250" s="2" customFormat="1">
      <c r="A250" s="41"/>
      <c r="B250" s="42"/>
      <c r="C250" s="43"/>
      <c r="D250" s="251" t="s">
        <v>289</v>
      </c>
      <c r="E250" s="43"/>
      <c r="F250" s="282" t="s">
        <v>7109</v>
      </c>
      <c r="G250" s="43"/>
      <c r="H250" s="43"/>
      <c r="I250" s="246"/>
      <c r="J250" s="43"/>
      <c r="K250" s="43"/>
      <c r="L250" s="47"/>
      <c r="M250" s="326"/>
      <c r="N250" s="327"/>
      <c r="O250" s="308"/>
      <c r="P250" s="308"/>
      <c r="Q250" s="308"/>
      <c r="R250" s="308"/>
      <c r="S250" s="308"/>
      <c r="T250" s="32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289</v>
      </c>
      <c r="AU250" s="19" t="s">
        <v>93</v>
      </c>
    </row>
    <row r="251" s="2" customFormat="1" ht="6.96" customHeight="1">
      <c r="A251" s="41"/>
      <c r="B251" s="69"/>
      <c r="C251" s="70"/>
      <c r="D251" s="70"/>
      <c r="E251" s="70"/>
      <c r="F251" s="70"/>
      <c r="G251" s="70"/>
      <c r="H251" s="70"/>
      <c r="I251" s="70"/>
      <c r="J251" s="70"/>
      <c r="K251" s="70"/>
      <c r="L251" s="47"/>
      <c r="M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</row>
  </sheetData>
  <sheetProtection sheet="1" autoFilter="0" formatColumns="0" formatRows="0" objects="1" scenarios="1" spinCount="100000" saltValue="4IiTYsCqWA2FRZ1AqP2BCDZkySda9QOpGtbl3bPil8EBZ1393PTW9VB9SqaQC7989u5KbdYm6T2MZ+wTsu9ePw==" hashValue="erD+5Du304qlUNxr+e7b9qYdGlzPmFc6iJtNejW4rk0amS5Up9rcG9v9jqD7zpr24CFV0NIi5LEjKImPdFXhcg==" algorithmName="SHA-512" password="CC35"/>
  <autoFilter ref="C127:K25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7110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ROUND(J121,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ROUND((SUM(BE121:BE193)),  2)</f>
        <v>0</v>
      </c>
      <c r="G33" s="41"/>
      <c r="H33" s="41"/>
      <c r="I33" s="167">
        <v>0.20999999999999999</v>
      </c>
      <c r="J33" s="166">
        <f>ROUND(((SUM(BE121:BE193))*I33),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ROUND((SUM(BF121:BF193)),  2)</f>
        <v>0</v>
      </c>
      <c r="G34" s="41"/>
      <c r="H34" s="41"/>
      <c r="I34" s="167">
        <v>0.12</v>
      </c>
      <c r="J34" s="166">
        <f>ROUND(((SUM(BF121:BF193))*I34),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ROUND((SUM(BG121:BG193)),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ROUND((SUM(BH121:BH193)),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ROUND((SUM(BI121:BI193)),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04 - Automatický závlahový systém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199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200</v>
      </c>
      <c r="E98" s="199"/>
      <c r="F98" s="199"/>
      <c r="G98" s="199"/>
      <c r="H98" s="199"/>
      <c r="I98" s="199"/>
      <c r="J98" s="200">
        <f>J123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203</v>
      </c>
      <c r="E99" s="199"/>
      <c r="F99" s="199"/>
      <c r="G99" s="199"/>
      <c r="H99" s="199"/>
      <c r="I99" s="199"/>
      <c r="J99" s="200">
        <f>J130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7111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7112</v>
      </c>
      <c r="E101" s="199"/>
      <c r="F101" s="199"/>
      <c r="G101" s="199"/>
      <c r="H101" s="199"/>
      <c r="I101" s="199"/>
      <c r="J101" s="200">
        <f>J192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7" s="2" customFormat="1" ht="6.96" customHeight="1">
      <c r="A107" s="41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4.96" customHeight="1">
      <c r="A108" s="41"/>
      <c r="B108" s="42"/>
      <c r="C108" s="25" t="s">
        <v>236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16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6.25" customHeight="1">
      <c r="A111" s="41"/>
      <c r="B111" s="42"/>
      <c r="C111" s="43"/>
      <c r="D111" s="43"/>
      <c r="E111" s="186" t="str">
        <f>E7</f>
        <v>STUDENTSKÉ KOLEJE VYSOKÉ ŠKOLY POLYTECHNICKÉ JIHLAVA</v>
      </c>
      <c r="F111" s="34"/>
      <c r="G111" s="34"/>
      <c r="H111" s="34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190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E9</f>
        <v>SO 04 - Automatický závlahový systém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F12</f>
        <v xml:space="preserve"> </v>
      </c>
      <c r="G115" s="43"/>
      <c r="H115" s="43"/>
      <c r="I115" s="34" t="s">
        <v>24</v>
      </c>
      <c r="J115" s="82" t="str">
        <f>IF(J12="","",J12)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E15</f>
        <v>Vysoká škola polytechnická Jihlava</v>
      </c>
      <c r="G117" s="43"/>
      <c r="H117" s="43"/>
      <c r="I117" s="34" t="s">
        <v>36</v>
      </c>
      <c r="J117" s="39" t="str">
        <f>E21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IF(E18="","",E18)</f>
        <v>Vyplň údaj</v>
      </c>
      <c r="G118" s="43"/>
      <c r="H118" s="43"/>
      <c r="I118" s="34" t="s">
        <v>41</v>
      </c>
      <c r="J118" s="39" t="str">
        <f>E24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237</v>
      </c>
      <c r="D120" s="205" t="s">
        <v>69</v>
      </c>
      <c r="E120" s="205" t="s">
        <v>65</v>
      </c>
      <c r="F120" s="205" t="s">
        <v>66</v>
      </c>
      <c r="G120" s="205" t="s">
        <v>238</v>
      </c>
      <c r="H120" s="205" t="s">
        <v>239</v>
      </c>
      <c r="I120" s="205" t="s">
        <v>240</v>
      </c>
      <c r="J120" s="206" t="s">
        <v>196</v>
      </c>
      <c r="K120" s="207" t="s">
        <v>241</v>
      </c>
      <c r="L120" s="208"/>
      <c r="M120" s="103" t="s">
        <v>1</v>
      </c>
      <c r="N120" s="104" t="s">
        <v>48</v>
      </c>
      <c r="O120" s="104" t="s">
        <v>242</v>
      </c>
      <c r="P120" s="104" t="s">
        <v>243</v>
      </c>
      <c r="Q120" s="104" t="s">
        <v>244</v>
      </c>
      <c r="R120" s="104" t="s">
        <v>245</v>
      </c>
      <c r="S120" s="104" t="s">
        <v>246</v>
      </c>
      <c r="T120" s="105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248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</f>
        <v>0</v>
      </c>
      <c r="Q121" s="107"/>
      <c r="R121" s="211">
        <f>R122</f>
        <v>0</v>
      </c>
      <c r="S121" s="107"/>
      <c r="T121" s="212">
        <f>T122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249</v>
      </c>
      <c r="F122" s="217" t="s">
        <v>250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P123+P130+P132+P192</f>
        <v>0</v>
      </c>
      <c r="Q122" s="222"/>
      <c r="R122" s="223">
        <f>R123+R130+R132+R192</f>
        <v>0</v>
      </c>
      <c r="S122" s="222"/>
      <c r="T122" s="224">
        <f>T123+T130+T132+T192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91</v>
      </c>
      <c r="AT122" s="226" t="s">
        <v>83</v>
      </c>
      <c r="AU122" s="226" t="s">
        <v>84</v>
      </c>
      <c r="AY122" s="225" t="s">
        <v>251</v>
      </c>
      <c r="BK122" s="227">
        <f>BK123+BK130+BK132+BK192</f>
        <v>0</v>
      </c>
    </row>
    <row r="123" s="12" customFormat="1" ht="22.8" customHeight="1">
      <c r="A123" s="12"/>
      <c r="B123" s="214"/>
      <c r="C123" s="215"/>
      <c r="D123" s="216" t="s">
        <v>83</v>
      </c>
      <c r="E123" s="228" t="s">
        <v>91</v>
      </c>
      <c r="F123" s="228" t="s">
        <v>252</v>
      </c>
      <c r="G123" s="215"/>
      <c r="H123" s="215"/>
      <c r="I123" s="218"/>
      <c r="J123" s="229">
        <f>BK123</f>
        <v>0</v>
      </c>
      <c r="K123" s="215"/>
      <c r="L123" s="220"/>
      <c r="M123" s="221"/>
      <c r="N123" s="222"/>
      <c r="O123" s="222"/>
      <c r="P123" s="223">
        <f>SUM(P124:P129)</f>
        <v>0</v>
      </c>
      <c r="Q123" s="222"/>
      <c r="R123" s="223">
        <f>SUM(R124:R129)</f>
        <v>0</v>
      </c>
      <c r="S123" s="222"/>
      <c r="T123" s="224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91</v>
      </c>
      <c r="AT123" s="226" t="s">
        <v>83</v>
      </c>
      <c r="AU123" s="226" t="s">
        <v>91</v>
      </c>
      <c r="AY123" s="225" t="s">
        <v>251</v>
      </c>
      <c r="BK123" s="227">
        <f>SUM(BK124:BK129)</f>
        <v>0</v>
      </c>
    </row>
    <row r="124" s="2" customFormat="1" ht="49.05" customHeight="1">
      <c r="A124" s="41"/>
      <c r="B124" s="42"/>
      <c r="C124" s="230" t="s">
        <v>91</v>
      </c>
      <c r="D124" s="230" t="s">
        <v>253</v>
      </c>
      <c r="E124" s="231" t="s">
        <v>7113</v>
      </c>
      <c r="F124" s="232" t="s">
        <v>7114</v>
      </c>
      <c r="G124" s="233" t="s">
        <v>321</v>
      </c>
      <c r="H124" s="234">
        <v>270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257</v>
      </c>
      <c r="AT124" s="242" t="s">
        <v>253</v>
      </c>
      <c r="AU124" s="242" t="s">
        <v>93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257</v>
      </c>
      <c r="BM124" s="242" t="s">
        <v>93</v>
      </c>
    </row>
    <row r="125" s="2" customFormat="1" ht="37.8" customHeight="1">
      <c r="A125" s="41"/>
      <c r="B125" s="42"/>
      <c r="C125" s="230" t="s">
        <v>93</v>
      </c>
      <c r="D125" s="230" t="s">
        <v>253</v>
      </c>
      <c r="E125" s="231" t="s">
        <v>7115</v>
      </c>
      <c r="F125" s="232" t="s">
        <v>7116</v>
      </c>
      <c r="G125" s="233" t="s">
        <v>265</v>
      </c>
      <c r="H125" s="234">
        <v>3.2999999999999998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257</v>
      </c>
      <c r="AT125" s="242" t="s">
        <v>253</v>
      </c>
      <c r="AU125" s="242" t="s">
        <v>93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257</v>
      </c>
    </row>
    <row r="126" s="2" customFormat="1" ht="44.25" customHeight="1">
      <c r="A126" s="41"/>
      <c r="B126" s="42"/>
      <c r="C126" s="230" t="s">
        <v>273</v>
      </c>
      <c r="D126" s="230" t="s">
        <v>253</v>
      </c>
      <c r="E126" s="231" t="s">
        <v>7117</v>
      </c>
      <c r="F126" s="232" t="s">
        <v>7118</v>
      </c>
      <c r="G126" s="233" t="s">
        <v>265</v>
      </c>
      <c r="H126" s="234">
        <v>11.4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257</v>
      </c>
      <c r="AT126" s="242" t="s">
        <v>253</v>
      </c>
      <c r="AU126" s="242" t="s">
        <v>93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276</v>
      </c>
    </row>
    <row r="127" s="2" customFormat="1" ht="24.15" customHeight="1">
      <c r="A127" s="41"/>
      <c r="B127" s="42"/>
      <c r="C127" s="230" t="s">
        <v>257</v>
      </c>
      <c r="D127" s="230" t="s">
        <v>253</v>
      </c>
      <c r="E127" s="231" t="s">
        <v>7119</v>
      </c>
      <c r="F127" s="232" t="s">
        <v>7120</v>
      </c>
      <c r="G127" s="233" t="s">
        <v>265</v>
      </c>
      <c r="H127" s="234">
        <v>11.4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93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281</v>
      </c>
    </row>
    <row r="128" s="2" customFormat="1" ht="66.75" customHeight="1">
      <c r="A128" s="41"/>
      <c r="B128" s="42"/>
      <c r="C128" s="230" t="s">
        <v>284</v>
      </c>
      <c r="D128" s="230" t="s">
        <v>253</v>
      </c>
      <c r="E128" s="231" t="s">
        <v>7121</v>
      </c>
      <c r="F128" s="232" t="s">
        <v>7122</v>
      </c>
      <c r="G128" s="233" t="s">
        <v>265</v>
      </c>
      <c r="H128" s="234">
        <v>4.0499999999999998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287</v>
      </c>
    </row>
    <row r="129" s="2" customFormat="1" ht="66.75" customHeight="1">
      <c r="A129" s="41"/>
      <c r="B129" s="42"/>
      <c r="C129" s="230" t="s">
        <v>276</v>
      </c>
      <c r="D129" s="230" t="s">
        <v>253</v>
      </c>
      <c r="E129" s="231" t="s">
        <v>7123</v>
      </c>
      <c r="F129" s="232" t="s">
        <v>7124</v>
      </c>
      <c r="G129" s="233" t="s">
        <v>265</v>
      </c>
      <c r="H129" s="234">
        <v>4.0499999999999998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8</v>
      </c>
    </row>
    <row r="130" s="12" customFormat="1" ht="22.8" customHeight="1">
      <c r="A130" s="12"/>
      <c r="B130" s="214"/>
      <c r="C130" s="215"/>
      <c r="D130" s="216" t="s">
        <v>83</v>
      </c>
      <c r="E130" s="228" t="s">
        <v>257</v>
      </c>
      <c r="F130" s="228" t="s">
        <v>658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P131</f>
        <v>0</v>
      </c>
      <c r="Q130" s="222"/>
      <c r="R130" s="223">
        <f>R131</f>
        <v>0</v>
      </c>
      <c r="S130" s="222"/>
      <c r="T130" s="224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91</v>
      </c>
      <c r="AY130" s="225" t="s">
        <v>251</v>
      </c>
      <c r="BK130" s="227">
        <f>BK131</f>
        <v>0</v>
      </c>
    </row>
    <row r="131" s="2" customFormat="1" ht="37.8" customHeight="1">
      <c r="A131" s="41"/>
      <c r="B131" s="42"/>
      <c r="C131" s="230" t="s">
        <v>295</v>
      </c>
      <c r="D131" s="230" t="s">
        <v>253</v>
      </c>
      <c r="E131" s="231" t="s">
        <v>7125</v>
      </c>
      <c r="F131" s="232" t="s">
        <v>7126</v>
      </c>
      <c r="G131" s="233" t="s">
        <v>265</v>
      </c>
      <c r="H131" s="234">
        <v>2.0249999999999999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299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281</v>
      </c>
      <c r="F132" s="228" t="s">
        <v>6742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SUM(P133:P191)</f>
        <v>0</v>
      </c>
      <c r="Q132" s="222"/>
      <c r="R132" s="223">
        <f>SUM(R133:R191)</f>
        <v>0</v>
      </c>
      <c r="S132" s="222"/>
      <c r="T132" s="224">
        <f>SUM(T133:T191)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251</v>
      </c>
      <c r="BK132" s="227">
        <f>SUM(BK133:BK191)</f>
        <v>0</v>
      </c>
    </row>
    <row r="133" s="2" customFormat="1" ht="24.15" customHeight="1">
      <c r="A133" s="41"/>
      <c r="B133" s="42"/>
      <c r="C133" s="230" t="s">
        <v>281</v>
      </c>
      <c r="D133" s="230" t="s">
        <v>253</v>
      </c>
      <c r="E133" s="231" t="s">
        <v>7127</v>
      </c>
      <c r="F133" s="232" t="s">
        <v>7128</v>
      </c>
      <c r="G133" s="233" t="s">
        <v>321</v>
      </c>
      <c r="H133" s="234">
        <v>270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304</v>
      </c>
    </row>
    <row r="134" s="2" customFormat="1" ht="21.75" customHeight="1">
      <c r="A134" s="41"/>
      <c r="B134" s="42"/>
      <c r="C134" s="294" t="s">
        <v>306</v>
      </c>
      <c r="D134" s="294" t="s">
        <v>338</v>
      </c>
      <c r="E134" s="295" t="s">
        <v>7129</v>
      </c>
      <c r="F134" s="296" t="s">
        <v>7130</v>
      </c>
      <c r="G134" s="297" t="s">
        <v>321</v>
      </c>
      <c r="H134" s="298">
        <v>270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281</v>
      </c>
      <c r="AT134" s="242" t="s">
        <v>338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309</v>
      </c>
    </row>
    <row r="135" s="2" customFormat="1" ht="37.8" customHeight="1">
      <c r="A135" s="41"/>
      <c r="B135" s="42"/>
      <c r="C135" s="230" t="s">
        <v>287</v>
      </c>
      <c r="D135" s="230" t="s">
        <v>253</v>
      </c>
      <c r="E135" s="231" t="s">
        <v>7131</v>
      </c>
      <c r="F135" s="232" t="s">
        <v>7132</v>
      </c>
      <c r="G135" s="233" t="s">
        <v>571</v>
      </c>
      <c r="H135" s="234">
        <v>70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409</v>
      </c>
    </row>
    <row r="136" s="2" customFormat="1" ht="16.5" customHeight="1">
      <c r="A136" s="41"/>
      <c r="B136" s="42"/>
      <c r="C136" s="294" t="s">
        <v>333</v>
      </c>
      <c r="D136" s="294" t="s">
        <v>338</v>
      </c>
      <c r="E136" s="295" t="s">
        <v>7133</v>
      </c>
      <c r="F136" s="296" t="s">
        <v>7134</v>
      </c>
      <c r="G136" s="297" t="s">
        <v>6926</v>
      </c>
      <c r="H136" s="298">
        <v>1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281</v>
      </c>
      <c r="AT136" s="242" t="s">
        <v>338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322</v>
      </c>
    </row>
    <row r="137" s="2" customFormat="1" ht="24.15" customHeight="1">
      <c r="A137" s="41"/>
      <c r="B137" s="42"/>
      <c r="C137" s="230" t="s">
        <v>8</v>
      </c>
      <c r="D137" s="230" t="s">
        <v>253</v>
      </c>
      <c r="E137" s="231" t="s">
        <v>7135</v>
      </c>
      <c r="F137" s="232" t="s">
        <v>7136</v>
      </c>
      <c r="G137" s="233" t="s">
        <v>321</v>
      </c>
      <c r="H137" s="234">
        <v>160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336</v>
      </c>
    </row>
    <row r="138" s="2" customFormat="1" ht="21.75" customHeight="1">
      <c r="A138" s="41"/>
      <c r="B138" s="42"/>
      <c r="C138" s="294" t="s">
        <v>349</v>
      </c>
      <c r="D138" s="294" t="s">
        <v>338</v>
      </c>
      <c r="E138" s="295" t="s">
        <v>7137</v>
      </c>
      <c r="F138" s="296" t="s">
        <v>7138</v>
      </c>
      <c r="G138" s="297" t="s">
        <v>321</v>
      </c>
      <c r="H138" s="298">
        <v>160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281</v>
      </c>
      <c r="AT138" s="242" t="s">
        <v>338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341</v>
      </c>
    </row>
    <row r="139" s="2" customFormat="1" ht="37.8" customHeight="1">
      <c r="A139" s="41"/>
      <c r="B139" s="42"/>
      <c r="C139" s="230" t="s">
        <v>299</v>
      </c>
      <c r="D139" s="230" t="s">
        <v>253</v>
      </c>
      <c r="E139" s="231" t="s">
        <v>7139</v>
      </c>
      <c r="F139" s="232" t="s">
        <v>7140</v>
      </c>
      <c r="G139" s="233" t="s">
        <v>571</v>
      </c>
      <c r="H139" s="234">
        <v>30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352</v>
      </c>
    </row>
    <row r="140" s="2" customFormat="1" ht="16.5" customHeight="1">
      <c r="A140" s="41"/>
      <c r="B140" s="42"/>
      <c r="C140" s="294" t="s">
        <v>361</v>
      </c>
      <c r="D140" s="294" t="s">
        <v>338</v>
      </c>
      <c r="E140" s="295" t="s">
        <v>7141</v>
      </c>
      <c r="F140" s="296" t="s">
        <v>7142</v>
      </c>
      <c r="G140" s="297" t="s">
        <v>6926</v>
      </c>
      <c r="H140" s="298">
        <v>1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281</v>
      </c>
      <c r="AT140" s="242" t="s">
        <v>338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358</v>
      </c>
    </row>
    <row r="141" s="2" customFormat="1" ht="16.5" customHeight="1">
      <c r="A141" s="41"/>
      <c r="B141" s="42"/>
      <c r="C141" s="230" t="s">
        <v>304</v>
      </c>
      <c r="D141" s="230" t="s">
        <v>253</v>
      </c>
      <c r="E141" s="231" t="s">
        <v>7143</v>
      </c>
      <c r="F141" s="232" t="s">
        <v>7144</v>
      </c>
      <c r="G141" s="233" t="s">
        <v>321</v>
      </c>
      <c r="H141" s="234">
        <v>1320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364</v>
      </c>
    </row>
    <row r="142" s="2" customFormat="1" ht="24.15" customHeight="1">
      <c r="A142" s="41"/>
      <c r="B142" s="42"/>
      <c r="C142" s="294" t="s">
        <v>386</v>
      </c>
      <c r="D142" s="294" t="s">
        <v>338</v>
      </c>
      <c r="E142" s="295" t="s">
        <v>7145</v>
      </c>
      <c r="F142" s="296" t="s">
        <v>7146</v>
      </c>
      <c r="G142" s="297" t="s">
        <v>321</v>
      </c>
      <c r="H142" s="298">
        <v>1320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281</v>
      </c>
      <c r="AT142" s="242" t="s">
        <v>338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375</v>
      </c>
    </row>
    <row r="143" s="2" customFormat="1" ht="21.75" customHeight="1">
      <c r="A143" s="41"/>
      <c r="B143" s="42"/>
      <c r="C143" s="230" t="s">
        <v>309</v>
      </c>
      <c r="D143" s="230" t="s">
        <v>253</v>
      </c>
      <c r="E143" s="231" t="s">
        <v>7147</v>
      </c>
      <c r="F143" s="232" t="s">
        <v>7148</v>
      </c>
      <c r="G143" s="233" t="s">
        <v>571</v>
      </c>
      <c r="H143" s="234">
        <v>5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390</v>
      </c>
    </row>
    <row r="144" s="2" customFormat="1" ht="21.75" customHeight="1">
      <c r="A144" s="41"/>
      <c r="B144" s="42"/>
      <c r="C144" s="294" t="s">
        <v>402</v>
      </c>
      <c r="D144" s="294" t="s">
        <v>338</v>
      </c>
      <c r="E144" s="295" t="s">
        <v>7149</v>
      </c>
      <c r="F144" s="296" t="s">
        <v>7150</v>
      </c>
      <c r="G144" s="297" t="s">
        <v>571</v>
      </c>
      <c r="H144" s="298">
        <v>5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281</v>
      </c>
      <c r="AT144" s="242" t="s">
        <v>338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400</v>
      </c>
    </row>
    <row r="145" s="2" customFormat="1" ht="16.5" customHeight="1">
      <c r="A145" s="41"/>
      <c r="B145" s="42"/>
      <c r="C145" s="294" t="s">
        <v>409</v>
      </c>
      <c r="D145" s="294" t="s">
        <v>338</v>
      </c>
      <c r="E145" s="295" t="s">
        <v>7151</v>
      </c>
      <c r="F145" s="296" t="s">
        <v>7152</v>
      </c>
      <c r="G145" s="297" t="s">
        <v>571</v>
      </c>
      <c r="H145" s="298">
        <v>130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281</v>
      </c>
      <c r="AT145" s="242" t="s">
        <v>338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405</v>
      </c>
    </row>
    <row r="146" s="2" customFormat="1" ht="16.5" customHeight="1">
      <c r="A146" s="41"/>
      <c r="B146" s="42"/>
      <c r="C146" s="294" t="s">
        <v>7</v>
      </c>
      <c r="D146" s="294" t="s">
        <v>338</v>
      </c>
      <c r="E146" s="295" t="s">
        <v>7153</v>
      </c>
      <c r="F146" s="296" t="s">
        <v>7154</v>
      </c>
      <c r="G146" s="297" t="s">
        <v>571</v>
      </c>
      <c r="H146" s="298">
        <v>130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281</v>
      </c>
      <c r="AT146" s="242" t="s">
        <v>338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412</v>
      </c>
    </row>
    <row r="147" s="2" customFormat="1" ht="16.5" customHeight="1">
      <c r="A147" s="41"/>
      <c r="B147" s="42"/>
      <c r="C147" s="294" t="s">
        <v>322</v>
      </c>
      <c r="D147" s="294" t="s">
        <v>338</v>
      </c>
      <c r="E147" s="295" t="s">
        <v>7155</v>
      </c>
      <c r="F147" s="296" t="s">
        <v>7156</v>
      </c>
      <c r="G147" s="297" t="s">
        <v>571</v>
      </c>
      <c r="H147" s="298">
        <v>1320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281</v>
      </c>
      <c r="AT147" s="242" t="s">
        <v>338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424</v>
      </c>
    </row>
    <row r="148" s="2" customFormat="1" ht="16.5" customHeight="1">
      <c r="A148" s="41"/>
      <c r="B148" s="42"/>
      <c r="C148" s="294" t="s">
        <v>437</v>
      </c>
      <c r="D148" s="294" t="s">
        <v>338</v>
      </c>
      <c r="E148" s="295" t="s">
        <v>7157</v>
      </c>
      <c r="F148" s="296" t="s">
        <v>7158</v>
      </c>
      <c r="G148" s="297" t="s">
        <v>571</v>
      </c>
      <c r="H148" s="298">
        <v>50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281</v>
      </c>
      <c r="AT148" s="242" t="s">
        <v>338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433</v>
      </c>
    </row>
    <row r="149" s="2" customFormat="1" ht="16.5" customHeight="1">
      <c r="A149" s="41"/>
      <c r="B149" s="42"/>
      <c r="C149" s="294" t="s">
        <v>336</v>
      </c>
      <c r="D149" s="294" t="s">
        <v>338</v>
      </c>
      <c r="E149" s="295" t="s">
        <v>7159</v>
      </c>
      <c r="F149" s="296" t="s">
        <v>7160</v>
      </c>
      <c r="G149" s="297" t="s">
        <v>571</v>
      </c>
      <c r="H149" s="298">
        <v>50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281</v>
      </c>
      <c r="AT149" s="242" t="s">
        <v>338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440</v>
      </c>
    </row>
    <row r="150" s="2" customFormat="1" ht="16.5" customHeight="1">
      <c r="A150" s="41"/>
      <c r="B150" s="42"/>
      <c r="C150" s="294" t="s">
        <v>450</v>
      </c>
      <c r="D150" s="294" t="s">
        <v>338</v>
      </c>
      <c r="E150" s="295" t="s">
        <v>7161</v>
      </c>
      <c r="F150" s="296" t="s">
        <v>7162</v>
      </c>
      <c r="G150" s="297" t="s">
        <v>571</v>
      </c>
      <c r="H150" s="298">
        <v>100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281</v>
      </c>
      <c r="AT150" s="242" t="s">
        <v>338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448</v>
      </c>
    </row>
    <row r="151" s="2" customFormat="1" ht="16.5" customHeight="1">
      <c r="A151" s="41"/>
      <c r="B151" s="42"/>
      <c r="C151" s="294" t="s">
        <v>341</v>
      </c>
      <c r="D151" s="294" t="s">
        <v>338</v>
      </c>
      <c r="E151" s="295" t="s">
        <v>7163</v>
      </c>
      <c r="F151" s="296" t="s">
        <v>7164</v>
      </c>
      <c r="G151" s="297" t="s">
        <v>571</v>
      </c>
      <c r="H151" s="298">
        <v>30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281</v>
      </c>
      <c r="AT151" s="242" t="s">
        <v>338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453</v>
      </c>
    </row>
    <row r="152" s="2" customFormat="1" ht="24.15" customHeight="1">
      <c r="A152" s="41"/>
      <c r="B152" s="42"/>
      <c r="C152" s="230" t="s">
        <v>462</v>
      </c>
      <c r="D152" s="230" t="s">
        <v>253</v>
      </c>
      <c r="E152" s="231" t="s">
        <v>7165</v>
      </c>
      <c r="F152" s="232" t="s">
        <v>7166</v>
      </c>
      <c r="G152" s="233" t="s">
        <v>2058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458</v>
      </c>
    </row>
    <row r="153" s="2" customFormat="1" ht="24.15" customHeight="1">
      <c r="A153" s="41"/>
      <c r="B153" s="42"/>
      <c r="C153" s="230" t="s">
        <v>352</v>
      </c>
      <c r="D153" s="230" t="s">
        <v>253</v>
      </c>
      <c r="E153" s="231" t="s">
        <v>7167</v>
      </c>
      <c r="F153" s="232" t="s">
        <v>7168</v>
      </c>
      <c r="G153" s="233" t="s">
        <v>2058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465</v>
      </c>
    </row>
    <row r="154" s="2" customFormat="1" ht="24.15" customHeight="1">
      <c r="A154" s="41"/>
      <c r="B154" s="42"/>
      <c r="C154" s="294" t="s">
        <v>472</v>
      </c>
      <c r="D154" s="294" t="s">
        <v>338</v>
      </c>
      <c r="E154" s="295" t="s">
        <v>7169</v>
      </c>
      <c r="F154" s="296" t="s">
        <v>7170</v>
      </c>
      <c r="G154" s="297" t="s">
        <v>571</v>
      </c>
      <c r="H154" s="298">
        <v>5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281</v>
      </c>
      <c r="AT154" s="242" t="s">
        <v>338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470</v>
      </c>
    </row>
    <row r="155" s="2" customFormat="1" ht="16.5" customHeight="1">
      <c r="A155" s="41"/>
      <c r="B155" s="42"/>
      <c r="C155" s="294" t="s">
        <v>358</v>
      </c>
      <c r="D155" s="294" t="s">
        <v>338</v>
      </c>
      <c r="E155" s="295" t="s">
        <v>7171</v>
      </c>
      <c r="F155" s="296" t="s">
        <v>7172</v>
      </c>
      <c r="G155" s="297" t="s">
        <v>571</v>
      </c>
      <c r="H155" s="298">
        <v>15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281</v>
      </c>
      <c r="AT155" s="242" t="s">
        <v>338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475</v>
      </c>
    </row>
    <row r="156" s="2" customFormat="1" ht="16.5" customHeight="1">
      <c r="A156" s="41"/>
      <c r="B156" s="42"/>
      <c r="C156" s="294" t="s">
        <v>488</v>
      </c>
      <c r="D156" s="294" t="s">
        <v>338</v>
      </c>
      <c r="E156" s="295" t="s">
        <v>7173</v>
      </c>
      <c r="F156" s="296" t="s">
        <v>7174</v>
      </c>
      <c r="G156" s="297" t="s">
        <v>571</v>
      </c>
      <c r="H156" s="298">
        <v>5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281</v>
      </c>
      <c r="AT156" s="242" t="s">
        <v>338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480</v>
      </c>
    </row>
    <row r="157" s="2" customFormat="1" ht="24.15" customHeight="1">
      <c r="A157" s="41"/>
      <c r="B157" s="42"/>
      <c r="C157" s="294" t="s">
        <v>364</v>
      </c>
      <c r="D157" s="294" t="s">
        <v>338</v>
      </c>
      <c r="E157" s="295" t="s">
        <v>7175</v>
      </c>
      <c r="F157" s="296" t="s">
        <v>7176</v>
      </c>
      <c r="G157" s="297" t="s">
        <v>571</v>
      </c>
      <c r="H157" s="298">
        <v>1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281</v>
      </c>
      <c r="AT157" s="242" t="s">
        <v>338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491</v>
      </c>
    </row>
    <row r="158" s="2" customFormat="1" ht="21.75" customHeight="1">
      <c r="A158" s="41"/>
      <c r="B158" s="42"/>
      <c r="C158" s="230" t="s">
        <v>522</v>
      </c>
      <c r="D158" s="230" t="s">
        <v>253</v>
      </c>
      <c r="E158" s="231" t="s">
        <v>7177</v>
      </c>
      <c r="F158" s="232" t="s">
        <v>7178</v>
      </c>
      <c r="G158" s="233" t="s">
        <v>571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497</v>
      </c>
    </row>
    <row r="159" s="2" customFormat="1" ht="21.75" customHeight="1">
      <c r="A159" s="41"/>
      <c r="B159" s="42"/>
      <c r="C159" s="294" t="s">
        <v>375</v>
      </c>
      <c r="D159" s="294" t="s">
        <v>338</v>
      </c>
      <c r="E159" s="295" t="s">
        <v>7179</v>
      </c>
      <c r="F159" s="296" t="s">
        <v>7180</v>
      </c>
      <c r="G159" s="297" t="s">
        <v>571</v>
      </c>
      <c r="H159" s="298">
        <v>1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281</v>
      </c>
      <c r="AT159" s="242" t="s">
        <v>338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525</v>
      </c>
    </row>
    <row r="160" s="2" customFormat="1" ht="24.15" customHeight="1">
      <c r="A160" s="41"/>
      <c r="B160" s="42"/>
      <c r="C160" s="294" t="s">
        <v>546</v>
      </c>
      <c r="D160" s="294" t="s">
        <v>338</v>
      </c>
      <c r="E160" s="295" t="s">
        <v>7181</v>
      </c>
      <c r="F160" s="296" t="s">
        <v>7182</v>
      </c>
      <c r="G160" s="297" t="s">
        <v>571</v>
      </c>
      <c r="H160" s="298">
        <v>3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281</v>
      </c>
      <c r="AT160" s="242" t="s">
        <v>338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544</v>
      </c>
    </row>
    <row r="161" s="2" customFormat="1" ht="16.5" customHeight="1">
      <c r="A161" s="41"/>
      <c r="B161" s="42"/>
      <c r="C161" s="294" t="s">
        <v>390</v>
      </c>
      <c r="D161" s="294" t="s">
        <v>338</v>
      </c>
      <c r="E161" s="295" t="s">
        <v>7183</v>
      </c>
      <c r="F161" s="296" t="s">
        <v>7184</v>
      </c>
      <c r="G161" s="297" t="s">
        <v>571</v>
      </c>
      <c r="H161" s="298">
        <v>2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281</v>
      </c>
      <c r="AT161" s="242" t="s">
        <v>338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549</v>
      </c>
    </row>
    <row r="162" s="2" customFormat="1" ht="16.5" customHeight="1">
      <c r="A162" s="41"/>
      <c r="B162" s="42"/>
      <c r="C162" s="294" t="s">
        <v>557</v>
      </c>
      <c r="D162" s="294" t="s">
        <v>338</v>
      </c>
      <c r="E162" s="295" t="s">
        <v>7185</v>
      </c>
      <c r="F162" s="296" t="s">
        <v>7186</v>
      </c>
      <c r="G162" s="297" t="s">
        <v>571</v>
      </c>
      <c r="H162" s="298">
        <v>2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281</v>
      </c>
      <c r="AT162" s="242" t="s">
        <v>338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555</v>
      </c>
    </row>
    <row r="163" s="2" customFormat="1" ht="24.15" customHeight="1">
      <c r="A163" s="41"/>
      <c r="B163" s="42"/>
      <c r="C163" s="294" t="s">
        <v>400</v>
      </c>
      <c r="D163" s="294" t="s">
        <v>338</v>
      </c>
      <c r="E163" s="295" t="s">
        <v>7187</v>
      </c>
      <c r="F163" s="296" t="s">
        <v>7188</v>
      </c>
      <c r="G163" s="297" t="s">
        <v>571</v>
      </c>
      <c r="H163" s="298">
        <v>1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281</v>
      </c>
      <c r="AT163" s="242" t="s">
        <v>338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560</v>
      </c>
    </row>
    <row r="164" s="2" customFormat="1" ht="24.15" customHeight="1">
      <c r="A164" s="41"/>
      <c r="B164" s="42"/>
      <c r="C164" s="294" t="s">
        <v>575</v>
      </c>
      <c r="D164" s="294" t="s">
        <v>338</v>
      </c>
      <c r="E164" s="295" t="s">
        <v>7189</v>
      </c>
      <c r="F164" s="296" t="s">
        <v>7190</v>
      </c>
      <c r="G164" s="297" t="s">
        <v>571</v>
      </c>
      <c r="H164" s="298">
        <v>1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281</v>
      </c>
      <c r="AT164" s="242" t="s">
        <v>338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572</v>
      </c>
    </row>
    <row r="165" s="2" customFormat="1" ht="24.15" customHeight="1">
      <c r="A165" s="41"/>
      <c r="B165" s="42"/>
      <c r="C165" s="230" t="s">
        <v>405</v>
      </c>
      <c r="D165" s="230" t="s">
        <v>253</v>
      </c>
      <c r="E165" s="231" t="s">
        <v>7191</v>
      </c>
      <c r="F165" s="232" t="s">
        <v>7192</v>
      </c>
      <c r="G165" s="233" t="s">
        <v>571</v>
      </c>
      <c r="H165" s="234">
        <v>6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578</v>
      </c>
    </row>
    <row r="166" s="2" customFormat="1" ht="16.5" customHeight="1">
      <c r="A166" s="41"/>
      <c r="B166" s="42"/>
      <c r="C166" s="294" t="s">
        <v>588</v>
      </c>
      <c r="D166" s="294" t="s">
        <v>338</v>
      </c>
      <c r="E166" s="295" t="s">
        <v>7193</v>
      </c>
      <c r="F166" s="296" t="s">
        <v>7194</v>
      </c>
      <c r="G166" s="297" t="s">
        <v>571</v>
      </c>
      <c r="H166" s="298">
        <v>6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281</v>
      </c>
      <c r="AT166" s="242" t="s">
        <v>338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585</v>
      </c>
    </row>
    <row r="167" s="2" customFormat="1" ht="16.5" customHeight="1">
      <c r="A167" s="41"/>
      <c r="B167" s="42"/>
      <c r="C167" s="294" t="s">
        <v>412</v>
      </c>
      <c r="D167" s="294" t="s">
        <v>338</v>
      </c>
      <c r="E167" s="295" t="s">
        <v>7195</v>
      </c>
      <c r="F167" s="296" t="s">
        <v>7196</v>
      </c>
      <c r="G167" s="297" t="s">
        <v>571</v>
      </c>
      <c r="H167" s="298">
        <v>1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281</v>
      </c>
      <c r="AT167" s="242" t="s">
        <v>338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591</v>
      </c>
    </row>
    <row r="168" s="2" customFormat="1" ht="16.5" customHeight="1">
      <c r="A168" s="41"/>
      <c r="B168" s="42"/>
      <c r="C168" s="294" t="s">
        <v>600</v>
      </c>
      <c r="D168" s="294" t="s">
        <v>338</v>
      </c>
      <c r="E168" s="295" t="s">
        <v>7197</v>
      </c>
      <c r="F168" s="296" t="s">
        <v>7198</v>
      </c>
      <c r="G168" s="297" t="s">
        <v>571</v>
      </c>
      <c r="H168" s="298">
        <v>1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281</v>
      </c>
      <c r="AT168" s="242" t="s">
        <v>338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595</v>
      </c>
    </row>
    <row r="169" s="2" customFormat="1" ht="21.75" customHeight="1">
      <c r="A169" s="41"/>
      <c r="B169" s="42"/>
      <c r="C169" s="294" t="s">
        <v>424</v>
      </c>
      <c r="D169" s="294" t="s">
        <v>338</v>
      </c>
      <c r="E169" s="295" t="s">
        <v>7199</v>
      </c>
      <c r="F169" s="296" t="s">
        <v>7200</v>
      </c>
      <c r="G169" s="297" t="s">
        <v>571</v>
      </c>
      <c r="H169" s="298">
        <v>7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281</v>
      </c>
      <c r="AT169" s="242" t="s">
        <v>338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603</v>
      </c>
    </row>
    <row r="170" s="2" customFormat="1" ht="24.15" customHeight="1">
      <c r="A170" s="41"/>
      <c r="B170" s="42"/>
      <c r="C170" s="230" t="s">
        <v>612</v>
      </c>
      <c r="D170" s="230" t="s">
        <v>253</v>
      </c>
      <c r="E170" s="231" t="s">
        <v>7201</v>
      </c>
      <c r="F170" s="232" t="s">
        <v>7202</v>
      </c>
      <c r="G170" s="233" t="s">
        <v>571</v>
      </c>
      <c r="H170" s="234">
        <v>2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610</v>
      </c>
    </row>
    <row r="171" s="2" customFormat="1" ht="16.5" customHeight="1">
      <c r="A171" s="41"/>
      <c r="B171" s="42"/>
      <c r="C171" s="294" t="s">
        <v>433</v>
      </c>
      <c r="D171" s="294" t="s">
        <v>338</v>
      </c>
      <c r="E171" s="295" t="s">
        <v>7203</v>
      </c>
      <c r="F171" s="296" t="s">
        <v>7204</v>
      </c>
      <c r="G171" s="297" t="s">
        <v>571</v>
      </c>
      <c r="H171" s="298">
        <v>2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281</v>
      </c>
      <c r="AT171" s="242" t="s">
        <v>338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992</v>
      </c>
    </row>
    <row r="172" s="2" customFormat="1" ht="24.15" customHeight="1">
      <c r="A172" s="41"/>
      <c r="B172" s="42"/>
      <c r="C172" s="230" t="s">
        <v>633</v>
      </c>
      <c r="D172" s="230" t="s">
        <v>253</v>
      </c>
      <c r="E172" s="231" t="s">
        <v>7205</v>
      </c>
      <c r="F172" s="232" t="s">
        <v>7206</v>
      </c>
      <c r="G172" s="233" t="s">
        <v>571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1009</v>
      </c>
    </row>
    <row r="173" s="2" customFormat="1" ht="21.75" customHeight="1">
      <c r="A173" s="41"/>
      <c r="B173" s="42"/>
      <c r="C173" s="294" t="s">
        <v>440</v>
      </c>
      <c r="D173" s="294" t="s">
        <v>338</v>
      </c>
      <c r="E173" s="295" t="s">
        <v>7207</v>
      </c>
      <c r="F173" s="296" t="s">
        <v>7208</v>
      </c>
      <c r="G173" s="297" t="s">
        <v>571</v>
      </c>
      <c r="H173" s="298">
        <v>1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281</v>
      </c>
      <c r="AT173" s="242" t="s">
        <v>338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1024</v>
      </c>
    </row>
    <row r="174" s="2" customFormat="1" ht="33" customHeight="1">
      <c r="A174" s="41"/>
      <c r="B174" s="42"/>
      <c r="C174" s="230" t="s">
        <v>643</v>
      </c>
      <c r="D174" s="230" t="s">
        <v>253</v>
      </c>
      <c r="E174" s="231" t="s">
        <v>7209</v>
      </c>
      <c r="F174" s="232" t="s">
        <v>7210</v>
      </c>
      <c r="G174" s="233" t="s">
        <v>571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1036</v>
      </c>
    </row>
    <row r="175" s="2" customFormat="1" ht="24.15" customHeight="1">
      <c r="A175" s="41"/>
      <c r="B175" s="42"/>
      <c r="C175" s="294" t="s">
        <v>448</v>
      </c>
      <c r="D175" s="294" t="s">
        <v>338</v>
      </c>
      <c r="E175" s="295" t="s">
        <v>7211</v>
      </c>
      <c r="F175" s="296" t="s">
        <v>7212</v>
      </c>
      <c r="G175" s="297" t="s">
        <v>571</v>
      </c>
      <c r="H175" s="298">
        <v>1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281</v>
      </c>
      <c r="AT175" s="242" t="s">
        <v>338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1145</v>
      </c>
    </row>
    <row r="176" s="2" customFormat="1" ht="21.75" customHeight="1">
      <c r="A176" s="41"/>
      <c r="B176" s="42"/>
      <c r="C176" s="294" t="s">
        <v>671</v>
      </c>
      <c r="D176" s="294" t="s">
        <v>338</v>
      </c>
      <c r="E176" s="295" t="s">
        <v>7213</v>
      </c>
      <c r="F176" s="296" t="s">
        <v>7214</v>
      </c>
      <c r="G176" s="297" t="s">
        <v>571</v>
      </c>
      <c r="H176" s="298">
        <v>3</v>
      </c>
      <c r="I176" s="299"/>
      <c r="J176" s="300">
        <f>ROUND(I176*H176,2)</f>
        <v>0</v>
      </c>
      <c r="K176" s="301"/>
      <c r="L176" s="302"/>
      <c r="M176" s="303" t="s">
        <v>1</v>
      </c>
      <c r="N176" s="304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281</v>
      </c>
      <c r="AT176" s="242" t="s">
        <v>338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661</v>
      </c>
    </row>
    <row r="177" s="2" customFormat="1" ht="24.15" customHeight="1">
      <c r="A177" s="41"/>
      <c r="B177" s="42"/>
      <c r="C177" s="294" t="s">
        <v>453</v>
      </c>
      <c r="D177" s="294" t="s">
        <v>338</v>
      </c>
      <c r="E177" s="295" t="s">
        <v>7215</v>
      </c>
      <c r="F177" s="296" t="s">
        <v>7216</v>
      </c>
      <c r="G177" s="297" t="s">
        <v>571</v>
      </c>
      <c r="H177" s="298">
        <v>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281</v>
      </c>
      <c r="AT177" s="242" t="s">
        <v>338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674</v>
      </c>
    </row>
    <row r="178" s="2" customFormat="1" ht="21.75" customHeight="1">
      <c r="A178" s="41"/>
      <c r="B178" s="42"/>
      <c r="C178" s="294" t="s">
        <v>693</v>
      </c>
      <c r="D178" s="294" t="s">
        <v>338</v>
      </c>
      <c r="E178" s="295" t="s">
        <v>7217</v>
      </c>
      <c r="F178" s="296" t="s">
        <v>7218</v>
      </c>
      <c r="G178" s="297" t="s">
        <v>571</v>
      </c>
      <c r="H178" s="298">
        <v>1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281</v>
      </c>
      <c r="AT178" s="242" t="s">
        <v>338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691</v>
      </c>
    </row>
    <row r="179" s="2" customFormat="1" ht="16.5" customHeight="1">
      <c r="A179" s="41"/>
      <c r="B179" s="42"/>
      <c r="C179" s="294" t="s">
        <v>458</v>
      </c>
      <c r="D179" s="294" t="s">
        <v>338</v>
      </c>
      <c r="E179" s="295" t="s">
        <v>7219</v>
      </c>
      <c r="F179" s="296" t="s">
        <v>7220</v>
      </c>
      <c r="G179" s="297" t="s">
        <v>571</v>
      </c>
      <c r="H179" s="298">
        <v>4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281</v>
      </c>
      <c r="AT179" s="242" t="s">
        <v>338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696</v>
      </c>
    </row>
    <row r="180" s="2" customFormat="1" ht="16.5" customHeight="1">
      <c r="A180" s="41"/>
      <c r="B180" s="42"/>
      <c r="C180" s="294" t="s">
        <v>733</v>
      </c>
      <c r="D180" s="294" t="s">
        <v>338</v>
      </c>
      <c r="E180" s="295" t="s">
        <v>7221</v>
      </c>
      <c r="F180" s="296" t="s">
        <v>7222</v>
      </c>
      <c r="G180" s="297" t="s">
        <v>571</v>
      </c>
      <c r="H180" s="298">
        <v>4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281</v>
      </c>
      <c r="AT180" s="242" t="s">
        <v>338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712</v>
      </c>
    </row>
    <row r="181" s="2" customFormat="1" ht="16.5" customHeight="1">
      <c r="A181" s="41"/>
      <c r="B181" s="42"/>
      <c r="C181" s="294" t="s">
        <v>465</v>
      </c>
      <c r="D181" s="294" t="s">
        <v>338</v>
      </c>
      <c r="E181" s="295" t="s">
        <v>7223</v>
      </c>
      <c r="F181" s="296" t="s">
        <v>7224</v>
      </c>
      <c r="G181" s="297" t="s">
        <v>321</v>
      </c>
      <c r="H181" s="298">
        <v>30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281</v>
      </c>
      <c r="AT181" s="242" t="s">
        <v>338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736</v>
      </c>
    </row>
    <row r="182" s="2" customFormat="1" ht="24.15" customHeight="1">
      <c r="A182" s="41"/>
      <c r="B182" s="42"/>
      <c r="C182" s="294" t="s">
        <v>749</v>
      </c>
      <c r="D182" s="294" t="s">
        <v>338</v>
      </c>
      <c r="E182" s="295" t="s">
        <v>7225</v>
      </c>
      <c r="F182" s="296" t="s">
        <v>7226</v>
      </c>
      <c r="G182" s="297" t="s">
        <v>6926</v>
      </c>
      <c r="H182" s="298">
        <v>5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281</v>
      </c>
      <c r="AT182" s="242" t="s">
        <v>338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746</v>
      </c>
    </row>
    <row r="183" s="2" customFormat="1" ht="16.5" customHeight="1">
      <c r="A183" s="41"/>
      <c r="B183" s="42"/>
      <c r="C183" s="230" t="s">
        <v>470</v>
      </c>
      <c r="D183" s="230" t="s">
        <v>253</v>
      </c>
      <c r="E183" s="231" t="s">
        <v>7227</v>
      </c>
      <c r="F183" s="232" t="s">
        <v>7228</v>
      </c>
      <c r="G183" s="233" t="s">
        <v>571</v>
      </c>
      <c r="H183" s="234">
        <v>1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752</v>
      </c>
    </row>
    <row r="184" s="2" customFormat="1" ht="16.5" customHeight="1">
      <c r="A184" s="41"/>
      <c r="B184" s="42"/>
      <c r="C184" s="294" t="s">
        <v>764</v>
      </c>
      <c r="D184" s="294" t="s">
        <v>338</v>
      </c>
      <c r="E184" s="295" t="s">
        <v>7229</v>
      </c>
      <c r="F184" s="296" t="s">
        <v>7230</v>
      </c>
      <c r="G184" s="297" t="s">
        <v>571</v>
      </c>
      <c r="H184" s="298">
        <v>1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281</v>
      </c>
      <c r="AT184" s="242" t="s">
        <v>338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762</v>
      </c>
    </row>
    <row r="185" s="2" customFormat="1" ht="16.5" customHeight="1">
      <c r="A185" s="41"/>
      <c r="B185" s="42"/>
      <c r="C185" s="294" t="s">
        <v>475</v>
      </c>
      <c r="D185" s="294" t="s">
        <v>338</v>
      </c>
      <c r="E185" s="295" t="s">
        <v>7231</v>
      </c>
      <c r="F185" s="296" t="s">
        <v>7232</v>
      </c>
      <c r="G185" s="297" t="s">
        <v>571</v>
      </c>
      <c r="H185" s="298">
        <v>1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281</v>
      </c>
      <c r="AT185" s="242" t="s">
        <v>338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767</v>
      </c>
    </row>
    <row r="186" s="2" customFormat="1" ht="16.5" customHeight="1">
      <c r="A186" s="41"/>
      <c r="B186" s="42"/>
      <c r="C186" s="230" t="s">
        <v>779</v>
      </c>
      <c r="D186" s="230" t="s">
        <v>253</v>
      </c>
      <c r="E186" s="231" t="s">
        <v>7233</v>
      </c>
      <c r="F186" s="232" t="s">
        <v>7234</v>
      </c>
      <c r="G186" s="233" t="s">
        <v>571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777</v>
      </c>
    </row>
    <row r="187" s="2" customFormat="1" ht="24.15" customHeight="1">
      <c r="A187" s="41"/>
      <c r="B187" s="42"/>
      <c r="C187" s="294" t="s">
        <v>480</v>
      </c>
      <c r="D187" s="294" t="s">
        <v>338</v>
      </c>
      <c r="E187" s="295" t="s">
        <v>7235</v>
      </c>
      <c r="F187" s="296" t="s">
        <v>7236</v>
      </c>
      <c r="G187" s="297" t="s">
        <v>571</v>
      </c>
      <c r="H187" s="298">
        <v>2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281</v>
      </c>
      <c r="AT187" s="242" t="s">
        <v>338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782</v>
      </c>
    </row>
    <row r="188" s="2" customFormat="1" ht="16.5" customHeight="1">
      <c r="A188" s="41"/>
      <c r="B188" s="42"/>
      <c r="C188" s="294" t="s">
        <v>788</v>
      </c>
      <c r="D188" s="294" t="s">
        <v>338</v>
      </c>
      <c r="E188" s="295" t="s">
        <v>7237</v>
      </c>
      <c r="F188" s="296" t="s">
        <v>7238</v>
      </c>
      <c r="G188" s="297" t="s">
        <v>321</v>
      </c>
      <c r="H188" s="298">
        <v>370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281</v>
      </c>
      <c r="AT188" s="242" t="s">
        <v>338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786</v>
      </c>
    </row>
    <row r="189" s="2" customFormat="1" ht="16.5" customHeight="1">
      <c r="A189" s="41"/>
      <c r="B189" s="42"/>
      <c r="C189" s="294" t="s">
        <v>491</v>
      </c>
      <c r="D189" s="294" t="s">
        <v>338</v>
      </c>
      <c r="E189" s="295" t="s">
        <v>7239</v>
      </c>
      <c r="F189" s="296" t="s">
        <v>7240</v>
      </c>
      <c r="G189" s="297" t="s">
        <v>321</v>
      </c>
      <c r="H189" s="298">
        <v>370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281</v>
      </c>
      <c r="AT189" s="242" t="s">
        <v>338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791</v>
      </c>
    </row>
    <row r="190" s="2" customFormat="1" ht="24.15" customHeight="1">
      <c r="A190" s="41"/>
      <c r="B190" s="42"/>
      <c r="C190" s="230" t="s">
        <v>799</v>
      </c>
      <c r="D190" s="230" t="s">
        <v>253</v>
      </c>
      <c r="E190" s="231" t="s">
        <v>7241</v>
      </c>
      <c r="F190" s="232" t="s">
        <v>7242</v>
      </c>
      <c r="G190" s="233" t="s">
        <v>321</v>
      </c>
      <c r="H190" s="234">
        <v>430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796</v>
      </c>
    </row>
    <row r="191" s="2" customFormat="1" ht="24.15" customHeight="1">
      <c r="A191" s="41"/>
      <c r="B191" s="42"/>
      <c r="C191" s="230" t="s">
        <v>497</v>
      </c>
      <c r="D191" s="230" t="s">
        <v>253</v>
      </c>
      <c r="E191" s="231" t="s">
        <v>7243</v>
      </c>
      <c r="F191" s="232" t="s">
        <v>7244</v>
      </c>
      <c r="G191" s="233" t="s">
        <v>2058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1469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7245</v>
      </c>
      <c r="F192" s="228" t="s">
        <v>7246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P193</f>
        <v>0</v>
      </c>
      <c r="Q192" s="222"/>
      <c r="R192" s="223">
        <f>R193</f>
        <v>0</v>
      </c>
      <c r="S192" s="222"/>
      <c r="T192" s="224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284</v>
      </c>
      <c r="AT192" s="226" t="s">
        <v>83</v>
      </c>
      <c r="AU192" s="226" t="s">
        <v>91</v>
      </c>
      <c r="AY192" s="225" t="s">
        <v>251</v>
      </c>
      <c r="BK192" s="227">
        <f>BK193</f>
        <v>0</v>
      </c>
    </row>
    <row r="193" s="2" customFormat="1" ht="16.5" customHeight="1">
      <c r="A193" s="41"/>
      <c r="B193" s="42"/>
      <c r="C193" s="230" t="s">
        <v>808</v>
      </c>
      <c r="D193" s="230" t="s">
        <v>253</v>
      </c>
      <c r="E193" s="231" t="s">
        <v>6876</v>
      </c>
      <c r="F193" s="232" t="s">
        <v>6877</v>
      </c>
      <c r="G193" s="233" t="s">
        <v>2058</v>
      </c>
      <c r="H193" s="234">
        <v>1</v>
      </c>
      <c r="I193" s="235"/>
      <c r="J193" s="236">
        <f>ROUND(I193*H193,2)</f>
        <v>0</v>
      </c>
      <c r="K193" s="237"/>
      <c r="L193" s="47"/>
      <c r="M193" s="306" t="s">
        <v>1</v>
      </c>
      <c r="N193" s="307" t="s">
        <v>49</v>
      </c>
      <c r="O193" s="308"/>
      <c r="P193" s="309">
        <f>O193*H193</f>
        <v>0</v>
      </c>
      <c r="Q193" s="309">
        <v>0</v>
      </c>
      <c r="R193" s="309">
        <f>Q193*H193</f>
        <v>0</v>
      </c>
      <c r="S193" s="309">
        <v>0</v>
      </c>
      <c r="T193" s="310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1479</v>
      </c>
    </row>
    <row r="194" s="2" customFormat="1" ht="6.96" customHeight="1">
      <c r="A194" s="41"/>
      <c r="B194" s="69"/>
      <c r="C194" s="70"/>
      <c r="D194" s="70"/>
      <c r="E194" s="70"/>
      <c r="F194" s="70"/>
      <c r="G194" s="70"/>
      <c r="H194" s="70"/>
      <c r="I194" s="70"/>
      <c r="J194" s="70"/>
      <c r="K194" s="70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jFFzmLDTAjHNQYNKRteYrzh1QEouLsz1iQkTDDwbKCXka4S3/TykohJW7rZkrIMUWGvTc5/12HauG4cL67Irsw==" hashValue="v79fN5fA3ePpfRVDCu6z57qxgvNm302CxWZqed4cURBuHxvUVS0ik0yqQ/g2n/bw9+in99JYCYTi/DzzDQ/1oQ==" algorithmName="SHA-512" password="CC35"/>
  <autoFilter ref="C120:K19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7247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ROUND((SUM(BE123:BE196)),  2)</f>
        <v>0</v>
      </c>
      <c r="G33" s="41"/>
      <c r="H33" s="41"/>
      <c r="I33" s="167">
        <v>0.20999999999999999</v>
      </c>
      <c r="J33" s="166">
        <f>ROUND(((SUM(BE123:BE196))*I33),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ROUND((SUM(BF123:BF196)),  2)</f>
        <v>0</v>
      </c>
      <c r="G34" s="41"/>
      <c r="H34" s="41"/>
      <c r="I34" s="167">
        <v>0.12</v>
      </c>
      <c r="J34" s="166">
        <f>ROUND(((SUM(BF123:BF196))*I34),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ROUND((SUM(BG123:BG196)),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ROUND((SUM(BH123:BH196)),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ROUND((SUM(BI123:BI196)),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05 - Areálová kanalizace dešťová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7248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7249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7250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7251</v>
      </c>
      <c r="E100" s="199"/>
      <c r="F100" s="199"/>
      <c r="G100" s="199"/>
      <c r="H100" s="199"/>
      <c r="I100" s="199"/>
      <c r="J100" s="200">
        <f>J167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7252</v>
      </c>
      <c r="E101" s="199"/>
      <c r="F101" s="199"/>
      <c r="G101" s="199"/>
      <c r="H101" s="199"/>
      <c r="I101" s="199"/>
      <c r="J101" s="200">
        <f>J181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7253</v>
      </c>
      <c r="E102" s="199"/>
      <c r="F102" s="199"/>
      <c r="G102" s="199"/>
      <c r="H102" s="199"/>
      <c r="I102" s="199"/>
      <c r="J102" s="200">
        <f>J190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7254</v>
      </c>
      <c r="E103" s="199"/>
      <c r="F103" s="199"/>
      <c r="G103" s="199"/>
      <c r="H103" s="199"/>
      <c r="I103" s="199"/>
      <c r="J103" s="200">
        <f>J192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SO 05 - Areálová kanalizace dešťová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 xml:space="preserve"> 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237</v>
      </c>
      <c r="D122" s="205" t="s">
        <v>69</v>
      </c>
      <c r="E122" s="205" t="s">
        <v>65</v>
      </c>
      <c r="F122" s="205" t="s">
        <v>66</v>
      </c>
      <c r="G122" s="205" t="s">
        <v>238</v>
      </c>
      <c r="H122" s="205" t="s">
        <v>239</v>
      </c>
      <c r="I122" s="205" t="s">
        <v>240</v>
      </c>
      <c r="J122" s="206" t="s">
        <v>196</v>
      </c>
      <c r="K122" s="207" t="s">
        <v>241</v>
      </c>
      <c r="L122" s="208"/>
      <c r="M122" s="103" t="s">
        <v>1</v>
      </c>
      <c r="N122" s="104" t="s">
        <v>48</v>
      </c>
      <c r="O122" s="104" t="s">
        <v>242</v>
      </c>
      <c r="P122" s="104" t="s">
        <v>243</v>
      </c>
      <c r="Q122" s="104" t="s">
        <v>244</v>
      </c>
      <c r="R122" s="104" t="s">
        <v>245</v>
      </c>
      <c r="S122" s="104" t="s">
        <v>246</v>
      </c>
      <c r="T122" s="105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248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P124+P132</f>
        <v>0</v>
      </c>
      <c r="Q123" s="107"/>
      <c r="R123" s="211">
        <f>R124+R132</f>
        <v>0</v>
      </c>
      <c r="S123" s="107"/>
      <c r="T123" s="212">
        <f>T124+T132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BK124+BK132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4463</v>
      </c>
      <c r="F124" s="217" t="s">
        <v>7255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SUM(P125:P131)</f>
        <v>0</v>
      </c>
      <c r="Q124" s="222"/>
      <c r="R124" s="223">
        <f>SUM(R125:R131)</f>
        <v>0</v>
      </c>
      <c r="S124" s="222"/>
      <c r="T124" s="22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84</v>
      </c>
      <c r="AY124" s="225" t="s">
        <v>251</v>
      </c>
      <c r="BK124" s="227">
        <f>SUM(BK125:BK131)</f>
        <v>0</v>
      </c>
    </row>
    <row r="125" s="2" customFormat="1" ht="24.15" customHeight="1">
      <c r="A125" s="41"/>
      <c r="B125" s="42"/>
      <c r="C125" s="230" t="s">
        <v>91</v>
      </c>
      <c r="D125" s="230" t="s">
        <v>253</v>
      </c>
      <c r="E125" s="231" t="s">
        <v>7256</v>
      </c>
      <c r="F125" s="232" t="s">
        <v>7257</v>
      </c>
      <c r="G125" s="233" t="s">
        <v>1431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257</v>
      </c>
      <c r="AT125" s="242" t="s">
        <v>253</v>
      </c>
      <c r="AU125" s="242" t="s">
        <v>91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93</v>
      </c>
    </row>
    <row r="126" s="2" customFormat="1" ht="37.8" customHeight="1">
      <c r="A126" s="41"/>
      <c r="B126" s="42"/>
      <c r="C126" s="230" t="s">
        <v>93</v>
      </c>
      <c r="D126" s="230" t="s">
        <v>253</v>
      </c>
      <c r="E126" s="231" t="s">
        <v>7258</v>
      </c>
      <c r="F126" s="232" t="s">
        <v>7259</v>
      </c>
      <c r="G126" s="233" t="s">
        <v>1431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257</v>
      </c>
      <c r="AT126" s="242" t="s">
        <v>253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276</v>
      </c>
    </row>
    <row r="127" s="2" customFormat="1" ht="33" customHeight="1">
      <c r="A127" s="41"/>
      <c r="B127" s="42"/>
      <c r="C127" s="230" t="s">
        <v>273</v>
      </c>
      <c r="D127" s="230" t="s">
        <v>253</v>
      </c>
      <c r="E127" s="231" t="s">
        <v>7260</v>
      </c>
      <c r="F127" s="232" t="s">
        <v>7261</v>
      </c>
      <c r="G127" s="233" t="s">
        <v>1431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281</v>
      </c>
    </row>
    <row r="128" s="2" customFormat="1" ht="16.5" customHeight="1">
      <c r="A128" s="41"/>
      <c r="B128" s="42"/>
      <c r="C128" s="230" t="s">
        <v>257</v>
      </c>
      <c r="D128" s="230" t="s">
        <v>253</v>
      </c>
      <c r="E128" s="231" t="s">
        <v>7262</v>
      </c>
      <c r="F128" s="232" t="s">
        <v>7263</v>
      </c>
      <c r="G128" s="233" t="s">
        <v>1431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287</v>
      </c>
    </row>
    <row r="129" s="2" customFormat="1" ht="16.5" customHeight="1">
      <c r="A129" s="41"/>
      <c r="B129" s="42"/>
      <c r="C129" s="230" t="s">
        <v>284</v>
      </c>
      <c r="D129" s="230" t="s">
        <v>253</v>
      </c>
      <c r="E129" s="231" t="s">
        <v>7264</v>
      </c>
      <c r="F129" s="232" t="s">
        <v>7265</v>
      </c>
      <c r="G129" s="233" t="s">
        <v>1431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8</v>
      </c>
    </row>
    <row r="130" s="2" customFormat="1" ht="16.5" customHeight="1">
      <c r="A130" s="41"/>
      <c r="B130" s="42"/>
      <c r="C130" s="230" t="s">
        <v>276</v>
      </c>
      <c r="D130" s="230" t="s">
        <v>253</v>
      </c>
      <c r="E130" s="231" t="s">
        <v>7266</v>
      </c>
      <c r="F130" s="232" t="s">
        <v>4922</v>
      </c>
      <c r="G130" s="233" t="s">
        <v>1431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299</v>
      </c>
    </row>
    <row r="131" s="2" customFormat="1" ht="16.5" customHeight="1">
      <c r="A131" s="41"/>
      <c r="B131" s="42"/>
      <c r="C131" s="230" t="s">
        <v>295</v>
      </c>
      <c r="D131" s="230" t="s">
        <v>253</v>
      </c>
      <c r="E131" s="231" t="s">
        <v>7267</v>
      </c>
      <c r="F131" s="232" t="s">
        <v>4930</v>
      </c>
      <c r="G131" s="233" t="s">
        <v>1431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304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4461</v>
      </c>
      <c r="F132" s="217" t="s">
        <v>7268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P133+P167+P181+P190+P192</f>
        <v>0</v>
      </c>
      <c r="Q132" s="222"/>
      <c r="R132" s="223">
        <f>R133+R167+R181+R190+R192</f>
        <v>0</v>
      </c>
      <c r="S132" s="222"/>
      <c r="T132" s="224">
        <f>T133+T167+T181+T190+T192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251</v>
      </c>
      <c r="BK132" s="227">
        <f>BK133+BK167+BK181+BK190+BK192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4917</v>
      </c>
      <c r="F133" s="228" t="s">
        <v>7269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SUM(P134:P166)</f>
        <v>0</v>
      </c>
      <c r="Q133" s="222"/>
      <c r="R133" s="223">
        <f>SUM(R134:R166)</f>
        <v>0</v>
      </c>
      <c r="S133" s="222"/>
      <c r="T133" s="224">
        <f>SUM(T134:T166)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251</v>
      </c>
      <c r="BK133" s="227">
        <f>SUM(BK134:BK166)</f>
        <v>0</v>
      </c>
    </row>
    <row r="134" s="2" customFormat="1" ht="24.15" customHeight="1">
      <c r="A134" s="41"/>
      <c r="B134" s="42"/>
      <c r="C134" s="230" t="s">
        <v>281</v>
      </c>
      <c r="D134" s="230" t="s">
        <v>253</v>
      </c>
      <c r="E134" s="231" t="s">
        <v>7270</v>
      </c>
      <c r="F134" s="232" t="s">
        <v>7271</v>
      </c>
      <c r="G134" s="233" t="s">
        <v>265</v>
      </c>
      <c r="H134" s="234">
        <v>5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309</v>
      </c>
    </row>
    <row r="135" s="2" customFormat="1" ht="16.5" customHeight="1">
      <c r="A135" s="41"/>
      <c r="B135" s="42"/>
      <c r="C135" s="230" t="s">
        <v>306</v>
      </c>
      <c r="D135" s="230" t="s">
        <v>253</v>
      </c>
      <c r="E135" s="231" t="s">
        <v>7272</v>
      </c>
      <c r="F135" s="232" t="s">
        <v>7273</v>
      </c>
      <c r="G135" s="233" t="s">
        <v>265</v>
      </c>
      <c r="H135" s="234">
        <v>637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409</v>
      </c>
    </row>
    <row r="136" s="2" customFormat="1" ht="37.8" customHeight="1">
      <c r="A136" s="41"/>
      <c r="B136" s="42"/>
      <c r="C136" s="230" t="s">
        <v>287</v>
      </c>
      <c r="D136" s="230" t="s">
        <v>253</v>
      </c>
      <c r="E136" s="231" t="s">
        <v>7274</v>
      </c>
      <c r="F136" s="232" t="s">
        <v>7275</v>
      </c>
      <c r="G136" s="233" t="s">
        <v>265</v>
      </c>
      <c r="H136" s="234">
        <v>104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322</v>
      </c>
    </row>
    <row r="137" s="2" customFormat="1" ht="16.5" customHeight="1">
      <c r="A137" s="41"/>
      <c r="B137" s="42"/>
      <c r="C137" s="230" t="s">
        <v>333</v>
      </c>
      <c r="D137" s="230" t="s">
        <v>253</v>
      </c>
      <c r="E137" s="231" t="s">
        <v>7276</v>
      </c>
      <c r="F137" s="232" t="s">
        <v>7277</v>
      </c>
      <c r="G137" s="233" t="s">
        <v>265</v>
      </c>
      <c r="H137" s="234">
        <v>15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336</v>
      </c>
    </row>
    <row r="138" s="2" customFormat="1" ht="21.75" customHeight="1">
      <c r="A138" s="41"/>
      <c r="B138" s="42"/>
      <c r="C138" s="230" t="s">
        <v>8</v>
      </c>
      <c r="D138" s="230" t="s">
        <v>253</v>
      </c>
      <c r="E138" s="231" t="s">
        <v>7278</v>
      </c>
      <c r="F138" s="232" t="s">
        <v>7279</v>
      </c>
      <c r="G138" s="233" t="s">
        <v>265</v>
      </c>
      <c r="H138" s="234">
        <v>15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341</v>
      </c>
    </row>
    <row r="139" s="2" customFormat="1" ht="44.25" customHeight="1">
      <c r="A139" s="41"/>
      <c r="B139" s="42"/>
      <c r="C139" s="230" t="s">
        <v>349</v>
      </c>
      <c r="D139" s="230" t="s">
        <v>253</v>
      </c>
      <c r="E139" s="231" t="s">
        <v>7117</v>
      </c>
      <c r="F139" s="232" t="s">
        <v>7280</v>
      </c>
      <c r="G139" s="233" t="s">
        <v>265</v>
      </c>
      <c r="H139" s="234">
        <v>471.98899999999998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352</v>
      </c>
    </row>
    <row r="140" s="13" customFormat="1">
      <c r="A140" s="13"/>
      <c r="B140" s="249"/>
      <c r="C140" s="250"/>
      <c r="D140" s="251" t="s">
        <v>260</v>
      </c>
      <c r="E140" s="252" t="s">
        <v>1</v>
      </c>
      <c r="F140" s="253" t="s">
        <v>7281</v>
      </c>
      <c r="G140" s="250"/>
      <c r="H140" s="254">
        <v>637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260</v>
      </c>
      <c r="AU140" s="260" t="s">
        <v>93</v>
      </c>
      <c r="AV140" s="13" t="s">
        <v>93</v>
      </c>
      <c r="AW140" s="13" t="s">
        <v>40</v>
      </c>
      <c r="AX140" s="13" t="s">
        <v>84</v>
      </c>
      <c r="AY140" s="260" t="s">
        <v>251</v>
      </c>
    </row>
    <row r="141" s="13" customFormat="1">
      <c r="A141" s="13"/>
      <c r="B141" s="249"/>
      <c r="C141" s="250"/>
      <c r="D141" s="251" t="s">
        <v>260</v>
      </c>
      <c r="E141" s="252" t="s">
        <v>1</v>
      </c>
      <c r="F141" s="253" t="s">
        <v>7282</v>
      </c>
      <c r="G141" s="250"/>
      <c r="H141" s="254">
        <v>-139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260</v>
      </c>
      <c r="AU141" s="260" t="s">
        <v>93</v>
      </c>
      <c r="AV141" s="13" t="s">
        <v>93</v>
      </c>
      <c r="AW141" s="13" t="s">
        <v>40</v>
      </c>
      <c r="AX141" s="13" t="s">
        <v>84</v>
      </c>
      <c r="AY141" s="260" t="s">
        <v>251</v>
      </c>
    </row>
    <row r="142" s="15" customFormat="1">
      <c r="A142" s="15"/>
      <c r="B142" s="272"/>
      <c r="C142" s="273"/>
      <c r="D142" s="251" t="s">
        <v>260</v>
      </c>
      <c r="E142" s="274" t="s">
        <v>1</v>
      </c>
      <c r="F142" s="275" t="s">
        <v>7283</v>
      </c>
      <c r="G142" s="273"/>
      <c r="H142" s="274" t="s">
        <v>1</v>
      </c>
      <c r="I142" s="276"/>
      <c r="J142" s="273"/>
      <c r="K142" s="273"/>
      <c r="L142" s="277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1" t="s">
        <v>260</v>
      </c>
      <c r="AU142" s="281" t="s">
        <v>93</v>
      </c>
      <c r="AV142" s="15" t="s">
        <v>91</v>
      </c>
      <c r="AW142" s="15" t="s">
        <v>40</v>
      </c>
      <c r="AX142" s="15" t="s">
        <v>84</v>
      </c>
      <c r="AY142" s="281" t="s">
        <v>251</v>
      </c>
    </row>
    <row r="143" s="13" customFormat="1">
      <c r="A143" s="13"/>
      <c r="B143" s="249"/>
      <c r="C143" s="250"/>
      <c r="D143" s="251" t="s">
        <v>260</v>
      </c>
      <c r="E143" s="252" t="s">
        <v>1</v>
      </c>
      <c r="F143" s="253" t="s">
        <v>7284</v>
      </c>
      <c r="G143" s="250"/>
      <c r="H143" s="254">
        <v>-17.027999999999999</v>
      </c>
      <c r="I143" s="255"/>
      <c r="J143" s="250"/>
      <c r="K143" s="250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260</v>
      </c>
      <c r="AU143" s="260" t="s">
        <v>93</v>
      </c>
      <c r="AV143" s="13" t="s">
        <v>93</v>
      </c>
      <c r="AW143" s="13" t="s">
        <v>40</v>
      </c>
      <c r="AX143" s="13" t="s">
        <v>84</v>
      </c>
      <c r="AY143" s="260" t="s">
        <v>251</v>
      </c>
    </row>
    <row r="144" s="13" customFormat="1">
      <c r="A144" s="13"/>
      <c r="B144" s="249"/>
      <c r="C144" s="250"/>
      <c r="D144" s="251" t="s">
        <v>260</v>
      </c>
      <c r="E144" s="252" t="s">
        <v>1</v>
      </c>
      <c r="F144" s="253" t="s">
        <v>7285</v>
      </c>
      <c r="G144" s="250"/>
      <c r="H144" s="254">
        <v>-3.2970000000000002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260</v>
      </c>
      <c r="AU144" s="260" t="s">
        <v>93</v>
      </c>
      <c r="AV144" s="13" t="s">
        <v>93</v>
      </c>
      <c r="AW144" s="13" t="s">
        <v>40</v>
      </c>
      <c r="AX144" s="13" t="s">
        <v>84</v>
      </c>
      <c r="AY144" s="260" t="s">
        <v>251</v>
      </c>
    </row>
    <row r="145" s="13" customFormat="1">
      <c r="A145" s="13"/>
      <c r="B145" s="249"/>
      <c r="C145" s="250"/>
      <c r="D145" s="251" t="s">
        <v>260</v>
      </c>
      <c r="E145" s="252" t="s">
        <v>1</v>
      </c>
      <c r="F145" s="253" t="s">
        <v>7286</v>
      </c>
      <c r="G145" s="250"/>
      <c r="H145" s="254">
        <v>-5.6859999999999999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260</v>
      </c>
      <c r="AU145" s="260" t="s">
        <v>93</v>
      </c>
      <c r="AV145" s="13" t="s">
        <v>93</v>
      </c>
      <c r="AW145" s="13" t="s">
        <v>40</v>
      </c>
      <c r="AX145" s="13" t="s">
        <v>84</v>
      </c>
      <c r="AY145" s="260" t="s">
        <v>251</v>
      </c>
    </row>
    <row r="146" s="14" customFormat="1">
      <c r="A146" s="14"/>
      <c r="B146" s="261"/>
      <c r="C146" s="262"/>
      <c r="D146" s="251" t="s">
        <v>260</v>
      </c>
      <c r="E146" s="263" t="s">
        <v>1</v>
      </c>
      <c r="F146" s="264" t="s">
        <v>262</v>
      </c>
      <c r="G146" s="262"/>
      <c r="H146" s="265">
        <v>471.98899999999998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260</v>
      </c>
      <c r="AU146" s="271" t="s">
        <v>93</v>
      </c>
      <c r="AV146" s="14" t="s">
        <v>257</v>
      </c>
      <c r="AW146" s="14" t="s">
        <v>40</v>
      </c>
      <c r="AX146" s="14" t="s">
        <v>91</v>
      </c>
      <c r="AY146" s="271" t="s">
        <v>251</v>
      </c>
    </row>
    <row r="147" s="2" customFormat="1" ht="16.5" customHeight="1">
      <c r="A147" s="41"/>
      <c r="B147" s="42"/>
      <c r="C147" s="230" t="s">
        <v>299</v>
      </c>
      <c r="D147" s="230" t="s">
        <v>253</v>
      </c>
      <c r="E147" s="231" t="s">
        <v>7287</v>
      </c>
      <c r="F147" s="232" t="s">
        <v>7288</v>
      </c>
      <c r="G147" s="233" t="s">
        <v>265</v>
      </c>
      <c r="H147" s="234">
        <v>637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358</v>
      </c>
    </row>
    <row r="148" s="2" customFormat="1" ht="37.8" customHeight="1">
      <c r="A148" s="41"/>
      <c r="B148" s="42"/>
      <c r="C148" s="230" t="s">
        <v>424</v>
      </c>
      <c r="D148" s="230" t="s">
        <v>253</v>
      </c>
      <c r="E148" s="231" t="s">
        <v>279</v>
      </c>
      <c r="F148" s="232" t="s">
        <v>280</v>
      </c>
      <c r="G148" s="233" t="s">
        <v>265</v>
      </c>
      <c r="H148" s="234">
        <v>165.011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7289</v>
      </c>
    </row>
    <row r="149" s="2" customFormat="1">
      <c r="A149" s="41"/>
      <c r="B149" s="42"/>
      <c r="C149" s="43"/>
      <c r="D149" s="244" t="s">
        <v>258</v>
      </c>
      <c r="E149" s="43"/>
      <c r="F149" s="245" t="s">
        <v>7290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258</v>
      </c>
      <c r="AU149" s="19" t="s">
        <v>93</v>
      </c>
    </row>
    <row r="150" s="13" customFormat="1">
      <c r="A150" s="13"/>
      <c r="B150" s="249"/>
      <c r="C150" s="250"/>
      <c r="D150" s="251" t="s">
        <v>260</v>
      </c>
      <c r="E150" s="252" t="s">
        <v>1</v>
      </c>
      <c r="F150" s="253" t="s">
        <v>7291</v>
      </c>
      <c r="G150" s="250"/>
      <c r="H150" s="254">
        <v>165.011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260</v>
      </c>
      <c r="AU150" s="260" t="s">
        <v>93</v>
      </c>
      <c r="AV150" s="13" t="s">
        <v>93</v>
      </c>
      <c r="AW150" s="13" t="s">
        <v>40</v>
      </c>
      <c r="AX150" s="13" t="s">
        <v>91</v>
      </c>
      <c r="AY150" s="260" t="s">
        <v>251</v>
      </c>
    </row>
    <row r="151" s="2" customFormat="1" ht="37.8" customHeight="1">
      <c r="A151" s="41"/>
      <c r="B151" s="42"/>
      <c r="C151" s="230" t="s">
        <v>612</v>
      </c>
      <c r="D151" s="230" t="s">
        <v>253</v>
      </c>
      <c r="E151" s="231" t="s">
        <v>285</v>
      </c>
      <c r="F151" s="232" t="s">
        <v>286</v>
      </c>
      <c r="G151" s="233" t="s">
        <v>265</v>
      </c>
      <c r="H151" s="234">
        <v>1650.1099999999999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7292</v>
      </c>
    </row>
    <row r="152" s="2" customFormat="1">
      <c r="A152" s="41"/>
      <c r="B152" s="42"/>
      <c r="C152" s="43"/>
      <c r="D152" s="244" t="s">
        <v>258</v>
      </c>
      <c r="E152" s="43"/>
      <c r="F152" s="245" t="s">
        <v>7293</v>
      </c>
      <c r="G152" s="43"/>
      <c r="H152" s="43"/>
      <c r="I152" s="246"/>
      <c r="J152" s="43"/>
      <c r="K152" s="43"/>
      <c r="L152" s="47"/>
      <c r="M152" s="247"/>
      <c r="N152" s="248"/>
      <c r="O152" s="94"/>
      <c r="P152" s="94"/>
      <c r="Q152" s="94"/>
      <c r="R152" s="94"/>
      <c r="S152" s="94"/>
      <c r="T152" s="95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258</v>
      </c>
      <c r="AU152" s="19" t="s">
        <v>93</v>
      </c>
    </row>
    <row r="153" s="2" customFormat="1">
      <c r="A153" s="41"/>
      <c r="B153" s="42"/>
      <c r="C153" s="43"/>
      <c r="D153" s="251" t="s">
        <v>289</v>
      </c>
      <c r="E153" s="43"/>
      <c r="F153" s="282" t="s">
        <v>1511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289</v>
      </c>
      <c r="AU153" s="19" t="s">
        <v>93</v>
      </c>
    </row>
    <row r="154" s="13" customFormat="1">
      <c r="A154" s="13"/>
      <c r="B154" s="249"/>
      <c r="C154" s="250"/>
      <c r="D154" s="251" t="s">
        <v>260</v>
      </c>
      <c r="E154" s="252" t="s">
        <v>1</v>
      </c>
      <c r="F154" s="253" t="s">
        <v>7291</v>
      </c>
      <c r="G154" s="250"/>
      <c r="H154" s="254">
        <v>165.011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260</v>
      </c>
      <c r="AU154" s="260" t="s">
        <v>93</v>
      </c>
      <c r="AV154" s="13" t="s">
        <v>93</v>
      </c>
      <c r="AW154" s="13" t="s">
        <v>40</v>
      </c>
      <c r="AX154" s="13" t="s">
        <v>91</v>
      </c>
      <c r="AY154" s="260" t="s">
        <v>251</v>
      </c>
    </row>
    <row r="155" s="13" customFormat="1">
      <c r="A155" s="13"/>
      <c r="B155" s="249"/>
      <c r="C155" s="250"/>
      <c r="D155" s="251" t="s">
        <v>260</v>
      </c>
      <c r="E155" s="250"/>
      <c r="F155" s="253" t="s">
        <v>7294</v>
      </c>
      <c r="G155" s="250"/>
      <c r="H155" s="254">
        <v>1650.1099999999999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260</v>
      </c>
      <c r="AU155" s="260" t="s">
        <v>93</v>
      </c>
      <c r="AV155" s="13" t="s">
        <v>93</v>
      </c>
      <c r="AW155" s="13" t="s">
        <v>4</v>
      </c>
      <c r="AX155" s="13" t="s">
        <v>91</v>
      </c>
      <c r="AY155" s="260" t="s">
        <v>251</v>
      </c>
    </row>
    <row r="156" s="2" customFormat="1" ht="24.15" customHeight="1">
      <c r="A156" s="41"/>
      <c r="B156" s="42"/>
      <c r="C156" s="230" t="s">
        <v>433</v>
      </c>
      <c r="D156" s="230" t="s">
        <v>253</v>
      </c>
      <c r="E156" s="231" t="s">
        <v>291</v>
      </c>
      <c r="F156" s="232" t="s">
        <v>292</v>
      </c>
      <c r="G156" s="233" t="s">
        <v>265</v>
      </c>
      <c r="H156" s="234">
        <v>637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7295</v>
      </c>
    </row>
    <row r="157" s="2" customFormat="1">
      <c r="A157" s="41"/>
      <c r="B157" s="42"/>
      <c r="C157" s="43"/>
      <c r="D157" s="244" t="s">
        <v>258</v>
      </c>
      <c r="E157" s="43"/>
      <c r="F157" s="245" t="s">
        <v>7296</v>
      </c>
      <c r="G157" s="43"/>
      <c r="H157" s="43"/>
      <c r="I157" s="246"/>
      <c r="J157" s="43"/>
      <c r="K157" s="43"/>
      <c r="L157" s="47"/>
      <c r="M157" s="247"/>
      <c r="N157" s="248"/>
      <c r="O157" s="94"/>
      <c r="P157" s="94"/>
      <c r="Q157" s="94"/>
      <c r="R157" s="94"/>
      <c r="S157" s="94"/>
      <c r="T157" s="9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258</v>
      </c>
      <c r="AU157" s="19" t="s">
        <v>93</v>
      </c>
    </row>
    <row r="158" s="13" customFormat="1">
      <c r="A158" s="13"/>
      <c r="B158" s="249"/>
      <c r="C158" s="250"/>
      <c r="D158" s="251" t="s">
        <v>260</v>
      </c>
      <c r="E158" s="252" t="s">
        <v>1</v>
      </c>
      <c r="F158" s="253" t="s">
        <v>7297</v>
      </c>
      <c r="G158" s="250"/>
      <c r="H158" s="254">
        <v>637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260</v>
      </c>
      <c r="AU158" s="260" t="s">
        <v>93</v>
      </c>
      <c r="AV158" s="13" t="s">
        <v>93</v>
      </c>
      <c r="AW158" s="13" t="s">
        <v>40</v>
      </c>
      <c r="AX158" s="13" t="s">
        <v>91</v>
      </c>
      <c r="AY158" s="260" t="s">
        <v>251</v>
      </c>
    </row>
    <row r="159" s="2" customFormat="1" ht="33" customHeight="1">
      <c r="A159" s="41"/>
      <c r="B159" s="42"/>
      <c r="C159" s="230" t="s">
        <v>633</v>
      </c>
      <c r="D159" s="230" t="s">
        <v>253</v>
      </c>
      <c r="E159" s="231" t="s">
        <v>296</v>
      </c>
      <c r="F159" s="232" t="s">
        <v>297</v>
      </c>
      <c r="G159" s="233" t="s">
        <v>298</v>
      </c>
      <c r="H159" s="234">
        <v>280.51900000000001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7298</v>
      </c>
    </row>
    <row r="160" s="2" customFormat="1">
      <c r="A160" s="41"/>
      <c r="B160" s="42"/>
      <c r="C160" s="43"/>
      <c r="D160" s="244" t="s">
        <v>258</v>
      </c>
      <c r="E160" s="43"/>
      <c r="F160" s="245" t="s">
        <v>7299</v>
      </c>
      <c r="G160" s="43"/>
      <c r="H160" s="43"/>
      <c r="I160" s="246"/>
      <c r="J160" s="43"/>
      <c r="K160" s="43"/>
      <c r="L160" s="47"/>
      <c r="M160" s="247"/>
      <c r="N160" s="248"/>
      <c r="O160" s="94"/>
      <c r="P160" s="94"/>
      <c r="Q160" s="94"/>
      <c r="R160" s="94"/>
      <c r="S160" s="94"/>
      <c r="T160" s="95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258</v>
      </c>
      <c r="AU160" s="19" t="s">
        <v>93</v>
      </c>
    </row>
    <row r="161" s="2" customFormat="1">
      <c r="A161" s="41"/>
      <c r="B161" s="42"/>
      <c r="C161" s="43"/>
      <c r="D161" s="251" t="s">
        <v>289</v>
      </c>
      <c r="E161" s="43"/>
      <c r="F161" s="282" t="s">
        <v>7300</v>
      </c>
      <c r="G161" s="43"/>
      <c r="H161" s="43"/>
      <c r="I161" s="246"/>
      <c r="J161" s="43"/>
      <c r="K161" s="43"/>
      <c r="L161" s="47"/>
      <c r="M161" s="247"/>
      <c r="N161" s="248"/>
      <c r="O161" s="94"/>
      <c r="P161" s="94"/>
      <c r="Q161" s="94"/>
      <c r="R161" s="94"/>
      <c r="S161" s="94"/>
      <c r="T161" s="95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289</v>
      </c>
      <c r="AU161" s="19" t="s">
        <v>93</v>
      </c>
    </row>
    <row r="162" s="13" customFormat="1">
      <c r="A162" s="13"/>
      <c r="B162" s="249"/>
      <c r="C162" s="250"/>
      <c r="D162" s="251" t="s">
        <v>260</v>
      </c>
      <c r="E162" s="252" t="s">
        <v>1</v>
      </c>
      <c r="F162" s="253" t="s">
        <v>7291</v>
      </c>
      <c r="G162" s="250"/>
      <c r="H162" s="254">
        <v>165.011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260</v>
      </c>
      <c r="AU162" s="260" t="s">
        <v>93</v>
      </c>
      <c r="AV162" s="13" t="s">
        <v>93</v>
      </c>
      <c r="AW162" s="13" t="s">
        <v>40</v>
      </c>
      <c r="AX162" s="13" t="s">
        <v>91</v>
      </c>
      <c r="AY162" s="260" t="s">
        <v>251</v>
      </c>
    </row>
    <row r="163" s="13" customFormat="1">
      <c r="A163" s="13"/>
      <c r="B163" s="249"/>
      <c r="C163" s="250"/>
      <c r="D163" s="251" t="s">
        <v>260</v>
      </c>
      <c r="E163" s="250"/>
      <c r="F163" s="253" t="s">
        <v>7301</v>
      </c>
      <c r="G163" s="250"/>
      <c r="H163" s="254">
        <v>280.51900000000001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260</v>
      </c>
      <c r="AU163" s="260" t="s">
        <v>93</v>
      </c>
      <c r="AV163" s="13" t="s">
        <v>93</v>
      </c>
      <c r="AW163" s="13" t="s">
        <v>4</v>
      </c>
      <c r="AX163" s="13" t="s">
        <v>91</v>
      </c>
      <c r="AY163" s="260" t="s">
        <v>251</v>
      </c>
    </row>
    <row r="164" s="2" customFormat="1" ht="24.15" customHeight="1">
      <c r="A164" s="41"/>
      <c r="B164" s="42"/>
      <c r="C164" s="230" t="s">
        <v>361</v>
      </c>
      <c r="D164" s="230" t="s">
        <v>253</v>
      </c>
      <c r="E164" s="231" t="s">
        <v>7302</v>
      </c>
      <c r="F164" s="232" t="s">
        <v>7303</v>
      </c>
      <c r="G164" s="233" t="s">
        <v>389</v>
      </c>
      <c r="H164" s="234">
        <v>753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364</v>
      </c>
    </row>
    <row r="165" s="2" customFormat="1" ht="16.5" customHeight="1">
      <c r="A165" s="41"/>
      <c r="B165" s="42"/>
      <c r="C165" s="230" t="s">
        <v>304</v>
      </c>
      <c r="D165" s="230" t="s">
        <v>253</v>
      </c>
      <c r="E165" s="231" t="s">
        <v>7304</v>
      </c>
      <c r="F165" s="232" t="s">
        <v>7305</v>
      </c>
      <c r="G165" s="233" t="s">
        <v>321</v>
      </c>
      <c r="H165" s="234">
        <v>193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375</v>
      </c>
    </row>
    <row r="166" s="2" customFormat="1" ht="16.5" customHeight="1">
      <c r="A166" s="41"/>
      <c r="B166" s="42"/>
      <c r="C166" s="230" t="s">
        <v>386</v>
      </c>
      <c r="D166" s="230" t="s">
        <v>253</v>
      </c>
      <c r="E166" s="231" t="s">
        <v>7306</v>
      </c>
      <c r="F166" s="232" t="s">
        <v>5462</v>
      </c>
      <c r="G166" s="233" t="s">
        <v>1431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390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4465</v>
      </c>
      <c r="F167" s="228" t="s">
        <v>7307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SUM(P168:P180)</f>
        <v>0</v>
      </c>
      <c r="Q167" s="222"/>
      <c r="R167" s="223">
        <f>SUM(R168:R180)</f>
        <v>0</v>
      </c>
      <c r="S167" s="222"/>
      <c r="T167" s="224">
        <f>SUM(T168:T180)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251</v>
      </c>
      <c r="BK167" s="227">
        <f>SUM(BK168:BK180)</f>
        <v>0</v>
      </c>
    </row>
    <row r="168" s="2" customFormat="1" ht="44.25" customHeight="1">
      <c r="A168" s="41"/>
      <c r="B168" s="42"/>
      <c r="C168" s="294" t="s">
        <v>309</v>
      </c>
      <c r="D168" s="294" t="s">
        <v>338</v>
      </c>
      <c r="E168" s="295" t="s">
        <v>7308</v>
      </c>
      <c r="F168" s="296" t="s">
        <v>7309</v>
      </c>
      <c r="G168" s="297" t="s">
        <v>1431</v>
      </c>
      <c r="H168" s="298">
        <v>1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281</v>
      </c>
      <c r="AT168" s="242" t="s">
        <v>338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400</v>
      </c>
    </row>
    <row r="169" s="2" customFormat="1" ht="16.5" customHeight="1">
      <c r="A169" s="41"/>
      <c r="B169" s="42"/>
      <c r="C169" s="294" t="s">
        <v>402</v>
      </c>
      <c r="D169" s="294" t="s">
        <v>338</v>
      </c>
      <c r="E169" s="295" t="s">
        <v>7310</v>
      </c>
      <c r="F169" s="296" t="s">
        <v>7311</v>
      </c>
      <c r="G169" s="297" t="s">
        <v>4509</v>
      </c>
      <c r="H169" s="298">
        <v>1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281</v>
      </c>
      <c r="AT169" s="242" t="s">
        <v>338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405</v>
      </c>
    </row>
    <row r="170" s="2" customFormat="1" ht="37.8" customHeight="1">
      <c r="A170" s="41"/>
      <c r="B170" s="42"/>
      <c r="C170" s="294" t="s">
        <v>409</v>
      </c>
      <c r="D170" s="294" t="s">
        <v>338</v>
      </c>
      <c r="E170" s="295" t="s">
        <v>7312</v>
      </c>
      <c r="F170" s="296" t="s">
        <v>7313</v>
      </c>
      <c r="G170" s="297" t="s">
        <v>1431</v>
      </c>
      <c r="H170" s="298">
        <v>1</v>
      </c>
      <c r="I170" s="299"/>
      <c r="J170" s="300">
        <f>ROUND(I170*H170,2)</f>
        <v>0</v>
      </c>
      <c r="K170" s="301"/>
      <c r="L170" s="302"/>
      <c r="M170" s="303" t="s">
        <v>1</v>
      </c>
      <c r="N170" s="304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281</v>
      </c>
      <c r="AT170" s="242" t="s">
        <v>338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412</v>
      </c>
    </row>
    <row r="171" s="2" customFormat="1" ht="37.8" customHeight="1">
      <c r="A171" s="41"/>
      <c r="B171" s="42"/>
      <c r="C171" s="294" t="s">
        <v>7</v>
      </c>
      <c r="D171" s="294" t="s">
        <v>338</v>
      </c>
      <c r="E171" s="295" t="s">
        <v>7314</v>
      </c>
      <c r="F171" s="296" t="s">
        <v>7315</v>
      </c>
      <c r="G171" s="297" t="s">
        <v>1431</v>
      </c>
      <c r="H171" s="298">
        <v>1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281</v>
      </c>
      <c r="AT171" s="242" t="s">
        <v>338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424</v>
      </c>
    </row>
    <row r="172" s="2" customFormat="1" ht="16.5" customHeight="1">
      <c r="A172" s="41"/>
      <c r="B172" s="42"/>
      <c r="C172" s="294" t="s">
        <v>322</v>
      </c>
      <c r="D172" s="294" t="s">
        <v>338</v>
      </c>
      <c r="E172" s="295" t="s">
        <v>7316</v>
      </c>
      <c r="F172" s="296" t="s">
        <v>7317</v>
      </c>
      <c r="G172" s="297" t="s">
        <v>4509</v>
      </c>
      <c r="H172" s="298">
        <v>2</v>
      </c>
      <c r="I172" s="299"/>
      <c r="J172" s="300">
        <f>ROUND(I172*H172,2)</f>
        <v>0</v>
      </c>
      <c r="K172" s="301"/>
      <c r="L172" s="302"/>
      <c r="M172" s="303" t="s">
        <v>1</v>
      </c>
      <c r="N172" s="304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281</v>
      </c>
      <c r="AT172" s="242" t="s">
        <v>338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433</v>
      </c>
    </row>
    <row r="173" s="2" customFormat="1" ht="33" customHeight="1">
      <c r="A173" s="41"/>
      <c r="B173" s="42"/>
      <c r="C173" s="294" t="s">
        <v>437</v>
      </c>
      <c r="D173" s="294" t="s">
        <v>338</v>
      </c>
      <c r="E173" s="295" t="s">
        <v>7318</v>
      </c>
      <c r="F173" s="296" t="s">
        <v>7319</v>
      </c>
      <c r="G173" s="297" t="s">
        <v>1431</v>
      </c>
      <c r="H173" s="298">
        <v>1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281</v>
      </c>
      <c r="AT173" s="242" t="s">
        <v>338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440</v>
      </c>
    </row>
    <row r="174" s="2" customFormat="1" ht="55.5" customHeight="1">
      <c r="A174" s="41"/>
      <c r="B174" s="42"/>
      <c r="C174" s="294" t="s">
        <v>336</v>
      </c>
      <c r="D174" s="294" t="s">
        <v>338</v>
      </c>
      <c r="E174" s="295" t="s">
        <v>7320</v>
      </c>
      <c r="F174" s="296" t="s">
        <v>7321</v>
      </c>
      <c r="G174" s="297" t="s">
        <v>1431</v>
      </c>
      <c r="H174" s="298">
        <v>1</v>
      </c>
      <c r="I174" s="299"/>
      <c r="J174" s="300">
        <f>ROUND(I174*H174,2)</f>
        <v>0</v>
      </c>
      <c r="K174" s="301"/>
      <c r="L174" s="302"/>
      <c r="M174" s="303" t="s">
        <v>1</v>
      </c>
      <c r="N174" s="304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281</v>
      </c>
      <c r="AT174" s="242" t="s">
        <v>338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448</v>
      </c>
    </row>
    <row r="175" s="2" customFormat="1" ht="55.5" customHeight="1">
      <c r="A175" s="41"/>
      <c r="B175" s="42"/>
      <c r="C175" s="294" t="s">
        <v>450</v>
      </c>
      <c r="D175" s="294" t="s">
        <v>338</v>
      </c>
      <c r="E175" s="295" t="s">
        <v>7322</v>
      </c>
      <c r="F175" s="296" t="s">
        <v>7323</v>
      </c>
      <c r="G175" s="297" t="s">
        <v>1431</v>
      </c>
      <c r="H175" s="298">
        <v>1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281</v>
      </c>
      <c r="AT175" s="242" t="s">
        <v>338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453</v>
      </c>
    </row>
    <row r="176" s="2" customFormat="1" ht="33" customHeight="1">
      <c r="A176" s="41"/>
      <c r="B176" s="42"/>
      <c r="C176" s="294" t="s">
        <v>341</v>
      </c>
      <c r="D176" s="294" t="s">
        <v>338</v>
      </c>
      <c r="E176" s="295" t="s">
        <v>7324</v>
      </c>
      <c r="F176" s="296" t="s">
        <v>7325</v>
      </c>
      <c r="G176" s="297" t="s">
        <v>1431</v>
      </c>
      <c r="H176" s="298">
        <v>1</v>
      </c>
      <c r="I176" s="299"/>
      <c r="J176" s="300">
        <f>ROUND(I176*H176,2)</f>
        <v>0</v>
      </c>
      <c r="K176" s="301"/>
      <c r="L176" s="302"/>
      <c r="M176" s="303" t="s">
        <v>1</v>
      </c>
      <c r="N176" s="304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281</v>
      </c>
      <c r="AT176" s="242" t="s">
        <v>338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458</v>
      </c>
    </row>
    <row r="177" s="2" customFormat="1" ht="33" customHeight="1">
      <c r="A177" s="41"/>
      <c r="B177" s="42"/>
      <c r="C177" s="294" t="s">
        <v>462</v>
      </c>
      <c r="D177" s="294" t="s">
        <v>338</v>
      </c>
      <c r="E177" s="295" t="s">
        <v>7326</v>
      </c>
      <c r="F177" s="296" t="s">
        <v>7327</v>
      </c>
      <c r="G177" s="297" t="s">
        <v>1431</v>
      </c>
      <c r="H177" s="298">
        <v>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281</v>
      </c>
      <c r="AT177" s="242" t="s">
        <v>338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465</v>
      </c>
    </row>
    <row r="178" s="2" customFormat="1" ht="33" customHeight="1">
      <c r="A178" s="41"/>
      <c r="B178" s="42"/>
      <c r="C178" s="294" t="s">
        <v>352</v>
      </c>
      <c r="D178" s="294" t="s">
        <v>338</v>
      </c>
      <c r="E178" s="295" t="s">
        <v>7328</v>
      </c>
      <c r="F178" s="296" t="s">
        <v>7329</v>
      </c>
      <c r="G178" s="297" t="s">
        <v>1431</v>
      </c>
      <c r="H178" s="298">
        <v>1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281</v>
      </c>
      <c r="AT178" s="242" t="s">
        <v>338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470</v>
      </c>
    </row>
    <row r="179" s="2" customFormat="1" ht="24.15" customHeight="1">
      <c r="A179" s="41"/>
      <c r="B179" s="42"/>
      <c r="C179" s="294" t="s">
        <v>472</v>
      </c>
      <c r="D179" s="294" t="s">
        <v>338</v>
      </c>
      <c r="E179" s="295" t="s">
        <v>7330</v>
      </c>
      <c r="F179" s="296" t="s">
        <v>7331</v>
      </c>
      <c r="G179" s="297" t="s">
        <v>1431</v>
      </c>
      <c r="H179" s="298">
        <v>2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281</v>
      </c>
      <c r="AT179" s="242" t="s">
        <v>338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475</v>
      </c>
    </row>
    <row r="180" s="2" customFormat="1" ht="16.5" customHeight="1">
      <c r="A180" s="41"/>
      <c r="B180" s="42"/>
      <c r="C180" s="294" t="s">
        <v>358</v>
      </c>
      <c r="D180" s="294" t="s">
        <v>338</v>
      </c>
      <c r="E180" s="295" t="s">
        <v>7332</v>
      </c>
      <c r="F180" s="296" t="s">
        <v>7333</v>
      </c>
      <c r="G180" s="297" t="s">
        <v>1431</v>
      </c>
      <c r="H180" s="298">
        <v>1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281</v>
      </c>
      <c r="AT180" s="242" t="s">
        <v>338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480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4532</v>
      </c>
      <c r="F181" s="228" t="s">
        <v>7334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SUM(P182:P189)</f>
        <v>0</v>
      </c>
      <c r="Q181" s="222"/>
      <c r="R181" s="223">
        <f>SUM(R182:R189)</f>
        <v>0</v>
      </c>
      <c r="S181" s="222"/>
      <c r="T181" s="224">
        <f>SUM(T182:T189)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91</v>
      </c>
      <c r="AT181" s="226" t="s">
        <v>83</v>
      </c>
      <c r="AU181" s="226" t="s">
        <v>91</v>
      </c>
      <c r="AY181" s="225" t="s">
        <v>251</v>
      </c>
      <c r="BK181" s="227">
        <f>SUM(BK182:BK189)</f>
        <v>0</v>
      </c>
    </row>
    <row r="182" s="2" customFormat="1" ht="16.5" customHeight="1">
      <c r="A182" s="41"/>
      <c r="B182" s="42"/>
      <c r="C182" s="294" t="s">
        <v>488</v>
      </c>
      <c r="D182" s="294" t="s">
        <v>338</v>
      </c>
      <c r="E182" s="295" t="s">
        <v>7335</v>
      </c>
      <c r="F182" s="296" t="s">
        <v>7336</v>
      </c>
      <c r="G182" s="297" t="s">
        <v>321</v>
      </c>
      <c r="H182" s="298">
        <v>5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281</v>
      </c>
      <c r="AT182" s="242" t="s">
        <v>338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491</v>
      </c>
    </row>
    <row r="183" s="2" customFormat="1" ht="16.5" customHeight="1">
      <c r="A183" s="41"/>
      <c r="B183" s="42"/>
      <c r="C183" s="294" t="s">
        <v>364</v>
      </c>
      <c r="D183" s="294" t="s">
        <v>338</v>
      </c>
      <c r="E183" s="295" t="s">
        <v>7337</v>
      </c>
      <c r="F183" s="296" t="s">
        <v>7338</v>
      </c>
      <c r="G183" s="297" t="s">
        <v>321</v>
      </c>
      <c r="H183" s="298">
        <v>71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281</v>
      </c>
      <c r="AT183" s="242" t="s">
        <v>338</v>
      </c>
      <c r="AU183" s="242" t="s">
        <v>93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497</v>
      </c>
    </row>
    <row r="184" s="2" customFormat="1" ht="16.5" customHeight="1">
      <c r="A184" s="41"/>
      <c r="B184" s="42"/>
      <c r="C184" s="294" t="s">
        <v>522</v>
      </c>
      <c r="D184" s="294" t="s">
        <v>338</v>
      </c>
      <c r="E184" s="295" t="s">
        <v>7339</v>
      </c>
      <c r="F184" s="296" t="s">
        <v>7340</v>
      </c>
      <c r="G184" s="297" t="s">
        <v>321</v>
      </c>
      <c r="H184" s="298">
        <v>84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281</v>
      </c>
      <c r="AT184" s="242" t="s">
        <v>338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525</v>
      </c>
    </row>
    <row r="185" s="2" customFormat="1" ht="16.5" customHeight="1">
      <c r="A185" s="41"/>
      <c r="B185" s="42"/>
      <c r="C185" s="294" t="s">
        <v>375</v>
      </c>
      <c r="D185" s="294" t="s">
        <v>338</v>
      </c>
      <c r="E185" s="295" t="s">
        <v>7341</v>
      </c>
      <c r="F185" s="296" t="s">
        <v>7342</v>
      </c>
      <c r="G185" s="297" t="s">
        <v>321</v>
      </c>
      <c r="H185" s="298">
        <v>9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281</v>
      </c>
      <c r="AT185" s="242" t="s">
        <v>338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544</v>
      </c>
    </row>
    <row r="186" s="2" customFormat="1" ht="16.5" customHeight="1">
      <c r="A186" s="41"/>
      <c r="B186" s="42"/>
      <c r="C186" s="294" t="s">
        <v>546</v>
      </c>
      <c r="D186" s="294" t="s">
        <v>338</v>
      </c>
      <c r="E186" s="295" t="s">
        <v>7343</v>
      </c>
      <c r="F186" s="296" t="s">
        <v>7344</v>
      </c>
      <c r="G186" s="297" t="s">
        <v>321</v>
      </c>
      <c r="H186" s="298">
        <v>97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281</v>
      </c>
      <c r="AT186" s="242" t="s">
        <v>338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549</v>
      </c>
    </row>
    <row r="187" s="2" customFormat="1" ht="21.75" customHeight="1">
      <c r="A187" s="41"/>
      <c r="B187" s="42"/>
      <c r="C187" s="294" t="s">
        <v>390</v>
      </c>
      <c r="D187" s="294" t="s">
        <v>338</v>
      </c>
      <c r="E187" s="295" t="s">
        <v>7345</v>
      </c>
      <c r="F187" s="296" t="s">
        <v>7346</v>
      </c>
      <c r="G187" s="297" t="s">
        <v>321</v>
      </c>
      <c r="H187" s="298">
        <v>14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281</v>
      </c>
      <c r="AT187" s="242" t="s">
        <v>338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555</v>
      </c>
    </row>
    <row r="188" s="2" customFormat="1" ht="16.5" customHeight="1">
      <c r="A188" s="41"/>
      <c r="B188" s="42"/>
      <c r="C188" s="294" t="s">
        <v>557</v>
      </c>
      <c r="D188" s="294" t="s">
        <v>338</v>
      </c>
      <c r="E188" s="295" t="s">
        <v>7347</v>
      </c>
      <c r="F188" s="296" t="s">
        <v>7348</v>
      </c>
      <c r="G188" s="297" t="s">
        <v>321</v>
      </c>
      <c r="H188" s="298">
        <v>30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281</v>
      </c>
      <c r="AT188" s="242" t="s">
        <v>338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560</v>
      </c>
    </row>
    <row r="189" s="2" customFormat="1" ht="16.5" customHeight="1">
      <c r="A189" s="41"/>
      <c r="B189" s="42"/>
      <c r="C189" s="294" t="s">
        <v>400</v>
      </c>
      <c r="D189" s="294" t="s">
        <v>338</v>
      </c>
      <c r="E189" s="295" t="s">
        <v>7349</v>
      </c>
      <c r="F189" s="296" t="s">
        <v>7350</v>
      </c>
      <c r="G189" s="297" t="s">
        <v>1431</v>
      </c>
      <c r="H189" s="298">
        <v>1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281</v>
      </c>
      <c r="AT189" s="242" t="s">
        <v>338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572</v>
      </c>
    </row>
    <row r="190" s="12" customFormat="1" ht="22.8" customHeight="1">
      <c r="A190" s="12"/>
      <c r="B190" s="214"/>
      <c r="C190" s="215"/>
      <c r="D190" s="216" t="s">
        <v>83</v>
      </c>
      <c r="E190" s="228" t="s">
        <v>4555</v>
      </c>
      <c r="F190" s="228" t="s">
        <v>7351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P191</f>
        <v>0</v>
      </c>
      <c r="Q190" s="222"/>
      <c r="R190" s="223">
        <f>R191</f>
        <v>0</v>
      </c>
      <c r="S190" s="222"/>
      <c r="T190" s="224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91</v>
      </c>
      <c r="AT190" s="226" t="s">
        <v>83</v>
      </c>
      <c r="AU190" s="226" t="s">
        <v>91</v>
      </c>
      <c r="AY190" s="225" t="s">
        <v>251</v>
      </c>
      <c r="BK190" s="227">
        <f>BK191</f>
        <v>0</v>
      </c>
    </row>
    <row r="191" s="2" customFormat="1" ht="24.15" customHeight="1">
      <c r="A191" s="41"/>
      <c r="B191" s="42"/>
      <c r="C191" s="230" t="s">
        <v>575</v>
      </c>
      <c r="D191" s="230" t="s">
        <v>253</v>
      </c>
      <c r="E191" s="231" t="s">
        <v>7352</v>
      </c>
      <c r="F191" s="232" t="s">
        <v>7353</v>
      </c>
      <c r="G191" s="233" t="s">
        <v>1431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578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4613</v>
      </c>
      <c r="F192" s="228" t="s">
        <v>7354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SUM(P193:P196)</f>
        <v>0</v>
      </c>
      <c r="Q192" s="222"/>
      <c r="R192" s="223">
        <f>SUM(R193:R196)</f>
        <v>0</v>
      </c>
      <c r="S192" s="222"/>
      <c r="T192" s="224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91</v>
      </c>
      <c r="AT192" s="226" t="s">
        <v>83</v>
      </c>
      <c r="AU192" s="226" t="s">
        <v>91</v>
      </c>
      <c r="AY192" s="225" t="s">
        <v>251</v>
      </c>
      <c r="BK192" s="227">
        <f>SUM(BK193:BK196)</f>
        <v>0</v>
      </c>
    </row>
    <row r="193" s="2" customFormat="1" ht="37.8" customHeight="1">
      <c r="A193" s="41"/>
      <c r="B193" s="42"/>
      <c r="C193" s="230" t="s">
        <v>405</v>
      </c>
      <c r="D193" s="230" t="s">
        <v>253</v>
      </c>
      <c r="E193" s="231" t="s">
        <v>7355</v>
      </c>
      <c r="F193" s="232" t="s">
        <v>7356</v>
      </c>
      <c r="G193" s="233" t="s">
        <v>1431</v>
      </c>
      <c r="H193" s="234">
        <v>1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585</v>
      </c>
    </row>
    <row r="194" s="2" customFormat="1" ht="16.5" customHeight="1">
      <c r="A194" s="41"/>
      <c r="B194" s="42"/>
      <c r="C194" s="230" t="s">
        <v>588</v>
      </c>
      <c r="D194" s="230" t="s">
        <v>253</v>
      </c>
      <c r="E194" s="231" t="s">
        <v>7357</v>
      </c>
      <c r="F194" s="232" t="s">
        <v>7358</v>
      </c>
      <c r="G194" s="233" t="s">
        <v>1431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591</v>
      </c>
    </row>
    <row r="195" s="2" customFormat="1" ht="24.15" customHeight="1">
      <c r="A195" s="41"/>
      <c r="B195" s="42"/>
      <c r="C195" s="230" t="s">
        <v>412</v>
      </c>
      <c r="D195" s="230" t="s">
        <v>253</v>
      </c>
      <c r="E195" s="231" t="s">
        <v>7359</v>
      </c>
      <c r="F195" s="232" t="s">
        <v>7360</v>
      </c>
      <c r="G195" s="233" t="s">
        <v>1431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595</v>
      </c>
    </row>
    <row r="196" s="2" customFormat="1" ht="24.15" customHeight="1">
      <c r="A196" s="41"/>
      <c r="B196" s="42"/>
      <c r="C196" s="230" t="s">
        <v>600</v>
      </c>
      <c r="D196" s="230" t="s">
        <v>253</v>
      </c>
      <c r="E196" s="231" t="s">
        <v>7361</v>
      </c>
      <c r="F196" s="232" t="s">
        <v>7362</v>
      </c>
      <c r="G196" s="233" t="s">
        <v>1431</v>
      </c>
      <c r="H196" s="234">
        <v>1</v>
      </c>
      <c r="I196" s="235"/>
      <c r="J196" s="236">
        <f>ROUND(I196*H196,2)</f>
        <v>0</v>
      </c>
      <c r="K196" s="237"/>
      <c r="L196" s="47"/>
      <c r="M196" s="306" t="s">
        <v>1</v>
      </c>
      <c r="N196" s="307" t="s">
        <v>49</v>
      </c>
      <c r="O196" s="308"/>
      <c r="P196" s="309">
        <f>O196*H196</f>
        <v>0</v>
      </c>
      <c r="Q196" s="309">
        <v>0</v>
      </c>
      <c r="R196" s="309">
        <f>Q196*H196</f>
        <v>0</v>
      </c>
      <c r="S196" s="309">
        <v>0</v>
      </c>
      <c r="T196" s="310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603</v>
      </c>
    </row>
    <row r="197" s="2" customFormat="1" ht="6.96" customHeight="1">
      <c r="A197" s="41"/>
      <c r="B197" s="69"/>
      <c r="C197" s="70"/>
      <c r="D197" s="70"/>
      <c r="E197" s="70"/>
      <c r="F197" s="70"/>
      <c r="G197" s="70"/>
      <c r="H197" s="70"/>
      <c r="I197" s="70"/>
      <c r="J197" s="70"/>
      <c r="K197" s="70"/>
      <c r="L197" s="47"/>
      <c r="M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</row>
  </sheetData>
  <sheetProtection sheet="1" autoFilter="0" formatColumns="0" formatRows="0" objects="1" scenarios="1" spinCount="100000" saltValue="1gvwt2ZnI8HgSgdOXUuVKHje04iOErbpGs4vWIcZjsxXL94p6CWgbTFlErjUfsaR8j9t7iygtaLb98HPR0BzSw==" hashValue="QCW8fPvOdJFHJ4YECUqm4Vfzu1WSrKeBNC0JGwZsDnpKICLISiDEvJs6d4Bv0e8UXv1y4OboOzoA+nK7kZ+3KQ==" algorithmName="SHA-512" password="CC35"/>
  <autoFilter ref="C122:K19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49" r:id="rId1" display="https://podminky.urs.cz/item/CS_URS_2024_01/162751117"/>
    <hyperlink ref="F152" r:id="rId2" display="https://podminky.urs.cz/item/CS_URS_2024_01/162751119"/>
    <hyperlink ref="F157" r:id="rId3" display="https://podminky.urs.cz/item/CS_URS_2024_01/167151111"/>
    <hyperlink ref="F160" r:id="rId4" display="https://podminky.urs.cz/item/CS_URS_2024_01/171201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7363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ROUND(J126,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ROUND((SUM(BE126:BE250)),  2)</f>
        <v>0</v>
      </c>
      <c r="G33" s="41"/>
      <c r="H33" s="41"/>
      <c r="I33" s="167">
        <v>0.20999999999999999</v>
      </c>
      <c r="J33" s="166">
        <f>ROUND(((SUM(BE126:BE250))*I33),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ROUND((SUM(BF126:BF250)),  2)</f>
        <v>0</v>
      </c>
      <c r="G34" s="41"/>
      <c r="H34" s="41"/>
      <c r="I34" s="167">
        <v>0.12</v>
      </c>
      <c r="J34" s="166">
        <f>ROUND(((SUM(BF126:BF250))*I34),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ROUND((SUM(BG126:BG250)),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ROUND((SUM(BH126:BH250)),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ROUND((SUM(BI126:BI250)),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06 - Retenční nádrž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J126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7249</v>
      </c>
      <c r="E97" s="194"/>
      <c r="F97" s="194"/>
      <c r="G97" s="194"/>
      <c r="H97" s="194"/>
      <c r="I97" s="194"/>
      <c r="J97" s="195">
        <f>J127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7364</v>
      </c>
      <c r="E98" s="199"/>
      <c r="F98" s="199"/>
      <c r="G98" s="199"/>
      <c r="H98" s="199"/>
      <c r="I98" s="199"/>
      <c r="J98" s="200">
        <f>J128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7365</v>
      </c>
      <c r="E99" s="199"/>
      <c r="F99" s="199"/>
      <c r="G99" s="199"/>
      <c r="H99" s="199"/>
      <c r="I99" s="199"/>
      <c r="J99" s="200">
        <f>J135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7366</v>
      </c>
      <c r="E100" s="199"/>
      <c r="F100" s="199"/>
      <c r="G100" s="199"/>
      <c r="H100" s="199"/>
      <c r="I100" s="199"/>
      <c r="J100" s="200">
        <f>J138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7367</v>
      </c>
      <c r="E101" s="199"/>
      <c r="F101" s="199"/>
      <c r="G101" s="199"/>
      <c r="H101" s="199"/>
      <c r="I101" s="199"/>
      <c r="J101" s="200">
        <f>J144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199</v>
      </c>
      <c r="E102" s="194"/>
      <c r="F102" s="194"/>
      <c r="G102" s="194"/>
      <c r="H102" s="194"/>
      <c r="I102" s="194"/>
      <c r="J102" s="195">
        <f>J152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6"/>
      <c r="D103" s="198" t="s">
        <v>200</v>
      </c>
      <c r="E103" s="199"/>
      <c r="F103" s="199"/>
      <c r="G103" s="199"/>
      <c r="H103" s="199"/>
      <c r="I103" s="199"/>
      <c r="J103" s="200">
        <f>J153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201</v>
      </c>
      <c r="E104" s="199"/>
      <c r="F104" s="199"/>
      <c r="G104" s="199"/>
      <c r="H104" s="199"/>
      <c r="I104" s="199"/>
      <c r="J104" s="200">
        <f>J214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203</v>
      </c>
      <c r="E105" s="199"/>
      <c r="F105" s="199"/>
      <c r="G105" s="199"/>
      <c r="H105" s="199"/>
      <c r="I105" s="199"/>
      <c r="J105" s="200">
        <f>J233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208</v>
      </c>
      <c r="E106" s="199"/>
      <c r="F106" s="199"/>
      <c r="G106" s="199"/>
      <c r="H106" s="199"/>
      <c r="I106" s="199"/>
      <c r="J106" s="200">
        <f>J246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190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E9</f>
        <v>SO 06 - Retenční nádrž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F12</f>
        <v xml:space="preserve"> </v>
      </c>
      <c r="G120" s="43"/>
      <c r="H120" s="43"/>
      <c r="I120" s="34" t="s">
        <v>24</v>
      </c>
      <c r="J120" s="82" t="str">
        <f>IF(J12="","",J12)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E15</f>
        <v>Vysoká škola polytechnická Jihlava</v>
      </c>
      <c r="G122" s="43"/>
      <c r="H122" s="43"/>
      <c r="I122" s="34" t="s">
        <v>36</v>
      </c>
      <c r="J122" s="39" t="str">
        <f>E21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IF(E18="","",E18)</f>
        <v>Vyplň údaj</v>
      </c>
      <c r="G123" s="43"/>
      <c r="H123" s="43"/>
      <c r="I123" s="34" t="s">
        <v>41</v>
      </c>
      <c r="J123" s="39" t="str">
        <f>E24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237</v>
      </c>
      <c r="D125" s="205" t="s">
        <v>69</v>
      </c>
      <c r="E125" s="205" t="s">
        <v>65</v>
      </c>
      <c r="F125" s="205" t="s">
        <v>66</v>
      </c>
      <c r="G125" s="205" t="s">
        <v>238</v>
      </c>
      <c r="H125" s="205" t="s">
        <v>239</v>
      </c>
      <c r="I125" s="205" t="s">
        <v>240</v>
      </c>
      <c r="J125" s="206" t="s">
        <v>196</v>
      </c>
      <c r="K125" s="207" t="s">
        <v>241</v>
      </c>
      <c r="L125" s="208"/>
      <c r="M125" s="103" t="s">
        <v>1</v>
      </c>
      <c r="N125" s="104" t="s">
        <v>48</v>
      </c>
      <c r="O125" s="104" t="s">
        <v>242</v>
      </c>
      <c r="P125" s="104" t="s">
        <v>243</v>
      </c>
      <c r="Q125" s="104" t="s">
        <v>244</v>
      </c>
      <c r="R125" s="104" t="s">
        <v>245</v>
      </c>
      <c r="S125" s="104" t="s">
        <v>246</v>
      </c>
      <c r="T125" s="105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248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P127+P152</f>
        <v>0</v>
      </c>
      <c r="Q126" s="107"/>
      <c r="R126" s="211">
        <f>R127+R152</f>
        <v>55.845967440000003</v>
      </c>
      <c r="S126" s="107"/>
      <c r="T126" s="212">
        <f>T127+T152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BK127+BK152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4461</v>
      </c>
      <c r="F127" s="217" t="s">
        <v>7268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P128+P135+P138+P144</f>
        <v>0</v>
      </c>
      <c r="Q127" s="222"/>
      <c r="R127" s="223">
        <f>R128+R135+R138+R144</f>
        <v>0</v>
      </c>
      <c r="S127" s="222"/>
      <c r="T127" s="224">
        <f>T128+T135+T138+T144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251</v>
      </c>
      <c r="BK127" s="227">
        <f>BK128+BK135+BK138+BK144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4917</v>
      </c>
      <c r="F128" s="228" t="s">
        <v>7368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SUM(P129:P134)</f>
        <v>0</v>
      </c>
      <c r="Q128" s="222"/>
      <c r="R128" s="223">
        <f>SUM(R129:R134)</f>
        <v>0</v>
      </c>
      <c r="S128" s="222"/>
      <c r="T128" s="224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251</v>
      </c>
      <c r="BK128" s="227">
        <f>SUM(BK129:BK134)</f>
        <v>0</v>
      </c>
    </row>
    <row r="129" s="2" customFormat="1" ht="55.5" customHeight="1">
      <c r="A129" s="41"/>
      <c r="B129" s="42"/>
      <c r="C129" s="230" t="s">
        <v>91</v>
      </c>
      <c r="D129" s="230" t="s">
        <v>253</v>
      </c>
      <c r="E129" s="231" t="s">
        <v>7369</v>
      </c>
      <c r="F129" s="232" t="s">
        <v>7370</v>
      </c>
      <c r="G129" s="233" t="s">
        <v>1431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309</v>
      </c>
    </row>
    <row r="130" s="2" customFormat="1" ht="49.05" customHeight="1">
      <c r="A130" s="41"/>
      <c r="B130" s="42"/>
      <c r="C130" s="230" t="s">
        <v>93</v>
      </c>
      <c r="D130" s="230" t="s">
        <v>253</v>
      </c>
      <c r="E130" s="231" t="s">
        <v>7371</v>
      </c>
      <c r="F130" s="232" t="s">
        <v>7372</v>
      </c>
      <c r="G130" s="233" t="s">
        <v>1431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409</v>
      </c>
    </row>
    <row r="131" s="2" customFormat="1" ht="55.5" customHeight="1">
      <c r="A131" s="41"/>
      <c r="B131" s="42"/>
      <c r="C131" s="230" t="s">
        <v>273</v>
      </c>
      <c r="D131" s="230" t="s">
        <v>253</v>
      </c>
      <c r="E131" s="231" t="s">
        <v>7373</v>
      </c>
      <c r="F131" s="232" t="s">
        <v>7374</v>
      </c>
      <c r="G131" s="233" t="s">
        <v>1431</v>
      </c>
      <c r="H131" s="234">
        <v>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322</v>
      </c>
    </row>
    <row r="132" s="2" customFormat="1" ht="62.7" customHeight="1">
      <c r="A132" s="41"/>
      <c r="B132" s="42"/>
      <c r="C132" s="230" t="s">
        <v>257</v>
      </c>
      <c r="D132" s="230" t="s">
        <v>253</v>
      </c>
      <c r="E132" s="231" t="s">
        <v>7375</v>
      </c>
      <c r="F132" s="232" t="s">
        <v>7376</v>
      </c>
      <c r="G132" s="233" t="s">
        <v>1431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336</v>
      </c>
    </row>
    <row r="133" s="2" customFormat="1" ht="62.7" customHeight="1">
      <c r="A133" s="41"/>
      <c r="B133" s="42"/>
      <c r="C133" s="230" t="s">
        <v>284</v>
      </c>
      <c r="D133" s="230" t="s">
        <v>253</v>
      </c>
      <c r="E133" s="231" t="s">
        <v>7377</v>
      </c>
      <c r="F133" s="232" t="s">
        <v>7378</v>
      </c>
      <c r="G133" s="233" t="s">
        <v>1431</v>
      </c>
      <c r="H133" s="234">
        <v>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341</v>
      </c>
    </row>
    <row r="134" s="2" customFormat="1" ht="16.5" customHeight="1">
      <c r="A134" s="41"/>
      <c r="B134" s="42"/>
      <c r="C134" s="230" t="s">
        <v>276</v>
      </c>
      <c r="D134" s="230" t="s">
        <v>253</v>
      </c>
      <c r="E134" s="231" t="s">
        <v>7379</v>
      </c>
      <c r="F134" s="232" t="s">
        <v>7333</v>
      </c>
      <c r="G134" s="233" t="s">
        <v>1431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352</v>
      </c>
    </row>
    <row r="135" s="12" customFormat="1" ht="22.8" customHeight="1">
      <c r="A135" s="12"/>
      <c r="B135" s="214"/>
      <c r="C135" s="215"/>
      <c r="D135" s="216" t="s">
        <v>83</v>
      </c>
      <c r="E135" s="228" t="s">
        <v>4465</v>
      </c>
      <c r="F135" s="228" t="s">
        <v>7380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SUM(P136:P137)</f>
        <v>0</v>
      </c>
      <c r="Q135" s="222"/>
      <c r="R135" s="223">
        <f>SUM(R136:R137)</f>
        <v>0</v>
      </c>
      <c r="S135" s="222"/>
      <c r="T135" s="224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91</v>
      </c>
      <c r="AT135" s="226" t="s">
        <v>83</v>
      </c>
      <c r="AU135" s="226" t="s">
        <v>91</v>
      </c>
      <c r="AY135" s="225" t="s">
        <v>251</v>
      </c>
      <c r="BK135" s="227">
        <f>SUM(BK136:BK137)</f>
        <v>0</v>
      </c>
    </row>
    <row r="136" s="2" customFormat="1" ht="16.5" customHeight="1">
      <c r="A136" s="41"/>
      <c r="B136" s="42"/>
      <c r="C136" s="230" t="s">
        <v>295</v>
      </c>
      <c r="D136" s="230" t="s">
        <v>253</v>
      </c>
      <c r="E136" s="231" t="s">
        <v>7339</v>
      </c>
      <c r="F136" s="232" t="s">
        <v>7340</v>
      </c>
      <c r="G136" s="233" t="s">
        <v>321</v>
      </c>
      <c r="H136" s="234">
        <v>10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358</v>
      </c>
    </row>
    <row r="137" s="2" customFormat="1" ht="16.5" customHeight="1">
      <c r="A137" s="41"/>
      <c r="B137" s="42"/>
      <c r="C137" s="230" t="s">
        <v>281</v>
      </c>
      <c r="D137" s="230" t="s">
        <v>253</v>
      </c>
      <c r="E137" s="231" t="s">
        <v>7381</v>
      </c>
      <c r="F137" s="232" t="s">
        <v>7350</v>
      </c>
      <c r="G137" s="233" t="s">
        <v>1431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364</v>
      </c>
    </row>
    <row r="138" s="12" customFormat="1" ht="22.8" customHeight="1">
      <c r="A138" s="12"/>
      <c r="B138" s="214"/>
      <c r="C138" s="215"/>
      <c r="D138" s="216" t="s">
        <v>83</v>
      </c>
      <c r="E138" s="228" t="s">
        <v>4532</v>
      </c>
      <c r="F138" s="228" t="s">
        <v>7382</v>
      </c>
      <c r="G138" s="215"/>
      <c r="H138" s="215"/>
      <c r="I138" s="218"/>
      <c r="J138" s="229">
        <f>BK138</f>
        <v>0</v>
      </c>
      <c r="K138" s="215"/>
      <c r="L138" s="220"/>
      <c r="M138" s="221"/>
      <c r="N138" s="222"/>
      <c r="O138" s="222"/>
      <c r="P138" s="223">
        <f>SUM(P139:P143)</f>
        <v>0</v>
      </c>
      <c r="Q138" s="222"/>
      <c r="R138" s="223">
        <f>SUM(R139:R143)</f>
        <v>0</v>
      </c>
      <c r="S138" s="222"/>
      <c r="T138" s="224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91</v>
      </c>
      <c r="AT138" s="226" t="s">
        <v>83</v>
      </c>
      <c r="AU138" s="226" t="s">
        <v>91</v>
      </c>
      <c r="AY138" s="225" t="s">
        <v>251</v>
      </c>
      <c r="BK138" s="227">
        <f>SUM(BK139:BK143)</f>
        <v>0</v>
      </c>
    </row>
    <row r="139" s="2" customFormat="1" ht="37.8" customHeight="1">
      <c r="A139" s="41"/>
      <c r="B139" s="42"/>
      <c r="C139" s="230" t="s">
        <v>306</v>
      </c>
      <c r="D139" s="230" t="s">
        <v>253</v>
      </c>
      <c r="E139" s="231" t="s">
        <v>7383</v>
      </c>
      <c r="F139" s="232" t="s">
        <v>7356</v>
      </c>
      <c r="G139" s="233" t="s">
        <v>1431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375</v>
      </c>
    </row>
    <row r="140" s="2" customFormat="1" ht="16.5" customHeight="1">
      <c r="A140" s="41"/>
      <c r="B140" s="42"/>
      <c r="C140" s="230" t="s">
        <v>287</v>
      </c>
      <c r="D140" s="230" t="s">
        <v>253</v>
      </c>
      <c r="E140" s="231" t="s">
        <v>7384</v>
      </c>
      <c r="F140" s="232" t="s">
        <v>7358</v>
      </c>
      <c r="G140" s="233" t="s">
        <v>1431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390</v>
      </c>
    </row>
    <row r="141" s="2" customFormat="1" ht="24.15" customHeight="1">
      <c r="A141" s="41"/>
      <c r="B141" s="42"/>
      <c r="C141" s="230" t="s">
        <v>333</v>
      </c>
      <c r="D141" s="230" t="s">
        <v>253</v>
      </c>
      <c r="E141" s="231" t="s">
        <v>7385</v>
      </c>
      <c r="F141" s="232" t="s">
        <v>7386</v>
      </c>
      <c r="G141" s="233" t="s">
        <v>1431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400</v>
      </c>
    </row>
    <row r="142" s="2" customFormat="1" ht="24.15" customHeight="1">
      <c r="A142" s="41"/>
      <c r="B142" s="42"/>
      <c r="C142" s="230" t="s">
        <v>8</v>
      </c>
      <c r="D142" s="230" t="s">
        <v>253</v>
      </c>
      <c r="E142" s="231" t="s">
        <v>7387</v>
      </c>
      <c r="F142" s="232" t="s">
        <v>7362</v>
      </c>
      <c r="G142" s="233" t="s">
        <v>1431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405</v>
      </c>
    </row>
    <row r="143" s="2" customFormat="1">
      <c r="A143" s="41"/>
      <c r="B143" s="42"/>
      <c r="C143" s="43"/>
      <c r="D143" s="251" t="s">
        <v>289</v>
      </c>
      <c r="E143" s="43"/>
      <c r="F143" s="282" t="s">
        <v>7388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289</v>
      </c>
      <c r="AU143" s="19" t="s">
        <v>93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4463</v>
      </c>
      <c r="F144" s="228" t="s">
        <v>7255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SUM(P145:P151)</f>
        <v>0</v>
      </c>
      <c r="Q144" s="222"/>
      <c r="R144" s="223">
        <f>SUM(R145:R151)</f>
        <v>0</v>
      </c>
      <c r="S144" s="222"/>
      <c r="T144" s="224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251</v>
      </c>
      <c r="BK144" s="227">
        <f>SUM(BK145:BK151)</f>
        <v>0</v>
      </c>
    </row>
    <row r="145" s="2" customFormat="1" ht="24.15" customHeight="1">
      <c r="A145" s="41"/>
      <c r="B145" s="42"/>
      <c r="C145" s="230" t="s">
        <v>349</v>
      </c>
      <c r="D145" s="230" t="s">
        <v>253</v>
      </c>
      <c r="E145" s="231" t="s">
        <v>7389</v>
      </c>
      <c r="F145" s="232" t="s">
        <v>7257</v>
      </c>
      <c r="G145" s="233" t="s">
        <v>1431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93</v>
      </c>
    </row>
    <row r="146" s="2" customFormat="1" ht="37.8" customHeight="1">
      <c r="A146" s="41"/>
      <c r="B146" s="42"/>
      <c r="C146" s="230" t="s">
        <v>299</v>
      </c>
      <c r="D146" s="230" t="s">
        <v>253</v>
      </c>
      <c r="E146" s="231" t="s">
        <v>7390</v>
      </c>
      <c r="F146" s="232" t="s">
        <v>7259</v>
      </c>
      <c r="G146" s="233" t="s">
        <v>1431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276</v>
      </c>
    </row>
    <row r="147" s="2" customFormat="1" ht="33" customHeight="1">
      <c r="A147" s="41"/>
      <c r="B147" s="42"/>
      <c r="C147" s="230" t="s">
        <v>361</v>
      </c>
      <c r="D147" s="230" t="s">
        <v>253</v>
      </c>
      <c r="E147" s="231" t="s">
        <v>7391</v>
      </c>
      <c r="F147" s="232" t="s">
        <v>7261</v>
      </c>
      <c r="G147" s="233" t="s">
        <v>1431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281</v>
      </c>
    </row>
    <row r="148" s="2" customFormat="1" ht="16.5" customHeight="1">
      <c r="A148" s="41"/>
      <c r="B148" s="42"/>
      <c r="C148" s="230" t="s">
        <v>304</v>
      </c>
      <c r="D148" s="230" t="s">
        <v>253</v>
      </c>
      <c r="E148" s="231" t="s">
        <v>7392</v>
      </c>
      <c r="F148" s="232" t="s">
        <v>7263</v>
      </c>
      <c r="G148" s="233" t="s">
        <v>1431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287</v>
      </c>
    </row>
    <row r="149" s="2" customFormat="1" ht="16.5" customHeight="1">
      <c r="A149" s="41"/>
      <c r="B149" s="42"/>
      <c r="C149" s="230" t="s">
        <v>386</v>
      </c>
      <c r="D149" s="230" t="s">
        <v>253</v>
      </c>
      <c r="E149" s="231" t="s">
        <v>7393</v>
      </c>
      <c r="F149" s="232" t="s">
        <v>7265</v>
      </c>
      <c r="G149" s="233" t="s">
        <v>1431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8</v>
      </c>
    </row>
    <row r="150" s="2" customFormat="1" ht="16.5" customHeight="1">
      <c r="A150" s="41"/>
      <c r="B150" s="42"/>
      <c r="C150" s="230" t="s">
        <v>309</v>
      </c>
      <c r="D150" s="230" t="s">
        <v>253</v>
      </c>
      <c r="E150" s="231" t="s">
        <v>7394</v>
      </c>
      <c r="F150" s="232" t="s">
        <v>4922</v>
      </c>
      <c r="G150" s="233" t="s">
        <v>1431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299</v>
      </c>
    </row>
    <row r="151" s="2" customFormat="1" ht="16.5" customHeight="1">
      <c r="A151" s="41"/>
      <c r="B151" s="42"/>
      <c r="C151" s="230" t="s">
        <v>402</v>
      </c>
      <c r="D151" s="230" t="s">
        <v>253</v>
      </c>
      <c r="E151" s="231" t="s">
        <v>7395</v>
      </c>
      <c r="F151" s="232" t="s">
        <v>4930</v>
      </c>
      <c r="G151" s="233" t="s">
        <v>1431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304</v>
      </c>
    </row>
    <row r="152" s="12" customFormat="1" ht="25.92" customHeight="1">
      <c r="A152" s="12"/>
      <c r="B152" s="214"/>
      <c r="C152" s="215"/>
      <c r="D152" s="216" t="s">
        <v>83</v>
      </c>
      <c r="E152" s="217" t="s">
        <v>249</v>
      </c>
      <c r="F152" s="217" t="s">
        <v>250</v>
      </c>
      <c r="G152" s="215"/>
      <c r="H152" s="215"/>
      <c r="I152" s="218"/>
      <c r="J152" s="219">
        <f>BK152</f>
        <v>0</v>
      </c>
      <c r="K152" s="215"/>
      <c r="L152" s="220"/>
      <c r="M152" s="221"/>
      <c r="N152" s="222"/>
      <c r="O152" s="222"/>
      <c r="P152" s="223">
        <f>P153+P214+P233+P246</f>
        <v>0</v>
      </c>
      <c r="Q152" s="222"/>
      <c r="R152" s="223">
        <f>R153+R214+R233+R246</f>
        <v>55.845967440000003</v>
      </c>
      <c r="S152" s="222"/>
      <c r="T152" s="224">
        <f>T153+T214+T233+T246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84</v>
      </c>
      <c r="AY152" s="225" t="s">
        <v>251</v>
      </c>
      <c r="BK152" s="227">
        <f>BK153+BK214+BK233+BK246</f>
        <v>0</v>
      </c>
    </row>
    <row r="153" s="12" customFormat="1" ht="22.8" customHeight="1">
      <c r="A153" s="12"/>
      <c r="B153" s="214"/>
      <c r="C153" s="215"/>
      <c r="D153" s="216" t="s">
        <v>83</v>
      </c>
      <c r="E153" s="228" t="s">
        <v>91</v>
      </c>
      <c r="F153" s="228" t="s">
        <v>252</v>
      </c>
      <c r="G153" s="215"/>
      <c r="H153" s="215"/>
      <c r="I153" s="218"/>
      <c r="J153" s="229">
        <f>BK153</f>
        <v>0</v>
      </c>
      <c r="K153" s="215"/>
      <c r="L153" s="220"/>
      <c r="M153" s="221"/>
      <c r="N153" s="222"/>
      <c r="O153" s="222"/>
      <c r="P153" s="223">
        <f>SUM(P154:P213)</f>
        <v>0</v>
      </c>
      <c r="Q153" s="222"/>
      <c r="R153" s="223">
        <f>SUM(R154:R213)</f>
        <v>18.941880000000001</v>
      </c>
      <c r="S153" s="222"/>
      <c r="T153" s="224">
        <f>SUM(T154:T213)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91</v>
      </c>
      <c r="AT153" s="226" t="s">
        <v>83</v>
      </c>
      <c r="AU153" s="226" t="s">
        <v>91</v>
      </c>
      <c r="AY153" s="225" t="s">
        <v>251</v>
      </c>
      <c r="BK153" s="227">
        <f>SUM(BK154:BK213)</f>
        <v>0</v>
      </c>
    </row>
    <row r="154" s="2" customFormat="1" ht="33" customHeight="1">
      <c r="A154" s="41"/>
      <c r="B154" s="42"/>
      <c r="C154" s="230" t="s">
        <v>409</v>
      </c>
      <c r="D154" s="230" t="s">
        <v>253</v>
      </c>
      <c r="E154" s="231" t="s">
        <v>7396</v>
      </c>
      <c r="F154" s="232" t="s">
        <v>7397</v>
      </c>
      <c r="G154" s="233" t="s">
        <v>265</v>
      </c>
      <c r="H154" s="234">
        <v>290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7398</v>
      </c>
    </row>
    <row r="155" s="2" customFormat="1">
      <c r="A155" s="41"/>
      <c r="B155" s="42"/>
      <c r="C155" s="43"/>
      <c r="D155" s="244" t="s">
        <v>258</v>
      </c>
      <c r="E155" s="43"/>
      <c r="F155" s="245" t="s">
        <v>7399</v>
      </c>
      <c r="G155" s="43"/>
      <c r="H155" s="43"/>
      <c r="I155" s="246"/>
      <c r="J155" s="43"/>
      <c r="K155" s="43"/>
      <c r="L155" s="47"/>
      <c r="M155" s="247"/>
      <c r="N155" s="248"/>
      <c r="O155" s="94"/>
      <c r="P155" s="94"/>
      <c r="Q155" s="94"/>
      <c r="R155" s="94"/>
      <c r="S155" s="94"/>
      <c r="T155" s="95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258</v>
      </c>
      <c r="AU155" s="19" t="s">
        <v>93</v>
      </c>
    </row>
    <row r="156" s="13" customFormat="1">
      <c r="A156" s="13"/>
      <c r="B156" s="249"/>
      <c r="C156" s="250"/>
      <c r="D156" s="251" t="s">
        <v>260</v>
      </c>
      <c r="E156" s="252" t="s">
        <v>1</v>
      </c>
      <c r="F156" s="253" t="s">
        <v>7400</v>
      </c>
      <c r="G156" s="250"/>
      <c r="H156" s="254">
        <v>290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260</v>
      </c>
      <c r="AU156" s="260" t="s">
        <v>93</v>
      </c>
      <c r="AV156" s="13" t="s">
        <v>93</v>
      </c>
      <c r="AW156" s="13" t="s">
        <v>40</v>
      </c>
      <c r="AX156" s="13" t="s">
        <v>91</v>
      </c>
      <c r="AY156" s="260" t="s">
        <v>251</v>
      </c>
    </row>
    <row r="157" s="2" customFormat="1" ht="16.5" customHeight="1">
      <c r="A157" s="41"/>
      <c r="B157" s="42"/>
      <c r="C157" s="230" t="s">
        <v>7</v>
      </c>
      <c r="D157" s="230" t="s">
        <v>253</v>
      </c>
      <c r="E157" s="231" t="s">
        <v>7401</v>
      </c>
      <c r="F157" s="232" t="s">
        <v>7402</v>
      </c>
      <c r="G157" s="233" t="s">
        <v>321</v>
      </c>
      <c r="H157" s="234">
        <v>238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0.0010200000000000001</v>
      </c>
      <c r="R157" s="240">
        <f>Q157*H157</f>
        <v>0.24276000000000003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7403</v>
      </c>
    </row>
    <row r="158" s="2" customFormat="1">
      <c r="A158" s="41"/>
      <c r="B158" s="42"/>
      <c r="C158" s="43"/>
      <c r="D158" s="244" t="s">
        <v>258</v>
      </c>
      <c r="E158" s="43"/>
      <c r="F158" s="245" t="s">
        <v>7404</v>
      </c>
      <c r="G158" s="43"/>
      <c r="H158" s="43"/>
      <c r="I158" s="246"/>
      <c r="J158" s="43"/>
      <c r="K158" s="43"/>
      <c r="L158" s="47"/>
      <c r="M158" s="247"/>
      <c r="N158" s="248"/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258</v>
      </c>
      <c r="AU158" s="19" t="s">
        <v>93</v>
      </c>
    </row>
    <row r="159" s="15" customFormat="1">
      <c r="A159" s="15"/>
      <c r="B159" s="272"/>
      <c r="C159" s="273"/>
      <c r="D159" s="251" t="s">
        <v>260</v>
      </c>
      <c r="E159" s="274" t="s">
        <v>1</v>
      </c>
      <c r="F159" s="275" t="s">
        <v>7405</v>
      </c>
      <c r="G159" s="273"/>
      <c r="H159" s="274" t="s">
        <v>1</v>
      </c>
      <c r="I159" s="276"/>
      <c r="J159" s="273"/>
      <c r="K159" s="273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260</v>
      </c>
      <c r="AU159" s="281" t="s">
        <v>93</v>
      </c>
      <c r="AV159" s="15" t="s">
        <v>91</v>
      </c>
      <c r="AW159" s="15" t="s">
        <v>40</v>
      </c>
      <c r="AX159" s="15" t="s">
        <v>84</v>
      </c>
      <c r="AY159" s="281" t="s">
        <v>251</v>
      </c>
    </row>
    <row r="160" s="13" customFormat="1">
      <c r="A160" s="13"/>
      <c r="B160" s="249"/>
      <c r="C160" s="250"/>
      <c r="D160" s="251" t="s">
        <v>260</v>
      </c>
      <c r="E160" s="252" t="s">
        <v>1</v>
      </c>
      <c r="F160" s="253" t="s">
        <v>7406</v>
      </c>
      <c r="G160" s="250"/>
      <c r="H160" s="254">
        <v>238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260</v>
      </c>
      <c r="AU160" s="260" t="s">
        <v>93</v>
      </c>
      <c r="AV160" s="13" t="s">
        <v>93</v>
      </c>
      <c r="AW160" s="13" t="s">
        <v>40</v>
      </c>
      <c r="AX160" s="13" t="s">
        <v>91</v>
      </c>
      <c r="AY160" s="260" t="s">
        <v>251</v>
      </c>
    </row>
    <row r="161" s="2" customFormat="1" ht="21.75" customHeight="1">
      <c r="A161" s="41"/>
      <c r="B161" s="42"/>
      <c r="C161" s="294" t="s">
        <v>322</v>
      </c>
      <c r="D161" s="294" t="s">
        <v>338</v>
      </c>
      <c r="E161" s="295" t="s">
        <v>7407</v>
      </c>
      <c r="F161" s="296" t="s">
        <v>7408</v>
      </c>
      <c r="G161" s="297" t="s">
        <v>298</v>
      </c>
      <c r="H161" s="298">
        <v>8.8230000000000004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1</v>
      </c>
      <c r="R161" s="240">
        <f>Q161*H161</f>
        <v>8.8230000000000004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281</v>
      </c>
      <c r="AT161" s="242" t="s">
        <v>338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7409</v>
      </c>
    </row>
    <row r="162" s="2" customFormat="1">
      <c r="A162" s="41"/>
      <c r="B162" s="42"/>
      <c r="C162" s="43"/>
      <c r="D162" s="251" t="s">
        <v>289</v>
      </c>
      <c r="E162" s="43"/>
      <c r="F162" s="282" t="s">
        <v>3144</v>
      </c>
      <c r="G162" s="43"/>
      <c r="H162" s="43"/>
      <c r="I162" s="246"/>
      <c r="J162" s="43"/>
      <c r="K162" s="43"/>
      <c r="L162" s="47"/>
      <c r="M162" s="247"/>
      <c r="N162" s="248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289</v>
      </c>
      <c r="AU162" s="19" t="s">
        <v>93</v>
      </c>
    </row>
    <row r="163" s="15" customFormat="1">
      <c r="A163" s="15"/>
      <c r="B163" s="272"/>
      <c r="C163" s="273"/>
      <c r="D163" s="251" t="s">
        <v>260</v>
      </c>
      <c r="E163" s="274" t="s">
        <v>1</v>
      </c>
      <c r="F163" s="275" t="s">
        <v>7405</v>
      </c>
      <c r="G163" s="273"/>
      <c r="H163" s="274" t="s">
        <v>1</v>
      </c>
      <c r="I163" s="276"/>
      <c r="J163" s="273"/>
      <c r="K163" s="273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260</v>
      </c>
      <c r="AU163" s="281" t="s">
        <v>93</v>
      </c>
      <c r="AV163" s="15" t="s">
        <v>91</v>
      </c>
      <c r="AW163" s="15" t="s">
        <v>40</v>
      </c>
      <c r="AX163" s="15" t="s">
        <v>84</v>
      </c>
      <c r="AY163" s="281" t="s">
        <v>251</v>
      </c>
    </row>
    <row r="164" s="13" customFormat="1">
      <c r="A164" s="13"/>
      <c r="B164" s="249"/>
      <c r="C164" s="250"/>
      <c r="D164" s="251" t="s">
        <v>260</v>
      </c>
      <c r="E164" s="252" t="s">
        <v>1</v>
      </c>
      <c r="F164" s="253" t="s">
        <v>7410</v>
      </c>
      <c r="G164" s="250"/>
      <c r="H164" s="254">
        <v>8.0210000000000008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260</v>
      </c>
      <c r="AU164" s="260" t="s">
        <v>93</v>
      </c>
      <c r="AV164" s="13" t="s">
        <v>93</v>
      </c>
      <c r="AW164" s="13" t="s">
        <v>40</v>
      </c>
      <c r="AX164" s="13" t="s">
        <v>91</v>
      </c>
      <c r="AY164" s="260" t="s">
        <v>251</v>
      </c>
    </row>
    <row r="165" s="13" customFormat="1">
      <c r="A165" s="13"/>
      <c r="B165" s="249"/>
      <c r="C165" s="250"/>
      <c r="D165" s="251" t="s">
        <v>260</v>
      </c>
      <c r="E165" s="250"/>
      <c r="F165" s="253" t="s">
        <v>7411</v>
      </c>
      <c r="G165" s="250"/>
      <c r="H165" s="254">
        <v>8.8230000000000004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260</v>
      </c>
      <c r="AU165" s="260" t="s">
        <v>93</v>
      </c>
      <c r="AV165" s="13" t="s">
        <v>93</v>
      </c>
      <c r="AW165" s="13" t="s">
        <v>4</v>
      </c>
      <c r="AX165" s="13" t="s">
        <v>91</v>
      </c>
      <c r="AY165" s="260" t="s">
        <v>251</v>
      </c>
    </row>
    <row r="166" s="2" customFormat="1" ht="24.15" customHeight="1">
      <c r="A166" s="41"/>
      <c r="B166" s="42"/>
      <c r="C166" s="230" t="s">
        <v>424</v>
      </c>
      <c r="D166" s="230" t="s">
        <v>253</v>
      </c>
      <c r="E166" s="231" t="s">
        <v>7412</v>
      </c>
      <c r="F166" s="232" t="s">
        <v>7413</v>
      </c>
      <c r="G166" s="233" t="s">
        <v>321</v>
      </c>
      <c r="H166" s="234">
        <v>20.399999999999999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0.15478</v>
      </c>
      <c r="R166" s="240">
        <f>Q166*H166</f>
        <v>3.1575119999999997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7414</v>
      </c>
    </row>
    <row r="167" s="2" customFormat="1">
      <c r="A167" s="41"/>
      <c r="B167" s="42"/>
      <c r="C167" s="43"/>
      <c r="D167" s="244" t="s">
        <v>258</v>
      </c>
      <c r="E167" s="43"/>
      <c r="F167" s="245" t="s">
        <v>7415</v>
      </c>
      <c r="G167" s="43"/>
      <c r="H167" s="43"/>
      <c r="I167" s="246"/>
      <c r="J167" s="43"/>
      <c r="K167" s="43"/>
      <c r="L167" s="47"/>
      <c r="M167" s="247"/>
      <c r="N167" s="248"/>
      <c r="O167" s="94"/>
      <c r="P167" s="94"/>
      <c r="Q167" s="94"/>
      <c r="R167" s="94"/>
      <c r="S167" s="94"/>
      <c r="T167" s="95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258</v>
      </c>
      <c r="AU167" s="19" t="s">
        <v>93</v>
      </c>
    </row>
    <row r="168" s="2" customFormat="1">
      <c r="A168" s="41"/>
      <c r="B168" s="42"/>
      <c r="C168" s="43"/>
      <c r="D168" s="251" t="s">
        <v>289</v>
      </c>
      <c r="E168" s="43"/>
      <c r="F168" s="282" t="s">
        <v>7416</v>
      </c>
      <c r="G168" s="43"/>
      <c r="H168" s="43"/>
      <c r="I168" s="246"/>
      <c r="J168" s="43"/>
      <c r="K168" s="43"/>
      <c r="L168" s="47"/>
      <c r="M168" s="247"/>
      <c r="N168" s="248"/>
      <c r="O168" s="94"/>
      <c r="P168" s="94"/>
      <c r="Q168" s="94"/>
      <c r="R168" s="94"/>
      <c r="S168" s="94"/>
      <c r="T168" s="95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289</v>
      </c>
      <c r="AU168" s="19" t="s">
        <v>93</v>
      </c>
    </row>
    <row r="169" s="13" customFormat="1">
      <c r="A169" s="13"/>
      <c r="B169" s="249"/>
      <c r="C169" s="250"/>
      <c r="D169" s="251" t="s">
        <v>260</v>
      </c>
      <c r="E169" s="252" t="s">
        <v>1</v>
      </c>
      <c r="F169" s="253" t="s">
        <v>7417</v>
      </c>
      <c r="G169" s="250"/>
      <c r="H169" s="254">
        <v>20.399999999999999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260</v>
      </c>
      <c r="AU169" s="260" t="s">
        <v>93</v>
      </c>
      <c r="AV169" s="13" t="s">
        <v>93</v>
      </c>
      <c r="AW169" s="13" t="s">
        <v>40</v>
      </c>
      <c r="AX169" s="13" t="s">
        <v>91</v>
      </c>
      <c r="AY169" s="260" t="s">
        <v>251</v>
      </c>
    </row>
    <row r="170" s="2" customFormat="1" ht="24.15" customHeight="1">
      <c r="A170" s="41"/>
      <c r="B170" s="42"/>
      <c r="C170" s="230" t="s">
        <v>437</v>
      </c>
      <c r="D170" s="230" t="s">
        <v>253</v>
      </c>
      <c r="E170" s="231" t="s">
        <v>7418</v>
      </c>
      <c r="F170" s="232" t="s">
        <v>7419</v>
      </c>
      <c r="G170" s="233" t="s">
        <v>389</v>
      </c>
      <c r="H170" s="234">
        <v>179.19999999999999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0.029440000000000001</v>
      </c>
      <c r="R170" s="240">
        <f>Q170*H170</f>
        <v>5.2756479999999994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7420</v>
      </c>
    </row>
    <row r="171" s="2" customFormat="1">
      <c r="A171" s="41"/>
      <c r="B171" s="42"/>
      <c r="C171" s="43"/>
      <c r="D171" s="244" t="s">
        <v>258</v>
      </c>
      <c r="E171" s="43"/>
      <c r="F171" s="245" t="s">
        <v>7421</v>
      </c>
      <c r="G171" s="43"/>
      <c r="H171" s="43"/>
      <c r="I171" s="246"/>
      <c r="J171" s="43"/>
      <c r="K171" s="43"/>
      <c r="L171" s="47"/>
      <c r="M171" s="247"/>
      <c r="N171" s="248"/>
      <c r="O171" s="94"/>
      <c r="P171" s="94"/>
      <c r="Q171" s="94"/>
      <c r="R171" s="94"/>
      <c r="S171" s="94"/>
      <c r="T171" s="95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258</v>
      </c>
      <c r="AU171" s="19" t="s">
        <v>93</v>
      </c>
    </row>
    <row r="172" s="2" customFormat="1">
      <c r="A172" s="41"/>
      <c r="B172" s="42"/>
      <c r="C172" s="43"/>
      <c r="D172" s="251" t="s">
        <v>289</v>
      </c>
      <c r="E172" s="43"/>
      <c r="F172" s="282" t="s">
        <v>7422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289</v>
      </c>
      <c r="AU172" s="19" t="s">
        <v>93</v>
      </c>
    </row>
    <row r="173" s="15" customFormat="1">
      <c r="A173" s="15"/>
      <c r="B173" s="272"/>
      <c r="C173" s="273"/>
      <c r="D173" s="251" t="s">
        <v>260</v>
      </c>
      <c r="E173" s="274" t="s">
        <v>1</v>
      </c>
      <c r="F173" s="275" t="s">
        <v>7405</v>
      </c>
      <c r="G173" s="273"/>
      <c r="H173" s="274" t="s">
        <v>1</v>
      </c>
      <c r="I173" s="276"/>
      <c r="J173" s="273"/>
      <c r="K173" s="273"/>
      <c r="L173" s="277"/>
      <c r="M173" s="278"/>
      <c r="N173" s="279"/>
      <c r="O173" s="279"/>
      <c r="P173" s="279"/>
      <c r="Q173" s="279"/>
      <c r="R173" s="279"/>
      <c r="S173" s="279"/>
      <c r="T173" s="28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1" t="s">
        <v>260</v>
      </c>
      <c r="AU173" s="281" t="s">
        <v>93</v>
      </c>
      <c r="AV173" s="15" t="s">
        <v>91</v>
      </c>
      <c r="AW173" s="15" t="s">
        <v>40</v>
      </c>
      <c r="AX173" s="15" t="s">
        <v>84</v>
      </c>
      <c r="AY173" s="281" t="s">
        <v>251</v>
      </c>
    </row>
    <row r="174" s="13" customFormat="1">
      <c r="A174" s="13"/>
      <c r="B174" s="249"/>
      <c r="C174" s="250"/>
      <c r="D174" s="251" t="s">
        <v>260</v>
      </c>
      <c r="E174" s="252" t="s">
        <v>1</v>
      </c>
      <c r="F174" s="253" t="s">
        <v>7423</v>
      </c>
      <c r="G174" s="250"/>
      <c r="H174" s="254">
        <v>179.19999999999999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260</v>
      </c>
      <c r="AU174" s="260" t="s">
        <v>93</v>
      </c>
      <c r="AV174" s="13" t="s">
        <v>93</v>
      </c>
      <c r="AW174" s="13" t="s">
        <v>40</v>
      </c>
      <c r="AX174" s="13" t="s">
        <v>91</v>
      </c>
      <c r="AY174" s="260" t="s">
        <v>251</v>
      </c>
    </row>
    <row r="175" s="2" customFormat="1" ht="24.15" customHeight="1">
      <c r="A175" s="41"/>
      <c r="B175" s="42"/>
      <c r="C175" s="230" t="s">
        <v>405</v>
      </c>
      <c r="D175" s="230" t="s">
        <v>253</v>
      </c>
      <c r="E175" s="231" t="s">
        <v>7424</v>
      </c>
      <c r="F175" s="232" t="s">
        <v>7425</v>
      </c>
      <c r="G175" s="233" t="s">
        <v>321</v>
      </c>
      <c r="H175" s="234">
        <v>204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0.0016800000000000001</v>
      </c>
      <c r="R175" s="240">
        <f>Q175*H175</f>
        <v>0.34272000000000002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7426</v>
      </c>
    </row>
    <row r="176" s="2" customFormat="1">
      <c r="A176" s="41"/>
      <c r="B176" s="42"/>
      <c r="C176" s="43"/>
      <c r="D176" s="244" t="s">
        <v>258</v>
      </c>
      <c r="E176" s="43"/>
      <c r="F176" s="245" t="s">
        <v>7427</v>
      </c>
      <c r="G176" s="43"/>
      <c r="H176" s="43"/>
      <c r="I176" s="246"/>
      <c r="J176" s="43"/>
      <c r="K176" s="43"/>
      <c r="L176" s="47"/>
      <c r="M176" s="247"/>
      <c r="N176" s="248"/>
      <c r="O176" s="94"/>
      <c r="P176" s="94"/>
      <c r="Q176" s="94"/>
      <c r="R176" s="94"/>
      <c r="S176" s="94"/>
      <c r="T176" s="9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258</v>
      </c>
      <c r="AU176" s="19" t="s">
        <v>93</v>
      </c>
    </row>
    <row r="177" s="13" customFormat="1">
      <c r="A177" s="13"/>
      <c r="B177" s="249"/>
      <c r="C177" s="250"/>
      <c r="D177" s="251" t="s">
        <v>260</v>
      </c>
      <c r="E177" s="252" t="s">
        <v>1</v>
      </c>
      <c r="F177" s="253" t="s">
        <v>7428</v>
      </c>
      <c r="G177" s="250"/>
      <c r="H177" s="254">
        <v>204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260</v>
      </c>
      <c r="AU177" s="260" t="s">
        <v>93</v>
      </c>
      <c r="AV177" s="13" t="s">
        <v>93</v>
      </c>
      <c r="AW177" s="13" t="s">
        <v>40</v>
      </c>
      <c r="AX177" s="13" t="s">
        <v>91</v>
      </c>
      <c r="AY177" s="260" t="s">
        <v>251</v>
      </c>
    </row>
    <row r="178" s="2" customFormat="1" ht="24.15" customHeight="1">
      <c r="A178" s="41"/>
      <c r="B178" s="42"/>
      <c r="C178" s="294" t="s">
        <v>588</v>
      </c>
      <c r="D178" s="294" t="s">
        <v>338</v>
      </c>
      <c r="E178" s="295" t="s">
        <v>7429</v>
      </c>
      <c r="F178" s="296" t="s">
        <v>7430</v>
      </c>
      <c r="G178" s="297" t="s">
        <v>321</v>
      </c>
      <c r="H178" s="298">
        <v>204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0.0044000000000000003</v>
      </c>
      <c r="R178" s="240">
        <f>Q178*H178</f>
        <v>0.89760000000000006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281</v>
      </c>
      <c r="AT178" s="242" t="s">
        <v>338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7431</v>
      </c>
    </row>
    <row r="179" s="2" customFormat="1">
      <c r="A179" s="41"/>
      <c r="B179" s="42"/>
      <c r="C179" s="43"/>
      <c r="D179" s="251" t="s">
        <v>289</v>
      </c>
      <c r="E179" s="43"/>
      <c r="F179" s="282" t="s">
        <v>7432</v>
      </c>
      <c r="G179" s="43"/>
      <c r="H179" s="43"/>
      <c r="I179" s="246"/>
      <c r="J179" s="43"/>
      <c r="K179" s="43"/>
      <c r="L179" s="47"/>
      <c r="M179" s="247"/>
      <c r="N179" s="248"/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289</v>
      </c>
      <c r="AU179" s="19" t="s">
        <v>93</v>
      </c>
    </row>
    <row r="180" s="13" customFormat="1">
      <c r="A180" s="13"/>
      <c r="B180" s="249"/>
      <c r="C180" s="250"/>
      <c r="D180" s="251" t="s">
        <v>260</v>
      </c>
      <c r="E180" s="252" t="s">
        <v>1</v>
      </c>
      <c r="F180" s="253" t="s">
        <v>7428</v>
      </c>
      <c r="G180" s="250"/>
      <c r="H180" s="254">
        <v>204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260</v>
      </c>
      <c r="AU180" s="260" t="s">
        <v>93</v>
      </c>
      <c r="AV180" s="13" t="s">
        <v>93</v>
      </c>
      <c r="AW180" s="13" t="s">
        <v>40</v>
      </c>
      <c r="AX180" s="13" t="s">
        <v>91</v>
      </c>
      <c r="AY180" s="260" t="s">
        <v>251</v>
      </c>
    </row>
    <row r="181" s="2" customFormat="1" ht="16.5" customHeight="1">
      <c r="A181" s="41"/>
      <c r="B181" s="42"/>
      <c r="C181" s="294" t="s">
        <v>600</v>
      </c>
      <c r="D181" s="294" t="s">
        <v>338</v>
      </c>
      <c r="E181" s="295" t="s">
        <v>7433</v>
      </c>
      <c r="F181" s="296" t="s">
        <v>7434</v>
      </c>
      <c r="G181" s="297" t="s">
        <v>571</v>
      </c>
      <c r="H181" s="298">
        <v>17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0.01</v>
      </c>
      <c r="R181" s="240">
        <f>Q181*H181</f>
        <v>0.17000000000000001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281</v>
      </c>
      <c r="AT181" s="242" t="s">
        <v>338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7435</v>
      </c>
    </row>
    <row r="182" s="2" customFormat="1">
      <c r="A182" s="41"/>
      <c r="B182" s="42"/>
      <c r="C182" s="43"/>
      <c r="D182" s="251" t="s">
        <v>289</v>
      </c>
      <c r="E182" s="43"/>
      <c r="F182" s="282" t="s">
        <v>7436</v>
      </c>
      <c r="G182" s="43"/>
      <c r="H182" s="43"/>
      <c r="I182" s="246"/>
      <c r="J182" s="43"/>
      <c r="K182" s="43"/>
      <c r="L182" s="47"/>
      <c r="M182" s="247"/>
      <c r="N182" s="248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289</v>
      </c>
      <c r="AU182" s="19" t="s">
        <v>93</v>
      </c>
    </row>
    <row r="183" s="13" customFormat="1">
      <c r="A183" s="13"/>
      <c r="B183" s="249"/>
      <c r="C183" s="250"/>
      <c r="D183" s="251" t="s">
        <v>260</v>
      </c>
      <c r="E183" s="252" t="s">
        <v>1</v>
      </c>
      <c r="F183" s="253" t="s">
        <v>7437</v>
      </c>
      <c r="G183" s="250"/>
      <c r="H183" s="254">
        <v>17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260</v>
      </c>
      <c r="AU183" s="260" t="s">
        <v>93</v>
      </c>
      <c r="AV183" s="13" t="s">
        <v>93</v>
      </c>
      <c r="AW183" s="13" t="s">
        <v>40</v>
      </c>
      <c r="AX183" s="13" t="s">
        <v>91</v>
      </c>
      <c r="AY183" s="260" t="s">
        <v>251</v>
      </c>
    </row>
    <row r="184" s="2" customFormat="1" ht="24.15" customHeight="1">
      <c r="A184" s="41"/>
      <c r="B184" s="42"/>
      <c r="C184" s="230" t="s">
        <v>412</v>
      </c>
      <c r="D184" s="230" t="s">
        <v>253</v>
      </c>
      <c r="E184" s="231" t="s">
        <v>7438</v>
      </c>
      <c r="F184" s="232" t="s">
        <v>7439</v>
      </c>
      <c r="G184" s="233" t="s">
        <v>571</v>
      </c>
      <c r="H184" s="234">
        <v>17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0.0019200000000000001</v>
      </c>
      <c r="R184" s="240">
        <f>Q184*H184</f>
        <v>0.032640000000000002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7440</v>
      </c>
    </row>
    <row r="185" s="2" customFormat="1">
      <c r="A185" s="41"/>
      <c r="B185" s="42"/>
      <c r="C185" s="43"/>
      <c r="D185" s="244" t="s">
        <v>258</v>
      </c>
      <c r="E185" s="43"/>
      <c r="F185" s="245" t="s">
        <v>7441</v>
      </c>
      <c r="G185" s="43"/>
      <c r="H185" s="43"/>
      <c r="I185" s="246"/>
      <c r="J185" s="43"/>
      <c r="K185" s="43"/>
      <c r="L185" s="47"/>
      <c r="M185" s="247"/>
      <c r="N185" s="248"/>
      <c r="O185" s="94"/>
      <c r="P185" s="94"/>
      <c r="Q185" s="94"/>
      <c r="R185" s="94"/>
      <c r="S185" s="94"/>
      <c r="T185" s="95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258</v>
      </c>
      <c r="AU185" s="19" t="s">
        <v>93</v>
      </c>
    </row>
    <row r="186" s="13" customFormat="1">
      <c r="A186" s="13"/>
      <c r="B186" s="249"/>
      <c r="C186" s="250"/>
      <c r="D186" s="251" t="s">
        <v>260</v>
      </c>
      <c r="E186" s="252" t="s">
        <v>1</v>
      </c>
      <c r="F186" s="253" t="s">
        <v>7437</v>
      </c>
      <c r="G186" s="250"/>
      <c r="H186" s="254">
        <v>17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260</v>
      </c>
      <c r="AU186" s="260" t="s">
        <v>93</v>
      </c>
      <c r="AV186" s="13" t="s">
        <v>93</v>
      </c>
      <c r="AW186" s="13" t="s">
        <v>40</v>
      </c>
      <c r="AX186" s="13" t="s">
        <v>91</v>
      </c>
      <c r="AY186" s="260" t="s">
        <v>251</v>
      </c>
    </row>
    <row r="187" s="2" customFormat="1" ht="37.8" customHeight="1">
      <c r="A187" s="41"/>
      <c r="B187" s="42"/>
      <c r="C187" s="230" t="s">
        <v>336</v>
      </c>
      <c r="D187" s="230" t="s">
        <v>253</v>
      </c>
      <c r="E187" s="231" t="s">
        <v>279</v>
      </c>
      <c r="F187" s="232" t="s">
        <v>280</v>
      </c>
      <c r="G187" s="233" t="s">
        <v>265</v>
      </c>
      <c r="H187" s="234">
        <v>116.181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7442</v>
      </c>
    </row>
    <row r="188" s="2" customFormat="1">
      <c r="A188" s="41"/>
      <c r="B188" s="42"/>
      <c r="C188" s="43"/>
      <c r="D188" s="244" t="s">
        <v>258</v>
      </c>
      <c r="E188" s="43"/>
      <c r="F188" s="245" t="s">
        <v>7290</v>
      </c>
      <c r="G188" s="43"/>
      <c r="H188" s="43"/>
      <c r="I188" s="246"/>
      <c r="J188" s="43"/>
      <c r="K188" s="43"/>
      <c r="L188" s="47"/>
      <c r="M188" s="247"/>
      <c r="N188" s="248"/>
      <c r="O188" s="94"/>
      <c r="P188" s="94"/>
      <c r="Q188" s="94"/>
      <c r="R188" s="94"/>
      <c r="S188" s="94"/>
      <c r="T188" s="95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258</v>
      </c>
      <c r="AU188" s="19" t="s">
        <v>93</v>
      </c>
    </row>
    <row r="189" s="13" customFormat="1">
      <c r="A189" s="13"/>
      <c r="B189" s="249"/>
      <c r="C189" s="250"/>
      <c r="D189" s="251" t="s">
        <v>260</v>
      </c>
      <c r="E189" s="252" t="s">
        <v>1</v>
      </c>
      <c r="F189" s="253" t="s">
        <v>7443</v>
      </c>
      <c r="G189" s="250"/>
      <c r="H189" s="254">
        <v>106.39700000000001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260</v>
      </c>
      <c r="AU189" s="260" t="s">
        <v>93</v>
      </c>
      <c r="AV189" s="13" t="s">
        <v>93</v>
      </c>
      <c r="AW189" s="13" t="s">
        <v>40</v>
      </c>
      <c r="AX189" s="13" t="s">
        <v>84</v>
      </c>
      <c r="AY189" s="260" t="s">
        <v>251</v>
      </c>
    </row>
    <row r="190" s="13" customFormat="1">
      <c r="A190" s="13"/>
      <c r="B190" s="249"/>
      <c r="C190" s="250"/>
      <c r="D190" s="251" t="s">
        <v>260</v>
      </c>
      <c r="E190" s="252" t="s">
        <v>1</v>
      </c>
      <c r="F190" s="253" t="s">
        <v>7444</v>
      </c>
      <c r="G190" s="250"/>
      <c r="H190" s="254">
        <v>9.7840000000000007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260</v>
      </c>
      <c r="AU190" s="260" t="s">
        <v>93</v>
      </c>
      <c r="AV190" s="13" t="s">
        <v>93</v>
      </c>
      <c r="AW190" s="13" t="s">
        <v>40</v>
      </c>
      <c r="AX190" s="13" t="s">
        <v>84</v>
      </c>
      <c r="AY190" s="260" t="s">
        <v>251</v>
      </c>
    </row>
    <row r="191" s="14" customFormat="1">
      <c r="A191" s="14"/>
      <c r="B191" s="261"/>
      <c r="C191" s="262"/>
      <c r="D191" s="251" t="s">
        <v>260</v>
      </c>
      <c r="E191" s="263" t="s">
        <v>1</v>
      </c>
      <c r="F191" s="264" t="s">
        <v>262</v>
      </c>
      <c r="G191" s="262"/>
      <c r="H191" s="265">
        <v>116.18100000000001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260</v>
      </c>
      <c r="AU191" s="271" t="s">
        <v>93</v>
      </c>
      <c r="AV191" s="14" t="s">
        <v>257</v>
      </c>
      <c r="AW191" s="14" t="s">
        <v>40</v>
      </c>
      <c r="AX191" s="14" t="s">
        <v>91</v>
      </c>
      <c r="AY191" s="271" t="s">
        <v>251</v>
      </c>
    </row>
    <row r="192" s="2" customFormat="1" ht="37.8" customHeight="1">
      <c r="A192" s="41"/>
      <c r="B192" s="42"/>
      <c r="C192" s="230" t="s">
        <v>450</v>
      </c>
      <c r="D192" s="230" t="s">
        <v>253</v>
      </c>
      <c r="E192" s="231" t="s">
        <v>285</v>
      </c>
      <c r="F192" s="232" t="s">
        <v>286</v>
      </c>
      <c r="G192" s="233" t="s">
        <v>265</v>
      </c>
      <c r="H192" s="234">
        <v>1161.81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257</v>
      </c>
      <c r="AT192" s="242" t="s">
        <v>253</v>
      </c>
      <c r="AU192" s="242" t="s">
        <v>93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257</v>
      </c>
      <c r="BM192" s="242" t="s">
        <v>7445</v>
      </c>
    </row>
    <row r="193" s="2" customFormat="1">
      <c r="A193" s="41"/>
      <c r="B193" s="42"/>
      <c r="C193" s="43"/>
      <c r="D193" s="244" t="s">
        <v>258</v>
      </c>
      <c r="E193" s="43"/>
      <c r="F193" s="245" t="s">
        <v>7293</v>
      </c>
      <c r="G193" s="43"/>
      <c r="H193" s="43"/>
      <c r="I193" s="246"/>
      <c r="J193" s="43"/>
      <c r="K193" s="43"/>
      <c r="L193" s="47"/>
      <c r="M193" s="247"/>
      <c r="N193" s="248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258</v>
      </c>
      <c r="AU193" s="19" t="s">
        <v>93</v>
      </c>
    </row>
    <row r="194" s="2" customFormat="1">
      <c r="A194" s="41"/>
      <c r="B194" s="42"/>
      <c r="C194" s="43"/>
      <c r="D194" s="251" t="s">
        <v>289</v>
      </c>
      <c r="E194" s="43"/>
      <c r="F194" s="282" t="s">
        <v>1511</v>
      </c>
      <c r="G194" s="43"/>
      <c r="H194" s="43"/>
      <c r="I194" s="246"/>
      <c r="J194" s="43"/>
      <c r="K194" s="43"/>
      <c r="L194" s="47"/>
      <c r="M194" s="247"/>
      <c r="N194" s="248"/>
      <c r="O194" s="94"/>
      <c r="P194" s="94"/>
      <c r="Q194" s="94"/>
      <c r="R194" s="94"/>
      <c r="S194" s="94"/>
      <c r="T194" s="95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289</v>
      </c>
      <c r="AU194" s="19" t="s">
        <v>93</v>
      </c>
    </row>
    <row r="195" s="13" customFormat="1">
      <c r="A195" s="13"/>
      <c r="B195" s="249"/>
      <c r="C195" s="250"/>
      <c r="D195" s="251" t="s">
        <v>260</v>
      </c>
      <c r="E195" s="252" t="s">
        <v>1</v>
      </c>
      <c r="F195" s="253" t="s">
        <v>7443</v>
      </c>
      <c r="G195" s="250"/>
      <c r="H195" s="254">
        <v>106.39700000000001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260</v>
      </c>
      <c r="AU195" s="260" t="s">
        <v>93</v>
      </c>
      <c r="AV195" s="13" t="s">
        <v>93</v>
      </c>
      <c r="AW195" s="13" t="s">
        <v>40</v>
      </c>
      <c r="AX195" s="13" t="s">
        <v>84</v>
      </c>
      <c r="AY195" s="260" t="s">
        <v>251</v>
      </c>
    </row>
    <row r="196" s="13" customFormat="1">
      <c r="A196" s="13"/>
      <c r="B196" s="249"/>
      <c r="C196" s="250"/>
      <c r="D196" s="251" t="s">
        <v>260</v>
      </c>
      <c r="E196" s="252" t="s">
        <v>1</v>
      </c>
      <c r="F196" s="253" t="s">
        <v>7444</v>
      </c>
      <c r="G196" s="250"/>
      <c r="H196" s="254">
        <v>9.7840000000000007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260</v>
      </c>
      <c r="AU196" s="260" t="s">
        <v>93</v>
      </c>
      <c r="AV196" s="13" t="s">
        <v>93</v>
      </c>
      <c r="AW196" s="13" t="s">
        <v>40</v>
      </c>
      <c r="AX196" s="13" t="s">
        <v>84</v>
      </c>
      <c r="AY196" s="260" t="s">
        <v>251</v>
      </c>
    </row>
    <row r="197" s="14" customFormat="1">
      <c r="A197" s="14"/>
      <c r="B197" s="261"/>
      <c r="C197" s="262"/>
      <c r="D197" s="251" t="s">
        <v>260</v>
      </c>
      <c r="E197" s="263" t="s">
        <v>1</v>
      </c>
      <c r="F197" s="264" t="s">
        <v>262</v>
      </c>
      <c r="G197" s="262"/>
      <c r="H197" s="265">
        <v>116.18100000000001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260</v>
      </c>
      <c r="AU197" s="271" t="s">
        <v>93</v>
      </c>
      <c r="AV197" s="14" t="s">
        <v>257</v>
      </c>
      <c r="AW197" s="14" t="s">
        <v>40</v>
      </c>
      <c r="AX197" s="14" t="s">
        <v>91</v>
      </c>
      <c r="AY197" s="271" t="s">
        <v>251</v>
      </c>
    </row>
    <row r="198" s="13" customFormat="1">
      <c r="A198" s="13"/>
      <c r="B198" s="249"/>
      <c r="C198" s="250"/>
      <c r="D198" s="251" t="s">
        <v>260</v>
      </c>
      <c r="E198" s="250"/>
      <c r="F198" s="253" t="s">
        <v>7446</v>
      </c>
      <c r="G198" s="250"/>
      <c r="H198" s="254">
        <v>1161.81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260</v>
      </c>
      <c r="AU198" s="260" t="s">
        <v>93</v>
      </c>
      <c r="AV198" s="13" t="s">
        <v>93</v>
      </c>
      <c r="AW198" s="13" t="s">
        <v>4</v>
      </c>
      <c r="AX198" s="13" t="s">
        <v>91</v>
      </c>
      <c r="AY198" s="260" t="s">
        <v>251</v>
      </c>
    </row>
    <row r="199" s="2" customFormat="1" ht="24.15" customHeight="1">
      <c r="A199" s="41"/>
      <c r="B199" s="42"/>
      <c r="C199" s="230" t="s">
        <v>341</v>
      </c>
      <c r="D199" s="230" t="s">
        <v>253</v>
      </c>
      <c r="E199" s="231" t="s">
        <v>291</v>
      </c>
      <c r="F199" s="232" t="s">
        <v>292</v>
      </c>
      <c r="G199" s="233" t="s">
        <v>265</v>
      </c>
      <c r="H199" s="234">
        <v>299.78399999999999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93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7447</v>
      </c>
    </row>
    <row r="200" s="2" customFormat="1">
      <c r="A200" s="41"/>
      <c r="B200" s="42"/>
      <c r="C200" s="43"/>
      <c r="D200" s="244" t="s">
        <v>258</v>
      </c>
      <c r="E200" s="43"/>
      <c r="F200" s="245" t="s">
        <v>7296</v>
      </c>
      <c r="G200" s="43"/>
      <c r="H200" s="43"/>
      <c r="I200" s="246"/>
      <c r="J200" s="43"/>
      <c r="K200" s="43"/>
      <c r="L200" s="47"/>
      <c r="M200" s="247"/>
      <c r="N200" s="248"/>
      <c r="O200" s="94"/>
      <c r="P200" s="94"/>
      <c r="Q200" s="94"/>
      <c r="R200" s="94"/>
      <c r="S200" s="94"/>
      <c r="T200" s="95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258</v>
      </c>
      <c r="AU200" s="19" t="s">
        <v>93</v>
      </c>
    </row>
    <row r="201" s="13" customFormat="1">
      <c r="A201" s="13"/>
      <c r="B201" s="249"/>
      <c r="C201" s="250"/>
      <c r="D201" s="251" t="s">
        <v>260</v>
      </c>
      <c r="E201" s="252" t="s">
        <v>1</v>
      </c>
      <c r="F201" s="253" t="s">
        <v>7448</v>
      </c>
      <c r="G201" s="250"/>
      <c r="H201" s="254">
        <v>183.60300000000001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260</v>
      </c>
      <c r="AU201" s="260" t="s">
        <v>93</v>
      </c>
      <c r="AV201" s="13" t="s">
        <v>93</v>
      </c>
      <c r="AW201" s="13" t="s">
        <v>40</v>
      </c>
      <c r="AX201" s="13" t="s">
        <v>84</v>
      </c>
      <c r="AY201" s="260" t="s">
        <v>251</v>
      </c>
    </row>
    <row r="202" s="13" customFormat="1">
      <c r="A202" s="13"/>
      <c r="B202" s="249"/>
      <c r="C202" s="250"/>
      <c r="D202" s="251" t="s">
        <v>260</v>
      </c>
      <c r="E202" s="252" t="s">
        <v>1</v>
      </c>
      <c r="F202" s="253" t="s">
        <v>7449</v>
      </c>
      <c r="G202" s="250"/>
      <c r="H202" s="254">
        <v>116.181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260</v>
      </c>
      <c r="AU202" s="260" t="s">
        <v>93</v>
      </c>
      <c r="AV202" s="13" t="s">
        <v>93</v>
      </c>
      <c r="AW202" s="13" t="s">
        <v>40</v>
      </c>
      <c r="AX202" s="13" t="s">
        <v>84</v>
      </c>
      <c r="AY202" s="260" t="s">
        <v>251</v>
      </c>
    </row>
    <row r="203" s="14" customFormat="1">
      <c r="A203" s="14"/>
      <c r="B203" s="261"/>
      <c r="C203" s="262"/>
      <c r="D203" s="251" t="s">
        <v>260</v>
      </c>
      <c r="E203" s="263" t="s">
        <v>1</v>
      </c>
      <c r="F203" s="264" t="s">
        <v>262</v>
      </c>
      <c r="G203" s="262"/>
      <c r="H203" s="265">
        <v>299.78399999999999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260</v>
      </c>
      <c r="AU203" s="271" t="s">
        <v>93</v>
      </c>
      <c r="AV203" s="14" t="s">
        <v>257</v>
      </c>
      <c r="AW203" s="14" t="s">
        <v>40</v>
      </c>
      <c r="AX203" s="14" t="s">
        <v>91</v>
      </c>
      <c r="AY203" s="271" t="s">
        <v>251</v>
      </c>
    </row>
    <row r="204" s="2" customFormat="1" ht="33" customHeight="1">
      <c r="A204" s="41"/>
      <c r="B204" s="42"/>
      <c r="C204" s="230" t="s">
        <v>462</v>
      </c>
      <c r="D204" s="230" t="s">
        <v>253</v>
      </c>
      <c r="E204" s="231" t="s">
        <v>296</v>
      </c>
      <c r="F204" s="232" t="s">
        <v>297</v>
      </c>
      <c r="G204" s="233" t="s">
        <v>298</v>
      </c>
      <c r="H204" s="234">
        <v>197.50800000000001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7450</v>
      </c>
    </row>
    <row r="205" s="2" customFormat="1">
      <c r="A205" s="41"/>
      <c r="B205" s="42"/>
      <c r="C205" s="43"/>
      <c r="D205" s="244" t="s">
        <v>258</v>
      </c>
      <c r="E205" s="43"/>
      <c r="F205" s="245" t="s">
        <v>7299</v>
      </c>
      <c r="G205" s="43"/>
      <c r="H205" s="43"/>
      <c r="I205" s="246"/>
      <c r="J205" s="43"/>
      <c r="K205" s="43"/>
      <c r="L205" s="47"/>
      <c r="M205" s="247"/>
      <c r="N205" s="248"/>
      <c r="O205" s="94"/>
      <c r="P205" s="94"/>
      <c r="Q205" s="94"/>
      <c r="R205" s="94"/>
      <c r="S205" s="94"/>
      <c r="T205" s="95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258</v>
      </c>
      <c r="AU205" s="19" t="s">
        <v>93</v>
      </c>
    </row>
    <row r="206" s="2" customFormat="1">
      <c r="A206" s="41"/>
      <c r="B206" s="42"/>
      <c r="C206" s="43"/>
      <c r="D206" s="251" t="s">
        <v>289</v>
      </c>
      <c r="E206" s="43"/>
      <c r="F206" s="282" t="s">
        <v>7300</v>
      </c>
      <c r="G206" s="43"/>
      <c r="H206" s="43"/>
      <c r="I206" s="246"/>
      <c r="J206" s="43"/>
      <c r="K206" s="43"/>
      <c r="L206" s="47"/>
      <c r="M206" s="247"/>
      <c r="N206" s="248"/>
      <c r="O206" s="94"/>
      <c r="P206" s="94"/>
      <c r="Q206" s="94"/>
      <c r="R206" s="94"/>
      <c r="S206" s="94"/>
      <c r="T206" s="95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289</v>
      </c>
      <c r="AU206" s="19" t="s">
        <v>93</v>
      </c>
    </row>
    <row r="207" s="13" customFormat="1">
      <c r="A207" s="13"/>
      <c r="B207" s="249"/>
      <c r="C207" s="250"/>
      <c r="D207" s="251" t="s">
        <v>260</v>
      </c>
      <c r="E207" s="252" t="s">
        <v>1</v>
      </c>
      <c r="F207" s="253" t="s">
        <v>7443</v>
      </c>
      <c r="G207" s="250"/>
      <c r="H207" s="254">
        <v>106.39700000000001</v>
      </c>
      <c r="I207" s="255"/>
      <c r="J207" s="250"/>
      <c r="K207" s="250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260</v>
      </c>
      <c r="AU207" s="260" t="s">
        <v>93</v>
      </c>
      <c r="AV207" s="13" t="s">
        <v>93</v>
      </c>
      <c r="AW207" s="13" t="s">
        <v>40</v>
      </c>
      <c r="AX207" s="13" t="s">
        <v>84</v>
      </c>
      <c r="AY207" s="260" t="s">
        <v>251</v>
      </c>
    </row>
    <row r="208" s="13" customFormat="1">
      <c r="A208" s="13"/>
      <c r="B208" s="249"/>
      <c r="C208" s="250"/>
      <c r="D208" s="251" t="s">
        <v>260</v>
      </c>
      <c r="E208" s="252" t="s">
        <v>1</v>
      </c>
      <c r="F208" s="253" t="s">
        <v>7444</v>
      </c>
      <c r="G208" s="250"/>
      <c r="H208" s="254">
        <v>9.7840000000000007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260</v>
      </c>
      <c r="AU208" s="260" t="s">
        <v>93</v>
      </c>
      <c r="AV208" s="13" t="s">
        <v>93</v>
      </c>
      <c r="AW208" s="13" t="s">
        <v>40</v>
      </c>
      <c r="AX208" s="13" t="s">
        <v>84</v>
      </c>
      <c r="AY208" s="260" t="s">
        <v>251</v>
      </c>
    </row>
    <row r="209" s="14" customFormat="1">
      <c r="A209" s="14"/>
      <c r="B209" s="261"/>
      <c r="C209" s="262"/>
      <c r="D209" s="251" t="s">
        <v>260</v>
      </c>
      <c r="E209" s="263" t="s">
        <v>1</v>
      </c>
      <c r="F209" s="264" t="s">
        <v>262</v>
      </c>
      <c r="G209" s="262"/>
      <c r="H209" s="265">
        <v>116.18100000000001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260</v>
      </c>
      <c r="AU209" s="271" t="s">
        <v>93</v>
      </c>
      <c r="AV209" s="14" t="s">
        <v>257</v>
      </c>
      <c r="AW209" s="14" t="s">
        <v>40</v>
      </c>
      <c r="AX209" s="14" t="s">
        <v>91</v>
      </c>
      <c r="AY209" s="271" t="s">
        <v>251</v>
      </c>
    </row>
    <row r="210" s="13" customFormat="1">
      <c r="A210" s="13"/>
      <c r="B210" s="249"/>
      <c r="C210" s="250"/>
      <c r="D210" s="251" t="s">
        <v>260</v>
      </c>
      <c r="E210" s="250"/>
      <c r="F210" s="253" t="s">
        <v>7451</v>
      </c>
      <c r="G210" s="250"/>
      <c r="H210" s="254">
        <v>197.50800000000001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260</v>
      </c>
      <c r="AU210" s="260" t="s">
        <v>93</v>
      </c>
      <c r="AV210" s="13" t="s">
        <v>93</v>
      </c>
      <c r="AW210" s="13" t="s">
        <v>4</v>
      </c>
      <c r="AX210" s="13" t="s">
        <v>91</v>
      </c>
      <c r="AY210" s="260" t="s">
        <v>251</v>
      </c>
    </row>
    <row r="211" s="2" customFormat="1" ht="24.15" customHeight="1">
      <c r="A211" s="41"/>
      <c r="B211" s="42"/>
      <c r="C211" s="230" t="s">
        <v>352</v>
      </c>
      <c r="D211" s="230" t="s">
        <v>253</v>
      </c>
      <c r="E211" s="231" t="s">
        <v>307</v>
      </c>
      <c r="F211" s="232" t="s">
        <v>308</v>
      </c>
      <c r="G211" s="233" t="s">
        <v>265</v>
      </c>
      <c r="H211" s="234">
        <v>183.60300000000001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7452</v>
      </c>
    </row>
    <row r="212" s="2" customFormat="1">
      <c r="A212" s="41"/>
      <c r="B212" s="42"/>
      <c r="C212" s="43"/>
      <c r="D212" s="244" t="s">
        <v>258</v>
      </c>
      <c r="E212" s="43"/>
      <c r="F212" s="245" t="s">
        <v>7453</v>
      </c>
      <c r="G212" s="43"/>
      <c r="H212" s="43"/>
      <c r="I212" s="246"/>
      <c r="J212" s="43"/>
      <c r="K212" s="43"/>
      <c r="L212" s="47"/>
      <c r="M212" s="247"/>
      <c r="N212" s="248"/>
      <c r="O212" s="94"/>
      <c r="P212" s="94"/>
      <c r="Q212" s="94"/>
      <c r="R212" s="94"/>
      <c r="S212" s="94"/>
      <c r="T212" s="95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258</v>
      </c>
      <c r="AU212" s="19" t="s">
        <v>93</v>
      </c>
    </row>
    <row r="213" s="13" customFormat="1">
      <c r="A213" s="13"/>
      <c r="B213" s="249"/>
      <c r="C213" s="250"/>
      <c r="D213" s="251" t="s">
        <v>260</v>
      </c>
      <c r="E213" s="252" t="s">
        <v>1</v>
      </c>
      <c r="F213" s="253" t="s">
        <v>7454</v>
      </c>
      <c r="G213" s="250"/>
      <c r="H213" s="254">
        <v>183.60300000000001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260</v>
      </c>
      <c r="AU213" s="260" t="s">
        <v>93</v>
      </c>
      <c r="AV213" s="13" t="s">
        <v>93</v>
      </c>
      <c r="AW213" s="13" t="s">
        <v>40</v>
      </c>
      <c r="AX213" s="13" t="s">
        <v>91</v>
      </c>
      <c r="AY213" s="260" t="s">
        <v>251</v>
      </c>
    </row>
    <row r="214" s="12" customFormat="1" ht="22.8" customHeight="1">
      <c r="A214" s="12"/>
      <c r="B214" s="214"/>
      <c r="C214" s="215"/>
      <c r="D214" s="216" t="s">
        <v>83</v>
      </c>
      <c r="E214" s="228" t="s">
        <v>93</v>
      </c>
      <c r="F214" s="228" t="s">
        <v>318</v>
      </c>
      <c r="G214" s="215"/>
      <c r="H214" s="215"/>
      <c r="I214" s="218"/>
      <c r="J214" s="229">
        <f>BK214</f>
        <v>0</v>
      </c>
      <c r="K214" s="215"/>
      <c r="L214" s="220"/>
      <c r="M214" s="221"/>
      <c r="N214" s="222"/>
      <c r="O214" s="222"/>
      <c r="P214" s="223">
        <f>SUM(P215:P232)</f>
        <v>0</v>
      </c>
      <c r="Q214" s="222"/>
      <c r="R214" s="223">
        <f>SUM(R215:R232)</f>
        <v>5.1209950499999994</v>
      </c>
      <c r="S214" s="222"/>
      <c r="T214" s="224">
        <f>SUM(T215:T232)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5" t="s">
        <v>91</v>
      </c>
      <c r="AT214" s="226" t="s">
        <v>83</v>
      </c>
      <c r="AU214" s="226" t="s">
        <v>91</v>
      </c>
      <c r="AY214" s="225" t="s">
        <v>251</v>
      </c>
      <c r="BK214" s="227">
        <f>SUM(BK215:BK232)</f>
        <v>0</v>
      </c>
    </row>
    <row r="215" s="2" customFormat="1" ht="24.15" customHeight="1">
      <c r="A215" s="41"/>
      <c r="B215" s="42"/>
      <c r="C215" s="230" t="s">
        <v>575</v>
      </c>
      <c r="D215" s="230" t="s">
        <v>253</v>
      </c>
      <c r="E215" s="231" t="s">
        <v>7455</v>
      </c>
      <c r="F215" s="232" t="s">
        <v>7456</v>
      </c>
      <c r="G215" s="233" t="s">
        <v>321</v>
      </c>
      <c r="H215" s="234">
        <v>204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0.00032000000000000003</v>
      </c>
      <c r="R215" s="240">
        <f>Q215*H215</f>
        <v>0.065280000000000005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7457</v>
      </c>
    </row>
    <row r="216" s="2" customFormat="1">
      <c r="A216" s="41"/>
      <c r="B216" s="42"/>
      <c r="C216" s="43"/>
      <c r="D216" s="244" t="s">
        <v>258</v>
      </c>
      <c r="E216" s="43"/>
      <c r="F216" s="245" t="s">
        <v>7458</v>
      </c>
      <c r="G216" s="43"/>
      <c r="H216" s="43"/>
      <c r="I216" s="246"/>
      <c r="J216" s="43"/>
      <c r="K216" s="43"/>
      <c r="L216" s="47"/>
      <c r="M216" s="247"/>
      <c r="N216" s="248"/>
      <c r="O216" s="94"/>
      <c r="P216" s="94"/>
      <c r="Q216" s="94"/>
      <c r="R216" s="94"/>
      <c r="S216" s="94"/>
      <c r="T216" s="95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258</v>
      </c>
      <c r="AU216" s="19" t="s">
        <v>93</v>
      </c>
    </row>
    <row r="217" s="13" customFormat="1">
      <c r="A217" s="13"/>
      <c r="B217" s="249"/>
      <c r="C217" s="250"/>
      <c r="D217" s="251" t="s">
        <v>260</v>
      </c>
      <c r="E217" s="252" t="s">
        <v>1</v>
      </c>
      <c r="F217" s="253" t="s">
        <v>7428</v>
      </c>
      <c r="G217" s="250"/>
      <c r="H217" s="254">
        <v>204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260</v>
      </c>
      <c r="AU217" s="260" t="s">
        <v>93</v>
      </c>
      <c r="AV217" s="13" t="s">
        <v>93</v>
      </c>
      <c r="AW217" s="13" t="s">
        <v>40</v>
      </c>
      <c r="AX217" s="13" t="s">
        <v>91</v>
      </c>
      <c r="AY217" s="260" t="s">
        <v>251</v>
      </c>
    </row>
    <row r="218" s="2" customFormat="1" ht="24.15" customHeight="1">
      <c r="A218" s="41"/>
      <c r="B218" s="42"/>
      <c r="C218" s="230" t="s">
        <v>472</v>
      </c>
      <c r="D218" s="230" t="s">
        <v>253</v>
      </c>
      <c r="E218" s="231" t="s">
        <v>7459</v>
      </c>
      <c r="F218" s="232" t="s">
        <v>7460</v>
      </c>
      <c r="G218" s="233" t="s">
        <v>321</v>
      </c>
      <c r="H218" s="234">
        <v>238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0.00058</v>
      </c>
      <c r="R218" s="240">
        <f>Q218*H218</f>
        <v>0.13804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7461</v>
      </c>
    </row>
    <row r="219" s="2" customFormat="1">
      <c r="A219" s="41"/>
      <c r="B219" s="42"/>
      <c r="C219" s="43"/>
      <c r="D219" s="244" t="s">
        <v>258</v>
      </c>
      <c r="E219" s="43"/>
      <c r="F219" s="245" t="s">
        <v>7462</v>
      </c>
      <c r="G219" s="43"/>
      <c r="H219" s="43"/>
      <c r="I219" s="246"/>
      <c r="J219" s="43"/>
      <c r="K219" s="43"/>
      <c r="L219" s="47"/>
      <c r="M219" s="247"/>
      <c r="N219" s="248"/>
      <c r="O219" s="94"/>
      <c r="P219" s="94"/>
      <c r="Q219" s="94"/>
      <c r="R219" s="94"/>
      <c r="S219" s="94"/>
      <c r="T219" s="95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258</v>
      </c>
      <c r="AU219" s="19" t="s">
        <v>93</v>
      </c>
    </row>
    <row r="220" s="15" customFormat="1">
      <c r="A220" s="15"/>
      <c r="B220" s="272"/>
      <c r="C220" s="273"/>
      <c r="D220" s="251" t="s">
        <v>260</v>
      </c>
      <c r="E220" s="274" t="s">
        <v>1</v>
      </c>
      <c r="F220" s="275" t="s">
        <v>7405</v>
      </c>
      <c r="G220" s="273"/>
      <c r="H220" s="274" t="s">
        <v>1</v>
      </c>
      <c r="I220" s="276"/>
      <c r="J220" s="273"/>
      <c r="K220" s="273"/>
      <c r="L220" s="277"/>
      <c r="M220" s="278"/>
      <c r="N220" s="279"/>
      <c r="O220" s="279"/>
      <c r="P220" s="279"/>
      <c r="Q220" s="279"/>
      <c r="R220" s="279"/>
      <c r="S220" s="279"/>
      <c r="T220" s="28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1" t="s">
        <v>260</v>
      </c>
      <c r="AU220" s="281" t="s">
        <v>93</v>
      </c>
      <c r="AV220" s="15" t="s">
        <v>91</v>
      </c>
      <c r="AW220" s="15" t="s">
        <v>40</v>
      </c>
      <c r="AX220" s="15" t="s">
        <v>84</v>
      </c>
      <c r="AY220" s="281" t="s">
        <v>251</v>
      </c>
    </row>
    <row r="221" s="13" customFormat="1">
      <c r="A221" s="13"/>
      <c r="B221" s="249"/>
      <c r="C221" s="250"/>
      <c r="D221" s="251" t="s">
        <v>260</v>
      </c>
      <c r="E221" s="252" t="s">
        <v>1</v>
      </c>
      <c r="F221" s="253" t="s">
        <v>7463</v>
      </c>
      <c r="G221" s="250"/>
      <c r="H221" s="254">
        <v>238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260</v>
      </c>
      <c r="AU221" s="260" t="s">
        <v>93</v>
      </c>
      <c r="AV221" s="13" t="s">
        <v>93</v>
      </c>
      <c r="AW221" s="13" t="s">
        <v>40</v>
      </c>
      <c r="AX221" s="13" t="s">
        <v>91</v>
      </c>
      <c r="AY221" s="260" t="s">
        <v>251</v>
      </c>
    </row>
    <row r="222" s="2" customFormat="1" ht="37.8" customHeight="1">
      <c r="A222" s="41"/>
      <c r="B222" s="42"/>
      <c r="C222" s="230" t="s">
        <v>358</v>
      </c>
      <c r="D222" s="230" t="s">
        <v>253</v>
      </c>
      <c r="E222" s="231" t="s">
        <v>7464</v>
      </c>
      <c r="F222" s="232" t="s">
        <v>7465</v>
      </c>
      <c r="G222" s="233" t="s">
        <v>256</v>
      </c>
      <c r="H222" s="234">
        <v>31.167000000000002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0.00014999999999999999</v>
      </c>
      <c r="R222" s="240">
        <f>Q222*H222</f>
        <v>0.00467505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7466</v>
      </c>
    </row>
    <row r="223" s="2" customFormat="1">
      <c r="A223" s="41"/>
      <c r="B223" s="42"/>
      <c r="C223" s="43"/>
      <c r="D223" s="244" t="s">
        <v>258</v>
      </c>
      <c r="E223" s="43"/>
      <c r="F223" s="245" t="s">
        <v>7467</v>
      </c>
      <c r="G223" s="43"/>
      <c r="H223" s="43"/>
      <c r="I223" s="246"/>
      <c r="J223" s="43"/>
      <c r="K223" s="43"/>
      <c r="L223" s="47"/>
      <c r="M223" s="247"/>
      <c r="N223" s="248"/>
      <c r="O223" s="94"/>
      <c r="P223" s="94"/>
      <c r="Q223" s="94"/>
      <c r="R223" s="94"/>
      <c r="S223" s="94"/>
      <c r="T223" s="95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258</v>
      </c>
      <c r="AU223" s="19" t="s">
        <v>93</v>
      </c>
    </row>
    <row r="224" s="15" customFormat="1">
      <c r="A224" s="15"/>
      <c r="B224" s="272"/>
      <c r="C224" s="273"/>
      <c r="D224" s="251" t="s">
        <v>260</v>
      </c>
      <c r="E224" s="274" t="s">
        <v>1</v>
      </c>
      <c r="F224" s="275" t="s">
        <v>7405</v>
      </c>
      <c r="G224" s="273"/>
      <c r="H224" s="274" t="s">
        <v>1</v>
      </c>
      <c r="I224" s="276"/>
      <c r="J224" s="273"/>
      <c r="K224" s="273"/>
      <c r="L224" s="277"/>
      <c r="M224" s="278"/>
      <c r="N224" s="279"/>
      <c r="O224" s="279"/>
      <c r="P224" s="279"/>
      <c r="Q224" s="279"/>
      <c r="R224" s="279"/>
      <c r="S224" s="279"/>
      <c r="T224" s="28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1" t="s">
        <v>260</v>
      </c>
      <c r="AU224" s="281" t="s">
        <v>93</v>
      </c>
      <c r="AV224" s="15" t="s">
        <v>91</v>
      </c>
      <c r="AW224" s="15" t="s">
        <v>40</v>
      </c>
      <c r="AX224" s="15" t="s">
        <v>84</v>
      </c>
      <c r="AY224" s="281" t="s">
        <v>251</v>
      </c>
    </row>
    <row r="225" s="13" customFormat="1">
      <c r="A225" s="13"/>
      <c r="B225" s="249"/>
      <c r="C225" s="250"/>
      <c r="D225" s="251" t="s">
        <v>260</v>
      </c>
      <c r="E225" s="252" t="s">
        <v>1</v>
      </c>
      <c r="F225" s="253" t="s">
        <v>7468</v>
      </c>
      <c r="G225" s="250"/>
      <c r="H225" s="254">
        <v>14.167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260</v>
      </c>
      <c r="AU225" s="260" t="s">
        <v>93</v>
      </c>
      <c r="AV225" s="13" t="s">
        <v>93</v>
      </c>
      <c r="AW225" s="13" t="s">
        <v>40</v>
      </c>
      <c r="AX225" s="13" t="s">
        <v>84</v>
      </c>
      <c r="AY225" s="260" t="s">
        <v>251</v>
      </c>
    </row>
    <row r="226" s="13" customFormat="1">
      <c r="A226" s="13"/>
      <c r="B226" s="249"/>
      <c r="C226" s="250"/>
      <c r="D226" s="251" t="s">
        <v>260</v>
      </c>
      <c r="E226" s="252" t="s">
        <v>1</v>
      </c>
      <c r="F226" s="253" t="s">
        <v>7469</v>
      </c>
      <c r="G226" s="250"/>
      <c r="H226" s="254">
        <v>17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260</v>
      </c>
      <c r="AU226" s="260" t="s">
        <v>93</v>
      </c>
      <c r="AV226" s="13" t="s">
        <v>93</v>
      </c>
      <c r="AW226" s="13" t="s">
        <v>40</v>
      </c>
      <c r="AX226" s="13" t="s">
        <v>84</v>
      </c>
      <c r="AY226" s="260" t="s">
        <v>251</v>
      </c>
    </row>
    <row r="227" s="14" customFormat="1">
      <c r="A227" s="14"/>
      <c r="B227" s="261"/>
      <c r="C227" s="262"/>
      <c r="D227" s="251" t="s">
        <v>260</v>
      </c>
      <c r="E227" s="263" t="s">
        <v>1</v>
      </c>
      <c r="F227" s="264" t="s">
        <v>262</v>
      </c>
      <c r="G227" s="262"/>
      <c r="H227" s="265">
        <v>31.167000000000002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260</v>
      </c>
      <c r="AU227" s="271" t="s">
        <v>93</v>
      </c>
      <c r="AV227" s="14" t="s">
        <v>257</v>
      </c>
      <c r="AW227" s="14" t="s">
        <v>40</v>
      </c>
      <c r="AX227" s="14" t="s">
        <v>91</v>
      </c>
      <c r="AY227" s="271" t="s">
        <v>251</v>
      </c>
    </row>
    <row r="228" s="2" customFormat="1" ht="16.5" customHeight="1">
      <c r="A228" s="41"/>
      <c r="B228" s="42"/>
      <c r="C228" s="294" t="s">
        <v>488</v>
      </c>
      <c r="D228" s="294" t="s">
        <v>338</v>
      </c>
      <c r="E228" s="295" t="s">
        <v>7470</v>
      </c>
      <c r="F228" s="296" t="s">
        <v>7471</v>
      </c>
      <c r="G228" s="297" t="s">
        <v>298</v>
      </c>
      <c r="H228" s="298">
        <v>4.9130000000000003</v>
      </c>
      <c r="I228" s="299"/>
      <c r="J228" s="300">
        <f>ROUND(I228*H228,2)</f>
        <v>0</v>
      </c>
      <c r="K228" s="301"/>
      <c r="L228" s="302"/>
      <c r="M228" s="303" t="s">
        <v>1</v>
      </c>
      <c r="N228" s="304" t="s">
        <v>49</v>
      </c>
      <c r="O228" s="94"/>
      <c r="P228" s="240">
        <f>O228*H228</f>
        <v>0</v>
      </c>
      <c r="Q228" s="240">
        <v>1</v>
      </c>
      <c r="R228" s="240">
        <f>Q228*H228</f>
        <v>4.9130000000000003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281</v>
      </c>
      <c r="AT228" s="242" t="s">
        <v>338</v>
      </c>
      <c r="AU228" s="242" t="s">
        <v>93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7472</v>
      </c>
    </row>
    <row r="229" s="15" customFormat="1">
      <c r="A229" s="15"/>
      <c r="B229" s="272"/>
      <c r="C229" s="273"/>
      <c r="D229" s="251" t="s">
        <v>260</v>
      </c>
      <c r="E229" s="274" t="s">
        <v>1</v>
      </c>
      <c r="F229" s="275" t="s">
        <v>7405</v>
      </c>
      <c r="G229" s="273"/>
      <c r="H229" s="274" t="s">
        <v>1</v>
      </c>
      <c r="I229" s="276"/>
      <c r="J229" s="273"/>
      <c r="K229" s="273"/>
      <c r="L229" s="277"/>
      <c r="M229" s="278"/>
      <c r="N229" s="279"/>
      <c r="O229" s="279"/>
      <c r="P229" s="279"/>
      <c r="Q229" s="279"/>
      <c r="R229" s="279"/>
      <c r="S229" s="279"/>
      <c r="T229" s="280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1" t="s">
        <v>260</v>
      </c>
      <c r="AU229" s="281" t="s">
        <v>93</v>
      </c>
      <c r="AV229" s="15" t="s">
        <v>91</v>
      </c>
      <c r="AW229" s="15" t="s">
        <v>40</v>
      </c>
      <c r="AX229" s="15" t="s">
        <v>84</v>
      </c>
      <c r="AY229" s="281" t="s">
        <v>251</v>
      </c>
    </row>
    <row r="230" s="13" customFormat="1">
      <c r="A230" s="13"/>
      <c r="B230" s="249"/>
      <c r="C230" s="250"/>
      <c r="D230" s="251" t="s">
        <v>260</v>
      </c>
      <c r="E230" s="252" t="s">
        <v>1</v>
      </c>
      <c r="F230" s="253" t="s">
        <v>7473</v>
      </c>
      <c r="G230" s="250"/>
      <c r="H230" s="254">
        <v>3.431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260</v>
      </c>
      <c r="AU230" s="260" t="s">
        <v>93</v>
      </c>
      <c r="AV230" s="13" t="s">
        <v>93</v>
      </c>
      <c r="AW230" s="13" t="s">
        <v>40</v>
      </c>
      <c r="AX230" s="13" t="s">
        <v>84</v>
      </c>
      <c r="AY230" s="260" t="s">
        <v>251</v>
      </c>
    </row>
    <row r="231" s="13" customFormat="1">
      <c r="A231" s="13"/>
      <c r="B231" s="249"/>
      <c r="C231" s="250"/>
      <c r="D231" s="251" t="s">
        <v>260</v>
      </c>
      <c r="E231" s="252" t="s">
        <v>1</v>
      </c>
      <c r="F231" s="253" t="s">
        <v>7474</v>
      </c>
      <c r="G231" s="250"/>
      <c r="H231" s="254">
        <v>1.482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260</v>
      </c>
      <c r="AU231" s="260" t="s">
        <v>93</v>
      </c>
      <c r="AV231" s="13" t="s">
        <v>93</v>
      </c>
      <c r="AW231" s="13" t="s">
        <v>40</v>
      </c>
      <c r="AX231" s="13" t="s">
        <v>84</v>
      </c>
      <c r="AY231" s="260" t="s">
        <v>251</v>
      </c>
    </row>
    <row r="232" s="14" customFormat="1">
      <c r="A232" s="14"/>
      <c r="B232" s="261"/>
      <c r="C232" s="262"/>
      <c r="D232" s="251" t="s">
        <v>260</v>
      </c>
      <c r="E232" s="263" t="s">
        <v>1</v>
      </c>
      <c r="F232" s="264" t="s">
        <v>262</v>
      </c>
      <c r="G232" s="262"/>
      <c r="H232" s="265">
        <v>4.9130000000000003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260</v>
      </c>
      <c r="AU232" s="271" t="s">
        <v>93</v>
      </c>
      <c r="AV232" s="14" t="s">
        <v>257</v>
      </c>
      <c r="AW232" s="14" t="s">
        <v>40</v>
      </c>
      <c r="AX232" s="14" t="s">
        <v>91</v>
      </c>
      <c r="AY232" s="271" t="s">
        <v>251</v>
      </c>
    </row>
    <row r="233" s="12" customFormat="1" ht="22.8" customHeight="1">
      <c r="A233" s="12"/>
      <c r="B233" s="214"/>
      <c r="C233" s="215"/>
      <c r="D233" s="216" t="s">
        <v>83</v>
      </c>
      <c r="E233" s="228" t="s">
        <v>257</v>
      </c>
      <c r="F233" s="228" t="s">
        <v>658</v>
      </c>
      <c r="G233" s="215"/>
      <c r="H233" s="215"/>
      <c r="I233" s="218"/>
      <c r="J233" s="229">
        <f>BK233</f>
        <v>0</v>
      </c>
      <c r="K233" s="215"/>
      <c r="L233" s="220"/>
      <c r="M233" s="221"/>
      <c r="N233" s="222"/>
      <c r="O233" s="222"/>
      <c r="P233" s="223">
        <f>SUM(P234:P245)</f>
        <v>0</v>
      </c>
      <c r="Q233" s="222"/>
      <c r="R233" s="223">
        <f>SUM(R234:R245)</f>
        <v>31.78309239</v>
      </c>
      <c r="S233" s="222"/>
      <c r="T233" s="224">
        <f>SUM(T234:T245)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5" t="s">
        <v>91</v>
      </c>
      <c r="AT233" s="226" t="s">
        <v>83</v>
      </c>
      <c r="AU233" s="226" t="s">
        <v>91</v>
      </c>
      <c r="AY233" s="225" t="s">
        <v>251</v>
      </c>
      <c r="BK233" s="227">
        <f>SUM(BK234:BK245)</f>
        <v>0</v>
      </c>
    </row>
    <row r="234" s="2" customFormat="1" ht="16.5" customHeight="1">
      <c r="A234" s="41"/>
      <c r="B234" s="42"/>
      <c r="C234" s="230" t="s">
        <v>364</v>
      </c>
      <c r="D234" s="230" t="s">
        <v>253</v>
      </c>
      <c r="E234" s="231" t="s">
        <v>7274</v>
      </c>
      <c r="F234" s="232" t="s">
        <v>7475</v>
      </c>
      <c r="G234" s="233" t="s">
        <v>265</v>
      </c>
      <c r="H234" s="234">
        <v>7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1.8907700000000001</v>
      </c>
      <c r="R234" s="240">
        <f>Q234*H234</f>
        <v>13.235390000000001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257</v>
      </c>
      <c r="AT234" s="242" t="s">
        <v>253</v>
      </c>
      <c r="AU234" s="242" t="s">
        <v>93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7476</v>
      </c>
    </row>
    <row r="235" s="2" customFormat="1">
      <c r="A235" s="41"/>
      <c r="B235" s="42"/>
      <c r="C235" s="43"/>
      <c r="D235" s="244" t="s">
        <v>258</v>
      </c>
      <c r="E235" s="43"/>
      <c r="F235" s="245" t="s">
        <v>7477</v>
      </c>
      <c r="G235" s="43"/>
      <c r="H235" s="43"/>
      <c r="I235" s="246"/>
      <c r="J235" s="43"/>
      <c r="K235" s="43"/>
      <c r="L235" s="47"/>
      <c r="M235" s="247"/>
      <c r="N235" s="248"/>
      <c r="O235" s="94"/>
      <c r="P235" s="94"/>
      <c r="Q235" s="94"/>
      <c r="R235" s="94"/>
      <c r="S235" s="94"/>
      <c r="T235" s="95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258</v>
      </c>
      <c r="AU235" s="19" t="s">
        <v>93</v>
      </c>
    </row>
    <row r="236" s="13" customFormat="1">
      <c r="A236" s="13"/>
      <c r="B236" s="249"/>
      <c r="C236" s="250"/>
      <c r="D236" s="251" t="s">
        <v>260</v>
      </c>
      <c r="E236" s="252" t="s">
        <v>1</v>
      </c>
      <c r="F236" s="253" t="s">
        <v>7478</v>
      </c>
      <c r="G236" s="250"/>
      <c r="H236" s="254">
        <v>7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260</v>
      </c>
      <c r="AU236" s="260" t="s">
        <v>93</v>
      </c>
      <c r="AV236" s="13" t="s">
        <v>93</v>
      </c>
      <c r="AW236" s="13" t="s">
        <v>40</v>
      </c>
      <c r="AX236" s="13" t="s">
        <v>91</v>
      </c>
      <c r="AY236" s="260" t="s">
        <v>251</v>
      </c>
    </row>
    <row r="237" s="2" customFormat="1" ht="33" customHeight="1">
      <c r="A237" s="41"/>
      <c r="B237" s="42"/>
      <c r="C237" s="230" t="s">
        <v>522</v>
      </c>
      <c r="D237" s="230" t="s">
        <v>253</v>
      </c>
      <c r="E237" s="231" t="s">
        <v>7479</v>
      </c>
      <c r="F237" s="232" t="s">
        <v>7480</v>
      </c>
      <c r="G237" s="233" t="s">
        <v>265</v>
      </c>
      <c r="H237" s="234">
        <v>7.3970000000000002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2.5018699999999998</v>
      </c>
      <c r="R237" s="240">
        <f>Q237*H237</f>
        <v>18.506332390000001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93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7481</v>
      </c>
    </row>
    <row r="238" s="2" customFormat="1">
      <c r="A238" s="41"/>
      <c r="B238" s="42"/>
      <c r="C238" s="43"/>
      <c r="D238" s="244" t="s">
        <v>258</v>
      </c>
      <c r="E238" s="43"/>
      <c r="F238" s="245" t="s">
        <v>7482</v>
      </c>
      <c r="G238" s="43"/>
      <c r="H238" s="43"/>
      <c r="I238" s="246"/>
      <c r="J238" s="43"/>
      <c r="K238" s="43"/>
      <c r="L238" s="47"/>
      <c r="M238" s="247"/>
      <c r="N238" s="248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258</v>
      </c>
      <c r="AU238" s="19" t="s">
        <v>93</v>
      </c>
    </row>
    <row r="239" s="13" customFormat="1">
      <c r="A239" s="13"/>
      <c r="B239" s="249"/>
      <c r="C239" s="250"/>
      <c r="D239" s="251" t="s">
        <v>260</v>
      </c>
      <c r="E239" s="252" t="s">
        <v>1</v>
      </c>
      <c r="F239" s="253" t="s">
        <v>7483</v>
      </c>
      <c r="G239" s="250"/>
      <c r="H239" s="254">
        <v>7.3970000000000002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260</v>
      </c>
      <c r="AU239" s="260" t="s">
        <v>93</v>
      </c>
      <c r="AV239" s="13" t="s">
        <v>93</v>
      </c>
      <c r="AW239" s="13" t="s">
        <v>40</v>
      </c>
      <c r="AX239" s="13" t="s">
        <v>91</v>
      </c>
      <c r="AY239" s="260" t="s">
        <v>251</v>
      </c>
    </row>
    <row r="240" s="2" customFormat="1" ht="33" customHeight="1">
      <c r="A240" s="41"/>
      <c r="B240" s="42"/>
      <c r="C240" s="230" t="s">
        <v>375</v>
      </c>
      <c r="D240" s="230" t="s">
        <v>253</v>
      </c>
      <c r="E240" s="231" t="s">
        <v>7484</v>
      </c>
      <c r="F240" s="232" t="s">
        <v>7485</v>
      </c>
      <c r="G240" s="233" t="s">
        <v>389</v>
      </c>
      <c r="H240" s="234">
        <v>5.25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0.0078799999999999999</v>
      </c>
      <c r="R240" s="240">
        <f>Q240*H240</f>
        <v>0.041369999999999997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257</v>
      </c>
      <c r="AT240" s="242" t="s">
        <v>253</v>
      </c>
      <c r="AU240" s="242" t="s">
        <v>93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7486</v>
      </c>
    </row>
    <row r="241" s="2" customFormat="1">
      <c r="A241" s="41"/>
      <c r="B241" s="42"/>
      <c r="C241" s="43"/>
      <c r="D241" s="244" t="s">
        <v>258</v>
      </c>
      <c r="E241" s="43"/>
      <c r="F241" s="245" t="s">
        <v>7487</v>
      </c>
      <c r="G241" s="43"/>
      <c r="H241" s="43"/>
      <c r="I241" s="246"/>
      <c r="J241" s="43"/>
      <c r="K241" s="43"/>
      <c r="L241" s="47"/>
      <c r="M241" s="247"/>
      <c r="N241" s="248"/>
      <c r="O241" s="94"/>
      <c r="P241" s="94"/>
      <c r="Q241" s="94"/>
      <c r="R241" s="94"/>
      <c r="S241" s="94"/>
      <c r="T241" s="95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258</v>
      </c>
      <c r="AU241" s="19" t="s">
        <v>93</v>
      </c>
    </row>
    <row r="242" s="13" customFormat="1">
      <c r="A242" s="13"/>
      <c r="B242" s="249"/>
      <c r="C242" s="250"/>
      <c r="D242" s="251" t="s">
        <v>260</v>
      </c>
      <c r="E242" s="252" t="s">
        <v>1</v>
      </c>
      <c r="F242" s="253" t="s">
        <v>7488</v>
      </c>
      <c r="G242" s="250"/>
      <c r="H242" s="254">
        <v>5.25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260</v>
      </c>
      <c r="AU242" s="260" t="s">
        <v>93</v>
      </c>
      <c r="AV242" s="13" t="s">
        <v>93</v>
      </c>
      <c r="AW242" s="13" t="s">
        <v>40</v>
      </c>
      <c r="AX242" s="13" t="s">
        <v>91</v>
      </c>
      <c r="AY242" s="260" t="s">
        <v>251</v>
      </c>
    </row>
    <row r="243" s="2" customFormat="1" ht="37.8" customHeight="1">
      <c r="A243" s="41"/>
      <c r="B243" s="42"/>
      <c r="C243" s="230" t="s">
        <v>546</v>
      </c>
      <c r="D243" s="230" t="s">
        <v>253</v>
      </c>
      <c r="E243" s="231" t="s">
        <v>7489</v>
      </c>
      <c r="F243" s="232" t="s">
        <v>7490</v>
      </c>
      <c r="G243" s="233" t="s">
        <v>389</v>
      </c>
      <c r="H243" s="234">
        <v>5.25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93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7491</v>
      </c>
    </row>
    <row r="244" s="2" customFormat="1">
      <c r="A244" s="41"/>
      <c r="B244" s="42"/>
      <c r="C244" s="43"/>
      <c r="D244" s="244" t="s">
        <v>258</v>
      </c>
      <c r="E244" s="43"/>
      <c r="F244" s="245" t="s">
        <v>7492</v>
      </c>
      <c r="G244" s="43"/>
      <c r="H244" s="43"/>
      <c r="I244" s="246"/>
      <c r="J244" s="43"/>
      <c r="K244" s="43"/>
      <c r="L244" s="47"/>
      <c r="M244" s="247"/>
      <c r="N244" s="248"/>
      <c r="O244" s="94"/>
      <c r="P244" s="94"/>
      <c r="Q244" s="94"/>
      <c r="R244" s="94"/>
      <c r="S244" s="94"/>
      <c r="T244" s="95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258</v>
      </c>
      <c r="AU244" s="19" t="s">
        <v>93</v>
      </c>
    </row>
    <row r="245" s="13" customFormat="1">
      <c r="A245" s="13"/>
      <c r="B245" s="249"/>
      <c r="C245" s="250"/>
      <c r="D245" s="251" t="s">
        <v>260</v>
      </c>
      <c r="E245" s="252" t="s">
        <v>1</v>
      </c>
      <c r="F245" s="253" t="s">
        <v>7488</v>
      </c>
      <c r="G245" s="250"/>
      <c r="H245" s="254">
        <v>5.25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260</v>
      </c>
      <c r="AU245" s="260" t="s">
        <v>93</v>
      </c>
      <c r="AV245" s="13" t="s">
        <v>93</v>
      </c>
      <c r="AW245" s="13" t="s">
        <v>40</v>
      </c>
      <c r="AX245" s="13" t="s">
        <v>91</v>
      </c>
      <c r="AY245" s="260" t="s">
        <v>251</v>
      </c>
    </row>
    <row r="246" s="12" customFormat="1" ht="22.8" customHeight="1">
      <c r="A246" s="12"/>
      <c r="B246" s="214"/>
      <c r="C246" s="215"/>
      <c r="D246" s="216" t="s">
        <v>83</v>
      </c>
      <c r="E246" s="228" t="s">
        <v>1536</v>
      </c>
      <c r="F246" s="228" t="s">
        <v>1537</v>
      </c>
      <c r="G246" s="215"/>
      <c r="H246" s="215"/>
      <c r="I246" s="218"/>
      <c r="J246" s="229">
        <f>BK246</f>
        <v>0</v>
      </c>
      <c r="K246" s="215"/>
      <c r="L246" s="220"/>
      <c r="M246" s="221"/>
      <c r="N246" s="222"/>
      <c r="O246" s="222"/>
      <c r="P246" s="223">
        <f>SUM(P247:P250)</f>
        <v>0</v>
      </c>
      <c r="Q246" s="222"/>
      <c r="R246" s="223">
        <f>SUM(R247:R250)</f>
        <v>0</v>
      </c>
      <c r="S246" s="222"/>
      <c r="T246" s="224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5" t="s">
        <v>91</v>
      </c>
      <c r="AT246" s="226" t="s">
        <v>83</v>
      </c>
      <c r="AU246" s="226" t="s">
        <v>91</v>
      </c>
      <c r="AY246" s="225" t="s">
        <v>251</v>
      </c>
      <c r="BK246" s="227">
        <f>SUM(BK247:BK250)</f>
        <v>0</v>
      </c>
    </row>
    <row r="247" s="2" customFormat="1" ht="16.5" customHeight="1">
      <c r="A247" s="41"/>
      <c r="B247" s="42"/>
      <c r="C247" s="230" t="s">
        <v>390</v>
      </c>
      <c r="D247" s="230" t="s">
        <v>253</v>
      </c>
      <c r="E247" s="231" t="s">
        <v>7493</v>
      </c>
      <c r="F247" s="232" t="s">
        <v>7494</v>
      </c>
      <c r="G247" s="233" t="s">
        <v>298</v>
      </c>
      <c r="H247" s="234">
        <v>24.062999999999999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93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7495</v>
      </c>
    </row>
    <row r="248" s="2" customFormat="1">
      <c r="A248" s="41"/>
      <c r="B248" s="42"/>
      <c r="C248" s="43"/>
      <c r="D248" s="244" t="s">
        <v>258</v>
      </c>
      <c r="E248" s="43"/>
      <c r="F248" s="245" t="s">
        <v>7496</v>
      </c>
      <c r="G248" s="43"/>
      <c r="H248" s="43"/>
      <c r="I248" s="246"/>
      <c r="J248" s="43"/>
      <c r="K248" s="43"/>
      <c r="L248" s="47"/>
      <c r="M248" s="247"/>
      <c r="N248" s="248"/>
      <c r="O248" s="94"/>
      <c r="P248" s="94"/>
      <c r="Q248" s="94"/>
      <c r="R248" s="94"/>
      <c r="S248" s="94"/>
      <c r="T248" s="95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258</v>
      </c>
      <c r="AU248" s="19" t="s">
        <v>93</v>
      </c>
    </row>
    <row r="249" s="2" customFormat="1" ht="24.15" customHeight="1">
      <c r="A249" s="41"/>
      <c r="B249" s="42"/>
      <c r="C249" s="230" t="s">
        <v>557</v>
      </c>
      <c r="D249" s="230" t="s">
        <v>253</v>
      </c>
      <c r="E249" s="231" t="s">
        <v>7497</v>
      </c>
      <c r="F249" s="232" t="s">
        <v>7498</v>
      </c>
      <c r="G249" s="233" t="s">
        <v>298</v>
      </c>
      <c r="H249" s="234">
        <v>31.783000000000001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93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7499</v>
      </c>
    </row>
    <row r="250" s="2" customFormat="1">
      <c r="A250" s="41"/>
      <c r="B250" s="42"/>
      <c r="C250" s="43"/>
      <c r="D250" s="244" t="s">
        <v>258</v>
      </c>
      <c r="E250" s="43"/>
      <c r="F250" s="245" t="s">
        <v>7500</v>
      </c>
      <c r="G250" s="43"/>
      <c r="H250" s="43"/>
      <c r="I250" s="246"/>
      <c r="J250" s="43"/>
      <c r="K250" s="43"/>
      <c r="L250" s="47"/>
      <c r="M250" s="326"/>
      <c r="N250" s="327"/>
      <c r="O250" s="308"/>
      <c r="P250" s="308"/>
      <c r="Q250" s="308"/>
      <c r="R250" s="308"/>
      <c r="S250" s="308"/>
      <c r="T250" s="32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258</v>
      </c>
      <c r="AU250" s="19" t="s">
        <v>93</v>
      </c>
    </row>
    <row r="251" s="2" customFormat="1" ht="6.96" customHeight="1">
      <c r="A251" s="41"/>
      <c r="B251" s="69"/>
      <c r="C251" s="70"/>
      <c r="D251" s="70"/>
      <c r="E251" s="70"/>
      <c r="F251" s="70"/>
      <c r="G251" s="70"/>
      <c r="H251" s="70"/>
      <c r="I251" s="70"/>
      <c r="J251" s="70"/>
      <c r="K251" s="70"/>
      <c r="L251" s="47"/>
      <c r="M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</row>
  </sheetData>
  <sheetProtection sheet="1" autoFilter="0" formatColumns="0" formatRows="0" objects="1" scenarios="1" spinCount="100000" saltValue="6+VKdqE3C+jyIY/vVVjxNvxxGFP5VCebiqpYd6rBFeriwQECAw9Id60ixQ/VzFgyLmxtAfhGY9VdicGsxCX2sQ==" hashValue="uxzjtkD+Xvw9K87qZgsr8+jHAlat77BQG0ZXwJR06nqokH9o5hAoIWqsMPK9+JZ1LMv9tgdYxdWRrC0DJJi0zw==" algorithmName="SHA-512" password="CC35"/>
  <autoFilter ref="C125:K25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55" r:id="rId1" display="https://podminky.urs.cz/item/CS_URS_2024_01/131251204"/>
    <hyperlink ref="F158" r:id="rId2" display="https://podminky.urs.cz/item/CS_URS_2024_01/151711111"/>
    <hyperlink ref="F167" r:id="rId3" display="https://podminky.urs.cz/item/CS_URS_2024_01/151712111"/>
    <hyperlink ref="F171" r:id="rId4" display="https://podminky.urs.cz/item/CS_URS_2024_01/151721112"/>
    <hyperlink ref="F176" r:id="rId5" display="https://podminky.urs.cz/item/CS_URS_2024_01/153821112"/>
    <hyperlink ref="F185" r:id="rId6" display="https://podminky.urs.cz/item/CS_URS_2024_01/153822112"/>
    <hyperlink ref="F188" r:id="rId7" display="https://podminky.urs.cz/item/CS_URS_2024_01/162751117"/>
    <hyperlink ref="F193" r:id="rId8" display="https://podminky.urs.cz/item/CS_URS_2024_01/162751119"/>
    <hyperlink ref="F200" r:id="rId9" display="https://podminky.urs.cz/item/CS_URS_2024_01/167151111"/>
    <hyperlink ref="F205" r:id="rId10" display="https://podminky.urs.cz/item/CS_URS_2024_01/171201231"/>
    <hyperlink ref="F212" r:id="rId11" display="https://podminky.urs.cz/item/CS_URS_2024_01/174151101"/>
    <hyperlink ref="F216" r:id="rId12" display="https://podminky.urs.cz/item/CS_URS_2024_01/224311114"/>
    <hyperlink ref="F219" r:id="rId13" display="https://podminky.urs.cz/item/CS_URS_2024_01/224511114"/>
    <hyperlink ref="F223" r:id="rId14" display="https://podminky.urs.cz/item/CS_URS_2024_01/282602113"/>
    <hyperlink ref="F235" r:id="rId15" display="https://podminky.urs.cz/item/CS_URS_2024_01/451573111"/>
    <hyperlink ref="F238" r:id="rId16" display="https://podminky.urs.cz/item/CS_URS_2024_01/452311161"/>
    <hyperlink ref="F241" r:id="rId17" display="https://podminky.urs.cz/item/CS_URS_2024_01/452351111"/>
    <hyperlink ref="F244" r:id="rId18" display="https://podminky.urs.cz/item/CS_URS_2024_01/452351112"/>
    <hyperlink ref="F248" r:id="rId19" display="https://podminky.urs.cz/item/CS_URS_2024_01/998004011"/>
    <hyperlink ref="F250" r:id="rId20" display="https://podminky.urs.cz/item/CS_URS_2024_01/9982713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7501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ROUND((SUM(BE122:BE183)),  2)</f>
        <v>0</v>
      </c>
      <c r="G33" s="41"/>
      <c r="H33" s="41"/>
      <c r="I33" s="167">
        <v>0.20999999999999999</v>
      </c>
      <c r="J33" s="166">
        <f>ROUND(((SUM(BE122:BE183))*I33),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ROUND((SUM(BF122:BF183)),  2)</f>
        <v>0</v>
      </c>
      <c r="G34" s="41"/>
      <c r="H34" s="41"/>
      <c r="I34" s="167">
        <v>0.12</v>
      </c>
      <c r="J34" s="166">
        <f>ROUND(((SUM(BF122:BF183))*I34),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ROUND((SUM(BG122:BG183)),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ROUND((SUM(BH122:BH183)),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ROUND((SUM(BI122:BI183)),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07 - Areálová kanalizace splašková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7249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7502</v>
      </c>
      <c r="E98" s="199"/>
      <c r="F98" s="199"/>
      <c r="G98" s="199"/>
      <c r="H98" s="199"/>
      <c r="I98" s="199"/>
      <c r="J98" s="200">
        <f>J124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7503</v>
      </c>
      <c r="E99" s="199"/>
      <c r="F99" s="199"/>
      <c r="G99" s="199"/>
      <c r="H99" s="199"/>
      <c r="I99" s="199"/>
      <c r="J99" s="200">
        <f>J157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7504</v>
      </c>
      <c r="E100" s="199"/>
      <c r="F100" s="199"/>
      <c r="G100" s="199"/>
      <c r="H100" s="199"/>
      <c r="I100" s="199"/>
      <c r="J100" s="200">
        <f>J167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7505</v>
      </c>
      <c r="E101" s="199"/>
      <c r="F101" s="199"/>
      <c r="G101" s="199"/>
      <c r="H101" s="199"/>
      <c r="I101" s="199"/>
      <c r="J101" s="200">
        <f>J171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7248</v>
      </c>
      <c r="E102" s="194"/>
      <c r="F102" s="194"/>
      <c r="G102" s="194"/>
      <c r="H102" s="194"/>
      <c r="I102" s="194"/>
      <c r="J102" s="195">
        <f>J176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236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190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6.5" customHeight="1">
      <c r="A114" s="41"/>
      <c r="B114" s="42"/>
      <c r="C114" s="43"/>
      <c r="D114" s="43"/>
      <c r="E114" s="79" t="str">
        <f>E9</f>
        <v>SO 07 - Areálová kanalizace splašková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22</v>
      </c>
      <c r="D116" s="43"/>
      <c r="E116" s="43"/>
      <c r="F116" s="29" t="str">
        <f>F12</f>
        <v xml:space="preserve"> </v>
      </c>
      <c r="G116" s="43"/>
      <c r="H116" s="43"/>
      <c r="I116" s="34" t="s">
        <v>24</v>
      </c>
      <c r="J116" s="82" t="str">
        <f>IF(J12="","",J12)</f>
        <v>25. 11. 2022</v>
      </c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30</v>
      </c>
      <c r="D118" s="43"/>
      <c r="E118" s="43"/>
      <c r="F118" s="29" t="str">
        <f>E15</f>
        <v>Vysoká škola polytechnická Jihlava</v>
      </c>
      <c r="G118" s="43"/>
      <c r="H118" s="43"/>
      <c r="I118" s="34" t="s">
        <v>36</v>
      </c>
      <c r="J118" s="39" t="str">
        <f>E21</f>
        <v>A32 spol. s r. o.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34</v>
      </c>
      <c r="D119" s="43"/>
      <c r="E119" s="43"/>
      <c r="F119" s="29" t="str">
        <f>IF(E18="","",E18)</f>
        <v>Vyplň údaj</v>
      </c>
      <c r="G119" s="43"/>
      <c r="H119" s="43"/>
      <c r="I119" s="34" t="s">
        <v>41</v>
      </c>
      <c r="J119" s="39" t="str">
        <f>E24</f>
        <v xml:space="preserve"> 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0.32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1" customFormat="1" ht="29.28" customHeight="1">
      <c r="A121" s="202"/>
      <c r="B121" s="203"/>
      <c r="C121" s="204" t="s">
        <v>237</v>
      </c>
      <c r="D121" s="205" t="s">
        <v>69</v>
      </c>
      <c r="E121" s="205" t="s">
        <v>65</v>
      </c>
      <c r="F121" s="205" t="s">
        <v>66</v>
      </c>
      <c r="G121" s="205" t="s">
        <v>238</v>
      </c>
      <c r="H121" s="205" t="s">
        <v>239</v>
      </c>
      <c r="I121" s="205" t="s">
        <v>240</v>
      </c>
      <c r="J121" s="206" t="s">
        <v>196</v>
      </c>
      <c r="K121" s="207" t="s">
        <v>241</v>
      </c>
      <c r="L121" s="208"/>
      <c r="M121" s="103" t="s">
        <v>1</v>
      </c>
      <c r="N121" s="104" t="s">
        <v>48</v>
      </c>
      <c r="O121" s="104" t="s">
        <v>242</v>
      </c>
      <c r="P121" s="104" t="s">
        <v>243</v>
      </c>
      <c r="Q121" s="104" t="s">
        <v>244</v>
      </c>
      <c r="R121" s="104" t="s">
        <v>245</v>
      </c>
      <c r="S121" s="104" t="s">
        <v>246</v>
      </c>
      <c r="T121" s="105" t="s">
        <v>247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1"/>
      <c r="B122" s="42"/>
      <c r="C122" s="110" t="s">
        <v>248</v>
      </c>
      <c r="D122" s="43"/>
      <c r="E122" s="43"/>
      <c r="F122" s="43"/>
      <c r="G122" s="43"/>
      <c r="H122" s="43"/>
      <c r="I122" s="43"/>
      <c r="J122" s="209">
        <f>BK122</f>
        <v>0</v>
      </c>
      <c r="K122" s="43"/>
      <c r="L122" s="47"/>
      <c r="M122" s="106"/>
      <c r="N122" s="210"/>
      <c r="O122" s="107"/>
      <c r="P122" s="211">
        <f>P123+P176</f>
        <v>0</v>
      </c>
      <c r="Q122" s="107"/>
      <c r="R122" s="211">
        <f>R123+R176</f>
        <v>0</v>
      </c>
      <c r="S122" s="107"/>
      <c r="T122" s="212">
        <f>T123+T176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83</v>
      </c>
      <c r="AU122" s="19" t="s">
        <v>198</v>
      </c>
      <c r="BK122" s="213">
        <f>BK123+BK176</f>
        <v>0</v>
      </c>
    </row>
    <row r="123" s="12" customFormat="1" ht="25.92" customHeight="1">
      <c r="A123" s="12"/>
      <c r="B123" s="214"/>
      <c r="C123" s="215"/>
      <c r="D123" s="216" t="s">
        <v>83</v>
      </c>
      <c r="E123" s="217" t="s">
        <v>4461</v>
      </c>
      <c r="F123" s="217" t="s">
        <v>7268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P124+P157+P167+P171</f>
        <v>0</v>
      </c>
      <c r="Q123" s="222"/>
      <c r="R123" s="223">
        <f>R124+R157+R167+R171</f>
        <v>0</v>
      </c>
      <c r="S123" s="222"/>
      <c r="T123" s="224">
        <f>T124+T157+T167+T171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91</v>
      </c>
      <c r="AT123" s="226" t="s">
        <v>83</v>
      </c>
      <c r="AU123" s="226" t="s">
        <v>84</v>
      </c>
      <c r="AY123" s="225" t="s">
        <v>251</v>
      </c>
      <c r="BK123" s="227">
        <f>BK124+BK157+BK167+BK171</f>
        <v>0</v>
      </c>
    </row>
    <row r="124" s="12" customFormat="1" ht="22.8" customHeight="1">
      <c r="A124" s="12"/>
      <c r="B124" s="214"/>
      <c r="C124" s="215"/>
      <c r="D124" s="216" t="s">
        <v>83</v>
      </c>
      <c r="E124" s="228" t="s">
        <v>4917</v>
      </c>
      <c r="F124" s="228" t="s">
        <v>7506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SUM(P125:P156)</f>
        <v>0</v>
      </c>
      <c r="Q124" s="222"/>
      <c r="R124" s="223">
        <f>SUM(R125:R156)</f>
        <v>0</v>
      </c>
      <c r="S124" s="222"/>
      <c r="T124" s="224">
        <f>SUM(T125:T156)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91</v>
      </c>
      <c r="AY124" s="225" t="s">
        <v>251</v>
      </c>
      <c r="BK124" s="227">
        <f>SUM(BK125:BK156)</f>
        <v>0</v>
      </c>
    </row>
    <row r="125" s="2" customFormat="1" ht="16.5" customHeight="1">
      <c r="A125" s="41"/>
      <c r="B125" s="42"/>
      <c r="C125" s="230" t="s">
        <v>91</v>
      </c>
      <c r="D125" s="230" t="s">
        <v>253</v>
      </c>
      <c r="E125" s="231" t="s">
        <v>7507</v>
      </c>
      <c r="F125" s="232" t="s">
        <v>7508</v>
      </c>
      <c r="G125" s="233" t="s">
        <v>265</v>
      </c>
      <c r="H125" s="234">
        <v>677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257</v>
      </c>
      <c r="AT125" s="242" t="s">
        <v>253</v>
      </c>
      <c r="AU125" s="242" t="s">
        <v>93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309</v>
      </c>
    </row>
    <row r="126" s="2" customFormat="1" ht="37.8" customHeight="1">
      <c r="A126" s="41"/>
      <c r="B126" s="42"/>
      <c r="C126" s="230" t="s">
        <v>93</v>
      </c>
      <c r="D126" s="230" t="s">
        <v>253</v>
      </c>
      <c r="E126" s="231" t="s">
        <v>7274</v>
      </c>
      <c r="F126" s="232" t="s">
        <v>7275</v>
      </c>
      <c r="G126" s="233" t="s">
        <v>265</v>
      </c>
      <c r="H126" s="234">
        <v>90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257</v>
      </c>
      <c r="AT126" s="242" t="s">
        <v>253</v>
      </c>
      <c r="AU126" s="242" t="s">
        <v>93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409</v>
      </c>
    </row>
    <row r="127" s="2" customFormat="1" ht="16.5" customHeight="1">
      <c r="A127" s="41"/>
      <c r="B127" s="42"/>
      <c r="C127" s="230" t="s">
        <v>273</v>
      </c>
      <c r="D127" s="230" t="s">
        <v>253</v>
      </c>
      <c r="E127" s="231" t="s">
        <v>7276</v>
      </c>
      <c r="F127" s="232" t="s">
        <v>7277</v>
      </c>
      <c r="G127" s="233" t="s">
        <v>265</v>
      </c>
      <c r="H127" s="234">
        <v>10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93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322</v>
      </c>
    </row>
    <row r="128" s="2" customFormat="1" ht="21.75" customHeight="1">
      <c r="A128" s="41"/>
      <c r="B128" s="42"/>
      <c r="C128" s="230" t="s">
        <v>257</v>
      </c>
      <c r="D128" s="230" t="s">
        <v>253</v>
      </c>
      <c r="E128" s="231" t="s">
        <v>7278</v>
      </c>
      <c r="F128" s="232" t="s">
        <v>7279</v>
      </c>
      <c r="G128" s="233" t="s">
        <v>265</v>
      </c>
      <c r="H128" s="234">
        <v>10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336</v>
      </c>
    </row>
    <row r="129" s="2" customFormat="1" ht="44.25" customHeight="1">
      <c r="A129" s="41"/>
      <c r="B129" s="42"/>
      <c r="C129" s="230" t="s">
        <v>284</v>
      </c>
      <c r="D129" s="230" t="s">
        <v>253</v>
      </c>
      <c r="E129" s="231" t="s">
        <v>7117</v>
      </c>
      <c r="F129" s="232" t="s">
        <v>7280</v>
      </c>
      <c r="G129" s="233" t="s">
        <v>265</v>
      </c>
      <c r="H129" s="234">
        <v>534.60900000000004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341</v>
      </c>
    </row>
    <row r="130" s="13" customFormat="1">
      <c r="A130" s="13"/>
      <c r="B130" s="249"/>
      <c r="C130" s="250"/>
      <c r="D130" s="251" t="s">
        <v>260</v>
      </c>
      <c r="E130" s="252" t="s">
        <v>1</v>
      </c>
      <c r="F130" s="253" t="s">
        <v>7509</v>
      </c>
      <c r="G130" s="250"/>
      <c r="H130" s="254">
        <v>677</v>
      </c>
      <c r="I130" s="255"/>
      <c r="J130" s="250"/>
      <c r="K130" s="250"/>
      <c r="L130" s="256"/>
      <c r="M130" s="257"/>
      <c r="N130" s="258"/>
      <c r="O130" s="258"/>
      <c r="P130" s="258"/>
      <c r="Q130" s="258"/>
      <c r="R130" s="258"/>
      <c r="S130" s="258"/>
      <c r="T130" s="25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0" t="s">
        <v>260</v>
      </c>
      <c r="AU130" s="260" t="s">
        <v>93</v>
      </c>
      <c r="AV130" s="13" t="s">
        <v>93</v>
      </c>
      <c r="AW130" s="13" t="s">
        <v>40</v>
      </c>
      <c r="AX130" s="13" t="s">
        <v>84</v>
      </c>
      <c r="AY130" s="260" t="s">
        <v>251</v>
      </c>
    </row>
    <row r="131" s="13" customFormat="1">
      <c r="A131" s="13"/>
      <c r="B131" s="249"/>
      <c r="C131" s="250"/>
      <c r="D131" s="251" t="s">
        <v>260</v>
      </c>
      <c r="E131" s="252" t="s">
        <v>1</v>
      </c>
      <c r="F131" s="253" t="s">
        <v>7510</v>
      </c>
      <c r="G131" s="250"/>
      <c r="H131" s="254">
        <v>-110</v>
      </c>
      <c r="I131" s="255"/>
      <c r="J131" s="250"/>
      <c r="K131" s="250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260</v>
      </c>
      <c r="AU131" s="260" t="s">
        <v>93</v>
      </c>
      <c r="AV131" s="13" t="s">
        <v>93</v>
      </c>
      <c r="AW131" s="13" t="s">
        <v>40</v>
      </c>
      <c r="AX131" s="13" t="s">
        <v>84</v>
      </c>
      <c r="AY131" s="260" t="s">
        <v>251</v>
      </c>
    </row>
    <row r="132" s="15" customFormat="1">
      <c r="A132" s="15"/>
      <c r="B132" s="272"/>
      <c r="C132" s="273"/>
      <c r="D132" s="251" t="s">
        <v>260</v>
      </c>
      <c r="E132" s="274" t="s">
        <v>1</v>
      </c>
      <c r="F132" s="275" t="s">
        <v>7283</v>
      </c>
      <c r="G132" s="273"/>
      <c r="H132" s="274" t="s">
        <v>1</v>
      </c>
      <c r="I132" s="276"/>
      <c r="J132" s="273"/>
      <c r="K132" s="273"/>
      <c r="L132" s="277"/>
      <c r="M132" s="278"/>
      <c r="N132" s="279"/>
      <c r="O132" s="279"/>
      <c r="P132" s="279"/>
      <c r="Q132" s="279"/>
      <c r="R132" s="279"/>
      <c r="S132" s="279"/>
      <c r="T132" s="280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1" t="s">
        <v>260</v>
      </c>
      <c r="AU132" s="281" t="s">
        <v>93</v>
      </c>
      <c r="AV132" s="15" t="s">
        <v>91</v>
      </c>
      <c r="AW132" s="15" t="s">
        <v>40</v>
      </c>
      <c r="AX132" s="15" t="s">
        <v>84</v>
      </c>
      <c r="AY132" s="281" t="s">
        <v>251</v>
      </c>
    </row>
    <row r="133" s="13" customFormat="1">
      <c r="A133" s="13"/>
      <c r="B133" s="249"/>
      <c r="C133" s="250"/>
      <c r="D133" s="251" t="s">
        <v>260</v>
      </c>
      <c r="E133" s="252" t="s">
        <v>1</v>
      </c>
      <c r="F133" s="253" t="s">
        <v>7511</v>
      </c>
      <c r="G133" s="250"/>
      <c r="H133" s="254">
        <v>-23.09</v>
      </c>
      <c r="I133" s="255"/>
      <c r="J133" s="250"/>
      <c r="K133" s="250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260</v>
      </c>
      <c r="AU133" s="260" t="s">
        <v>93</v>
      </c>
      <c r="AV133" s="13" t="s">
        <v>93</v>
      </c>
      <c r="AW133" s="13" t="s">
        <v>40</v>
      </c>
      <c r="AX133" s="13" t="s">
        <v>84</v>
      </c>
      <c r="AY133" s="260" t="s">
        <v>251</v>
      </c>
    </row>
    <row r="134" s="13" customFormat="1">
      <c r="A134" s="13"/>
      <c r="B134" s="249"/>
      <c r="C134" s="250"/>
      <c r="D134" s="251" t="s">
        <v>260</v>
      </c>
      <c r="E134" s="252" t="s">
        <v>1</v>
      </c>
      <c r="F134" s="253" t="s">
        <v>7512</v>
      </c>
      <c r="G134" s="250"/>
      <c r="H134" s="254">
        <v>-4.4320000000000004</v>
      </c>
      <c r="I134" s="255"/>
      <c r="J134" s="250"/>
      <c r="K134" s="250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260</v>
      </c>
      <c r="AU134" s="260" t="s">
        <v>93</v>
      </c>
      <c r="AV134" s="13" t="s">
        <v>93</v>
      </c>
      <c r="AW134" s="13" t="s">
        <v>40</v>
      </c>
      <c r="AX134" s="13" t="s">
        <v>84</v>
      </c>
      <c r="AY134" s="260" t="s">
        <v>251</v>
      </c>
    </row>
    <row r="135" s="13" customFormat="1">
      <c r="A135" s="13"/>
      <c r="B135" s="249"/>
      <c r="C135" s="250"/>
      <c r="D135" s="251" t="s">
        <v>260</v>
      </c>
      <c r="E135" s="252" t="s">
        <v>1</v>
      </c>
      <c r="F135" s="253" t="s">
        <v>7513</v>
      </c>
      <c r="G135" s="250"/>
      <c r="H135" s="254">
        <v>-4.8689999999999998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260</v>
      </c>
      <c r="AU135" s="260" t="s">
        <v>93</v>
      </c>
      <c r="AV135" s="13" t="s">
        <v>93</v>
      </c>
      <c r="AW135" s="13" t="s">
        <v>40</v>
      </c>
      <c r="AX135" s="13" t="s">
        <v>84</v>
      </c>
      <c r="AY135" s="260" t="s">
        <v>251</v>
      </c>
    </row>
    <row r="136" s="14" customFormat="1">
      <c r="A136" s="14"/>
      <c r="B136" s="261"/>
      <c r="C136" s="262"/>
      <c r="D136" s="251" t="s">
        <v>260</v>
      </c>
      <c r="E136" s="263" t="s">
        <v>1</v>
      </c>
      <c r="F136" s="264" t="s">
        <v>262</v>
      </c>
      <c r="G136" s="262"/>
      <c r="H136" s="265">
        <v>534.60899999999992</v>
      </c>
      <c r="I136" s="266"/>
      <c r="J136" s="262"/>
      <c r="K136" s="262"/>
      <c r="L136" s="267"/>
      <c r="M136" s="268"/>
      <c r="N136" s="269"/>
      <c r="O136" s="269"/>
      <c r="P136" s="269"/>
      <c r="Q136" s="269"/>
      <c r="R136" s="269"/>
      <c r="S136" s="269"/>
      <c r="T136" s="27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1" t="s">
        <v>260</v>
      </c>
      <c r="AU136" s="271" t="s">
        <v>93</v>
      </c>
      <c r="AV136" s="14" t="s">
        <v>257</v>
      </c>
      <c r="AW136" s="14" t="s">
        <v>40</v>
      </c>
      <c r="AX136" s="14" t="s">
        <v>91</v>
      </c>
      <c r="AY136" s="271" t="s">
        <v>251</v>
      </c>
    </row>
    <row r="137" s="2" customFormat="1" ht="16.5" customHeight="1">
      <c r="A137" s="41"/>
      <c r="B137" s="42"/>
      <c r="C137" s="230" t="s">
        <v>276</v>
      </c>
      <c r="D137" s="230" t="s">
        <v>253</v>
      </c>
      <c r="E137" s="231" t="s">
        <v>7287</v>
      </c>
      <c r="F137" s="232" t="s">
        <v>7288</v>
      </c>
      <c r="G137" s="233" t="s">
        <v>265</v>
      </c>
      <c r="H137" s="234">
        <v>677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352</v>
      </c>
    </row>
    <row r="138" s="2" customFormat="1" ht="37.8" customHeight="1">
      <c r="A138" s="41"/>
      <c r="B138" s="42"/>
      <c r="C138" s="230" t="s">
        <v>522</v>
      </c>
      <c r="D138" s="230" t="s">
        <v>253</v>
      </c>
      <c r="E138" s="231" t="s">
        <v>279</v>
      </c>
      <c r="F138" s="232" t="s">
        <v>280</v>
      </c>
      <c r="G138" s="233" t="s">
        <v>265</v>
      </c>
      <c r="H138" s="234">
        <v>142.39099999999999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7514</v>
      </c>
    </row>
    <row r="139" s="2" customFormat="1">
      <c r="A139" s="41"/>
      <c r="B139" s="42"/>
      <c r="C139" s="43"/>
      <c r="D139" s="244" t="s">
        <v>258</v>
      </c>
      <c r="E139" s="43"/>
      <c r="F139" s="245" t="s">
        <v>7290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258</v>
      </c>
      <c r="AU139" s="19" t="s">
        <v>93</v>
      </c>
    </row>
    <row r="140" s="13" customFormat="1">
      <c r="A140" s="13"/>
      <c r="B140" s="249"/>
      <c r="C140" s="250"/>
      <c r="D140" s="251" t="s">
        <v>260</v>
      </c>
      <c r="E140" s="252" t="s">
        <v>1</v>
      </c>
      <c r="F140" s="253" t="s">
        <v>7515</v>
      </c>
      <c r="G140" s="250"/>
      <c r="H140" s="254">
        <v>142.39099999999999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260</v>
      </c>
      <c r="AU140" s="260" t="s">
        <v>93</v>
      </c>
      <c r="AV140" s="13" t="s">
        <v>93</v>
      </c>
      <c r="AW140" s="13" t="s">
        <v>40</v>
      </c>
      <c r="AX140" s="13" t="s">
        <v>91</v>
      </c>
      <c r="AY140" s="260" t="s">
        <v>251</v>
      </c>
    </row>
    <row r="141" s="2" customFormat="1" ht="37.8" customHeight="1">
      <c r="A141" s="41"/>
      <c r="B141" s="42"/>
      <c r="C141" s="230" t="s">
        <v>375</v>
      </c>
      <c r="D141" s="230" t="s">
        <v>253</v>
      </c>
      <c r="E141" s="231" t="s">
        <v>285</v>
      </c>
      <c r="F141" s="232" t="s">
        <v>286</v>
      </c>
      <c r="G141" s="233" t="s">
        <v>265</v>
      </c>
      <c r="H141" s="234">
        <v>1423.9100000000001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7516</v>
      </c>
    </row>
    <row r="142" s="2" customFormat="1">
      <c r="A142" s="41"/>
      <c r="B142" s="42"/>
      <c r="C142" s="43"/>
      <c r="D142" s="244" t="s">
        <v>258</v>
      </c>
      <c r="E142" s="43"/>
      <c r="F142" s="245" t="s">
        <v>7293</v>
      </c>
      <c r="G142" s="43"/>
      <c r="H142" s="43"/>
      <c r="I142" s="246"/>
      <c r="J142" s="43"/>
      <c r="K142" s="43"/>
      <c r="L142" s="47"/>
      <c r="M142" s="247"/>
      <c r="N142" s="248"/>
      <c r="O142" s="94"/>
      <c r="P142" s="94"/>
      <c r="Q142" s="94"/>
      <c r="R142" s="94"/>
      <c r="S142" s="94"/>
      <c r="T142" s="95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258</v>
      </c>
      <c r="AU142" s="19" t="s">
        <v>93</v>
      </c>
    </row>
    <row r="143" s="2" customFormat="1">
      <c r="A143" s="41"/>
      <c r="B143" s="42"/>
      <c r="C143" s="43"/>
      <c r="D143" s="251" t="s">
        <v>289</v>
      </c>
      <c r="E143" s="43"/>
      <c r="F143" s="282" t="s">
        <v>1511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289</v>
      </c>
      <c r="AU143" s="19" t="s">
        <v>93</v>
      </c>
    </row>
    <row r="144" s="13" customFormat="1">
      <c r="A144" s="13"/>
      <c r="B144" s="249"/>
      <c r="C144" s="250"/>
      <c r="D144" s="251" t="s">
        <v>260</v>
      </c>
      <c r="E144" s="252" t="s">
        <v>1</v>
      </c>
      <c r="F144" s="253" t="s">
        <v>7515</v>
      </c>
      <c r="G144" s="250"/>
      <c r="H144" s="254">
        <v>142.39099999999999</v>
      </c>
      <c r="I144" s="255"/>
      <c r="J144" s="250"/>
      <c r="K144" s="250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260</v>
      </c>
      <c r="AU144" s="260" t="s">
        <v>93</v>
      </c>
      <c r="AV144" s="13" t="s">
        <v>93</v>
      </c>
      <c r="AW144" s="13" t="s">
        <v>40</v>
      </c>
      <c r="AX144" s="13" t="s">
        <v>91</v>
      </c>
      <c r="AY144" s="260" t="s">
        <v>251</v>
      </c>
    </row>
    <row r="145" s="13" customFormat="1">
      <c r="A145" s="13"/>
      <c r="B145" s="249"/>
      <c r="C145" s="250"/>
      <c r="D145" s="251" t="s">
        <v>260</v>
      </c>
      <c r="E145" s="250"/>
      <c r="F145" s="253" t="s">
        <v>7517</v>
      </c>
      <c r="G145" s="250"/>
      <c r="H145" s="254">
        <v>1423.9100000000001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260</v>
      </c>
      <c r="AU145" s="260" t="s">
        <v>93</v>
      </c>
      <c r="AV145" s="13" t="s">
        <v>93</v>
      </c>
      <c r="AW145" s="13" t="s">
        <v>4</v>
      </c>
      <c r="AX145" s="13" t="s">
        <v>91</v>
      </c>
      <c r="AY145" s="260" t="s">
        <v>251</v>
      </c>
    </row>
    <row r="146" s="2" customFormat="1" ht="24.15" customHeight="1">
      <c r="A146" s="41"/>
      <c r="B146" s="42"/>
      <c r="C146" s="230" t="s">
        <v>546</v>
      </c>
      <c r="D146" s="230" t="s">
        <v>253</v>
      </c>
      <c r="E146" s="231" t="s">
        <v>291</v>
      </c>
      <c r="F146" s="232" t="s">
        <v>292</v>
      </c>
      <c r="G146" s="233" t="s">
        <v>265</v>
      </c>
      <c r="H146" s="234">
        <v>677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7518</v>
      </c>
    </row>
    <row r="147" s="2" customFormat="1">
      <c r="A147" s="41"/>
      <c r="B147" s="42"/>
      <c r="C147" s="43"/>
      <c r="D147" s="244" t="s">
        <v>258</v>
      </c>
      <c r="E147" s="43"/>
      <c r="F147" s="245" t="s">
        <v>7296</v>
      </c>
      <c r="G147" s="43"/>
      <c r="H147" s="43"/>
      <c r="I147" s="246"/>
      <c r="J147" s="43"/>
      <c r="K147" s="43"/>
      <c r="L147" s="47"/>
      <c r="M147" s="247"/>
      <c r="N147" s="248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258</v>
      </c>
      <c r="AU147" s="19" t="s">
        <v>93</v>
      </c>
    </row>
    <row r="148" s="13" customFormat="1">
      <c r="A148" s="13"/>
      <c r="B148" s="249"/>
      <c r="C148" s="250"/>
      <c r="D148" s="251" t="s">
        <v>260</v>
      </c>
      <c r="E148" s="252" t="s">
        <v>1</v>
      </c>
      <c r="F148" s="253" t="s">
        <v>7519</v>
      </c>
      <c r="G148" s="250"/>
      <c r="H148" s="254">
        <v>677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260</v>
      </c>
      <c r="AU148" s="260" t="s">
        <v>93</v>
      </c>
      <c r="AV148" s="13" t="s">
        <v>93</v>
      </c>
      <c r="AW148" s="13" t="s">
        <v>40</v>
      </c>
      <c r="AX148" s="13" t="s">
        <v>91</v>
      </c>
      <c r="AY148" s="260" t="s">
        <v>251</v>
      </c>
    </row>
    <row r="149" s="2" customFormat="1" ht="33" customHeight="1">
      <c r="A149" s="41"/>
      <c r="B149" s="42"/>
      <c r="C149" s="230" t="s">
        <v>390</v>
      </c>
      <c r="D149" s="230" t="s">
        <v>253</v>
      </c>
      <c r="E149" s="231" t="s">
        <v>296</v>
      </c>
      <c r="F149" s="232" t="s">
        <v>297</v>
      </c>
      <c r="G149" s="233" t="s">
        <v>298</v>
      </c>
      <c r="H149" s="234">
        <v>242.065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7520</v>
      </c>
    </row>
    <row r="150" s="2" customFormat="1">
      <c r="A150" s="41"/>
      <c r="B150" s="42"/>
      <c r="C150" s="43"/>
      <c r="D150" s="244" t="s">
        <v>258</v>
      </c>
      <c r="E150" s="43"/>
      <c r="F150" s="245" t="s">
        <v>7299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258</v>
      </c>
      <c r="AU150" s="19" t="s">
        <v>93</v>
      </c>
    </row>
    <row r="151" s="2" customFormat="1">
      <c r="A151" s="41"/>
      <c r="B151" s="42"/>
      <c r="C151" s="43"/>
      <c r="D151" s="251" t="s">
        <v>289</v>
      </c>
      <c r="E151" s="43"/>
      <c r="F151" s="282" t="s">
        <v>7300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289</v>
      </c>
      <c r="AU151" s="19" t="s">
        <v>93</v>
      </c>
    </row>
    <row r="152" s="13" customFormat="1">
      <c r="A152" s="13"/>
      <c r="B152" s="249"/>
      <c r="C152" s="250"/>
      <c r="D152" s="251" t="s">
        <v>260</v>
      </c>
      <c r="E152" s="252" t="s">
        <v>1</v>
      </c>
      <c r="F152" s="253" t="s">
        <v>7515</v>
      </c>
      <c r="G152" s="250"/>
      <c r="H152" s="254">
        <v>142.39099999999999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260</v>
      </c>
      <c r="AU152" s="260" t="s">
        <v>93</v>
      </c>
      <c r="AV152" s="13" t="s">
        <v>93</v>
      </c>
      <c r="AW152" s="13" t="s">
        <v>40</v>
      </c>
      <c r="AX152" s="13" t="s">
        <v>91</v>
      </c>
      <c r="AY152" s="260" t="s">
        <v>251</v>
      </c>
    </row>
    <row r="153" s="13" customFormat="1">
      <c r="A153" s="13"/>
      <c r="B153" s="249"/>
      <c r="C153" s="250"/>
      <c r="D153" s="251" t="s">
        <v>260</v>
      </c>
      <c r="E153" s="250"/>
      <c r="F153" s="253" t="s">
        <v>7521</v>
      </c>
      <c r="G153" s="250"/>
      <c r="H153" s="254">
        <v>242.065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260</v>
      </c>
      <c r="AU153" s="260" t="s">
        <v>93</v>
      </c>
      <c r="AV153" s="13" t="s">
        <v>93</v>
      </c>
      <c r="AW153" s="13" t="s">
        <v>4</v>
      </c>
      <c r="AX153" s="13" t="s">
        <v>91</v>
      </c>
      <c r="AY153" s="260" t="s">
        <v>251</v>
      </c>
    </row>
    <row r="154" s="2" customFormat="1" ht="24.15" customHeight="1">
      <c r="A154" s="41"/>
      <c r="B154" s="42"/>
      <c r="C154" s="230" t="s">
        <v>295</v>
      </c>
      <c r="D154" s="230" t="s">
        <v>253</v>
      </c>
      <c r="E154" s="231" t="s">
        <v>7302</v>
      </c>
      <c r="F154" s="232" t="s">
        <v>7303</v>
      </c>
      <c r="G154" s="233" t="s">
        <v>389</v>
      </c>
      <c r="H154" s="234">
        <v>968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358</v>
      </c>
    </row>
    <row r="155" s="2" customFormat="1" ht="16.5" customHeight="1">
      <c r="A155" s="41"/>
      <c r="B155" s="42"/>
      <c r="C155" s="230" t="s">
        <v>281</v>
      </c>
      <c r="D155" s="230" t="s">
        <v>253</v>
      </c>
      <c r="E155" s="231" t="s">
        <v>7522</v>
      </c>
      <c r="F155" s="232" t="s">
        <v>7523</v>
      </c>
      <c r="G155" s="233" t="s">
        <v>321</v>
      </c>
      <c r="H155" s="234">
        <v>152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364</v>
      </c>
    </row>
    <row r="156" s="2" customFormat="1" ht="16.5" customHeight="1">
      <c r="A156" s="41"/>
      <c r="B156" s="42"/>
      <c r="C156" s="230" t="s">
        <v>306</v>
      </c>
      <c r="D156" s="230" t="s">
        <v>253</v>
      </c>
      <c r="E156" s="231" t="s">
        <v>7306</v>
      </c>
      <c r="F156" s="232" t="s">
        <v>5462</v>
      </c>
      <c r="G156" s="233" t="s">
        <v>1431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375</v>
      </c>
    </row>
    <row r="157" s="12" customFormat="1" ht="22.8" customHeight="1">
      <c r="A157" s="12"/>
      <c r="B157" s="214"/>
      <c r="C157" s="215"/>
      <c r="D157" s="216" t="s">
        <v>83</v>
      </c>
      <c r="E157" s="228" t="s">
        <v>4465</v>
      </c>
      <c r="F157" s="228" t="s">
        <v>7524</v>
      </c>
      <c r="G157" s="215"/>
      <c r="H157" s="215"/>
      <c r="I157" s="218"/>
      <c r="J157" s="229">
        <f>BK157</f>
        <v>0</v>
      </c>
      <c r="K157" s="215"/>
      <c r="L157" s="220"/>
      <c r="M157" s="221"/>
      <c r="N157" s="222"/>
      <c r="O157" s="222"/>
      <c r="P157" s="223">
        <f>SUM(P158:P166)</f>
        <v>0</v>
      </c>
      <c r="Q157" s="222"/>
      <c r="R157" s="223">
        <f>SUM(R158:R166)</f>
        <v>0</v>
      </c>
      <c r="S157" s="222"/>
      <c r="T157" s="224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91</v>
      </c>
      <c r="AT157" s="226" t="s">
        <v>83</v>
      </c>
      <c r="AU157" s="226" t="s">
        <v>91</v>
      </c>
      <c r="AY157" s="225" t="s">
        <v>251</v>
      </c>
      <c r="BK157" s="227">
        <f>SUM(BK158:BK166)</f>
        <v>0</v>
      </c>
    </row>
    <row r="158" s="2" customFormat="1" ht="44.25" customHeight="1">
      <c r="A158" s="41"/>
      <c r="B158" s="42"/>
      <c r="C158" s="230" t="s">
        <v>287</v>
      </c>
      <c r="D158" s="230" t="s">
        <v>253</v>
      </c>
      <c r="E158" s="231" t="s">
        <v>7525</v>
      </c>
      <c r="F158" s="232" t="s">
        <v>7526</v>
      </c>
      <c r="G158" s="233" t="s">
        <v>1431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390</v>
      </c>
    </row>
    <row r="159" s="2" customFormat="1" ht="33" customHeight="1">
      <c r="A159" s="41"/>
      <c r="B159" s="42"/>
      <c r="C159" s="230" t="s">
        <v>333</v>
      </c>
      <c r="D159" s="230" t="s">
        <v>253</v>
      </c>
      <c r="E159" s="231" t="s">
        <v>7527</v>
      </c>
      <c r="F159" s="232" t="s">
        <v>7528</v>
      </c>
      <c r="G159" s="233" t="s">
        <v>1431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400</v>
      </c>
    </row>
    <row r="160" s="2" customFormat="1" ht="37.8" customHeight="1">
      <c r="A160" s="41"/>
      <c r="B160" s="42"/>
      <c r="C160" s="230" t="s">
        <v>8</v>
      </c>
      <c r="D160" s="230" t="s">
        <v>253</v>
      </c>
      <c r="E160" s="231" t="s">
        <v>7529</v>
      </c>
      <c r="F160" s="232" t="s">
        <v>7530</v>
      </c>
      <c r="G160" s="233" t="s">
        <v>1431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405</v>
      </c>
    </row>
    <row r="161" s="2" customFormat="1" ht="33" customHeight="1">
      <c r="A161" s="41"/>
      <c r="B161" s="42"/>
      <c r="C161" s="230" t="s">
        <v>349</v>
      </c>
      <c r="D161" s="230" t="s">
        <v>253</v>
      </c>
      <c r="E161" s="231" t="s">
        <v>7531</v>
      </c>
      <c r="F161" s="232" t="s">
        <v>7532</v>
      </c>
      <c r="G161" s="233" t="s">
        <v>1431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412</v>
      </c>
    </row>
    <row r="162" s="2" customFormat="1" ht="33" customHeight="1">
      <c r="A162" s="41"/>
      <c r="B162" s="42"/>
      <c r="C162" s="230" t="s">
        <v>299</v>
      </c>
      <c r="D162" s="230" t="s">
        <v>253</v>
      </c>
      <c r="E162" s="231" t="s">
        <v>7533</v>
      </c>
      <c r="F162" s="232" t="s">
        <v>7534</v>
      </c>
      <c r="G162" s="233" t="s">
        <v>1431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424</v>
      </c>
    </row>
    <row r="163" s="2" customFormat="1" ht="33" customHeight="1">
      <c r="A163" s="41"/>
      <c r="B163" s="42"/>
      <c r="C163" s="230" t="s">
        <v>361</v>
      </c>
      <c r="D163" s="230" t="s">
        <v>253</v>
      </c>
      <c r="E163" s="231" t="s">
        <v>7535</v>
      </c>
      <c r="F163" s="232" t="s">
        <v>7536</v>
      </c>
      <c r="G163" s="233" t="s">
        <v>1431</v>
      </c>
      <c r="H163" s="234">
        <v>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433</v>
      </c>
    </row>
    <row r="164" s="2" customFormat="1" ht="37.8" customHeight="1">
      <c r="A164" s="41"/>
      <c r="B164" s="42"/>
      <c r="C164" s="230" t="s">
        <v>304</v>
      </c>
      <c r="D164" s="230" t="s">
        <v>253</v>
      </c>
      <c r="E164" s="231" t="s">
        <v>7537</v>
      </c>
      <c r="F164" s="232" t="s">
        <v>7538</v>
      </c>
      <c r="G164" s="233" t="s">
        <v>1431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440</v>
      </c>
    </row>
    <row r="165" s="2" customFormat="1" ht="37.8" customHeight="1">
      <c r="A165" s="41"/>
      <c r="B165" s="42"/>
      <c r="C165" s="230" t="s">
        <v>386</v>
      </c>
      <c r="D165" s="230" t="s">
        <v>253</v>
      </c>
      <c r="E165" s="231" t="s">
        <v>7539</v>
      </c>
      <c r="F165" s="232" t="s">
        <v>7540</v>
      </c>
      <c r="G165" s="233" t="s">
        <v>1431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448</v>
      </c>
    </row>
    <row r="166" s="2" customFormat="1" ht="16.5" customHeight="1">
      <c r="A166" s="41"/>
      <c r="B166" s="42"/>
      <c r="C166" s="230" t="s">
        <v>309</v>
      </c>
      <c r="D166" s="230" t="s">
        <v>253</v>
      </c>
      <c r="E166" s="231" t="s">
        <v>7541</v>
      </c>
      <c r="F166" s="232" t="s">
        <v>7333</v>
      </c>
      <c r="G166" s="233" t="s">
        <v>1431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453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4532</v>
      </c>
      <c r="F167" s="228" t="s">
        <v>7542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SUM(P168:P170)</f>
        <v>0</v>
      </c>
      <c r="Q167" s="222"/>
      <c r="R167" s="223">
        <f>SUM(R168:R170)</f>
        <v>0</v>
      </c>
      <c r="S167" s="222"/>
      <c r="T167" s="224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251</v>
      </c>
      <c r="BK167" s="227">
        <f>SUM(BK168:BK170)</f>
        <v>0</v>
      </c>
    </row>
    <row r="168" s="2" customFormat="1" ht="16.5" customHeight="1">
      <c r="A168" s="41"/>
      <c r="B168" s="42"/>
      <c r="C168" s="230" t="s">
        <v>402</v>
      </c>
      <c r="D168" s="230" t="s">
        <v>253</v>
      </c>
      <c r="E168" s="231" t="s">
        <v>7337</v>
      </c>
      <c r="F168" s="232" t="s">
        <v>7338</v>
      </c>
      <c r="G168" s="233" t="s">
        <v>321</v>
      </c>
      <c r="H168" s="234">
        <v>25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458</v>
      </c>
    </row>
    <row r="169" s="2" customFormat="1" ht="16.5" customHeight="1">
      <c r="A169" s="41"/>
      <c r="B169" s="42"/>
      <c r="C169" s="230" t="s">
        <v>409</v>
      </c>
      <c r="D169" s="230" t="s">
        <v>253</v>
      </c>
      <c r="E169" s="231" t="s">
        <v>7339</v>
      </c>
      <c r="F169" s="232" t="s">
        <v>7340</v>
      </c>
      <c r="G169" s="233" t="s">
        <v>321</v>
      </c>
      <c r="H169" s="234">
        <v>155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465</v>
      </c>
    </row>
    <row r="170" s="2" customFormat="1" ht="16.5" customHeight="1">
      <c r="A170" s="41"/>
      <c r="B170" s="42"/>
      <c r="C170" s="230" t="s">
        <v>7</v>
      </c>
      <c r="D170" s="230" t="s">
        <v>253</v>
      </c>
      <c r="E170" s="231" t="s">
        <v>7543</v>
      </c>
      <c r="F170" s="232" t="s">
        <v>7333</v>
      </c>
      <c r="G170" s="233" t="s">
        <v>1431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470</v>
      </c>
    </row>
    <row r="171" s="12" customFormat="1" ht="22.8" customHeight="1">
      <c r="A171" s="12"/>
      <c r="B171" s="214"/>
      <c r="C171" s="215"/>
      <c r="D171" s="216" t="s">
        <v>83</v>
      </c>
      <c r="E171" s="228" t="s">
        <v>4555</v>
      </c>
      <c r="F171" s="228" t="s">
        <v>7544</v>
      </c>
      <c r="G171" s="215"/>
      <c r="H171" s="215"/>
      <c r="I171" s="218"/>
      <c r="J171" s="229">
        <f>BK171</f>
        <v>0</v>
      </c>
      <c r="K171" s="215"/>
      <c r="L171" s="220"/>
      <c r="M171" s="221"/>
      <c r="N171" s="222"/>
      <c r="O171" s="222"/>
      <c r="P171" s="223">
        <f>SUM(P172:P175)</f>
        <v>0</v>
      </c>
      <c r="Q171" s="222"/>
      <c r="R171" s="223">
        <f>SUM(R172:R175)</f>
        <v>0</v>
      </c>
      <c r="S171" s="222"/>
      <c r="T171" s="224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5" t="s">
        <v>91</v>
      </c>
      <c r="AT171" s="226" t="s">
        <v>83</v>
      </c>
      <c r="AU171" s="226" t="s">
        <v>91</v>
      </c>
      <c r="AY171" s="225" t="s">
        <v>251</v>
      </c>
      <c r="BK171" s="227">
        <f>SUM(BK172:BK175)</f>
        <v>0</v>
      </c>
    </row>
    <row r="172" s="2" customFormat="1" ht="24.15" customHeight="1">
      <c r="A172" s="41"/>
      <c r="B172" s="42"/>
      <c r="C172" s="230" t="s">
        <v>322</v>
      </c>
      <c r="D172" s="230" t="s">
        <v>253</v>
      </c>
      <c r="E172" s="231" t="s">
        <v>7545</v>
      </c>
      <c r="F172" s="232" t="s">
        <v>7546</v>
      </c>
      <c r="G172" s="233" t="s">
        <v>1431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475</v>
      </c>
    </row>
    <row r="173" s="2" customFormat="1" ht="16.5" customHeight="1">
      <c r="A173" s="41"/>
      <c r="B173" s="42"/>
      <c r="C173" s="230" t="s">
        <v>437</v>
      </c>
      <c r="D173" s="230" t="s">
        <v>253</v>
      </c>
      <c r="E173" s="231" t="s">
        <v>7547</v>
      </c>
      <c r="F173" s="232" t="s">
        <v>7358</v>
      </c>
      <c r="G173" s="233" t="s">
        <v>1431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480</v>
      </c>
    </row>
    <row r="174" s="2" customFormat="1" ht="24.15" customHeight="1">
      <c r="A174" s="41"/>
      <c r="B174" s="42"/>
      <c r="C174" s="230" t="s">
        <v>336</v>
      </c>
      <c r="D174" s="230" t="s">
        <v>253</v>
      </c>
      <c r="E174" s="231" t="s">
        <v>7548</v>
      </c>
      <c r="F174" s="232" t="s">
        <v>7360</v>
      </c>
      <c r="G174" s="233" t="s">
        <v>1431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491</v>
      </c>
    </row>
    <row r="175" s="2" customFormat="1" ht="24.15" customHeight="1">
      <c r="A175" s="41"/>
      <c r="B175" s="42"/>
      <c r="C175" s="230" t="s">
        <v>450</v>
      </c>
      <c r="D175" s="230" t="s">
        <v>253</v>
      </c>
      <c r="E175" s="231" t="s">
        <v>7387</v>
      </c>
      <c r="F175" s="232" t="s">
        <v>7362</v>
      </c>
      <c r="G175" s="233" t="s">
        <v>1431</v>
      </c>
      <c r="H175" s="234">
        <v>1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497</v>
      </c>
    </row>
    <row r="176" s="12" customFormat="1" ht="25.92" customHeight="1">
      <c r="A176" s="12"/>
      <c r="B176" s="214"/>
      <c r="C176" s="215"/>
      <c r="D176" s="216" t="s">
        <v>83</v>
      </c>
      <c r="E176" s="217" t="s">
        <v>4463</v>
      </c>
      <c r="F176" s="217" t="s">
        <v>7255</v>
      </c>
      <c r="G176" s="215"/>
      <c r="H176" s="215"/>
      <c r="I176" s="218"/>
      <c r="J176" s="219">
        <f>BK176</f>
        <v>0</v>
      </c>
      <c r="K176" s="215"/>
      <c r="L176" s="220"/>
      <c r="M176" s="221"/>
      <c r="N176" s="222"/>
      <c r="O176" s="222"/>
      <c r="P176" s="223">
        <f>SUM(P177:P183)</f>
        <v>0</v>
      </c>
      <c r="Q176" s="222"/>
      <c r="R176" s="223">
        <f>SUM(R177:R183)</f>
        <v>0</v>
      </c>
      <c r="S176" s="222"/>
      <c r="T176" s="224">
        <f>SUM(T177:T183)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91</v>
      </c>
      <c r="AT176" s="226" t="s">
        <v>83</v>
      </c>
      <c r="AU176" s="226" t="s">
        <v>84</v>
      </c>
      <c r="AY176" s="225" t="s">
        <v>251</v>
      </c>
      <c r="BK176" s="227">
        <f>SUM(BK177:BK183)</f>
        <v>0</v>
      </c>
    </row>
    <row r="177" s="2" customFormat="1" ht="24.15" customHeight="1">
      <c r="A177" s="41"/>
      <c r="B177" s="42"/>
      <c r="C177" s="230" t="s">
        <v>341</v>
      </c>
      <c r="D177" s="230" t="s">
        <v>253</v>
      </c>
      <c r="E177" s="231" t="s">
        <v>7549</v>
      </c>
      <c r="F177" s="232" t="s">
        <v>7257</v>
      </c>
      <c r="G177" s="233" t="s">
        <v>1431</v>
      </c>
      <c r="H177" s="234">
        <v>1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91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93</v>
      </c>
    </row>
    <row r="178" s="2" customFormat="1" ht="37.8" customHeight="1">
      <c r="A178" s="41"/>
      <c r="B178" s="42"/>
      <c r="C178" s="230" t="s">
        <v>462</v>
      </c>
      <c r="D178" s="230" t="s">
        <v>253</v>
      </c>
      <c r="E178" s="231" t="s">
        <v>7550</v>
      </c>
      <c r="F178" s="232" t="s">
        <v>7259</v>
      </c>
      <c r="G178" s="233" t="s">
        <v>1431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91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276</v>
      </c>
    </row>
    <row r="179" s="2" customFormat="1" ht="33" customHeight="1">
      <c r="A179" s="41"/>
      <c r="B179" s="42"/>
      <c r="C179" s="230" t="s">
        <v>352</v>
      </c>
      <c r="D179" s="230" t="s">
        <v>253</v>
      </c>
      <c r="E179" s="231" t="s">
        <v>7260</v>
      </c>
      <c r="F179" s="232" t="s">
        <v>7261</v>
      </c>
      <c r="G179" s="233" t="s">
        <v>1431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91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281</v>
      </c>
    </row>
    <row r="180" s="2" customFormat="1" ht="16.5" customHeight="1">
      <c r="A180" s="41"/>
      <c r="B180" s="42"/>
      <c r="C180" s="230" t="s">
        <v>472</v>
      </c>
      <c r="D180" s="230" t="s">
        <v>253</v>
      </c>
      <c r="E180" s="231" t="s">
        <v>7551</v>
      </c>
      <c r="F180" s="232" t="s">
        <v>7263</v>
      </c>
      <c r="G180" s="233" t="s">
        <v>1431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91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287</v>
      </c>
    </row>
    <row r="181" s="2" customFormat="1" ht="16.5" customHeight="1">
      <c r="A181" s="41"/>
      <c r="B181" s="42"/>
      <c r="C181" s="230" t="s">
        <v>358</v>
      </c>
      <c r="D181" s="230" t="s">
        <v>253</v>
      </c>
      <c r="E181" s="231" t="s">
        <v>7393</v>
      </c>
      <c r="F181" s="232" t="s">
        <v>7265</v>
      </c>
      <c r="G181" s="233" t="s">
        <v>1431</v>
      </c>
      <c r="H181" s="234">
        <v>1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91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8</v>
      </c>
    </row>
    <row r="182" s="2" customFormat="1" ht="16.5" customHeight="1">
      <c r="A182" s="41"/>
      <c r="B182" s="42"/>
      <c r="C182" s="230" t="s">
        <v>488</v>
      </c>
      <c r="D182" s="230" t="s">
        <v>253</v>
      </c>
      <c r="E182" s="231" t="s">
        <v>7552</v>
      </c>
      <c r="F182" s="232" t="s">
        <v>4922</v>
      </c>
      <c r="G182" s="233" t="s">
        <v>1431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91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299</v>
      </c>
    </row>
    <row r="183" s="2" customFormat="1" ht="16.5" customHeight="1">
      <c r="A183" s="41"/>
      <c r="B183" s="42"/>
      <c r="C183" s="230" t="s">
        <v>364</v>
      </c>
      <c r="D183" s="230" t="s">
        <v>253</v>
      </c>
      <c r="E183" s="231" t="s">
        <v>7553</v>
      </c>
      <c r="F183" s="232" t="s">
        <v>4930</v>
      </c>
      <c r="G183" s="233" t="s">
        <v>1431</v>
      </c>
      <c r="H183" s="234">
        <v>1</v>
      </c>
      <c r="I183" s="235"/>
      <c r="J183" s="236">
        <f>ROUND(I183*H183,2)</f>
        <v>0</v>
      </c>
      <c r="K183" s="237"/>
      <c r="L183" s="47"/>
      <c r="M183" s="306" t="s">
        <v>1</v>
      </c>
      <c r="N183" s="307" t="s">
        <v>49</v>
      </c>
      <c r="O183" s="308"/>
      <c r="P183" s="309">
        <f>O183*H183</f>
        <v>0</v>
      </c>
      <c r="Q183" s="309">
        <v>0</v>
      </c>
      <c r="R183" s="309">
        <f>Q183*H183</f>
        <v>0</v>
      </c>
      <c r="S183" s="309">
        <v>0</v>
      </c>
      <c r="T183" s="310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91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304</v>
      </c>
    </row>
    <row r="184" s="2" customFormat="1" ht="6.96" customHeight="1">
      <c r="A184" s="41"/>
      <c r="B184" s="69"/>
      <c r="C184" s="70"/>
      <c r="D184" s="70"/>
      <c r="E184" s="70"/>
      <c r="F184" s="70"/>
      <c r="G184" s="70"/>
      <c r="H184" s="70"/>
      <c r="I184" s="70"/>
      <c r="J184" s="70"/>
      <c r="K184" s="70"/>
      <c r="L184" s="47"/>
      <c r="M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</row>
  </sheetData>
  <sheetProtection sheet="1" autoFilter="0" formatColumns="0" formatRows="0" objects="1" scenarios="1" spinCount="100000" saltValue="b7ElKiSvglEMItmuDEY8ZISKmCBeWqYfJuSRtgVCbwnKoiS9xZvdZAJzaMcRmkotzgG19Eh4Slg5c2itNeLEFw==" hashValue="u9wRFiWwWrJJXlREDVClElfw9NdcA2OKG+kop3Ix9eNY3iES7LqKqXqRJWuOOqPEV+LJJEj2QwD2iBIVLCJkPQ==" algorithmName="SHA-512" password="CC35"/>
  <autoFilter ref="C121:K18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39" r:id="rId1" display="https://podminky.urs.cz/item/CS_URS_2024_01/162751117"/>
    <hyperlink ref="F142" r:id="rId2" display="https://podminky.urs.cz/item/CS_URS_2024_01/162751119"/>
    <hyperlink ref="F147" r:id="rId3" display="https://podminky.urs.cz/item/CS_URS_2024_01/167151111"/>
    <hyperlink ref="F150" r:id="rId4" display="https://podminky.urs.cz/item/CS_URS_2024_01/171201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7554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7555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ROUND((SUM(BE125:BE159)),  2)</f>
        <v>0</v>
      </c>
      <c r="G35" s="41"/>
      <c r="H35" s="41"/>
      <c r="I35" s="167">
        <v>0.20999999999999999</v>
      </c>
      <c r="J35" s="166">
        <f>ROUND(((SUM(BE125:BE159))*I35),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ROUND((SUM(BF125:BF159)),  2)</f>
        <v>0</v>
      </c>
      <c r="G36" s="41"/>
      <c r="H36" s="41"/>
      <c r="I36" s="167">
        <v>0.12</v>
      </c>
      <c r="J36" s="166">
        <f>ROUND(((SUM(BF125:BF159))*I36),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ROUND((SUM(BG125:BG159)),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ROUND((SUM(BH125:BH159)),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ROUND((SUM(BI125:BI159)),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7554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08.1 - NTL plynovod areálový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7556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7557</v>
      </c>
      <c r="E100" s="199"/>
      <c r="F100" s="199"/>
      <c r="G100" s="199"/>
      <c r="H100" s="199"/>
      <c r="I100" s="199"/>
      <c r="J100" s="200">
        <f>J127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7558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7559</v>
      </c>
      <c r="E102" s="199"/>
      <c r="F102" s="199"/>
      <c r="G102" s="199"/>
      <c r="H102" s="199"/>
      <c r="I102" s="199"/>
      <c r="J102" s="200">
        <f>J143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7560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1" customFormat="1" ht="12" customHeight="1">
      <c r="B114" s="23"/>
      <c r="C114" s="34" t="s">
        <v>190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1"/>
      <c r="B115" s="42"/>
      <c r="C115" s="43"/>
      <c r="D115" s="43"/>
      <c r="E115" s="186" t="s">
        <v>7554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192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E11</f>
        <v>SO 08.1 - NTL plynovod areálový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F14</f>
        <v xml:space="preserve"> </v>
      </c>
      <c r="G119" s="43"/>
      <c r="H119" s="43"/>
      <c r="I119" s="34" t="s">
        <v>24</v>
      </c>
      <c r="J119" s="82" t="str">
        <f>IF(J14="","",J14)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E17</f>
        <v>Vysoká škola polytechnická Jihlava</v>
      </c>
      <c r="G121" s="43"/>
      <c r="H121" s="43"/>
      <c r="I121" s="34" t="s">
        <v>36</v>
      </c>
      <c r="J121" s="39" t="str">
        <f>E23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IF(E20="","",E20)</f>
        <v>Vyplň údaj</v>
      </c>
      <c r="G122" s="43"/>
      <c r="H122" s="43"/>
      <c r="I122" s="34" t="s">
        <v>41</v>
      </c>
      <c r="J122" s="39" t="str">
        <f>E26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237</v>
      </c>
      <c r="D124" s="205" t="s">
        <v>69</v>
      </c>
      <c r="E124" s="205" t="s">
        <v>65</v>
      </c>
      <c r="F124" s="205" t="s">
        <v>66</v>
      </c>
      <c r="G124" s="205" t="s">
        <v>238</v>
      </c>
      <c r="H124" s="205" t="s">
        <v>239</v>
      </c>
      <c r="I124" s="205" t="s">
        <v>240</v>
      </c>
      <c r="J124" s="206" t="s">
        <v>196</v>
      </c>
      <c r="K124" s="207" t="s">
        <v>241</v>
      </c>
      <c r="L124" s="208"/>
      <c r="M124" s="103" t="s">
        <v>1</v>
      </c>
      <c r="N124" s="104" t="s">
        <v>48</v>
      </c>
      <c r="O124" s="104" t="s">
        <v>242</v>
      </c>
      <c r="P124" s="104" t="s">
        <v>243</v>
      </c>
      <c r="Q124" s="104" t="s">
        <v>244</v>
      </c>
      <c r="R124" s="104" t="s">
        <v>245</v>
      </c>
      <c r="S124" s="104" t="s">
        <v>246</v>
      </c>
      <c r="T124" s="105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248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P126+P152</f>
        <v>0</v>
      </c>
      <c r="Q125" s="107"/>
      <c r="R125" s="211">
        <f>R126+R152</f>
        <v>0</v>
      </c>
      <c r="S125" s="107"/>
      <c r="T125" s="212">
        <f>T126+T152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BK126+BK152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4463</v>
      </c>
      <c r="F126" s="217" t="s">
        <v>7561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P127+P132+P143</f>
        <v>0</v>
      </c>
      <c r="Q126" s="222"/>
      <c r="R126" s="223">
        <f>R127+R132+R143</f>
        <v>0</v>
      </c>
      <c r="S126" s="222"/>
      <c r="T126" s="224">
        <f>T127+T132+T143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251</v>
      </c>
      <c r="BK126" s="227">
        <f>BK127+BK132+BK143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4917</v>
      </c>
      <c r="F127" s="228" t="s">
        <v>7562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SUM(P128:P131)</f>
        <v>0</v>
      </c>
      <c r="Q127" s="222"/>
      <c r="R127" s="223">
        <f>SUM(R128:R131)</f>
        <v>0</v>
      </c>
      <c r="S127" s="222"/>
      <c r="T127" s="224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251</v>
      </c>
      <c r="BK127" s="227">
        <f>SUM(BK128:BK131)</f>
        <v>0</v>
      </c>
    </row>
    <row r="128" s="2" customFormat="1" ht="16.5" customHeight="1">
      <c r="A128" s="41"/>
      <c r="B128" s="42"/>
      <c r="C128" s="230" t="s">
        <v>91</v>
      </c>
      <c r="D128" s="230" t="s">
        <v>253</v>
      </c>
      <c r="E128" s="231" t="s">
        <v>5454</v>
      </c>
      <c r="F128" s="232" t="s">
        <v>5455</v>
      </c>
      <c r="G128" s="233" t="s">
        <v>321</v>
      </c>
      <c r="H128" s="234">
        <v>2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309</v>
      </c>
    </row>
    <row r="129" s="2" customFormat="1" ht="16.5" customHeight="1">
      <c r="A129" s="41"/>
      <c r="B129" s="42"/>
      <c r="C129" s="230" t="s">
        <v>93</v>
      </c>
      <c r="D129" s="230" t="s">
        <v>253</v>
      </c>
      <c r="E129" s="231" t="s">
        <v>7563</v>
      </c>
      <c r="F129" s="232" t="s">
        <v>7564</v>
      </c>
      <c r="G129" s="233" t="s">
        <v>321</v>
      </c>
      <c r="H129" s="234">
        <v>32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409</v>
      </c>
    </row>
    <row r="130" s="2" customFormat="1" ht="16.5" customHeight="1">
      <c r="A130" s="41"/>
      <c r="B130" s="42"/>
      <c r="C130" s="230" t="s">
        <v>273</v>
      </c>
      <c r="D130" s="230" t="s">
        <v>253</v>
      </c>
      <c r="E130" s="231" t="s">
        <v>7565</v>
      </c>
      <c r="F130" s="232" t="s">
        <v>7566</v>
      </c>
      <c r="G130" s="233" t="s">
        <v>321</v>
      </c>
      <c r="H130" s="234">
        <v>17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322</v>
      </c>
    </row>
    <row r="131" s="2" customFormat="1" ht="16.5" customHeight="1">
      <c r="A131" s="41"/>
      <c r="B131" s="42"/>
      <c r="C131" s="230" t="s">
        <v>257</v>
      </c>
      <c r="D131" s="230" t="s">
        <v>253</v>
      </c>
      <c r="E131" s="231" t="s">
        <v>7567</v>
      </c>
      <c r="F131" s="232" t="s">
        <v>5462</v>
      </c>
      <c r="G131" s="233" t="s">
        <v>1431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336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4465</v>
      </c>
      <c r="F132" s="228" t="s">
        <v>7568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SUM(P133:P142)</f>
        <v>0</v>
      </c>
      <c r="Q132" s="222"/>
      <c r="R132" s="223">
        <f>SUM(R133:R142)</f>
        <v>0</v>
      </c>
      <c r="S132" s="222"/>
      <c r="T132" s="224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251</v>
      </c>
      <c r="BK132" s="227">
        <f>SUM(BK133:BK142)</f>
        <v>0</v>
      </c>
    </row>
    <row r="133" s="2" customFormat="1" ht="24.15" customHeight="1">
      <c r="A133" s="41"/>
      <c r="B133" s="42"/>
      <c r="C133" s="230" t="s">
        <v>284</v>
      </c>
      <c r="D133" s="230" t="s">
        <v>253</v>
      </c>
      <c r="E133" s="231" t="s">
        <v>7569</v>
      </c>
      <c r="F133" s="232" t="s">
        <v>7570</v>
      </c>
      <c r="G133" s="233" t="s">
        <v>265</v>
      </c>
      <c r="H133" s="234">
        <v>28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341</v>
      </c>
    </row>
    <row r="134" s="2" customFormat="1" ht="16.5" customHeight="1">
      <c r="A134" s="41"/>
      <c r="B134" s="42"/>
      <c r="C134" s="230" t="s">
        <v>276</v>
      </c>
      <c r="D134" s="230" t="s">
        <v>253</v>
      </c>
      <c r="E134" s="231" t="s">
        <v>7287</v>
      </c>
      <c r="F134" s="232" t="s">
        <v>7288</v>
      </c>
      <c r="G134" s="233" t="s">
        <v>265</v>
      </c>
      <c r="H134" s="234">
        <v>28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352</v>
      </c>
    </row>
    <row r="135" s="2" customFormat="1" ht="16.5" customHeight="1">
      <c r="A135" s="41"/>
      <c r="B135" s="42"/>
      <c r="C135" s="230" t="s">
        <v>295</v>
      </c>
      <c r="D135" s="230" t="s">
        <v>253</v>
      </c>
      <c r="E135" s="231" t="s">
        <v>7117</v>
      </c>
      <c r="F135" s="232" t="s">
        <v>7571</v>
      </c>
      <c r="G135" s="233" t="s">
        <v>265</v>
      </c>
      <c r="H135" s="234">
        <v>22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358</v>
      </c>
    </row>
    <row r="136" s="2" customFormat="1" ht="16.5" customHeight="1">
      <c r="A136" s="41"/>
      <c r="B136" s="42"/>
      <c r="C136" s="230" t="s">
        <v>281</v>
      </c>
      <c r="D136" s="230" t="s">
        <v>253</v>
      </c>
      <c r="E136" s="231" t="s">
        <v>7572</v>
      </c>
      <c r="F136" s="232" t="s">
        <v>7573</v>
      </c>
      <c r="G136" s="233" t="s">
        <v>265</v>
      </c>
      <c r="H136" s="234">
        <v>6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364</v>
      </c>
    </row>
    <row r="137" s="2" customFormat="1" ht="24.15" customHeight="1">
      <c r="A137" s="41"/>
      <c r="B137" s="42"/>
      <c r="C137" s="230" t="s">
        <v>306</v>
      </c>
      <c r="D137" s="230" t="s">
        <v>253</v>
      </c>
      <c r="E137" s="231" t="s">
        <v>7574</v>
      </c>
      <c r="F137" s="232" t="s">
        <v>7575</v>
      </c>
      <c r="G137" s="233" t="s">
        <v>389</v>
      </c>
      <c r="H137" s="234">
        <v>81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375</v>
      </c>
    </row>
    <row r="138" s="2" customFormat="1" ht="16.5" customHeight="1">
      <c r="A138" s="41"/>
      <c r="B138" s="42"/>
      <c r="C138" s="230" t="s">
        <v>287</v>
      </c>
      <c r="D138" s="230" t="s">
        <v>253</v>
      </c>
      <c r="E138" s="231" t="s">
        <v>7576</v>
      </c>
      <c r="F138" s="232" t="s">
        <v>7577</v>
      </c>
      <c r="G138" s="233" t="s">
        <v>321</v>
      </c>
      <c r="H138" s="234">
        <v>34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390</v>
      </c>
    </row>
    <row r="139" s="2" customFormat="1" ht="16.5" customHeight="1">
      <c r="A139" s="41"/>
      <c r="B139" s="42"/>
      <c r="C139" s="230" t="s">
        <v>333</v>
      </c>
      <c r="D139" s="230" t="s">
        <v>253</v>
      </c>
      <c r="E139" s="231" t="s">
        <v>7578</v>
      </c>
      <c r="F139" s="232" t="s">
        <v>7579</v>
      </c>
      <c r="G139" s="233" t="s">
        <v>321</v>
      </c>
      <c r="H139" s="234">
        <v>34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400</v>
      </c>
    </row>
    <row r="140" s="2" customFormat="1" ht="16.5" customHeight="1">
      <c r="A140" s="41"/>
      <c r="B140" s="42"/>
      <c r="C140" s="230" t="s">
        <v>8</v>
      </c>
      <c r="D140" s="230" t="s">
        <v>253</v>
      </c>
      <c r="E140" s="231" t="s">
        <v>7580</v>
      </c>
      <c r="F140" s="232" t="s">
        <v>5477</v>
      </c>
      <c r="G140" s="233" t="s">
        <v>4509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405</v>
      </c>
    </row>
    <row r="141" s="2" customFormat="1" ht="24.15" customHeight="1">
      <c r="A141" s="41"/>
      <c r="B141" s="42"/>
      <c r="C141" s="230" t="s">
        <v>349</v>
      </c>
      <c r="D141" s="230" t="s">
        <v>253</v>
      </c>
      <c r="E141" s="231" t="s">
        <v>7581</v>
      </c>
      <c r="F141" s="232" t="s">
        <v>7582</v>
      </c>
      <c r="G141" s="233" t="s">
        <v>265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412</v>
      </c>
    </row>
    <row r="142" s="2" customFormat="1" ht="16.5" customHeight="1">
      <c r="A142" s="41"/>
      <c r="B142" s="42"/>
      <c r="C142" s="230" t="s">
        <v>299</v>
      </c>
      <c r="D142" s="230" t="s">
        <v>253</v>
      </c>
      <c r="E142" s="231" t="s">
        <v>5461</v>
      </c>
      <c r="F142" s="232" t="s">
        <v>5462</v>
      </c>
      <c r="G142" s="233" t="s">
        <v>1431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424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4532</v>
      </c>
      <c r="F143" s="228" t="s">
        <v>7583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SUM(P144:P151)</f>
        <v>0</v>
      </c>
      <c r="Q143" s="222"/>
      <c r="R143" s="223">
        <f>SUM(R144:R151)</f>
        <v>0</v>
      </c>
      <c r="S143" s="222"/>
      <c r="T143" s="224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251</v>
      </c>
      <c r="BK143" s="227">
        <f>SUM(BK144:BK151)</f>
        <v>0</v>
      </c>
    </row>
    <row r="144" s="2" customFormat="1" ht="16.5" customHeight="1">
      <c r="A144" s="41"/>
      <c r="B144" s="42"/>
      <c r="C144" s="230" t="s">
        <v>361</v>
      </c>
      <c r="D144" s="230" t="s">
        <v>253</v>
      </c>
      <c r="E144" s="231" t="s">
        <v>5481</v>
      </c>
      <c r="F144" s="232" t="s">
        <v>5482</v>
      </c>
      <c r="G144" s="233" t="s">
        <v>1431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433</v>
      </c>
    </row>
    <row r="145" s="2" customFormat="1" ht="16.5" customHeight="1">
      <c r="A145" s="41"/>
      <c r="B145" s="42"/>
      <c r="C145" s="230" t="s">
        <v>304</v>
      </c>
      <c r="D145" s="230" t="s">
        <v>253</v>
      </c>
      <c r="E145" s="231" t="s">
        <v>5483</v>
      </c>
      <c r="F145" s="232" t="s">
        <v>5484</v>
      </c>
      <c r="G145" s="233" t="s">
        <v>1431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440</v>
      </c>
    </row>
    <row r="146" s="2" customFormat="1" ht="16.5" customHeight="1">
      <c r="A146" s="41"/>
      <c r="B146" s="42"/>
      <c r="C146" s="230" t="s">
        <v>386</v>
      </c>
      <c r="D146" s="230" t="s">
        <v>253</v>
      </c>
      <c r="E146" s="231" t="s">
        <v>5485</v>
      </c>
      <c r="F146" s="232" t="s">
        <v>5486</v>
      </c>
      <c r="G146" s="233" t="s">
        <v>1431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448</v>
      </c>
    </row>
    <row r="147" s="2" customFormat="1" ht="16.5" customHeight="1">
      <c r="A147" s="41"/>
      <c r="B147" s="42"/>
      <c r="C147" s="230" t="s">
        <v>309</v>
      </c>
      <c r="D147" s="230" t="s">
        <v>253</v>
      </c>
      <c r="E147" s="231" t="s">
        <v>7584</v>
      </c>
      <c r="F147" s="232" t="s">
        <v>5488</v>
      </c>
      <c r="G147" s="233" t="s">
        <v>1431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453</v>
      </c>
    </row>
    <row r="148" s="2" customFormat="1" ht="16.5" customHeight="1">
      <c r="A148" s="41"/>
      <c r="B148" s="42"/>
      <c r="C148" s="230" t="s">
        <v>402</v>
      </c>
      <c r="D148" s="230" t="s">
        <v>253</v>
      </c>
      <c r="E148" s="231" t="s">
        <v>7585</v>
      </c>
      <c r="F148" s="232" t="s">
        <v>7586</v>
      </c>
      <c r="G148" s="233" t="s">
        <v>1431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458</v>
      </c>
    </row>
    <row r="149" s="2" customFormat="1" ht="24.15" customHeight="1">
      <c r="A149" s="41"/>
      <c r="B149" s="42"/>
      <c r="C149" s="230" t="s">
        <v>409</v>
      </c>
      <c r="D149" s="230" t="s">
        <v>253</v>
      </c>
      <c r="E149" s="231" t="s">
        <v>5489</v>
      </c>
      <c r="F149" s="232" t="s">
        <v>5490</v>
      </c>
      <c r="G149" s="233" t="s">
        <v>1431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465</v>
      </c>
    </row>
    <row r="150" s="2" customFormat="1" ht="16.5" customHeight="1">
      <c r="A150" s="41"/>
      <c r="B150" s="42"/>
      <c r="C150" s="230" t="s">
        <v>7</v>
      </c>
      <c r="D150" s="230" t="s">
        <v>253</v>
      </c>
      <c r="E150" s="231" t="s">
        <v>5491</v>
      </c>
      <c r="F150" s="232" t="s">
        <v>5492</v>
      </c>
      <c r="G150" s="233" t="s">
        <v>1431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470</v>
      </c>
    </row>
    <row r="151" s="2" customFormat="1" ht="24.15" customHeight="1">
      <c r="A151" s="41"/>
      <c r="B151" s="42"/>
      <c r="C151" s="230" t="s">
        <v>322</v>
      </c>
      <c r="D151" s="230" t="s">
        <v>253</v>
      </c>
      <c r="E151" s="231" t="s">
        <v>5493</v>
      </c>
      <c r="F151" s="232" t="s">
        <v>5494</v>
      </c>
      <c r="G151" s="233" t="s">
        <v>1431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475</v>
      </c>
    </row>
    <row r="152" s="12" customFormat="1" ht="25.92" customHeight="1">
      <c r="A152" s="12"/>
      <c r="B152" s="214"/>
      <c r="C152" s="215"/>
      <c r="D152" s="216" t="s">
        <v>83</v>
      </c>
      <c r="E152" s="217" t="s">
        <v>4461</v>
      </c>
      <c r="F152" s="217" t="s">
        <v>7587</v>
      </c>
      <c r="G152" s="215"/>
      <c r="H152" s="215"/>
      <c r="I152" s="218"/>
      <c r="J152" s="219">
        <f>BK152</f>
        <v>0</v>
      </c>
      <c r="K152" s="215"/>
      <c r="L152" s="220"/>
      <c r="M152" s="221"/>
      <c r="N152" s="222"/>
      <c r="O152" s="222"/>
      <c r="P152" s="223">
        <f>SUM(P153:P159)</f>
        <v>0</v>
      </c>
      <c r="Q152" s="222"/>
      <c r="R152" s="223">
        <f>SUM(R153:R159)</f>
        <v>0</v>
      </c>
      <c r="S152" s="222"/>
      <c r="T152" s="224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84</v>
      </c>
      <c r="AY152" s="225" t="s">
        <v>251</v>
      </c>
      <c r="BK152" s="227">
        <f>SUM(BK153:BK159)</f>
        <v>0</v>
      </c>
    </row>
    <row r="153" s="2" customFormat="1" ht="24.15" customHeight="1">
      <c r="A153" s="41"/>
      <c r="B153" s="42"/>
      <c r="C153" s="230" t="s">
        <v>437</v>
      </c>
      <c r="D153" s="230" t="s">
        <v>253</v>
      </c>
      <c r="E153" s="231" t="s">
        <v>7588</v>
      </c>
      <c r="F153" s="232" t="s">
        <v>7257</v>
      </c>
      <c r="G153" s="233" t="s">
        <v>1431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93</v>
      </c>
    </row>
    <row r="154" s="2" customFormat="1" ht="37.8" customHeight="1">
      <c r="A154" s="41"/>
      <c r="B154" s="42"/>
      <c r="C154" s="230" t="s">
        <v>336</v>
      </c>
      <c r="D154" s="230" t="s">
        <v>253</v>
      </c>
      <c r="E154" s="231" t="s">
        <v>7589</v>
      </c>
      <c r="F154" s="232" t="s">
        <v>7259</v>
      </c>
      <c r="G154" s="233" t="s">
        <v>1431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276</v>
      </c>
    </row>
    <row r="155" s="2" customFormat="1" ht="33" customHeight="1">
      <c r="A155" s="41"/>
      <c r="B155" s="42"/>
      <c r="C155" s="230" t="s">
        <v>450</v>
      </c>
      <c r="D155" s="230" t="s">
        <v>253</v>
      </c>
      <c r="E155" s="231" t="s">
        <v>7590</v>
      </c>
      <c r="F155" s="232" t="s">
        <v>7261</v>
      </c>
      <c r="G155" s="233" t="s">
        <v>1431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281</v>
      </c>
    </row>
    <row r="156" s="2" customFormat="1" ht="16.5" customHeight="1">
      <c r="A156" s="41"/>
      <c r="B156" s="42"/>
      <c r="C156" s="230" t="s">
        <v>341</v>
      </c>
      <c r="D156" s="230" t="s">
        <v>253</v>
      </c>
      <c r="E156" s="231" t="s">
        <v>7591</v>
      </c>
      <c r="F156" s="232" t="s">
        <v>7263</v>
      </c>
      <c r="G156" s="233" t="s">
        <v>1431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287</v>
      </c>
    </row>
    <row r="157" s="2" customFormat="1" ht="16.5" customHeight="1">
      <c r="A157" s="41"/>
      <c r="B157" s="42"/>
      <c r="C157" s="230" t="s">
        <v>462</v>
      </c>
      <c r="D157" s="230" t="s">
        <v>253</v>
      </c>
      <c r="E157" s="231" t="s">
        <v>7592</v>
      </c>
      <c r="F157" s="232" t="s">
        <v>7265</v>
      </c>
      <c r="G157" s="233" t="s">
        <v>1431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8</v>
      </c>
    </row>
    <row r="158" s="2" customFormat="1" ht="16.5" customHeight="1">
      <c r="A158" s="41"/>
      <c r="B158" s="42"/>
      <c r="C158" s="230" t="s">
        <v>352</v>
      </c>
      <c r="D158" s="230" t="s">
        <v>253</v>
      </c>
      <c r="E158" s="231" t="s">
        <v>7593</v>
      </c>
      <c r="F158" s="232" t="s">
        <v>4922</v>
      </c>
      <c r="G158" s="233" t="s">
        <v>1431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299</v>
      </c>
    </row>
    <row r="159" s="2" customFormat="1" ht="16.5" customHeight="1">
      <c r="A159" s="41"/>
      <c r="B159" s="42"/>
      <c r="C159" s="230" t="s">
        <v>472</v>
      </c>
      <c r="D159" s="230" t="s">
        <v>253</v>
      </c>
      <c r="E159" s="231" t="s">
        <v>7594</v>
      </c>
      <c r="F159" s="232" t="s">
        <v>4930</v>
      </c>
      <c r="G159" s="233" t="s">
        <v>1431</v>
      </c>
      <c r="H159" s="234">
        <v>1</v>
      </c>
      <c r="I159" s="235"/>
      <c r="J159" s="236">
        <f>ROUND(I159*H159,2)</f>
        <v>0</v>
      </c>
      <c r="K159" s="237"/>
      <c r="L159" s="47"/>
      <c r="M159" s="306" t="s">
        <v>1</v>
      </c>
      <c r="N159" s="307" t="s">
        <v>49</v>
      </c>
      <c r="O159" s="308"/>
      <c r="P159" s="309">
        <f>O159*H159</f>
        <v>0</v>
      </c>
      <c r="Q159" s="309">
        <v>0</v>
      </c>
      <c r="R159" s="309">
        <f>Q159*H159</f>
        <v>0</v>
      </c>
      <c r="S159" s="309">
        <v>0</v>
      </c>
      <c r="T159" s="31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304</v>
      </c>
    </row>
    <row r="160" s="2" customFormat="1" ht="6.96" customHeight="1">
      <c r="A160" s="41"/>
      <c r="B160" s="69"/>
      <c r="C160" s="70"/>
      <c r="D160" s="70"/>
      <c r="E160" s="70"/>
      <c r="F160" s="70"/>
      <c r="G160" s="70"/>
      <c r="H160" s="70"/>
      <c r="I160" s="70"/>
      <c r="J160" s="70"/>
      <c r="K160" s="70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b7Q0sSP58XaekS1pzYrYJGyLirvYdRMd+7PZvNB6qZk9rAd1lBDQolYT/sjTJi5UgVu8zZmaEjRpetyRKQOZ8g==" hashValue="r3hkFCsFF49mPgNVZ0MMXnQIDCA8sZg792mHKXk4mm+zX/qzUSTgY3N34pvFRT5DN6OVondSpVKBG/errt800g==" algorithmName="SHA-512" password="CC35"/>
  <autoFilter ref="C124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7554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7595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ROUND((SUM(BE127:BE170)),  2)</f>
        <v>0</v>
      </c>
      <c r="G35" s="41"/>
      <c r="H35" s="41"/>
      <c r="I35" s="167">
        <v>0.20999999999999999</v>
      </c>
      <c r="J35" s="166">
        <f>ROUND(((SUM(BE127:BE170))*I35),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ROUND((SUM(BF127:BF170)),  2)</f>
        <v>0</v>
      </c>
      <c r="G36" s="41"/>
      <c r="H36" s="41"/>
      <c r="I36" s="167">
        <v>0.12</v>
      </c>
      <c r="J36" s="166">
        <f>ROUND(((SUM(BF127:BF170))*I36),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ROUND((SUM(BG127:BG170)),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ROUND((SUM(BH127:BH170)),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ROUND((SUM(BI127:BI170)),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7554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08.2 - Přeložka NTL plynovodu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7596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7597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7598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7599</v>
      </c>
      <c r="E102" s="199"/>
      <c r="F102" s="199"/>
      <c r="G102" s="199"/>
      <c r="H102" s="199"/>
      <c r="I102" s="199"/>
      <c r="J102" s="200">
        <f>J139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7600</v>
      </c>
      <c r="E103" s="199"/>
      <c r="F103" s="199"/>
      <c r="G103" s="199"/>
      <c r="H103" s="199"/>
      <c r="I103" s="199"/>
      <c r="J103" s="200">
        <f>J143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7601</v>
      </c>
      <c r="E104" s="199"/>
      <c r="F104" s="199"/>
      <c r="G104" s="199"/>
      <c r="H104" s="199"/>
      <c r="I104" s="199"/>
      <c r="J104" s="200">
        <f>J154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7602</v>
      </c>
      <c r="E105" s="194"/>
      <c r="F105" s="194"/>
      <c r="G105" s="194"/>
      <c r="H105" s="194"/>
      <c r="I105" s="194"/>
      <c r="J105" s="195">
        <f>J163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" customFormat="1" ht="12" customHeight="1">
      <c r="B116" s="23"/>
      <c r="C116" s="34" t="s">
        <v>190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1"/>
      <c r="B117" s="42"/>
      <c r="C117" s="43"/>
      <c r="D117" s="43"/>
      <c r="E117" s="186" t="s">
        <v>7554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192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79" t="str">
        <f>E11</f>
        <v>SO 08.2 - Přeložka NTL plynovodu</v>
      </c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22</v>
      </c>
      <c r="D121" s="43"/>
      <c r="E121" s="43"/>
      <c r="F121" s="29" t="str">
        <f>F14</f>
        <v xml:space="preserve"> </v>
      </c>
      <c r="G121" s="43"/>
      <c r="H121" s="43"/>
      <c r="I121" s="34" t="s">
        <v>24</v>
      </c>
      <c r="J121" s="82" t="str">
        <f>IF(J14="","",J14)</f>
        <v>25. 11. 2022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30</v>
      </c>
      <c r="D123" s="43"/>
      <c r="E123" s="43"/>
      <c r="F123" s="29" t="str">
        <f>E17</f>
        <v>Vysoká škola polytechnická Jihlava</v>
      </c>
      <c r="G123" s="43"/>
      <c r="H123" s="43"/>
      <c r="I123" s="34" t="s">
        <v>36</v>
      </c>
      <c r="J123" s="39" t="str">
        <f>E23</f>
        <v>A32 spol. s r. o.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34</v>
      </c>
      <c r="D124" s="43"/>
      <c r="E124" s="43"/>
      <c r="F124" s="29" t="str">
        <f>IF(E20="","",E20)</f>
        <v>Vyplň údaj</v>
      </c>
      <c r="G124" s="43"/>
      <c r="H124" s="43"/>
      <c r="I124" s="34" t="s">
        <v>41</v>
      </c>
      <c r="J124" s="39" t="str">
        <f>E26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02"/>
      <c r="B126" s="203"/>
      <c r="C126" s="204" t="s">
        <v>237</v>
      </c>
      <c r="D126" s="205" t="s">
        <v>69</v>
      </c>
      <c r="E126" s="205" t="s">
        <v>65</v>
      </c>
      <c r="F126" s="205" t="s">
        <v>66</v>
      </c>
      <c r="G126" s="205" t="s">
        <v>238</v>
      </c>
      <c r="H126" s="205" t="s">
        <v>239</v>
      </c>
      <c r="I126" s="205" t="s">
        <v>240</v>
      </c>
      <c r="J126" s="206" t="s">
        <v>196</v>
      </c>
      <c r="K126" s="207" t="s">
        <v>241</v>
      </c>
      <c r="L126" s="208"/>
      <c r="M126" s="103" t="s">
        <v>1</v>
      </c>
      <c r="N126" s="104" t="s">
        <v>48</v>
      </c>
      <c r="O126" s="104" t="s">
        <v>242</v>
      </c>
      <c r="P126" s="104" t="s">
        <v>243</v>
      </c>
      <c r="Q126" s="104" t="s">
        <v>244</v>
      </c>
      <c r="R126" s="104" t="s">
        <v>245</v>
      </c>
      <c r="S126" s="104" t="s">
        <v>246</v>
      </c>
      <c r="T126" s="105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1"/>
      <c r="B127" s="42"/>
      <c r="C127" s="110" t="s">
        <v>248</v>
      </c>
      <c r="D127" s="43"/>
      <c r="E127" s="43"/>
      <c r="F127" s="43"/>
      <c r="G127" s="43"/>
      <c r="H127" s="43"/>
      <c r="I127" s="43"/>
      <c r="J127" s="209">
        <f>BK127</f>
        <v>0</v>
      </c>
      <c r="K127" s="43"/>
      <c r="L127" s="47"/>
      <c r="M127" s="106"/>
      <c r="N127" s="210"/>
      <c r="O127" s="107"/>
      <c r="P127" s="211">
        <f>P128+P163</f>
        <v>0</v>
      </c>
      <c r="Q127" s="107"/>
      <c r="R127" s="211">
        <f>R128+R163</f>
        <v>0</v>
      </c>
      <c r="S127" s="107"/>
      <c r="T127" s="212">
        <f>T128+T163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83</v>
      </c>
      <c r="AU127" s="19" t="s">
        <v>198</v>
      </c>
      <c r="BK127" s="213">
        <f>BK128+BK163</f>
        <v>0</v>
      </c>
    </row>
    <row r="128" s="12" customFormat="1" ht="25.92" customHeight="1">
      <c r="A128" s="12"/>
      <c r="B128" s="214"/>
      <c r="C128" s="215"/>
      <c r="D128" s="216" t="s">
        <v>83</v>
      </c>
      <c r="E128" s="217" t="s">
        <v>4465</v>
      </c>
      <c r="F128" s="217" t="s">
        <v>7603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P129+P132+P139+P143+P154</f>
        <v>0</v>
      </c>
      <c r="Q128" s="222"/>
      <c r="R128" s="223">
        <f>R129+R132+R139+R143+R154</f>
        <v>0</v>
      </c>
      <c r="S128" s="222"/>
      <c r="T128" s="224">
        <f>T129+T132+T139+T143+T154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84</v>
      </c>
      <c r="AY128" s="225" t="s">
        <v>251</v>
      </c>
      <c r="BK128" s="227">
        <f>BK129+BK132+BK139+BK143+BK154</f>
        <v>0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4555</v>
      </c>
      <c r="F129" s="228" t="s">
        <v>7604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91</v>
      </c>
      <c r="AY129" s="225" t="s">
        <v>251</v>
      </c>
      <c r="BK129" s="227">
        <f>SUM(BK130:BK131)</f>
        <v>0</v>
      </c>
    </row>
    <row r="130" s="2" customFormat="1" ht="33" customHeight="1">
      <c r="A130" s="41"/>
      <c r="B130" s="42"/>
      <c r="C130" s="230" t="s">
        <v>91</v>
      </c>
      <c r="D130" s="230" t="s">
        <v>253</v>
      </c>
      <c r="E130" s="231" t="s">
        <v>7605</v>
      </c>
      <c r="F130" s="232" t="s">
        <v>7606</v>
      </c>
      <c r="G130" s="233" t="s">
        <v>321</v>
      </c>
      <c r="H130" s="234">
        <v>21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309</v>
      </c>
    </row>
    <row r="131" s="2" customFormat="1" ht="24.15" customHeight="1">
      <c r="A131" s="41"/>
      <c r="B131" s="42"/>
      <c r="C131" s="230" t="s">
        <v>93</v>
      </c>
      <c r="D131" s="230" t="s">
        <v>253</v>
      </c>
      <c r="E131" s="231" t="s">
        <v>7607</v>
      </c>
      <c r="F131" s="232" t="s">
        <v>7608</v>
      </c>
      <c r="G131" s="233" t="s">
        <v>321</v>
      </c>
      <c r="H131" s="234">
        <v>61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409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4613</v>
      </c>
      <c r="F132" s="228" t="s">
        <v>7609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SUM(P133:P138)</f>
        <v>0</v>
      </c>
      <c r="Q132" s="222"/>
      <c r="R132" s="223">
        <f>SUM(R133:R138)</f>
        <v>0</v>
      </c>
      <c r="S132" s="222"/>
      <c r="T132" s="224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251</v>
      </c>
      <c r="BK132" s="227">
        <f>SUM(BK133:BK138)</f>
        <v>0</v>
      </c>
    </row>
    <row r="133" s="2" customFormat="1" ht="16.5" customHeight="1">
      <c r="A133" s="41"/>
      <c r="B133" s="42"/>
      <c r="C133" s="230" t="s">
        <v>273</v>
      </c>
      <c r="D133" s="230" t="s">
        <v>253</v>
      </c>
      <c r="E133" s="231" t="s">
        <v>5452</v>
      </c>
      <c r="F133" s="232" t="s">
        <v>5473</v>
      </c>
      <c r="G133" s="233" t="s">
        <v>321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322</v>
      </c>
    </row>
    <row r="134" s="2" customFormat="1" ht="16.5" customHeight="1">
      <c r="A134" s="41"/>
      <c r="B134" s="42"/>
      <c r="C134" s="230" t="s">
        <v>257</v>
      </c>
      <c r="D134" s="230" t="s">
        <v>253</v>
      </c>
      <c r="E134" s="231" t="s">
        <v>5474</v>
      </c>
      <c r="F134" s="232" t="s">
        <v>7610</v>
      </c>
      <c r="G134" s="233" t="s">
        <v>571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336</v>
      </c>
    </row>
    <row r="135" s="2" customFormat="1" ht="16.5" customHeight="1">
      <c r="A135" s="41"/>
      <c r="B135" s="42"/>
      <c r="C135" s="230" t="s">
        <v>284</v>
      </c>
      <c r="D135" s="230" t="s">
        <v>253</v>
      </c>
      <c r="E135" s="231" t="s">
        <v>7611</v>
      </c>
      <c r="F135" s="232" t="s">
        <v>7612</v>
      </c>
      <c r="G135" s="233" t="s">
        <v>571</v>
      </c>
      <c r="H135" s="234">
        <v>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341</v>
      </c>
    </row>
    <row r="136" s="2" customFormat="1" ht="16.5" customHeight="1">
      <c r="A136" s="41"/>
      <c r="B136" s="42"/>
      <c r="C136" s="230" t="s">
        <v>276</v>
      </c>
      <c r="D136" s="230" t="s">
        <v>253</v>
      </c>
      <c r="E136" s="231" t="s">
        <v>7613</v>
      </c>
      <c r="F136" s="232" t="s">
        <v>7614</v>
      </c>
      <c r="G136" s="233" t="s">
        <v>571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352</v>
      </c>
    </row>
    <row r="137" s="2" customFormat="1" ht="16.5" customHeight="1">
      <c r="A137" s="41"/>
      <c r="B137" s="42"/>
      <c r="C137" s="230" t="s">
        <v>295</v>
      </c>
      <c r="D137" s="230" t="s">
        <v>253</v>
      </c>
      <c r="E137" s="231" t="s">
        <v>7615</v>
      </c>
      <c r="F137" s="232" t="s">
        <v>7616</v>
      </c>
      <c r="G137" s="233" t="s">
        <v>571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358</v>
      </c>
    </row>
    <row r="138" s="2" customFormat="1" ht="16.5" customHeight="1">
      <c r="A138" s="41"/>
      <c r="B138" s="42"/>
      <c r="C138" s="230" t="s">
        <v>281</v>
      </c>
      <c r="D138" s="230" t="s">
        <v>253</v>
      </c>
      <c r="E138" s="231" t="s">
        <v>7617</v>
      </c>
      <c r="F138" s="232" t="s">
        <v>5462</v>
      </c>
      <c r="G138" s="233" t="s">
        <v>1431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364</v>
      </c>
    </row>
    <row r="139" s="12" customFormat="1" ht="22.8" customHeight="1">
      <c r="A139" s="12"/>
      <c r="B139" s="214"/>
      <c r="C139" s="215"/>
      <c r="D139" s="216" t="s">
        <v>83</v>
      </c>
      <c r="E139" s="228" t="s">
        <v>5390</v>
      </c>
      <c r="F139" s="228" t="s">
        <v>7618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SUM(P140:P142)</f>
        <v>0</v>
      </c>
      <c r="Q139" s="222"/>
      <c r="R139" s="223">
        <f>SUM(R140:R142)</f>
        <v>0</v>
      </c>
      <c r="S139" s="222"/>
      <c r="T139" s="224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91</v>
      </c>
      <c r="AT139" s="226" t="s">
        <v>83</v>
      </c>
      <c r="AU139" s="226" t="s">
        <v>91</v>
      </c>
      <c r="AY139" s="225" t="s">
        <v>251</v>
      </c>
      <c r="BK139" s="227">
        <f>SUM(BK140:BK142)</f>
        <v>0</v>
      </c>
    </row>
    <row r="140" s="2" customFormat="1" ht="16.5" customHeight="1">
      <c r="A140" s="41"/>
      <c r="B140" s="42"/>
      <c r="C140" s="230" t="s">
        <v>306</v>
      </c>
      <c r="D140" s="230" t="s">
        <v>253</v>
      </c>
      <c r="E140" s="231" t="s">
        <v>7563</v>
      </c>
      <c r="F140" s="232" t="s">
        <v>7564</v>
      </c>
      <c r="G140" s="233" t="s">
        <v>321</v>
      </c>
      <c r="H140" s="234">
        <v>120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375</v>
      </c>
    </row>
    <row r="141" s="2" customFormat="1" ht="16.5" customHeight="1">
      <c r="A141" s="41"/>
      <c r="B141" s="42"/>
      <c r="C141" s="230" t="s">
        <v>287</v>
      </c>
      <c r="D141" s="230" t="s">
        <v>253</v>
      </c>
      <c r="E141" s="231" t="s">
        <v>7565</v>
      </c>
      <c r="F141" s="232" t="s">
        <v>7566</v>
      </c>
      <c r="G141" s="233" t="s">
        <v>321</v>
      </c>
      <c r="H141" s="234">
        <v>17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390</v>
      </c>
    </row>
    <row r="142" s="2" customFormat="1" ht="16.5" customHeight="1">
      <c r="A142" s="41"/>
      <c r="B142" s="42"/>
      <c r="C142" s="230" t="s">
        <v>333</v>
      </c>
      <c r="D142" s="230" t="s">
        <v>253</v>
      </c>
      <c r="E142" s="231" t="s">
        <v>5461</v>
      </c>
      <c r="F142" s="232" t="s">
        <v>5462</v>
      </c>
      <c r="G142" s="233" t="s">
        <v>1431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400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5398</v>
      </c>
      <c r="F143" s="228" t="s">
        <v>7619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SUM(P144:P153)</f>
        <v>0</v>
      </c>
      <c r="Q143" s="222"/>
      <c r="R143" s="223">
        <f>SUM(R144:R153)</f>
        <v>0</v>
      </c>
      <c r="S143" s="222"/>
      <c r="T143" s="224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251</v>
      </c>
      <c r="BK143" s="227">
        <f>SUM(BK144:BK153)</f>
        <v>0</v>
      </c>
    </row>
    <row r="144" s="2" customFormat="1" ht="24.15" customHeight="1">
      <c r="A144" s="41"/>
      <c r="B144" s="42"/>
      <c r="C144" s="230" t="s">
        <v>8</v>
      </c>
      <c r="D144" s="230" t="s">
        <v>253</v>
      </c>
      <c r="E144" s="231" t="s">
        <v>7569</v>
      </c>
      <c r="F144" s="232" t="s">
        <v>7570</v>
      </c>
      <c r="G144" s="233" t="s">
        <v>265</v>
      </c>
      <c r="H144" s="234">
        <v>100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405</v>
      </c>
    </row>
    <row r="145" s="2" customFormat="1" ht="16.5" customHeight="1">
      <c r="A145" s="41"/>
      <c r="B145" s="42"/>
      <c r="C145" s="230" t="s">
        <v>349</v>
      </c>
      <c r="D145" s="230" t="s">
        <v>253</v>
      </c>
      <c r="E145" s="231" t="s">
        <v>7287</v>
      </c>
      <c r="F145" s="232" t="s">
        <v>7288</v>
      </c>
      <c r="G145" s="233" t="s">
        <v>265</v>
      </c>
      <c r="H145" s="234">
        <v>100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412</v>
      </c>
    </row>
    <row r="146" s="2" customFormat="1" ht="16.5" customHeight="1">
      <c r="A146" s="41"/>
      <c r="B146" s="42"/>
      <c r="C146" s="230" t="s">
        <v>299</v>
      </c>
      <c r="D146" s="230" t="s">
        <v>253</v>
      </c>
      <c r="E146" s="231" t="s">
        <v>7117</v>
      </c>
      <c r="F146" s="232" t="s">
        <v>7571</v>
      </c>
      <c r="G146" s="233" t="s">
        <v>265</v>
      </c>
      <c r="H146" s="234">
        <v>80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424</v>
      </c>
    </row>
    <row r="147" s="2" customFormat="1" ht="16.5" customHeight="1">
      <c r="A147" s="41"/>
      <c r="B147" s="42"/>
      <c r="C147" s="230" t="s">
        <v>361</v>
      </c>
      <c r="D147" s="230" t="s">
        <v>253</v>
      </c>
      <c r="E147" s="231" t="s">
        <v>7572</v>
      </c>
      <c r="F147" s="232" t="s">
        <v>7573</v>
      </c>
      <c r="G147" s="233" t="s">
        <v>265</v>
      </c>
      <c r="H147" s="234">
        <v>18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433</v>
      </c>
    </row>
    <row r="148" s="2" customFormat="1" ht="24.15" customHeight="1">
      <c r="A148" s="41"/>
      <c r="B148" s="42"/>
      <c r="C148" s="230" t="s">
        <v>304</v>
      </c>
      <c r="D148" s="230" t="s">
        <v>253</v>
      </c>
      <c r="E148" s="231" t="s">
        <v>7574</v>
      </c>
      <c r="F148" s="232" t="s">
        <v>7575</v>
      </c>
      <c r="G148" s="233" t="s">
        <v>389</v>
      </c>
      <c r="H148" s="234">
        <v>288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440</v>
      </c>
    </row>
    <row r="149" s="2" customFormat="1" ht="16.5" customHeight="1">
      <c r="A149" s="41"/>
      <c r="B149" s="42"/>
      <c r="C149" s="230" t="s">
        <v>386</v>
      </c>
      <c r="D149" s="230" t="s">
        <v>253</v>
      </c>
      <c r="E149" s="231" t="s">
        <v>7576</v>
      </c>
      <c r="F149" s="232" t="s">
        <v>7577</v>
      </c>
      <c r="G149" s="233" t="s">
        <v>321</v>
      </c>
      <c r="H149" s="234">
        <v>120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448</v>
      </c>
    </row>
    <row r="150" s="2" customFormat="1" ht="16.5" customHeight="1">
      <c r="A150" s="41"/>
      <c r="B150" s="42"/>
      <c r="C150" s="230" t="s">
        <v>309</v>
      </c>
      <c r="D150" s="230" t="s">
        <v>253</v>
      </c>
      <c r="E150" s="231" t="s">
        <v>7578</v>
      </c>
      <c r="F150" s="232" t="s">
        <v>7579</v>
      </c>
      <c r="G150" s="233" t="s">
        <v>321</v>
      </c>
      <c r="H150" s="234">
        <v>120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453</v>
      </c>
    </row>
    <row r="151" s="2" customFormat="1" ht="24.15" customHeight="1">
      <c r="A151" s="41"/>
      <c r="B151" s="42"/>
      <c r="C151" s="230" t="s">
        <v>402</v>
      </c>
      <c r="D151" s="230" t="s">
        <v>253</v>
      </c>
      <c r="E151" s="231" t="s">
        <v>7620</v>
      </c>
      <c r="F151" s="232" t="s">
        <v>7621</v>
      </c>
      <c r="G151" s="233" t="s">
        <v>571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458</v>
      </c>
    </row>
    <row r="152" s="2" customFormat="1" ht="24.15" customHeight="1">
      <c r="A152" s="41"/>
      <c r="B152" s="42"/>
      <c r="C152" s="230" t="s">
        <v>409</v>
      </c>
      <c r="D152" s="230" t="s">
        <v>253</v>
      </c>
      <c r="E152" s="231" t="s">
        <v>7581</v>
      </c>
      <c r="F152" s="232" t="s">
        <v>7582</v>
      </c>
      <c r="G152" s="233" t="s">
        <v>265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465</v>
      </c>
    </row>
    <row r="153" s="2" customFormat="1" ht="16.5" customHeight="1">
      <c r="A153" s="41"/>
      <c r="B153" s="42"/>
      <c r="C153" s="230" t="s">
        <v>7</v>
      </c>
      <c r="D153" s="230" t="s">
        <v>253</v>
      </c>
      <c r="E153" s="231" t="s">
        <v>7306</v>
      </c>
      <c r="F153" s="232" t="s">
        <v>5462</v>
      </c>
      <c r="G153" s="233" t="s">
        <v>1431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470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1155</v>
      </c>
      <c r="F154" s="228" t="s">
        <v>7622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SUM(P155:P162)</f>
        <v>0</v>
      </c>
      <c r="Q154" s="222"/>
      <c r="R154" s="223">
        <f>SUM(R155:R162)</f>
        <v>0</v>
      </c>
      <c r="S154" s="222"/>
      <c r="T154" s="224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251</v>
      </c>
      <c r="BK154" s="227">
        <f>SUM(BK155:BK162)</f>
        <v>0</v>
      </c>
    </row>
    <row r="155" s="2" customFormat="1" ht="16.5" customHeight="1">
      <c r="A155" s="41"/>
      <c r="B155" s="42"/>
      <c r="C155" s="230" t="s">
        <v>322</v>
      </c>
      <c r="D155" s="230" t="s">
        <v>253</v>
      </c>
      <c r="E155" s="231" t="s">
        <v>5481</v>
      </c>
      <c r="F155" s="232" t="s">
        <v>5482</v>
      </c>
      <c r="G155" s="233" t="s">
        <v>1431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475</v>
      </c>
    </row>
    <row r="156" s="2" customFormat="1" ht="16.5" customHeight="1">
      <c r="A156" s="41"/>
      <c r="B156" s="42"/>
      <c r="C156" s="230" t="s">
        <v>437</v>
      </c>
      <c r="D156" s="230" t="s">
        <v>253</v>
      </c>
      <c r="E156" s="231" t="s">
        <v>7623</v>
      </c>
      <c r="F156" s="232" t="s">
        <v>5484</v>
      </c>
      <c r="G156" s="233" t="s">
        <v>1431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480</v>
      </c>
    </row>
    <row r="157" s="2" customFormat="1" ht="16.5" customHeight="1">
      <c r="A157" s="41"/>
      <c r="B157" s="42"/>
      <c r="C157" s="230" t="s">
        <v>336</v>
      </c>
      <c r="D157" s="230" t="s">
        <v>253</v>
      </c>
      <c r="E157" s="231" t="s">
        <v>7624</v>
      </c>
      <c r="F157" s="232" t="s">
        <v>5486</v>
      </c>
      <c r="G157" s="233" t="s">
        <v>1431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491</v>
      </c>
    </row>
    <row r="158" s="2" customFormat="1" ht="16.5" customHeight="1">
      <c r="A158" s="41"/>
      <c r="B158" s="42"/>
      <c r="C158" s="230" t="s">
        <v>450</v>
      </c>
      <c r="D158" s="230" t="s">
        <v>253</v>
      </c>
      <c r="E158" s="231" t="s">
        <v>7625</v>
      </c>
      <c r="F158" s="232" t="s">
        <v>5488</v>
      </c>
      <c r="G158" s="233" t="s">
        <v>1431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497</v>
      </c>
    </row>
    <row r="159" s="2" customFormat="1" ht="16.5" customHeight="1">
      <c r="A159" s="41"/>
      <c r="B159" s="42"/>
      <c r="C159" s="230" t="s">
        <v>341</v>
      </c>
      <c r="D159" s="230" t="s">
        <v>253</v>
      </c>
      <c r="E159" s="231" t="s">
        <v>7626</v>
      </c>
      <c r="F159" s="232" t="s">
        <v>7586</v>
      </c>
      <c r="G159" s="233" t="s">
        <v>1431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525</v>
      </c>
    </row>
    <row r="160" s="2" customFormat="1" ht="24.15" customHeight="1">
      <c r="A160" s="41"/>
      <c r="B160" s="42"/>
      <c r="C160" s="230" t="s">
        <v>462</v>
      </c>
      <c r="D160" s="230" t="s">
        <v>253</v>
      </c>
      <c r="E160" s="231" t="s">
        <v>7627</v>
      </c>
      <c r="F160" s="232" t="s">
        <v>5490</v>
      </c>
      <c r="G160" s="233" t="s">
        <v>1431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544</v>
      </c>
    </row>
    <row r="161" s="2" customFormat="1" ht="16.5" customHeight="1">
      <c r="A161" s="41"/>
      <c r="B161" s="42"/>
      <c r="C161" s="230" t="s">
        <v>352</v>
      </c>
      <c r="D161" s="230" t="s">
        <v>253</v>
      </c>
      <c r="E161" s="231" t="s">
        <v>7628</v>
      </c>
      <c r="F161" s="232" t="s">
        <v>5492</v>
      </c>
      <c r="G161" s="233" t="s">
        <v>1431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549</v>
      </c>
    </row>
    <row r="162" s="2" customFormat="1" ht="24.15" customHeight="1">
      <c r="A162" s="41"/>
      <c r="B162" s="42"/>
      <c r="C162" s="230" t="s">
        <v>472</v>
      </c>
      <c r="D162" s="230" t="s">
        <v>253</v>
      </c>
      <c r="E162" s="231" t="s">
        <v>5493</v>
      </c>
      <c r="F162" s="232" t="s">
        <v>5494</v>
      </c>
      <c r="G162" s="233" t="s">
        <v>1431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555</v>
      </c>
    </row>
    <row r="163" s="12" customFormat="1" ht="25.92" customHeight="1">
      <c r="A163" s="12"/>
      <c r="B163" s="214"/>
      <c r="C163" s="215"/>
      <c r="D163" s="216" t="s">
        <v>83</v>
      </c>
      <c r="E163" s="217" t="s">
        <v>4463</v>
      </c>
      <c r="F163" s="217" t="s">
        <v>7587</v>
      </c>
      <c r="G163" s="215"/>
      <c r="H163" s="215"/>
      <c r="I163" s="218"/>
      <c r="J163" s="219">
        <f>BK163</f>
        <v>0</v>
      </c>
      <c r="K163" s="215"/>
      <c r="L163" s="220"/>
      <c r="M163" s="221"/>
      <c r="N163" s="222"/>
      <c r="O163" s="222"/>
      <c r="P163" s="223">
        <f>SUM(P164:P170)</f>
        <v>0</v>
      </c>
      <c r="Q163" s="222"/>
      <c r="R163" s="223">
        <f>SUM(R164:R170)</f>
        <v>0</v>
      </c>
      <c r="S163" s="222"/>
      <c r="T163" s="224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91</v>
      </c>
      <c r="AT163" s="226" t="s">
        <v>83</v>
      </c>
      <c r="AU163" s="226" t="s">
        <v>84</v>
      </c>
      <c r="AY163" s="225" t="s">
        <v>251</v>
      </c>
      <c r="BK163" s="227">
        <f>SUM(BK164:BK170)</f>
        <v>0</v>
      </c>
    </row>
    <row r="164" s="2" customFormat="1" ht="24.15" customHeight="1">
      <c r="A164" s="41"/>
      <c r="B164" s="42"/>
      <c r="C164" s="230" t="s">
        <v>358</v>
      </c>
      <c r="D164" s="230" t="s">
        <v>253</v>
      </c>
      <c r="E164" s="231" t="s">
        <v>7629</v>
      </c>
      <c r="F164" s="232" t="s">
        <v>7257</v>
      </c>
      <c r="G164" s="233" t="s">
        <v>1431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91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93</v>
      </c>
    </row>
    <row r="165" s="2" customFormat="1" ht="37.8" customHeight="1">
      <c r="A165" s="41"/>
      <c r="B165" s="42"/>
      <c r="C165" s="230" t="s">
        <v>488</v>
      </c>
      <c r="D165" s="230" t="s">
        <v>253</v>
      </c>
      <c r="E165" s="231" t="s">
        <v>7630</v>
      </c>
      <c r="F165" s="232" t="s">
        <v>7259</v>
      </c>
      <c r="G165" s="233" t="s">
        <v>1431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91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276</v>
      </c>
    </row>
    <row r="166" s="2" customFormat="1" ht="33" customHeight="1">
      <c r="A166" s="41"/>
      <c r="B166" s="42"/>
      <c r="C166" s="230" t="s">
        <v>364</v>
      </c>
      <c r="D166" s="230" t="s">
        <v>253</v>
      </c>
      <c r="E166" s="231" t="s">
        <v>7631</v>
      </c>
      <c r="F166" s="232" t="s">
        <v>7261</v>
      </c>
      <c r="G166" s="233" t="s">
        <v>1431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281</v>
      </c>
    </row>
    <row r="167" s="2" customFormat="1" ht="16.5" customHeight="1">
      <c r="A167" s="41"/>
      <c r="B167" s="42"/>
      <c r="C167" s="230" t="s">
        <v>522</v>
      </c>
      <c r="D167" s="230" t="s">
        <v>253</v>
      </c>
      <c r="E167" s="231" t="s">
        <v>7632</v>
      </c>
      <c r="F167" s="232" t="s">
        <v>7263</v>
      </c>
      <c r="G167" s="233" t="s">
        <v>1431</v>
      </c>
      <c r="H167" s="234">
        <v>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91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287</v>
      </c>
    </row>
    <row r="168" s="2" customFormat="1" ht="16.5" customHeight="1">
      <c r="A168" s="41"/>
      <c r="B168" s="42"/>
      <c r="C168" s="230" t="s">
        <v>375</v>
      </c>
      <c r="D168" s="230" t="s">
        <v>253</v>
      </c>
      <c r="E168" s="231" t="s">
        <v>7633</v>
      </c>
      <c r="F168" s="232" t="s">
        <v>7265</v>
      </c>
      <c r="G168" s="233" t="s">
        <v>1431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91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8</v>
      </c>
    </row>
    <row r="169" s="2" customFormat="1" ht="16.5" customHeight="1">
      <c r="A169" s="41"/>
      <c r="B169" s="42"/>
      <c r="C169" s="230" t="s">
        <v>546</v>
      </c>
      <c r="D169" s="230" t="s">
        <v>253</v>
      </c>
      <c r="E169" s="231" t="s">
        <v>7634</v>
      </c>
      <c r="F169" s="232" t="s">
        <v>4922</v>
      </c>
      <c r="G169" s="233" t="s">
        <v>1431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299</v>
      </c>
    </row>
    <row r="170" s="2" customFormat="1" ht="16.5" customHeight="1">
      <c r="A170" s="41"/>
      <c r="B170" s="42"/>
      <c r="C170" s="230" t="s">
        <v>390</v>
      </c>
      <c r="D170" s="230" t="s">
        <v>253</v>
      </c>
      <c r="E170" s="231" t="s">
        <v>7553</v>
      </c>
      <c r="F170" s="232" t="s">
        <v>4930</v>
      </c>
      <c r="G170" s="233" t="s">
        <v>1431</v>
      </c>
      <c r="H170" s="234">
        <v>1</v>
      </c>
      <c r="I170" s="235"/>
      <c r="J170" s="236">
        <f>ROUND(I170*H170,2)</f>
        <v>0</v>
      </c>
      <c r="K170" s="237"/>
      <c r="L170" s="47"/>
      <c r="M170" s="306" t="s">
        <v>1</v>
      </c>
      <c r="N170" s="307" t="s">
        <v>49</v>
      </c>
      <c r="O170" s="308"/>
      <c r="P170" s="309">
        <f>O170*H170</f>
        <v>0</v>
      </c>
      <c r="Q170" s="309">
        <v>0</v>
      </c>
      <c r="R170" s="309">
        <f>Q170*H170</f>
        <v>0</v>
      </c>
      <c r="S170" s="309">
        <v>0</v>
      </c>
      <c r="T170" s="310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91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304</v>
      </c>
    </row>
    <row r="171" s="2" customFormat="1" ht="6.96" customHeight="1">
      <c r="A171" s="41"/>
      <c r="B171" s="69"/>
      <c r="C171" s="70"/>
      <c r="D171" s="70"/>
      <c r="E171" s="70"/>
      <c r="F171" s="70"/>
      <c r="G171" s="70"/>
      <c r="H171" s="70"/>
      <c r="I171" s="70"/>
      <c r="J171" s="70"/>
      <c r="K171" s="70"/>
      <c r="L171" s="47"/>
      <c r="M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</sheetData>
  <sheetProtection sheet="1" autoFilter="0" formatColumns="0" formatRows="0" objects="1" scenarios="1" spinCount="100000" saltValue="4+csvmbKulPgjY5xEsBm3Fywe90b5LyCYEi3Mj+CnZ2S127g5gOuy6FPlxt9OzqGzCUvyHPXoWJ+9Ziu9+2zbQ==" hashValue="nqsWjZgg8FELnmjzZda8ofOjSNARQYa85JnCIpijjWn90v9uVuivmnu4R2jjRLwOHaDbVEe4K30GKgBuZHvFeg==" algorithmName="SHA-512" password="CC35"/>
  <autoFilter ref="C126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7635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ROUND((SUM(BE123:BE171)),  2)</f>
        <v>0</v>
      </c>
      <c r="G33" s="41"/>
      <c r="H33" s="41"/>
      <c r="I33" s="167">
        <v>0.20999999999999999</v>
      </c>
      <c r="J33" s="166">
        <f>ROUND(((SUM(BE123:BE171))*I33),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ROUND((SUM(BF123:BF171)),  2)</f>
        <v>0</v>
      </c>
      <c r="G34" s="41"/>
      <c r="H34" s="41"/>
      <c r="I34" s="167">
        <v>0.12</v>
      </c>
      <c r="J34" s="166">
        <f>ROUND(((SUM(BF123:BF171))*I34),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ROUND((SUM(BG123:BG171)),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ROUND((SUM(BH123:BH171)),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ROUND((SUM(BI123:BI171)),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09 - Přípojka STL plynovodu a přeložka STL plynovodu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7248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7636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7637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7638</v>
      </c>
      <c r="E100" s="199"/>
      <c r="F100" s="199"/>
      <c r="G100" s="199"/>
      <c r="H100" s="199"/>
      <c r="I100" s="199"/>
      <c r="J100" s="200">
        <f>J142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7639</v>
      </c>
      <c r="E101" s="199"/>
      <c r="F101" s="199"/>
      <c r="G101" s="199"/>
      <c r="H101" s="199"/>
      <c r="I101" s="199"/>
      <c r="J101" s="200">
        <f>J146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7640</v>
      </c>
      <c r="E102" s="199"/>
      <c r="F102" s="199"/>
      <c r="G102" s="199"/>
      <c r="H102" s="199"/>
      <c r="I102" s="199"/>
      <c r="J102" s="200">
        <f>J149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7641</v>
      </c>
      <c r="E103" s="199"/>
      <c r="F103" s="199"/>
      <c r="G103" s="199"/>
      <c r="H103" s="199"/>
      <c r="I103" s="199"/>
      <c r="J103" s="200">
        <f>J156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SO 09 - Přípojka STL plynovodu a přeložka STL plynovodu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 xml:space="preserve"> 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237</v>
      </c>
      <c r="D122" s="205" t="s">
        <v>69</v>
      </c>
      <c r="E122" s="205" t="s">
        <v>65</v>
      </c>
      <c r="F122" s="205" t="s">
        <v>66</v>
      </c>
      <c r="G122" s="205" t="s">
        <v>238</v>
      </c>
      <c r="H122" s="205" t="s">
        <v>239</v>
      </c>
      <c r="I122" s="205" t="s">
        <v>240</v>
      </c>
      <c r="J122" s="206" t="s">
        <v>196</v>
      </c>
      <c r="K122" s="207" t="s">
        <v>241</v>
      </c>
      <c r="L122" s="208"/>
      <c r="M122" s="103" t="s">
        <v>1</v>
      </c>
      <c r="N122" s="104" t="s">
        <v>48</v>
      </c>
      <c r="O122" s="104" t="s">
        <v>242</v>
      </c>
      <c r="P122" s="104" t="s">
        <v>243</v>
      </c>
      <c r="Q122" s="104" t="s">
        <v>244</v>
      </c>
      <c r="R122" s="104" t="s">
        <v>245</v>
      </c>
      <c r="S122" s="104" t="s">
        <v>246</v>
      </c>
      <c r="T122" s="105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248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P124+P132</f>
        <v>0</v>
      </c>
      <c r="Q123" s="107"/>
      <c r="R123" s="211">
        <f>R124+R132</f>
        <v>0</v>
      </c>
      <c r="S123" s="107"/>
      <c r="T123" s="212">
        <f>T124+T132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BK124+BK132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4463</v>
      </c>
      <c r="F124" s="217" t="s">
        <v>7255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SUM(P125:P131)</f>
        <v>0</v>
      </c>
      <c r="Q124" s="222"/>
      <c r="R124" s="223">
        <f>SUM(R125:R131)</f>
        <v>0</v>
      </c>
      <c r="S124" s="222"/>
      <c r="T124" s="22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84</v>
      </c>
      <c r="AY124" s="225" t="s">
        <v>251</v>
      </c>
      <c r="BK124" s="227">
        <f>SUM(BK125:BK131)</f>
        <v>0</v>
      </c>
    </row>
    <row r="125" s="2" customFormat="1" ht="24.15" customHeight="1">
      <c r="A125" s="41"/>
      <c r="B125" s="42"/>
      <c r="C125" s="230" t="s">
        <v>91</v>
      </c>
      <c r="D125" s="230" t="s">
        <v>253</v>
      </c>
      <c r="E125" s="231" t="s">
        <v>7642</v>
      </c>
      <c r="F125" s="232" t="s">
        <v>7257</v>
      </c>
      <c r="G125" s="233" t="s">
        <v>1431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257</v>
      </c>
      <c r="AT125" s="242" t="s">
        <v>253</v>
      </c>
      <c r="AU125" s="242" t="s">
        <v>91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93</v>
      </c>
    </row>
    <row r="126" s="2" customFormat="1" ht="37.8" customHeight="1">
      <c r="A126" s="41"/>
      <c r="B126" s="42"/>
      <c r="C126" s="230" t="s">
        <v>93</v>
      </c>
      <c r="D126" s="230" t="s">
        <v>253</v>
      </c>
      <c r="E126" s="231" t="s">
        <v>7643</v>
      </c>
      <c r="F126" s="232" t="s">
        <v>7259</v>
      </c>
      <c r="G126" s="233" t="s">
        <v>1431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257</v>
      </c>
      <c r="AT126" s="242" t="s">
        <v>253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276</v>
      </c>
    </row>
    <row r="127" s="2" customFormat="1" ht="33" customHeight="1">
      <c r="A127" s="41"/>
      <c r="B127" s="42"/>
      <c r="C127" s="230" t="s">
        <v>273</v>
      </c>
      <c r="D127" s="230" t="s">
        <v>253</v>
      </c>
      <c r="E127" s="231" t="s">
        <v>7644</v>
      </c>
      <c r="F127" s="232" t="s">
        <v>7261</v>
      </c>
      <c r="G127" s="233" t="s">
        <v>1431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281</v>
      </c>
    </row>
    <row r="128" s="2" customFormat="1" ht="16.5" customHeight="1">
      <c r="A128" s="41"/>
      <c r="B128" s="42"/>
      <c r="C128" s="230" t="s">
        <v>257</v>
      </c>
      <c r="D128" s="230" t="s">
        <v>253</v>
      </c>
      <c r="E128" s="231" t="s">
        <v>7551</v>
      </c>
      <c r="F128" s="232" t="s">
        <v>7263</v>
      </c>
      <c r="G128" s="233" t="s">
        <v>1431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287</v>
      </c>
    </row>
    <row r="129" s="2" customFormat="1" ht="16.5" customHeight="1">
      <c r="A129" s="41"/>
      <c r="B129" s="42"/>
      <c r="C129" s="230" t="s">
        <v>284</v>
      </c>
      <c r="D129" s="230" t="s">
        <v>253</v>
      </c>
      <c r="E129" s="231" t="s">
        <v>7592</v>
      </c>
      <c r="F129" s="232" t="s">
        <v>7265</v>
      </c>
      <c r="G129" s="233" t="s">
        <v>1431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8</v>
      </c>
    </row>
    <row r="130" s="2" customFormat="1" ht="16.5" customHeight="1">
      <c r="A130" s="41"/>
      <c r="B130" s="42"/>
      <c r="C130" s="230" t="s">
        <v>276</v>
      </c>
      <c r="D130" s="230" t="s">
        <v>253</v>
      </c>
      <c r="E130" s="231" t="s">
        <v>7645</v>
      </c>
      <c r="F130" s="232" t="s">
        <v>4922</v>
      </c>
      <c r="G130" s="233" t="s">
        <v>1431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299</v>
      </c>
    </row>
    <row r="131" s="2" customFormat="1" ht="16.5" customHeight="1">
      <c r="A131" s="41"/>
      <c r="B131" s="42"/>
      <c r="C131" s="230" t="s">
        <v>295</v>
      </c>
      <c r="D131" s="230" t="s">
        <v>253</v>
      </c>
      <c r="E131" s="231" t="s">
        <v>7594</v>
      </c>
      <c r="F131" s="232" t="s">
        <v>4930</v>
      </c>
      <c r="G131" s="233" t="s">
        <v>1431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304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4461</v>
      </c>
      <c r="F132" s="217" t="s">
        <v>7646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P133+P142+P146+P149+P156</f>
        <v>0</v>
      </c>
      <c r="Q132" s="222"/>
      <c r="R132" s="223">
        <f>R133+R142+R146+R149+R156</f>
        <v>0</v>
      </c>
      <c r="S132" s="222"/>
      <c r="T132" s="224">
        <f>T133+T142+T146+T149+T156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251</v>
      </c>
      <c r="BK132" s="227">
        <f>BK133+BK142+BK146+BK149+BK156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4917</v>
      </c>
      <c r="F133" s="228" t="s">
        <v>7647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SUM(P134:P141)</f>
        <v>0</v>
      </c>
      <c r="Q133" s="222"/>
      <c r="R133" s="223">
        <f>SUM(R134:R141)</f>
        <v>0</v>
      </c>
      <c r="S133" s="222"/>
      <c r="T133" s="224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251</v>
      </c>
      <c r="BK133" s="227">
        <f>SUM(BK134:BK141)</f>
        <v>0</v>
      </c>
    </row>
    <row r="134" s="2" customFormat="1" ht="21.75" customHeight="1">
      <c r="A134" s="41"/>
      <c r="B134" s="42"/>
      <c r="C134" s="230" t="s">
        <v>281</v>
      </c>
      <c r="D134" s="230" t="s">
        <v>253</v>
      </c>
      <c r="E134" s="231" t="s">
        <v>6539</v>
      </c>
      <c r="F134" s="232" t="s">
        <v>7648</v>
      </c>
      <c r="G134" s="233" t="s">
        <v>265</v>
      </c>
      <c r="H134" s="234">
        <v>6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309</v>
      </c>
    </row>
    <row r="135" s="2" customFormat="1" ht="33" customHeight="1">
      <c r="A135" s="41"/>
      <c r="B135" s="42"/>
      <c r="C135" s="230" t="s">
        <v>306</v>
      </c>
      <c r="D135" s="230" t="s">
        <v>253</v>
      </c>
      <c r="E135" s="231" t="s">
        <v>7274</v>
      </c>
      <c r="F135" s="232" t="s">
        <v>7649</v>
      </c>
      <c r="G135" s="233" t="s">
        <v>265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409</v>
      </c>
    </row>
    <row r="136" s="2" customFormat="1" ht="49.05" customHeight="1">
      <c r="A136" s="41"/>
      <c r="B136" s="42"/>
      <c r="C136" s="230" t="s">
        <v>287</v>
      </c>
      <c r="D136" s="230" t="s">
        <v>253</v>
      </c>
      <c r="E136" s="231" t="s">
        <v>7117</v>
      </c>
      <c r="F136" s="232" t="s">
        <v>7650</v>
      </c>
      <c r="G136" s="233" t="s">
        <v>265</v>
      </c>
      <c r="H136" s="234">
        <v>5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322</v>
      </c>
    </row>
    <row r="137" s="2" customFormat="1" ht="16.5" customHeight="1">
      <c r="A137" s="41"/>
      <c r="B137" s="42"/>
      <c r="C137" s="230" t="s">
        <v>333</v>
      </c>
      <c r="D137" s="230" t="s">
        <v>253</v>
      </c>
      <c r="E137" s="231" t="s">
        <v>7287</v>
      </c>
      <c r="F137" s="232" t="s">
        <v>7288</v>
      </c>
      <c r="G137" s="233" t="s">
        <v>265</v>
      </c>
      <c r="H137" s="234">
        <v>6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336</v>
      </c>
    </row>
    <row r="138" s="2" customFormat="1" ht="24.15" customHeight="1">
      <c r="A138" s="41"/>
      <c r="B138" s="42"/>
      <c r="C138" s="230" t="s">
        <v>8</v>
      </c>
      <c r="D138" s="230" t="s">
        <v>253</v>
      </c>
      <c r="E138" s="231" t="s">
        <v>7651</v>
      </c>
      <c r="F138" s="232" t="s">
        <v>7575</v>
      </c>
      <c r="G138" s="233" t="s">
        <v>389</v>
      </c>
      <c r="H138" s="234">
        <v>15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341</v>
      </c>
    </row>
    <row r="139" s="2" customFormat="1" ht="16.5" customHeight="1">
      <c r="A139" s="41"/>
      <c r="B139" s="42"/>
      <c r="C139" s="230" t="s">
        <v>349</v>
      </c>
      <c r="D139" s="230" t="s">
        <v>253</v>
      </c>
      <c r="E139" s="231" t="s">
        <v>7652</v>
      </c>
      <c r="F139" s="232" t="s">
        <v>7653</v>
      </c>
      <c r="G139" s="233" t="s">
        <v>321</v>
      </c>
      <c r="H139" s="234">
        <v>6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352</v>
      </c>
    </row>
    <row r="140" s="2" customFormat="1" ht="16.5" customHeight="1">
      <c r="A140" s="41"/>
      <c r="B140" s="42"/>
      <c r="C140" s="230" t="s">
        <v>299</v>
      </c>
      <c r="D140" s="230" t="s">
        <v>253</v>
      </c>
      <c r="E140" s="231" t="s">
        <v>7654</v>
      </c>
      <c r="F140" s="232" t="s">
        <v>7579</v>
      </c>
      <c r="G140" s="233" t="s">
        <v>321</v>
      </c>
      <c r="H140" s="234">
        <v>7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358</v>
      </c>
    </row>
    <row r="141" s="2" customFormat="1" ht="16.5" customHeight="1">
      <c r="A141" s="41"/>
      <c r="B141" s="42"/>
      <c r="C141" s="230" t="s">
        <v>361</v>
      </c>
      <c r="D141" s="230" t="s">
        <v>253</v>
      </c>
      <c r="E141" s="231" t="s">
        <v>7655</v>
      </c>
      <c r="F141" s="232" t="s">
        <v>5462</v>
      </c>
      <c r="G141" s="233" t="s">
        <v>1431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364</v>
      </c>
    </row>
    <row r="142" s="12" customFormat="1" ht="22.8" customHeight="1">
      <c r="A142" s="12"/>
      <c r="B142" s="214"/>
      <c r="C142" s="215"/>
      <c r="D142" s="216" t="s">
        <v>83</v>
      </c>
      <c r="E142" s="228" t="s">
        <v>4465</v>
      </c>
      <c r="F142" s="228" t="s">
        <v>7656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SUM(P143:P145)</f>
        <v>0</v>
      </c>
      <c r="Q142" s="222"/>
      <c r="R142" s="223">
        <f>SUM(R143:R145)</f>
        <v>0</v>
      </c>
      <c r="S142" s="222"/>
      <c r="T142" s="224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91</v>
      </c>
      <c r="AY142" s="225" t="s">
        <v>251</v>
      </c>
      <c r="BK142" s="227">
        <f>SUM(BK143:BK145)</f>
        <v>0</v>
      </c>
    </row>
    <row r="143" s="2" customFormat="1" ht="16.5" customHeight="1">
      <c r="A143" s="41"/>
      <c r="B143" s="42"/>
      <c r="C143" s="230" t="s">
        <v>304</v>
      </c>
      <c r="D143" s="230" t="s">
        <v>253</v>
      </c>
      <c r="E143" s="231" t="s">
        <v>7657</v>
      </c>
      <c r="F143" s="232" t="s">
        <v>7658</v>
      </c>
      <c r="G143" s="233" t="s">
        <v>4509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375</v>
      </c>
    </row>
    <row r="144" s="2" customFormat="1" ht="16.5" customHeight="1">
      <c r="A144" s="41"/>
      <c r="B144" s="42"/>
      <c r="C144" s="230" t="s">
        <v>386</v>
      </c>
      <c r="D144" s="230" t="s">
        <v>253</v>
      </c>
      <c r="E144" s="231" t="s">
        <v>7659</v>
      </c>
      <c r="F144" s="232" t="s">
        <v>7660</v>
      </c>
      <c r="G144" s="233" t="s">
        <v>4509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390</v>
      </c>
    </row>
    <row r="145" s="2" customFormat="1" ht="16.5" customHeight="1">
      <c r="A145" s="41"/>
      <c r="B145" s="42"/>
      <c r="C145" s="230" t="s">
        <v>309</v>
      </c>
      <c r="D145" s="230" t="s">
        <v>253</v>
      </c>
      <c r="E145" s="231" t="s">
        <v>7661</v>
      </c>
      <c r="F145" s="232" t="s">
        <v>7333</v>
      </c>
      <c r="G145" s="233" t="s">
        <v>1431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400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4532</v>
      </c>
      <c r="F146" s="228" t="s">
        <v>7662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SUM(P147:P148)</f>
        <v>0</v>
      </c>
      <c r="Q146" s="222"/>
      <c r="R146" s="223">
        <f>SUM(R147:R148)</f>
        <v>0</v>
      </c>
      <c r="S146" s="222"/>
      <c r="T146" s="22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251</v>
      </c>
      <c r="BK146" s="227">
        <f>SUM(BK147:BK148)</f>
        <v>0</v>
      </c>
    </row>
    <row r="147" s="2" customFormat="1" ht="33" customHeight="1">
      <c r="A147" s="41"/>
      <c r="B147" s="42"/>
      <c r="C147" s="230" t="s">
        <v>402</v>
      </c>
      <c r="D147" s="230" t="s">
        <v>253</v>
      </c>
      <c r="E147" s="231" t="s">
        <v>7663</v>
      </c>
      <c r="F147" s="232" t="s">
        <v>7664</v>
      </c>
      <c r="G147" s="233" t="s">
        <v>321</v>
      </c>
      <c r="H147" s="234">
        <v>8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405</v>
      </c>
    </row>
    <row r="148" s="2" customFormat="1" ht="16.5" customHeight="1">
      <c r="A148" s="41"/>
      <c r="B148" s="42"/>
      <c r="C148" s="230" t="s">
        <v>409</v>
      </c>
      <c r="D148" s="230" t="s">
        <v>253</v>
      </c>
      <c r="E148" s="231" t="s">
        <v>7665</v>
      </c>
      <c r="F148" s="232" t="s">
        <v>5462</v>
      </c>
      <c r="G148" s="233" t="s">
        <v>1431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412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4555</v>
      </c>
      <c r="F149" s="228" t="s">
        <v>7666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SUM(P150:P155)</f>
        <v>0</v>
      </c>
      <c r="Q149" s="222"/>
      <c r="R149" s="223">
        <f>SUM(R150:R155)</f>
        <v>0</v>
      </c>
      <c r="S149" s="222"/>
      <c r="T149" s="224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251</v>
      </c>
      <c r="BK149" s="227">
        <f>SUM(BK150:BK155)</f>
        <v>0</v>
      </c>
    </row>
    <row r="150" s="2" customFormat="1" ht="16.5" customHeight="1">
      <c r="A150" s="41"/>
      <c r="B150" s="42"/>
      <c r="C150" s="230" t="s">
        <v>7</v>
      </c>
      <c r="D150" s="230" t="s">
        <v>253</v>
      </c>
      <c r="E150" s="231" t="s">
        <v>7667</v>
      </c>
      <c r="F150" s="232" t="s">
        <v>7668</v>
      </c>
      <c r="G150" s="233" t="s">
        <v>1431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424</v>
      </c>
    </row>
    <row r="151" s="2" customFormat="1" ht="16.5" customHeight="1">
      <c r="A151" s="41"/>
      <c r="B151" s="42"/>
      <c r="C151" s="230" t="s">
        <v>322</v>
      </c>
      <c r="D151" s="230" t="s">
        <v>253</v>
      </c>
      <c r="E151" s="231" t="s">
        <v>7669</v>
      </c>
      <c r="F151" s="232" t="s">
        <v>7670</v>
      </c>
      <c r="G151" s="233" t="s">
        <v>1431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433</v>
      </c>
    </row>
    <row r="152" s="2" customFormat="1" ht="16.5" customHeight="1">
      <c r="A152" s="41"/>
      <c r="B152" s="42"/>
      <c r="C152" s="230" t="s">
        <v>437</v>
      </c>
      <c r="D152" s="230" t="s">
        <v>253</v>
      </c>
      <c r="E152" s="231" t="s">
        <v>7671</v>
      </c>
      <c r="F152" s="232" t="s">
        <v>7358</v>
      </c>
      <c r="G152" s="233" t="s">
        <v>1431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440</v>
      </c>
    </row>
    <row r="153" s="2" customFormat="1" ht="24.15" customHeight="1">
      <c r="A153" s="41"/>
      <c r="B153" s="42"/>
      <c r="C153" s="230" t="s">
        <v>336</v>
      </c>
      <c r="D153" s="230" t="s">
        <v>253</v>
      </c>
      <c r="E153" s="231" t="s">
        <v>7672</v>
      </c>
      <c r="F153" s="232" t="s">
        <v>7673</v>
      </c>
      <c r="G153" s="233" t="s">
        <v>1431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448</v>
      </c>
    </row>
    <row r="154" s="2" customFormat="1" ht="24.15" customHeight="1">
      <c r="A154" s="41"/>
      <c r="B154" s="42"/>
      <c r="C154" s="230" t="s">
        <v>450</v>
      </c>
      <c r="D154" s="230" t="s">
        <v>253</v>
      </c>
      <c r="E154" s="231" t="s">
        <v>7674</v>
      </c>
      <c r="F154" s="232" t="s">
        <v>7675</v>
      </c>
      <c r="G154" s="233" t="s">
        <v>1431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453</v>
      </c>
    </row>
    <row r="155" s="2" customFormat="1" ht="24.15" customHeight="1">
      <c r="A155" s="41"/>
      <c r="B155" s="42"/>
      <c r="C155" s="230" t="s">
        <v>341</v>
      </c>
      <c r="D155" s="230" t="s">
        <v>253</v>
      </c>
      <c r="E155" s="231" t="s">
        <v>7387</v>
      </c>
      <c r="F155" s="232" t="s">
        <v>7362</v>
      </c>
      <c r="G155" s="233" t="s">
        <v>1431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458</v>
      </c>
    </row>
    <row r="156" s="12" customFormat="1" ht="22.8" customHeight="1">
      <c r="A156" s="12"/>
      <c r="B156" s="214"/>
      <c r="C156" s="215"/>
      <c r="D156" s="216" t="s">
        <v>83</v>
      </c>
      <c r="E156" s="228" t="s">
        <v>4613</v>
      </c>
      <c r="F156" s="228" t="s">
        <v>7676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SUM(P157:P171)</f>
        <v>0</v>
      </c>
      <c r="Q156" s="222"/>
      <c r="R156" s="223">
        <f>SUM(R157:R171)</f>
        <v>0</v>
      </c>
      <c r="S156" s="222"/>
      <c r="T156" s="224">
        <f>SUM(T157:T171)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91</v>
      </c>
      <c r="AT156" s="226" t="s">
        <v>83</v>
      </c>
      <c r="AU156" s="226" t="s">
        <v>91</v>
      </c>
      <c r="AY156" s="225" t="s">
        <v>251</v>
      </c>
      <c r="BK156" s="227">
        <f>SUM(BK157:BK171)</f>
        <v>0</v>
      </c>
    </row>
    <row r="157" s="2" customFormat="1" ht="24.15" customHeight="1">
      <c r="A157" s="41"/>
      <c r="B157" s="42"/>
      <c r="C157" s="230" t="s">
        <v>462</v>
      </c>
      <c r="D157" s="230" t="s">
        <v>253</v>
      </c>
      <c r="E157" s="231" t="s">
        <v>7677</v>
      </c>
      <c r="F157" s="232" t="s">
        <v>7678</v>
      </c>
      <c r="G157" s="233" t="s">
        <v>321</v>
      </c>
      <c r="H157" s="234">
        <v>10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465</v>
      </c>
    </row>
    <row r="158" s="2" customFormat="1" ht="16.5" customHeight="1">
      <c r="A158" s="41"/>
      <c r="B158" s="42"/>
      <c r="C158" s="230" t="s">
        <v>352</v>
      </c>
      <c r="D158" s="230" t="s">
        <v>253</v>
      </c>
      <c r="E158" s="231" t="s">
        <v>7679</v>
      </c>
      <c r="F158" s="232" t="s">
        <v>7680</v>
      </c>
      <c r="G158" s="233" t="s">
        <v>1431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470</v>
      </c>
    </row>
    <row r="159" s="2" customFormat="1" ht="24.15" customHeight="1">
      <c r="A159" s="41"/>
      <c r="B159" s="42"/>
      <c r="C159" s="230" t="s">
        <v>472</v>
      </c>
      <c r="D159" s="230" t="s">
        <v>253</v>
      </c>
      <c r="E159" s="231" t="s">
        <v>7681</v>
      </c>
      <c r="F159" s="232" t="s">
        <v>7682</v>
      </c>
      <c r="G159" s="233" t="s">
        <v>321</v>
      </c>
      <c r="H159" s="234">
        <v>6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475</v>
      </c>
    </row>
    <row r="160" s="2" customFormat="1" ht="33" customHeight="1">
      <c r="A160" s="41"/>
      <c r="B160" s="42"/>
      <c r="C160" s="230" t="s">
        <v>358</v>
      </c>
      <c r="D160" s="230" t="s">
        <v>253</v>
      </c>
      <c r="E160" s="231" t="s">
        <v>7683</v>
      </c>
      <c r="F160" s="232" t="s">
        <v>7684</v>
      </c>
      <c r="G160" s="233" t="s">
        <v>321</v>
      </c>
      <c r="H160" s="234">
        <v>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480</v>
      </c>
    </row>
    <row r="161" s="2" customFormat="1" ht="16.5" customHeight="1">
      <c r="A161" s="41"/>
      <c r="B161" s="42"/>
      <c r="C161" s="230" t="s">
        <v>488</v>
      </c>
      <c r="D161" s="230" t="s">
        <v>253</v>
      </c>
      <c r="E161" s="231" t="s">
        <v>7657</v>
      </c>
      <c r="F161" s="232" t="s">
        <v>7658</v>
      </c>
      <c r="G161" s="233" t="s">
        <v>4509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491</v>
      </c>
    </row>
    <row r="162" s="2" customFormat="1" ht="16.5" customHeight="1">
      <c r="A162" s="41"/>
      <c r="B162" s="42"/>
      <c r="C162" s="230" t="s">
        <v>364</v>
      </c>
      <c r="D162" s="230" t="s">
        <v>253</v>
      </c>
      <c r="E162" s="231" t="s">
        <v>7659</v>
      </c>
      <c r="F162" s="232" t="s">
        <v>7660</v>
      </c>
      <c r="G162" s="233" t="s">
        <v>4509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497</v>
      </c>
    </row>
    <row r="163" s="2" customFormat="1" ht="21.75" customHeight="1">
      <c r="A163" s="41"/>
      <c r="B163" s="42"/>
      <c r="C163" s="230" t="s">
        <v>522</v>
      </c>
      <c r="D163" s="230" t="s">
        <v>253</v>
      </c>
      <c r="E163" s="231" t="s">
        <v>6539</v>
      </c>
      <c r="F163" s="232" t="s">
        <v>7648</v>
      </c>
      <c r="G163" s="233" t="s">
        <v>265</v>
      </c>
      <c r="H163" s="234">
        <v>6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525</v>
      </c>
    </row>
    <row r="164" s="2" customFormat="1" ht="33" customHeight="1">
      <c r="A164" s="41"/>
      <c r="B164" s="42"/>
      <c r="C164" s="230" t="s">
        <v>375</v>
      </c>
      <c r="D164" s="230" t="s">
        <v>253</v>
      </c>
      <c r="E164" s="231" t="s">
        <v>7274</v>
      </c>
      <c r="F164" s="232" t="s">
        <v>7649</v>
      </c>
      <c r="G164" s="233" t="s">
        <v>265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544</v>
      </c>
    </row>
    <row r="165" s="2" customFormat="1" ht="49.05" customHeight="1">
      <c r="A165" s="41"/>
      <c r="B165" s="42"/>
      <c r="C165" s="230" t="s">
        <v>546</v>
      </c>
      <c r="D165" s="230" t="s">
        <v>253</v>
      </c>
      <c r="E165" s="231" t="s">
        <v>7117</v>
      </c>
      <c r="F165" s="232" t="s">
        <v>7650</v>
      </c>
      <c r="G165" s="233" t="s">
        <v>265</v>
      </c>
      <c r="H165" s="234">
        <v>5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549</v>
      </c>
    </row>
    <row r="166" s="2" customFormat="1" ht="16.5" customHeight="1">
      <c r="A166" s="41"/>
      <c r="B166" s="42"/>
      <c r="C166" s="230" t="s">
        <v>390</v>
      </c>
      <c r="D166" s="230" t="s">
        <v>253</v>
      </c>
      <c r="E166" s="231" t="s">
        <v>7287</v>
      </c>
      <c r="F166" s="232" t="s">
        <v>7288</v>
      </c>
      <c r="G166" s="233" t="s">
        <v>265</v>
      </c>
      <c r="H166" s="234">
        <v>6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555</v>
      </c>
    </row>
    <row r="167" s="2" customFormat="1" ht="24.15" customHeight="1">
      <c r="A167" s="41"/>
      <c r="B167" s="42"/>
      <c r="C167" s="230" t="s">
        <v>557</v>
      </c>
      <c r="D167" s="230" t="s">
        <v>253</v>
      </c>
      <c r="E167" s="231" t="s">
        <v>7651</v>
      </c>
      <c r="F167" s="232" t="s">
        <v>7575</v>
      </c>
      <c r="G167" s="233" t="s">
        <v>389</v>
      </c>
      <c r="H167" s="234">
        <v>15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560</v>
      </c>
    </row>
    <row r="168" s="2" customFormat="1" ht="16.5" customHeight="1">
      <c r="A168" s="41"/>
      <c r="B168" s="42"/>
      <c r="C168" s="230" t="s">
        <v>400</v>
      </c>
      <c r="D168" s="230" t="s">
        <v>253</v>
      </c>
      <c r="E168" s="231" t="s">
        <v>7652</v>
      </c>
      <c r="F168" s="232" t="s">
        <v>7653</v>
      </c>
      <c r="G168" s="233" t="s">
        <v>321</v>
      </c>
      <c r="H168" s="234">
        <v>6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572</v>
      </c>
    </row>
    <row r="169" s="2" customFormat="1" ht="16.5" customHeight="1">
      <c r="A169" s="41"/>
      <c r="B169" s="42"/>
      <c r="C169" s="230" t="s">
        <v>575</v>
      </c>
      <c r="D169" s="230" t="s">
        <v>253</v>
      </c>
      <c r="E169" s="231" t="s">
        <v>7654</v>
      </c>
      <c r="F169" s="232" t="s">
        <v>7579</v>
      </c>
      <c r="G169" s="233" t="s">
        <v>321</v>
      </c>
      <c r="H169" s="234">
        <v>7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578</v>
      </c>
    </row>
    <row r="170" s="2" customFormat="1" ht="16.5" customHeight="1">
      <c r="A170" s="41"/>
      <c r="B170" s="42"/>
      <c r="C170" s="230" t="s">
        <v>405</v>
      </c>
      <c r="D170" s="230" t="s">
        <v>253</v>
      </c>
      <c r="E170" s="231" t="s">
        <v>7685</v>
      </c>
      <c r="F170" s="232" t="s">
        <v>7333</v>
      </c>
      <c r="G170" s="233" t="s">
        <v>1431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585</v>
      </c>
    </row>
    <row r="171" s="2" customFormat="1">
      <c r="A171" s="41"/>
      <c r="B171" s="42"/>
      <c r="C171" s="43"/>
      <c r="D171" s="251" t="s">
        <v>289</v>
      </c>
      <c r="E171" s="43"/>
      <c r="F171" s="282" t="s">
        <v>7686</v>
      </c>
      <c r="G171" s="43"/>
      <c r="H171" s="43"/>
      <c r="I171" s="246"/>
      <c r="J171" s="43"/>
      <c r="K171" s="43"/>
      <c r="L171" s="47"/>
      <c r="M171" s="326"/>
      <c r="N171" s="327"/>
      <c r="O171" s="308"/>
      <c r="P171" s="308"/>
      <c r="Q171" s="308"/>
      <c r="R171" s="308"/>
      <c r="S171" s="308"/>
      <c r="T171" s="32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289</v>
      </c>
      <c r="AU171" s="19" t="s">
        <v>93</v>
      </c>
    </row>
    <row r="172" s="2" customFormat="1" ht="6.96" customHeight="1">
      <c r="A172" s="41"/>
      <c r="B172" s="69"/>
      <c r="C172" s="70"/>
      <c r="D172" s="70"/>
      <c r="E172" s="70"/>
      <c r="F172" s="70"/>
      <c r="G172" s="70"/>
      <c r="H172" s="70"/>
      <c r="I172" s="70"/>
      <c r="J172" s="70"/>
      <c r="K172" s="70"/>
      <c r="L172" s="47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eqzZzm9UbdB42Bw07NTUVR8ueyuRMW5hqKlaHzZu27M43aACBG8uLcOcsPnW5rbl+uKRjo9xbRo9s5YqkdYi7A==" hashValue="M4UAHq4JM7a7QuJty2+z94YSLEpwGWA/Sb1ocP0WOz6oo7ugDS6NX+RIO9eAN32oIb13Ny9suncMpFnWD9H+ZA==" algorithmName="SHA-512" password="CC35"/>
  <autoFilter ref="C122:K17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7687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ROUND(J125,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ROUND((SUM(BE125:BE206)),  2)</f>
        <v>0</v>
      </c>
      <c r="G33" s="41"/>
      <c r="H33" s="41"/>
      <c r="I33" s="167">
        <v>0.20999999999999999</v>
      </c>
      <c r="J33" s="166">
        <f>ROUND(((SUM(BE125:BE206))*I33),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ROUND((SUM(BF125:BF206)),  2)</f>
        <v>0</v>
      </c>
      <c r="G34" s="41"/>
      <c r="H34" s="41"/>
      <c r="I34" s="167">
        <v>0.12</v>
      </c>
      <c r="J34" s="166">
        <f>ROUND(((SUM(BF125:BF206))*I34),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ROUND((SUM(BG125:BG206)),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ROUND((SUM(BH125:BH206)),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ROUND((SUM(BI125:BI206)),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10 - Úprava přípojek kanalizace a vodovodu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J125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7249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7688</v>
      </c>
      <c r="E98" s="199"/>
      <c r="F98" s="199"/>
      <c r="G98" s="199"/>
      <c r="H98" s="199"/>
      <c r="I98" s="199"/>
      <c r="J98" s="200">
        <f>J127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7689</v>
      </c>
      <c r="E99" s="199"/>
      <c r="F99" s="199"/>
      <c r="G99" s="199"/>
      <c r="H99" s="199"/>
      <c r="I99" s="199"/>
      <c r="J99" s="200">
        <f>J152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7690</v>
      </c>
      <c r="E100" s="199"/>
      <c r="F100" s="199"/>
      <c r="G100" s="199"/>
      <c r="H100" s="199"/>
      <c r="I100" s="199"/>
      <c r="J100" s="200">
        <f>J177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7691</v>
      </c>
      <c r="E101" s="199"/>
      <c r="F101" s="199"/>
      <c r="G101" s="199"/>
      <c r="H101" s="199"/>
      <c r="I101" s="199"/>
      <c r="J101" s="200">
        <f>J180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7692</v>
      </c>
      <c r="E102" s="199"/>
      <c r="F102" s="199"/>
      <c r="G102" s="199"/>
      <c r="H102" s="199"/>
      <c r="I102" s="199"/>
      <c r="J102" s="200">
        <f>J186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7693</v>
      </c>
      <c r="E103" s="199"/>
      <c r="F103" s="199"/>
      <c r="G103" s="199"/>
      <c r="H103" s="199"/>
      <c r="I103" s="199"/>
      <c r="J103" s="200">
        <f>J192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7694</v>
      </c>
      <c r="E104" s="199"/>
      <c r="F104" s="199"/>
      <c r="G104" s="199"/>
      <c r="H104" s="199"/>
      <c r="I104" s="199"/>
      <c r="J104" s="200">
        <f>J194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7367</v>
      </c>
      <c r="E105" s="199"/>
      <c r="F105" s="199"/>
      <c r="G105" s="199"/>
      <c r="H105" s="199"/>
      <c r="I105" s="199"/>
      <c r="J105" s="200">
        <f>J199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190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E9</f>
        <v>SO 10 - Úprava přípojek kanalizace a vodovodu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F12</f>
        <v xml:space="preserve"> </v>
      </c>
      <c r="G119" s="43"/>
      <c r="H119" s="43"/>
      <c r="I119" s="34" t="s">
        <v>24</v>
      </c>
      <c r="J119" s="82" t="str">
        <f>IF(J12="","",J12)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E15</f>
        <v>Vysoká škola polytechnická Jihlava</v>
      </c>
      <c r="G121" s="43"/>
      <c r="H121" s="43"/>
      <c r="I121" s="34" t="s">
        <v>36</v>
      </c>
      <c r="J121" s="39" t="str">
        <f>E21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IF(E18="","",E18)</f>
        <v>Vyplň údaj</v>
      </c>
      <c r="G122" s="43"/>
      <c r="H122" s="43"/>
      <c r="I122" s="34" t="s">
        <v>41</v>
      </c>
      <c r="J122" s="39" t="str">
        <f>E24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237</v>
      </c>
      <c r="D124" s="205" t="s">
        <v>69</v>
      </c>
      <c r="E124" s="205" t="s">
        <v>65</v>
      </c>
      <c r="F124" s="205" t="s">
        <v>66</v>
      </c>
      <c r="G124" s="205" t="s">
        <v>238</v>
      </c>
      <c r="H124" s="205" t="s">
        <v>239</v>
      </c>
      <c r="I124" s="205" t="s">
        <v>240</v>
      </c>
      <c r="J124" s="206" t="s">
        <v>196</v>
      </c>
      <c r="K124" s="207" t="s">
        <v>241</v>
      </c>
      <c r="L124" s="208"/>
      <c r="M124" s="103" t="s">
        <v>1</v>
      </c>
      <c r="N124" s="104" t="s">
        <v>48</v>
      </c>
      <c r="O124" s="104" t="s">
        <v>242</v>
      </c>
      <c r="P124" s="104" t="s">
        <v>243</v>
      </c>
      <c r="Q124" s="104" t="s">
        <v>244</v>
      </c>
      <c r="R124" s="104" t="s">
        <v>245</v>
      </c>
      <c r="S124" s="104" t="s">
        <v>246</v>
      </c>
      <c r="T124" s="105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248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</f>
        <v>0</v>
      </c>
      <c r="Q125" s="107"/>
      <c r="R125" s="211">
        <f>R126</f>
        <v>0</v>
      </c>
      <c r="S125" s="107"/>
      <c r="T125" s="212">
        <f>T126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4461</v>
      </c>
      <c r="F126" s="217" t="s">
        <v>7268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P127+P152+P177+P180+P186+P192+P194+P199</f>
        <v>0</v>
      </c>
      <c r="Q126" s="222"/>
      <c r="R126" s="223">
        <f>R127+R152+R177+R180+R186+R192+R194+R199</f>
        <v>0</v>
      </c>
      <c r="S126" s="222"/>
      <c r="T126" s="224">
        <f>T127+T152+T177+T180+T186+T192+T194+T199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251</v>
      </c>
      <c r="BK126" s="227">
        <f>BK127+BK152+BK177+BK180+BK186+BK192+BK194+BK199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4917</v>
      </c>
      <c r="F127" s="228" t="s">
        <v>7695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SUM(P128:P151)</f>
        <v>0</v>
      </c>
      <c r="Q127" s="222"/>
      <c r="R127" s="223">
        <f>SUM(R128:R151)</f>
        <v>0</v>
      </c>
      <c r="S127" s="222"/>
      <c r="T127" s="224">
        <f>SUM(T128:T151)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251</v>
      </c>
      <c r="BK127" s="227">
        <f>SUM(BK128:BK151)</f>
        <v>0</v>
      </c>
    </row>
    <row r="128" s="2" customFormat="1" ht="16.5" customHeight="1">
      <c r="A128" s="41"/>
      <c r="B128" s="42"/>
      <c r="C128" s="230" t="s">
        <v>91</v>
      </c>
      <c r="D128" s="230" t="s">
        <v>253</v>
      </c>
      <c r="E128" s="231" t="s">
        <v>7696</v>
      </c>
      <c r="F128" s="232" t="s">
        <v>7697</v>
      </c>
      <c r="G128" s="233" t="s">
        <v>265</v>
      </c>
      <c r="H128" s="234">
        <v>53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309</v>
      </c>
    </row>
    <row r="129" s="2" customFormat="1" ht="33" customHeight="1">
      <c r="A129" s="41"/>
      <c r="B129" s="42"/>
      <c r="C129" s="230" t="s">
        <v>93</v>
      </c>
      <c r="D129" s="230" t="s">
        <v>253</v>
      </c>
      <c r="E129" s="231" t="s">
        <v>7274</v>
      </c>
      <c r="F129" s="232" t="s">
        <v>7698</v>
      </c>
      <c r="G129" s="233" t="s">
        <v>265</v>
      </c>
      <c r="H129" s="234">
        <v>12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409</v>
      </c>
    </row>
    <row r="130" s="2" customFormat="1" ht="44.25" customHeight="1">
      <c r="A130" s="41"/>
      <c r="B130" s="42"/>
      <c r="C130" s="230" t="s">
        <v>273</v>
      </c>
      <c r="D130" s="230" t="s">
        <v>253</v>
      </c>
      <c r="E130" s="231" t="s">
        <v>7117</v>
      </c>
      <c r="F130" s="232" t="s">
        <v>7280</v>
      </c>
      <c r="G130" s="233" t="s">
        <v>265</v>
      </c>
      <c r="H130" s="234">
        <v>41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322</v>
      </c>
    </row>
    <row r="131" s="2" customFormat="1" ht="16.5" customHeight="1">
      <c r="A131" s="41"/>
      <c r="B131" s="42"/>
      <c r="C131" s="230" t="s">
        <v>257</v>
      </c>
      <c r="D131" s="230" t="s">
        <v>253</v>
      </c>
      <c r="E131" s="231" t="s">
        <v>7287</v>
      </c>
      <c r="F131" s="232" t="s">
        <v>7288</v>
      </c>
      <c r="G131" s="233" t="s">
        <v>265</v>
      </c>
      <c r="H131" s="234">
        <v>53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336</v>
      </c>
    </row>
    <row r="132" s="2" customFormat="1" ht="24.15" customHeight="1">
      <c r="A132" s="41"/>
      <c r="B132" s="42"/>
      <c r="C132" s="230" t="s">
        <v>405</v>
      </c>
      <c r="D132" s="230" t="s">
        <v>253</v>
      </c>
      <c r="E132" s="231" t="s">
        <v>7699</v>
      </c>
      <c r="F132" s="232" t="s">
        <v>7700</v>
      </c>
      <c r="G132" s="233" t="s">
        <v>265</v>
      </c>
      <c r="H132" s="234">
        <v>53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7701</v>
      </c>
    </row>
    <row r="133" s="2" customFormat="1">
      <c r="A133" s="41"/>
      <c r="B133" s="42"/>
      <c r="C133" s="43"/>
      <c r="D133" s="244" t="s">
        <v>258</v>
      </c>
      <c r="E133" s="43"/>
      <c r="F133" s="245" t="s">
        <v>7702</v>
      </c>
      <c r="G133" s="43"/>
      <c r="H133" s="43"/>
      <c r="I133" s="246"/>
      <c r="J133" s="43"/>
      <c r="K133" s="43"/>
      <c r="L133" s="47"/>
      <c r="M133" s="247"/>
      <c r="N133" s="248"/>
      <c r="O133" s="94"/>
      <c r="P133" s="94"/>
      <c r="Q133" s="94"/>
      <c r="R133" s="94"/>
      <c r="S133" s="94"/>
      <c r="T133" s="95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258</v>
      </c>
      <c r="AU133" s="19" t="s">
        <v>93</v>
      </c>
    </row>
    <row r="134" s="13" customFormat="1">
      <c r="A134" s="13"/>
      <c r="B134" s="249"/>
      <c r="C134" s="250"/>
      <c r="D134" s="251" t="s">
        <v>260</v>
      </c>
      <c r="E134" s="252" t="s">
        <v>1</v>
      </c>
      <c r="F134" s="253" t="s">
        <v>7703</v>
      </c>
      <c r="G134" s="250"/>
      <c r="H134" s="254">
        <v>53</v>
      </c>
      <c r="I134" s="255"/>
      <c r="J134" s="250"/>
      <c r="K134" s="250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260</v>
      </c>
      <c r="AU134" s="260" t="s">
        <v>93</v>
      </c>
      <c r="AV134" s="13" t="s">
        <v>93</v>
      </c>
      <c r="AW134" s="13" t="s">
        <v>40</v>
      </c>
      <c r="AX134" s="13" t="s">
        <v>91</v>
      </c>
      <c r="AY134" s="260" t="s">
        <v>251</v>
      </c>
    </row>
    <row r="135" s="2" customFormat="1" ht="37.8" customHeight="1">
      <c r="A135" s="41"/>
      <c r="B135" s="42"/>
      <c r="C135" s="230" t="s">
        <v>588</v>
      </c>
      <c r="D135" s="230" t="s">
        <v>253</v>
      </c>
      <c r="E135" s="231" t="s">
        <v>279</v>
      </c>
      <c r="F135" s="232" t="s">
        <v>280</v>
      </c>
      <c r="G135" s="233" t="s">
        <v>265</v>
      </c>
      <c r="H135" s="234">
        <v>12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7704</v>
      </c>
    </row>
    <row r="136" s="2" customFormat="1">
      <c r="A136" s="41"/>
      <c r="B136" s="42"/>
      <c r="C136" s="43"/>
      <c r="D136" s="244" t="s">
        <v>258</v>
      </c>
      <c r="E136" s="43"/>
      <c r="F136" s="245" t="s">
        <v>7290</v>
      </c>
      <c r="G136" s="43"/>
      <c r="H136" s="43"/>
      <c r="I136" s="246"/>
      <c r="J136" s="43"/>
      <c r="K136" s="43"/>
      <c r="L136" s="47"/>
      <c r="M136" s="247"/>
      <c r="N136" s="248"/>
      <c r="O136" s="94"/>
      <c r="P136" s="94"/>
      <c r="Q136" s="94"/>
      <c r="R136" s="94"/>
      <c r="S136" s="94"/>
      <c r="T136" s="95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258</v>
      </c>
      <c r="AU136" s="19" t="s">
        <v>93</v>
      </c>
    </row>
    <row r="137" s="13" customFormat="1">
      <c r="A137" s="13"/>
      <c r="B137" s="249"/>
      <c r="C137" s="250"/>
      <c r="D137" s="251" t="s">
        <v>260</v>
      </c>
      <c r="E137" s="252" t="s">
        <v>1</v>
      </c>
      <c r="F137" s="253" t="s">
        <v>7705</v>
      </c>
      <c r="G137" s="250"/>
      <c r="H137" s="254">
        <v>12</v>
      </c>
      <c r="I137" s="255"/>
      <c r="J137" s="250"/>
      <c r="K137" s="250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260</v>
      </c>
      <c r="AU137" s="260" t="s">
        <v>93</v>
      </c>
      <c r="AV137" s="13" t="s">
        <v>93</v>
      </c>
      <c r="AW137" s="13" t="s">
        <v>40</v>
      </c>
      <c r="AX137" s="13" t="s">
        <v>91</v>
      </c>
      <c r="AY137" s="260" t="s">
        <v>251</v>
      </c>
    </row>
    <row r="138" s="2" customFormat="1" ht="37.8" customHeight="1">
      <c r="A138" s="41"/>
      <c r="B138" s="42"/>
      <c r="C138" s="230" t="s">
        <v>412</v>
      </c>
      <c r="D138" s="230" t="s">
        <v>253</v>
      </c>
      <c r="E138" s="231" t="s">
        <v>285</v>
      </c>
      <c r="F138" s="232" t="s">
        <v>286</v>
      </c>
      <c r="G138" s="233" t="s">
        <v>265</v>
      </c>
      <c r="H138" s="234">
        <v>120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7706</v>
      </c>
    </row>
    <row r="139" s="2" customFormat="1">
      <c r="A139" s="41"/>
      <c r="B139" s="42"/>
      <c r="C139" s="43"/>
      <c r="D139" s="244" t="s">
        <v>258</v>
      </c>
      <c r="E139" s="43"/>
      <c r="F139" s="245" t="s">
        <v>7293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258</v>
      </c>
      <c r="AU139" s="19" t="s">
        <v>93</v>
      </c>
    </row>
    <row r="140" s="2" customFormat="1">
      <c r="A140" s="41"/>
      <c r="B140" s="42"/>
      <c r="C140" s="43"/>
      <c r="D140" s="251" t="s">
        <v>289</v>
      </c>
      <c r="E140" s="43"/>
      <c r="F140" s="282" t="s">
        <v>1511</v>
      </c>
      <c r="G140" s="43"/>
      <c r="H140" s="43"/>
      <c r="I140" s="246"/>
      <c r="J140" s="43"/>
      <c r="K140" s="43"/>
      <c r="L140" s="47"/>
      <c r="M140" s="247"/>
      <c r="N140" s="248"/>
      <c r="O140" s="94"/>
      <c r="P140" s="94"/>
      <c r="Q140" s="94"/>
      <c r="R140" s="94"/>
      <c r="S140" s="94"/>
      <c r="T140" s="9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289</v>
      </c>
      <c r="AU140" s="19" t="s">
        <v>93</v>
      </c>
    </row>
    <row r="141" s="13" customFormat="1">
      <c r="A141" s="13"/>
      <c r="B141" s="249"/>
      <c r="C141" s="250"/>
      <c r="D141" s="251" t="s">
        <v>260</v>
      </c>
      <c r="E141" s="252" t="s">
        <v>1</v>
      </c>
      <c r="F141" s="253" t="s">
        <v>7705</v>
      </c>
      <c r="G141" s="250"/>
      <c r="H141" s="254">
        <v>12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260</v>
      </c>
      <c r="AU141" s="260" t="s">
        <v>93</v>
      </c>
      <c r="AV141" s="13" t="s">
        <v>93</v>
      </c>
      <c r="AW141" s="13" t="s">
        <v>40</v>
      </c>
      <c r="AX141" s="13" t="s">
        <v>91</v>
      </c>
      <c r="AY141" s="260" t="s">
        <v>251</v>
      </c>
    </row>
    <row r="142" s="13" customFormat="1">
      <c r="A142" s="13"/>
      <c r="B142" s="249"/>
      <c r="C142" s="250"/>
      <c r="D142" s="251" t="s">
        <v>260</v>
      </c>
      <c r="E142" s="250"/>
      <c r="F142" s="253" t="s">
        <v>7707</v>
      </c>
      <c r="G142" s="250"/>
      <c r="H142" s="254">
        <v>120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260</v>
      </c>
      <c r="AU142" s="260" t="s">
        <v>93</v>
      </c>
      <c r="AV142" s="13" t="s">
        <v>93</v>
      </c>
      <c r="AW142" s="13" t="s">
        <v>4</v>
      </c>
      <c r="AX142" s="13" t="s">
        <v>91</v>
      </c>
      <c r="AY142" s="260" t="s">
        <v>251</v>
      </c>
    </row>
    <row r="143" s="2" customFormat="1" ht="33" customHeight="1">
      <c r="A143" s="41"/>
      <c r="B143" s="42"/>
      <c r="C143" s="230" t="s">
        <v>600</v>
      </c>
      <c r="D143" s="230" t="s">
        <v>253</v>
      </c>
      <c r="E143" s="231" t="s">
        <v>296</v>
      </c>
      <c r="F143" s="232" t="s">
        <v>297</v>
      </c>
      <c r="G143" s="233" t="s">
        <v>298</v>
      </c>
      <c r="H143" s="234">
        <v>20.399999999999999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7708</v>
      </c>
    </row>
    <row r="144" s="2" customFormat="1">
      <c r="A144" s="41"/>
      <c r="B144" s="42"/>
      <c r="C144" s="43"/>
      <c r="D144" s="244" t="s">
        <v>258</v>
      </c>
      <c r="E144" s="43"/>
      <c r="F144" s="245" t="s">
        <v>7299</v>
      </c>
      <c r="G144" s="43"/>
      <c r="H144" s="43"/>
      <c r="I144" s="246"/>
      <c r="J144" s="43"/>
      <c r="K144" s="43"/>
      <c r="L144" s="47"/>
      <c r="M144" s="247"/>
      <c r="N144" s="248"/>
      <c r="O144" s="94"/>
      <c r="P144" s="94"/>
      <c r="Q144" s="94"/>
      <c r="R144" s="94"/>
      <c r="S144" s="94"/>
      <c r="T144" s="95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258</v>
      </c>
      <c r="AU144" s="19" t="s">
        <v>93</v>
      </c>
    </row>
    <row r="145" s="2" customFormat="1">
      <c r="A145" s="41"/>
      <c r="B145" s="42"/>
      <c r="C145" s="43"/>
      <c r="D145" s="251" t="s">
        <v>289</v>
      </c>
      <c r="E145" s="43"/>
      <c r="F145" s="282" t="s">
        <v>7300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289</v>
      </c>
      <c r="AU145" s="19" t="s">
        <v>93</v>
      </c>
    </row>
    <row r="146" s="13" customFormat="1">
      <c r="A146" s="13"/>
      <c r="B146" s="249"/>
      <c r="C146" s="250"/>
      <c r="D146" s="251" t="s">
        <v>260</v>
      </c>
      <c r="E146" s="252" t="s">
        <v>1</v>
      </c>
      <c r="F146" s="253" t="s">
        <v>7705</v>
      </c>
      <c r="G146" s="250"/>
      <c r="H146" s="254">
        <v>12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260</v>
      </c>
      <c r="AU146" s="260" t="s">
        <v>93</v>
      </c>
      <c r="AV146" s="13" t="s">
        <v>93</v>
      </c>
      <c r="AW146" s="13" t="s">
        <v>40</v>
      </c>
      <c r="AX146" s="13" t="s">
        <v>91</v>
      </c>
      <c r="AY146" s="260" t="s">
        <v>251</v>
      </c>
    </row>
    <row r="147" s="13" customFormat="1">
      <c r="A147" s="13"/>
      <c r="B147" s="249"/>
      <c r="C147" s="250"/>
      <c r="D147" s="251" t="s">
        <v>260</v>
      </c>
      <c r="E147" s="250"/>
      <c r="F147" s="253" t="s">
        <v>7709</v>
      </c>
      <c r="G147" s="250"/>
      <c r="H147" s="254">
        <v>20.399999999999999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260</v>
      </c>
      <c r="AU147" s="260" t="s">
        <v>93</v>
      </c>
      <c r="AV147" s="13" t="s">
        <v>93</v>
      </c>
      <c r="AW147" s="13" t="s">
        <v>4</v>
      </c>
      <c r="AX147" s="13" t="s">
        <v>91</v>
      </c>
      <c r="AY147" s="260" t="s">
        <v>251</v>
      </c>
    </row>
    <row r="148" s="2" customFormat="1" ht="24.15" customHeight="1">
      <c r="A148" s="41"/>
      <c r="B148" s="42"/>
      <c r="C148" s="230" t="s">
        <v>284</v>
      </c>
      <c r="D148" s="230" t="s">
        <v>253</v>
      </c>
      <c r="E148" s="231" t="s">
        <v>7710</v>
      </c>
      <c r="F148" s="232" t="s">
        <v>7711</v>
      </c>
      <c r="G148" s="233" t="s">
        <v>389</v>
      </c>
      <c r="H148" s="234">
        <v>102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341</v>
      </c>
    </row>
    <row r="149" s="2" customFormat="1" ht="16.5" customHeight="1">
      <c r="A149" s="41"/>
      <c r="B149" s="42"/>
      <c r="C149" s="230" t="s">
        <v>276</v>
      </c>
      <c r="D149" s="230" t="s">
        <v>253</v>
      </c>
      <c r="E149" s="231" t="s">
        <v>7712</v>
      </c>
      <c r="F149" s="232" t="s">
        <v>7713</v>
      </c>
      <c r="G149" s="233" t="s">
        <v>321</v>
      </c>
      <c r="H149" s="234">
        <v>30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352</v>
      </c>
    </row>
    <row r="150" s="2" customFormat="1" ht="16.5" customHeight="1">
      <c r="A150" s="41"/>
      <c r="B150" s="42"/>
      <c r="C150" s="230" t="s">
        <v>295</v>
      </c>
      <c r="D150" s="230" t="s">
        <v>253</v>
      </c>
      <c r="E150" s="231" t="s">
        <v>7714</v>
      </c>
      <c r="F150" s="232" t="s">
        <v>7715</v>
      </c>
      <c r="G150" s="233" t="s">
        <v>321</v>
      </c>
      <c r="H150" s="234">
        <v>30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358</v>
      </c>
    </row>
    <row r="151" s="2" customFormat="1" ht="16.5" customHeight="1">
      <c r="A151" s="41"/>
      <c r="B151" s="42"/>
      <c r="C151" s="230" t="s">
        <v>281</v>
      </c>
      <c r="D151" s="230" t="s">
        <v>253</v>
      </c>
      <c r="E151" s="231" t="s">
        <v>7617</v>
      </c>
      <c r="F151" s="232" t="s">
        <v>5462</v>
      </c>
      <c r="G151" s="233" t="s">
        <v>1431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364</v>
      </c>
    </row>
    <row r="152" s="12" customFormat="1" ht="22.8" customHeight="1">
      <c r="A152" s="12"/>
      <c r="B152" s="214"/>
      <c r="C152" s="215"/>
      <c r="D152" s="216" t="s">
        <v>83</v>
      </c>
      <c r="E152" s="228" t="s">
        <v>4465</v>
      </c>
      <c r="F152" s="228" t="s">
        <v>7716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SUM(P153:P176)</f>
        <v>0</v>
      </c>
      <c r="Q152" s="222"/>
      <c r="R152" s="223">
        <f>SUM(R153:R176)</f>
        <v>0</v>
      </c>
      <c r="S152" s="222"/>
      <c r="T152" s="224">
        <f>SUM(T153:T176)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91</v>
      </c>
      <c r="AY152" s="225" t="s">
        <v>251</v>
      </c>
      <c r="BK152" s="227">
        <f>SUM(BK153:BK176)</f>
        <v>0</v>
      </c>
    </row>
    <row r="153" s="2" customFormat="1" ht="16.5" customHeight="1">
      <c r="A153" s="41"/>
      <c r="B153" s="42"/>
      <c r="C153" s="230" t="s">
        <v>306</v>
      </c>
      <c r="D153" s="230" t="s">
        <v>253</v>
      </c>
      <c r="E153" s="231" t="s">
        <v>7717</v>
      </c>
      <c r="F153" s="232" t="s">
        <v>7718</v>
      </c>
      <c r="G153" s="233" t="s">
        <v>265</v>
      </c>
      <c r="H153" s="234">
        <v>40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375</v>
      </c>
    </row>
    <row r="154" s="2" customFormat="1" ht="44.25" customHeight="1">
      <c r="A154" s="41"/>
      <c r="B154" s="42"/>
      <c r="C154" s="230" t="s">
        <v>287</v>
      </c>
      <c r="D154" s="230" t="s">
        <v>253</v>
      </c>
      <c r="E154" s="231" t="s">
        <v>7117</v>
      </c>
      <c r="F154" s="232" t="s">
        <v>7280</v>
      </c>
      <c r="G154" s="233" t="s">
        <v>265</v>
      </c>
      <c r="H154" s="234">
        <v>30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390</v>
      </c>
    </row>
    <row r="155" s="2" customFormat="1" ht="16.5" customHeight="1">
      <c r="A155" s="41"/>
      <c r="B155" s="42"/>
      <c r="C155" s="230" t="s">
        <v>333</v>
      </c>
      <c r="D155" s="230" t="s">
        <v>253</v>
      </c>
      <c r="E155" s="231" t="s">
        <v>7287</v>
      </c>
      <c r="F155" s="232" t="s">
        <v>7288</v>
      </c>
      <c r="G155" s="233" t="s">
        <v>265</v>
      </c>
      <c r="H155" s="234">
        <v>40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400</v>
      </c>
    </row>
    <row r="156" s="2" customFormat="1" ht="24.15" customHeight="1">
      <c r="A156" s="41"/>
      <c r="B156" s="42"/>
      <c r="C156" s="230" t="s">
        <v>424</v>
      </c>
      <c r="D156" s="230" t="s">
        <v>253</v>
      </c>
      <c r="E156" s="231" t="s">
        <v>7699</v>
      </c>
      <c r="F156" s="232" t="s">
        <v>7700</v>
      </c>
      <c r="G156" s="233" t="s">
        <v>265</v>
      </c>
      <c r="H156" s="234">
        <v>40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7719</v>
      </c>
    </row>
    <row r="157" s="2" customFormat="1">
      <c r="A157" s="41"/>
      <c r="B157" s="42"/>
      <c r="C157" s="43"/>
      <c r="D157" s="244" t="s">
        <v>258</v>
      </c>
      <c r="E157" s="43"/>
      <c r="F157" s="245" t="s">
        <v>7702</v>
      </c>
      <c r="G157" s="43"/>
      <c r="H157" s="43"/>
      <c r="I157" s="246"/>
      <c r="J157" s="43"/>
      <c r="K157" s="43"/>
      <c r="L157" s="47"/>
      <c r="M157" s="247"/>
      <c r="N157" s="248"/>
      <c r="O157" s="94"/>
      <c r="P157" s="94"/>
      <c r="Q157" s="94"/>
      <c r="R157" s="94"/>
      <c r="S157" s="94"/>
      <c r="T157" s="9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258</v>
      </c>
      <c r="AU157" s="19" t="s">
        <v>93</v>
      </c>
    </row>
    <row r="158" s="13" customFormat="1">
      <c r="A158" s="13"/>
      <c r="B158" s="249"/>
      <c r="C158" s="250"/>
      <c r="D158" s="251" t="s">
        <v>260</v>
      </c>
      <c r="E158" s="252" t="s">
        <v>1</v>
      </c>
      <c r="F158" s="253" t="s">
        <v>7720</v>
      </c>
      <c r="G158" s="250"/>
      <c r="H158" s="254">
        <v>40</v>
      </c>
      <c r="I158" s="255"/>
      <c r="J158" s="250"/>
      <c r="K158" s="250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260</v>
      </c>
      <c r="AU158" s="260" t="s">
        <v>93</v>
      </c>
      <c r="AV158" s="13" t="s">
        <v>93</v>
      </c>
      <c r="AW158" s="13" t="s">
        <v>40</v>
      </c>
      <c r="AX158" s="13" t="s">
        <v>91</v>
      </c>
      <c r="AY158" s="260" t="s">
        <v>251</v>
      </c>
    </row>
    <row r="159" s="2" customFormat="1" ht="37.8" customHeight="1">
      <c r="A159" s="41"/>
      <c r="B159" s="42"/>
      <c r="C159" s="230" t="s">
        <v>612</v>
      </c>
      <c r="D159" s="230" t="s">
        <v>253</v>
      </c>
      <c r="E159" s="231" t="s">
        <v>279</v>
      </c>
      <c r="F159" s="232" t="s">
        <v>280</v>
      </c>
      <c r="G159" s="233" t="s">
        <v>265</v>
      </c>
      <c r="H159" s="234">
        <v>10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7721</v>
      </c>
    </row>
    <row r="160" s="2" customFormat="1">
      <c r="A160" s="41"/>
      <c r="B160" s="42"/>
      <c r="C160" s="43"/>
      <c r="D160" s="244" t="s">
        <v>258</v>
      </c>
      <c r="E160" s="43"/>
      <c r="F160" s="245" t="s">
        <v>7290</v>
      </c>
      <c r="G160" s="43"/>
      <c r="H160" s="43"/>
      <c r="I160" s="246"/>
      <c r="J160" s="43"/>
      <c r="K160" s="43"/>
      <c r="L160" s="47"/>
      <c r="M160" s="247"/>
      <c r="N160" s="248"/>
      <c r="O160" s="94"/>
      <c r="P160" s="94"/>
      <c r="Q160" s="94"/>
      <c r="R160" s="94"/>
      <c r="S160" s="94"/>
      <c r="T160" s="95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258</v>
      </c>
      <c r="AU160" s="19" t="s">
        <v>93</v>
      </c>
    </row>
    <row r="161" s="13" customFormat="1">
      <c r="A161" s="13"/>
      <c r="B161" s="249"/>
      <c r="C161" s="250"/>
      <c r="D161" s="251" t="s">
        <v>260</v>
      </c>
      <c r="E161" s="252" t="s">
        <v>1</v>
      </c>
      <c r="F161" s="253" t="s">
        <v>7722</v>
      </c>
      <c r="G161" s="250"/>
      <c r="H161" s="254">
        <v>10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260</v>
      </c>
      <c r="AU161" s="260" t="s">
        <v>93</v>
      </c>
      <c r="AV161" s="13" t="s">
        <v>93</v>
      </c>
      <c r="AW161" s="13" t="s">
        <v>40</v>
      </c>
      <c r="AX161" s="13" t="s">
        <v>91</v>
      </c>
      <c r="AY161" s="260" t="s">
        <v>251</v>
      </c>
    </row>
    <row r="162" s="2" customFormat="1" ht="37.8" customHeight="1">
      <c r="A162" s="41"/>
      <c r="B162" s="42"/>
      <c r="C162" s="230" t="s">
        <v>433</v>
      </c>
      <c r="D162" s="230" t="s">
        <v>253</v>
      </c>
      <c r="E162" s="231" t="s">
        <v>285</v>
      </c>
      <c r="F162" s="232" t="s">
        <v>286</v>
      </c>
      <c r="G162" s="233" t="s">
        <v>265</v>
      </c>
      <c r="H162" s="234">
        <v>100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7723</v>
      </c>
    </row>
    <row r="163" s="2" customFormat="1">
      <c r="A163" s="41"/>
      <c r="B163" s="42"/>
      <c r="C163" s="43"/>
      <c r="D163" s="244" t="s">
        <v>258</v>
      </c>
      <c r="E163" s="43"/>
      <c r="F163" s="245" t="s">
        <v>7293</v>
      </c>
      <c r="G163" s="43"/>
      <c r="H163" s="43"/>
      <c r="I163" s="246"/>
      <c r="J163" s="43"/>
      <c r="K163" s="43"/>
      <c r="L163" s="47"/>
      <c r="M163" s="247"/>
      <c r="N163" s="248"/>
      <c r="O163" s="94"/>
      <c r="P163" s="94"/>
      <c r="Q163" s="94"/>
      <c r="R163" s="94"/>
      <c r="S163" s="94"/>
      <c r="T163" s="95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258</v>
      </c>
      <c r="AU163" s="19" t="s">
        <v>93</v>
      </c>
    </row>
    <row r="164" s="2" customFormat="1">
      <c r="A164" s="41"/>
      <c r="B164" s="42"/>
      <c r="C164" s="43"/>
      <c r="D164" s="251" t="s">
        <v>289</v>
      </c>
      <c r="E164" s="43"/>
      <c r="F164" s="282" t="s">
        <v>1511</v>
      </c>
      <c r="G164" s="43"/>
      <c r="H164" s="43"/>
      <c r="I164" s="246"/>
      <c r="J164" s="43"/>
      <c r="K164" s="43"/>
      <c r="L164" s="47"/>
      <c r="M164" s="247"/>
      <c r="N164" s="248"/>
      <c r="O164" s="94"/>
      <c r="P164" s="94"/>
      <c r="Q164" s="94"/>
      <c r="R164" s="94"/>
      <c r="S164" s="94"/>
      <c r="T164" s="95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289</v>
      </c>
      <c r="AU164" s="19" t="s">
        <v>93</v>
      </c>
    </row>
    <row r="165" s="13" customFormat="1">
      <c r="A165" s="13"/>
      <c r="B165" s="249"/>
      <c r="C165" s="250"/>
      <c r="D165" s="251" t="s">
        <v>260</v>
      </c>
      <c r="E165" s="252" t="s">
        <v>1</v>
      </c>
      <c r="F165" s="253" t="s">
        <v>7722</v>
      </c>
      <c r="G165" s="250"/>
      <c r="H165" s="254">
        <v>10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260</v>
      </c>
      <c r="AU165" s="260" t="s">
        <v>93</v>
      </c>
      <c r="AV165" s="13" t="s">
        <v>93</v>
      </c>
      <c r="AW165" s="13" t="s">
        <v>40</v>
      </c>
      <c r="AX165" s="13" t="s">
        <v>91</v>
      </c>
      <c r="AY165" s="260" t="s">
        <v>251</v>
      </c>
    </row>
    <row r="166" s="13" customFormat="1">
      <c r="A166" s="13"/>
      <c r="B166" s="249"/>
      <c r="C166" s="250"/>
      <c r="D166" s="251" t="s">
        <v>260</v>
      </c>
      <c r="E166" s="250"/>
      <c r="F166" s="253" t="s">
        <v>7724</v>
      </c>
      <c r="G166" s="250"/>
      <c r="H166" s="254">
        <v>100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260</v>
      </c>
      <c r="AU166" s="260" t="s">
        <v>93</v>
      </c>
      <c r="AV166" s="13" t="s">
        <v>93</v>
      </c>
      <c r="AW166" s="13" t="s">
        <v>4</v>
      </c>
      <c r="AX166" s="13" t="s">
        <v>91</v>
      </c>
      <c r="AY166" s="260" t="s">
        <v>251</v>
      </c>
    </row>
    <row r="167" s="2" customFormat="1" ht="33" customHeight="1">
      <c r="A167" s="41"/>
      <c r="B167" s="42"/>
      <c r="C167" s="230" t="s">
        <v>633</v>
      </c>
      <c r="D167" s="230" t="s">
        <v>253</v>
      </c>
      <c r="E167" s="231" t="s">
        <v>296</v>
      </c>
      <c r="F167" s="232" t="s">
        <v>297</v>
      </c>
      <c r="G167" s="233" t="s">
        <v>298</v>
      </c>
      <c r="H167" s="234">
        <v>17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7725</v>
      </c>
    </row>
    <row r="168" s="2" customFormat="1">
      <c r="A168" s="41"/>
      <c r="B168" s="42"/>
      <c r="C168" s="43"/>
      <c r="D168" s="244" t="s">
        <v>258</v>
      </c>
      <c r="E168" s="43"/>
      <c r="F168" s="245" t="s">
        <v>7299</v>
      </c>
      <c r="G168" s="43"/>
      <c r="H168" s="43"/>
      <c r="I168" s="246"/>
      <c r="J168" s="43"/>
      <c r="K168" s="43"/>
      <c r="L168" s="47"/>
      <c r="M168" s="247"/>
      <c r="N168" s="248"/>
      <c r="O168" s="94"/>
      <c r="P168" s="94"/>
      <c r="Q168" s="94"/>
      <c r="R168" s="94"/>
      <c r="S168" s="94"/>
      <c r="T168" s="95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258</v>
      </c>
      <c r="AU168" s="19" t="s">
        <v>93</v>
      </c>
    </row>
    <row r="169" s="2" customFormat="1">
      <c r="A169" s="41"/>
      <c r="B169" s="42"/>
      <c r="C169" s="43"/>
      <c r="D169" s="251" t="s">
        <v>289</v>
      </c>
      <c r="E169" s="43"/>
      <c r="F169" s="282" t="s">
        <v>7300</v>
      </c>
      <c r="G169" s="43"/>
      <c r="H169" s="43"/>
      <c r="I169" s="246"/>
      <c r="J169" s="43"/>
      <c r="K169" s="43"/>
      <c r="L169" s="47"/>
      <c r="M169" s="247"/>
      <c r="N169" s="248"/>
      <c r="O169" s="94"/>
      <c r="P169" s="94"/>
      <c r="Q169" s="94"/>
      <c r="R169" s="94"/>
      <c r="S169" s="94"/>
      <c r="T169" s="95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9" t="s">
        <v>289</v>
      </c>
      <c r="AU169" s="19" t="s">
        <v>93</v>
      </c>
    </row>
    <row r="170" s="13" customFormat="1">
      <c r="A170" s="13"/>
      <c r="B170" s="249"/>
      <c r="C170" s="250"/>
      <c r="D170" s="251" t="s">
        <v>260</v>
      </c>
      <c r="E170" s="252" t="s">
        <v>1</v>
      </c>
      <c r="F170" s="253" t="s">
        <v>7722</v>
      </c>
      <c r="G170" s="250"/>
      <c r="H170" s="254">
        <v>10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260</v>
      </c>
      <c r="AU170" s="260" t="s">
        <v>93</v>
      </c>
      <c r="AV170" s="13" t="s">
        <v>93</v>
      </c>
      <c r="AW170" s="13" t="s">
        <v>40</v>
      </c>
      <c r="AX170" s="13" t="s">
        <v>91</v>
      </c>
      <c r="AY170" s="260" t="s">
        <v>251</v>
      </c>
    </row>
    <row r="171" s="13" customFormat="1">
      <c r="A171" s="13"/>
      <c r="B171" s="249"/>
      <c r="C171" s="250"/>
      <c r="D171" s="251" t="s">
        <v>260</v>
      </c>
      <c r="E171" s="250"/>
      <c r="F171" s="253" t="s">
        <v>7726</v>
      </c>
      <c r="G171" s="250"/>
      <c r="H171" s="254">
        <v>17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260</v>
      </c>
      <c r="AU171" s="260" t="s">
        <v>93</v>
      </c>
      <c r="AV171" s="13" t="s">
        <v>93</v>
      </c>
      <c r="AW171" s="13" t="s">
        <v>4</v>
      </c>
      <c r="AX171" s="13" t="s">
        <v>91</v>
      </c>
      <c r="AY171" s="260" t="s">
        <v>251</v>
      </c>
    </row>
    <row r="172" s="2" customFormat="1" ht="16.5" customHeight="1">
      <c r="A172" s="41"/>
      <c r="B172" s="42"/>
      <c r="C172" s="230" t="s">
        <v>8</v>
      </c>
      <c r="D172" s="230" t="s">
        <v>253</v>
      </c>
      <c r="E172" s="231" t="s">
        <v>7727</v>
      </c>
      <c r="F172" s="232" t="s">
        <v>7728</v>
      </c>
      <c r="G172" s="233" t="s">
        <v>265</v>
      </c>
      <c r="H172" s="234">
        <v>2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405</v>
      </c>
    </row>
    <row r="173" s="2" customFormat="1" ht="21.75" customHeight="1">
      <c r="A173" s="41"/>
      <c r="B173" s="42"/>
      <c r="C173" s="230" t="s">
        <v>349</v>
      </c>
      <c r="D173" s="230" t="s">
        <v>253</v>
      </c>
      <c r="E173" s="231" t="s">
        <v>7278</v>
      </c>
      <c r="F173" s="232" t="s">
        <v>7279</v>
      </c>
      <c r="G173" s="233" t="s">
        <v>265</v>
      </c>
      <c r="H173" s="234">
        <v>2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412</v>
      </c>
    </row>
    <row r="174" s="2" customFormat="1" ht="24.15" customHeight="1">
      <c r="A174" s="41"/>
      <c r="B174" s="42"/>
      <c r="C174" s="230" t="s">
        <v>299</v>
      </c>
      <c r="D174" s="230" t="s">
        <v>253</v>
      </c>
      <c r="E174" s="231" t="s">
        <v>7729</v>
      </c>
      <c r="F174" s="232" t="s">
        <v>7730</v>
      </c>
      <c r="G174" s="233" t="s">
        <v>265</v>
      </c>
      <c r="H174" s="234">
        <v>3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424</v>
      </c>
    </row>
    <row r="175" s="2" customFormat="1" ht="24.15" customHeight="1">
      <c r="A175" s="41"/>
      <c r="B175" s="42"/>
      <c r="C175" s="230" t="s">
        <v>361</v>
      </c>
      <c r="D175" s="230" t="s">
        <v>253</v>
      </c>
      <c r="E175" s="231" t="s">
        <v>7710</v>
      </c>
      <c r="F175" s="232" t="s">
        <v>7711</v>
      </c>
      <c r="G175" s="233" t="s">
        <v>389</v>
      </c>
      <c r="H175" s="234">
        <v>37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433</v>
      </c>
    </row>
    <row r="176" s="2" customFormat="1" ht="16.5" customHeight="1">
      <c r="A176" s="41"/>
      <c r="B176" s="42"/>
      <c r="C176" s="230" t="s">
        <v>304</v>
      </c>
      <c r="D176" s="230" t="s">
        <v>253</v>
      </c>
      <c r="E176" s="231" t="s">
        <v>7617</v>
      </c>
      <c r="F176" s="232" t="s">
        <v>5462</v>
      </c>
      <c r="G176" s="233" t="s">
        <v>1431</v>
      </c>
      <c r="H176" s="234">
        <v>1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440</v>
      </c>
    </row>
    <row r="177" s="12" customFormat="1" ht="22.8" customHeight="1">
      <c r="A177" s="12"/>
      <c r="B177" s="214"/>
      <c r="C177" s="215"/>
      <c r="D177" s="216" t="s">
        <v>83</v>
      </c>
      <c r="E177" s="228" t="s">
        <v>4532</v>
      </c>
      <c r="F177" s="228" t="s">
        <v>7731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SUM(P178:P179)</f>
        <v>0</v>
      </c>
      <c r="Q177" s="222"/>
      <c r="R177" s="223">
        <f>SUM(R178:R179)</f>
        <v>0</v>
      </c>
      <c r="S177" s="222"/>
      <c r="T177" s="224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91</v>
      </c>
      <c r="AT177" s="226" t="s">
        <v>83</v>
      </c>
      <c r="AU177" s="226" t="s">
        <v>91</v>
      </c>
      <c r="AY177" s="225" t="s">
        <v>251</v>
      </c>
      <c r="BK177" s="227">
        <f>SUM(BK178:BK179)</f>
        <v>0</v>
      </c>
    </row>
    <row r="178" s="2" customFormat="1" ht="24.15" customHeight="1">
      <c r="A178" s="41"/>
      <c r="B178" s="42"/>
      <c r="C178" s="230" t="s">
        <v>386</v>
      </c>
      <c r="D178" s="230" t="s">
        <v>253</v>
      </c>
      <c r="E178" s="231" t="s">
        <v>7732</v>
      </c>
      <c r="F178" s="232" t="s">
        <v>7733</v>
      </c>
      <c r="G178" s="233" t="s">
        <v>1431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448</v>
      </c>
    </row>
    <row r="179" s="2" customFormat="1" ht="24.15" customHeight="1">
      <c r="A179" s="41"/>
      <c r="B179" s="42"/>
      <c r="C179" s="230" t="s">
        <v>309</v>
      </c>
      <c r="D179" s="230" t="s">
        <v>253</v>
      </c>
      <c r="E179" s="231" t="s">
        <v>7734</v>
      </c>
      <c r="F179" s="232" t="s">
        <v>7735</v>
      </c>
      <c r="G179" s="233" t="s">
        <v>321</v>
      </c>
      <c r="H179" s="234">
        <v>24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453</v>
      </c>
    </row>
    <row r="180" s="12" customFormat="1" ht="22.8" customHeight="1">
      <c r="A180" s="12"/>
      <c r="B180" s="214"/>
      <c r="C180" s="215"/>
      <c r="D180" s="216" t="s">
        <v>83</v>
      </c>
      <c r="E180" s="228" t="s">
        <v>4555</v>
      </c>
      <c r="F180" s="228" t="s">
        <v>7736</v>
      </c>
      <c r="G180" s="215"/>
      <c r="H180" s="215"/>
      <c r="I180" s="218"/>
      <c r="J180" s="229">
        <f>BK180</f>
        <v>0</v>
      </c>
      <c r="K180" s="215"/>
      <c r="L180" s="220"/>
      <c r="M180" s="221"/>
      <c r="N180" s="222"/>
      <c r="O180" s="222"/>
      <c r="P180" s="223">
        <f>SUM(P181:P185)</f>
        <v>0</v>
      </c>
      <c r="Q180" s="222"/>
      <c r="R180" s="223">
        <f>SUM(R181:R185)</f>
        <v>0</v>
      </c>
      <c r="S180" s="222"/>
      <c r="T180" s="224">
        <f>SUM(T181:T185)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91</v>
      </c>
      <c r="AT180" s="226" t="s">
        <v>83</v>
      </c>
      <c r="AU180" s="226" t="s">
        <v>91</v>
      </c>
      <c r="AY180" s="225" t="s">
        <v>251</v>
      </c>
      <c r="BK180" s="227">
        <f>SUM(BK181:BK185)</f>
        <v>0</v>
      </c>
    </row>
    <row r="181" s="2" customFormat="1" ht="49.05" customHeight="1">
      <c r="A181" s="41"/>
      <c r="B181" s="42"/>
      <c r="C181" s="230" t="s">
        <v>402</v>
      </c>
      <c r="D181" s="230" t="s">
        <v>253</v>
      </c>
      <c r="E181" s="231" t="s">
        <v>7737</v>
      </c>
      <c r="F181" s="232" t="s">
        <v>7738</v>
      </c>
      <c r="G181" s="233" t="s">
        <v>1431</v>
      </c>
      <c r="H181" s="234">
        <v>1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458</v>
      </c>
    </row>
    <row r="182" s="2" customFormat="1" ht="16.5" customHeight="1">
      <c r="A182" s="41"/>
      <c r="B182" s="42"/>
      <c r="C182" s="230" t="s">
        <v>409</v>
      </c>
      <c r="D182" s="230" t="s">
        <v>253</v>
      </c>
      <c r="E182" s="231" t="s">
        <v>7739</v>
      </c>
      <c r="F182" s="232" t="s">
        <v>7740</v>
      </c>
      <c r="G182" s="233" t="s">
        <v>1431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465</v>
      </c>
    </row>
    <row r="183" s="2" customFormat="1">
      <c r="A183" s="41"/>
      <c r="B183" s="42"/>
      <c r="C183" s="43"/>
      <c r="D183" s="251" t="s">
        <v>289</v>
      </c>
      <c r="E183" s="43"/>
      <c r="F183" s="282" t="s">
        <v>7741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289</v>
      </c>
      <c r="AU183" s="19" t="s">
        <v>93</v>
      </c>
    </row>
    <row r="184" s="2" customFormat="1" ht="24.15" customHeight="1">
      <c r="A184" s="41"/>
      <c r="B184" s="42"/>
      <c r="C184" s="230" t="s">
        <v>7</v>
      </c>
      <c r="D184" s="230" t="s">
        <v>253</v>
      </c>
      <c r="E184" s="231" t="s">
        <v>7742</v>
      </c>
      <c r="F184" s="232" t="s">
        <v>7743</v>
      </c>
      <c r="G184" s="233" t="s">
        <v>1431</v>
      </c>
      <c r="H184" s="234">
        <v>1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585</v>
      </c>
    </row>
    <row r="185" s="2" customFormat="1" ht="16.5" customHeight="1">
      <c r="A185" s="41"/>
      <c r="B185" s="42"/>
      <c r="C185" s="230" t="s">
        <v>322</v>
      </c>
      <c r="D185" s="230" t="s">
        <v>253</v>
      </c>
      <c r="E185" s="231" t="s">
        <v>7685</v>
      </c>
      <c r="F185" s="232" t="s">
        <v>7333</v>
      </c>
      <c r="G185" s="233" t="s">
        <v>1431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591</v>
      </c>
    </row>
    <row r="186" s="12" customFormat="1" ht="22.8" customHeight="1">
      <c r="A186" s="12"/>
      <c r="B186" s="214"/>
      <c r="C186" s="215"/>
      <c r="D186" s="216" t="s">
        <v>83</v>
      </c>
      <c r="E186" s="228" t="s">
        <v>4613</v>
      </c>
      <c r="F186" s="228" t="s">
        <v>7744</v>
      </c>
      <c r="G186" s="215"/>
      <c r="H186" s="215"/>
      <c r="I186" s="218"/>
      <c r="J186" s="229">
        <f>BK186</f>
        <v>0</v>
      </c>
      <c r="K186" s="215"/>
      <c r="L186" s="220"/>
      <c r="M186" s="221"/>
      <c r="N186" s="222"/>
      <c r="O186" s="222"/>
      <c r="P186" s="223">
        <f>SUM(P187:P191)</f>
        <v>0</v>
      </c>
      <c r="Q186" s="222"/>
      <c r="R186" s="223">
        <f>SUM(R187:R191)</f>
        <v>0</v>
      </c>
      <c r="S186" s="222"/>
      <c r="T186" s="224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5" t="s">
        <v>91</v>
      </c>
      <c r="AT186" s="226" t="s">
        <v>83</v>
      </c>
      <c r="AU186" s="226" t="s">
        <v>91</v>
      </c>
      <c r="AY186" s="225" t="s">
        <v>251</v>
      </c>
      <c r="BK186" s="227">
        <f>SUM(BK187:BK191)</f>
        <v>0</v>
      </c>
    </row>
    <row r="187" s="2" customFormat="1" ht="16.5" customHeight="1">
      <c r="A187" s="41"/>
      <c r="B187" s="42"/>
      <c r="C187" s="230" t="s">
        <v>437</v>
      </c>
      <c r="D187" s="230" t="s">
        <v>253</v>
      </c>
      <c r="E187" s="231" t="s">
        <v>7745</v>
      </c>
      <c r="F187" s="232" t="s">
        <v>7746</v>
      </c>
      <c r="G187" s="233" t="s">
        <v>321</v>
      </c>
      <c r="H187" s="234">
        <v>30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595</v>
      </c>
    </row>
    <row r="188" s="2" customFormat="1" ht="16.5" customHeight="1">
      <c r="A188" s="41"/>
      <c r="B188" s="42"/>
      <c r="C188" s="230" t="s">
        <v>336</v>
      </c>
      <c r="D188" s="230" t="s">
        <v>253</v>
      </c>
      <c r="E188" s="231" t="s">
        <v>7747</v>
      </c>
      <c r="F188" s="232" t="s">
        <v>7748</v>
      </c>
      <c r="G188" s="233" t="s">
        <v>321</v>
      </c>
      <c r="H188" s="234">
        <v>30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603</v>
      </c>
    </row>
    <row r="189" s="2" customFormat="1" ht="16.5" customHeight="1">
      <c r="A189" s="41"/>
      <c r="B189" s="42"/>
      <c r="C189" s="230" t="s">
        <v>450</v>
      </c>
      <c r="D189" s="230" t="s">
        <v>253</v>
      </c>
      <c r="E189" s="231" t="s">
        <v>7749</v>
      </c>
      <c r="F189" s="232" t="s">
        <v>7750</v>
      </c>
      <c r="G189" s="233" t="s">
        <v>321</v>
      </c>
      <c r="H189" s="234">
        <v>30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610</v>
      </c>
    </row>
    <row r="190" s="2" customFormat="1" ht="21.75" customHeight="1">
      <c r="A190" s="41"/>
      <c r="B190" s="42"/>
      <c r="C190" s="230" t="s">
        <v>341</v>
      </c>
      <c r="D190" s="230" t="s">
        <v>253</v>
      </c>
      <c r="E190" s="231" t="s">
        <v>7751</v>
      </c>
      <c r="F190" s="232" t="s">
        <v>7752</v>
      </c>
      <c r="G190" s="233" t="s">
        <v>321</v>
      </c>
      <c r="H190" s="234">
        <v>30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992</v>
      </c>
    </row>
    <row r="191" s="2" customFormat="1" ht="16.5" customHeight="1">
      <c r="A191" s="41"/>
      <c r="B191" s="42"/>
      <c r="C191" s="230" t="s">
        <v>462</v>
      </c>
      <c r="D191" s="230" t="s">
        <v>253</v>
      </c>
      <c r="E191" s="231" t="s">
        <v>7541</v>
      </c>
      <c r="F191" s="232" t="s">
        <v>7333</v>
      </c>
      <c r="G191" s="233" t="s">
        <v>1431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1009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5390</v>
      </c>
      <c r="F192" s="228" t="s">
        <v>7753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P193</f>
        <v>0</v>
      </c>
      <c r="Q192" s="222"/>
      <c r="R192" s="223">
        <f>R193</f>
        <v>0</v>
      </c>
      <c r="S192" s="222"/>
      <c r="T192" s="224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91</v>
      </c>
      <c r="AT192" s="226" t="s">
        <v>83</v>
      </c>
      <c r="AU192" s="226" t="s">
        <v>91</v>
      </c>
      <c r="AY192" s="225" t="s">
        <v>251</v>
      </c>
      <c r="BK192" s="227">
        <f>BK193</f>
        <v>0</v>
      </c>
    </row>
    <row r="193" s="2" customFormat="1" ht="24.15" customHeight="1">
      <c r="A193" s="41"/>
      <c r="B193" s="42"/>
      <c r="C193" s="230" t="s">
        <v>352</v>
      </c>
      <c r="D193" s="230" t="s">
        <v>253</v>
      </c>
      <c r="E193" s="231" t="s">
        <v>7754</v>
      </c>
      <c r="F193" s="232" t="s">
        <v>7755</v>
      </c>
      <c r="G193" s="233" t="s">
        <v>1431</v>
      </c>
      <c r="H193" s="234">
        <v>1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1024</v>
      </c>
    </row>
    <row r="194" s="12" customFormat="1" ht="22.8" customHeight="1">
      <c r="A194" s="12"/>
      <c r="B194" s="214"/>
      <c r="C194" s="215"/>
      <c r="D194" s="216" t="s">
        <v>83</v>
      </c>
      <c r="E194" s="228" t="s">
        <v>5398</v>
      </c>
      <c r="F194" s="228" t="s">
        <v>7756</v>
      </c>
      <c r="G194" s="215"/>
      <c r="H194" s="215"/>
      <c r="I194" s="218"/>
      <c r="J194" s="229">
        <f>BK194</f>
        <v>0</v>
      </c>
      <c r="K194" s="215"/>
      <c r="L194" s="220"/>
      <c r="M194" s="221"/>
      <c r="N194" s="222"/>
      <c r="O194" s="222"/>
      <c r="P194" s="223">
        <f>SUM(P195:P198)</f>
        <v>0</v>
      </c>
      <c r="Q194" s="222"/>
      <c r="R194" s="223">
        <f>SUM(R195:R198)</f>
        <v>0</v>
      </c>
      <c r="S194" s="222"/>
      <c r="T194" s="224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5" t="s">
        <v>91</v>
      </c>
      <c r="AT194" s="226" t="s">
        <v>83</v>
      </c>
      <c r="AU194" s="226" t="s">
        <v>91</v>
      </c>
      <c r="AY194" s="225" t="s">
        <v>251</v>
      </c>
      <c r="BK194" s="227">
        <f>SUM(BK195:BK198)</f>
        <v>0</v>
      </c>
    </row>
    <row r="195" s="2" customFormat="1" ht="37.8" customHeight="1">
      <c r="A195" s="41"/>
      <c r="B195" s="42"/>
      <c r="C195" s="230" t="s">
        <v>472</v>
      </c>
      <c r="D195" s="230" t="s">
        <v>253</v>
      </c>
      <c r="E195" s="231" t="s">
        <v>7757</v>
      </c>
      <c r="F195" s="232" t="s">
        <v>7356</v>
      </c>
      <c r="G195" s="233" t="s">
        <v>1431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1036</v>
      </c>
    </row>
    <row r="196" s="2" customFormat="1" ht="16.5" customHeight="1">
      <c r="A196" s="41"/>
      <c r="B196" s="42"/>
      <c r="C196" s="230" t="s">
        <v>358</v>
      </c>
      <c r="D196" s="230" t="s">
        <v>253</v>
      </c>
      <c r="E196" s="231" t="s">
        <v>7758</v>
      </c>
      <c r="F196" s="232" t="s">
        <v>7358</v>
      </c>
      <c r="G196" s="233" t="s">
        <v>1431</v>
      </c>
      <c r="H196" s="234">
        <v>1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1145</v>
      </c>
    </row>
    <row r="197" s="2" customFormat="1" ht="24.15" customHeight="1">
      <c r="A197" s="41"/>
      <c r="B197" s="42"/>
      <c r="C197" s="230" t="s">
        <v>488</v>
      </c>
      <c r="D197" s="230" t="s">
        <v>253</v>
      </c>
      <c r="E197" s="231" t="s">
        <v>7759</v>
      </c>
      <c r="F197" s="232" t="s">
        <v>7360</v>
      </c>
      <c r="G197" s="233" t="s">
        <v>1431</v>
      </c>
      <c r="H197" s="234">
        <v>1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93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661</v>
      </c>
    </row>
    <row r="198" s="2" customFormat="1" ht="24.15" customHeight="1">
      <c r="A198" s="41"/>
      <c r="B198" s="42"/>
      <c r="C198" s="230" t="s">
        <v>364</v>
      </c>
      <c r="D198" s="230" t="s">
        <v>253</v>
      </c>
      <c r="E198" s="231" t="s">
        <v>7760</v>
      </c>
      <c r="F198" s="232" t="s">
        <v>7362</v>
      </c>
      <c r="G198" s="233" t="s">
        <v>1431</v>
      </c>
      <c r="H198" s="234">
        <v>1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93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674</v>
      </c>
    </row>
    <row r="199" s="12" customFormat="1" ht="22.8" customHeight="1">
      <c r="A199" s="12"/>
      <c r="B199" s="214"/>
      <c r="C199" s="215"/>
      <c r="D199" s="216" t="s">
        <v>83</v>
      </c>
      <c r="E199" s="228" t="s">
        <v>4463</v>
      </c>
      <c r="F199" s="228" t="s">
        <v>7255</v>
      </c>
      <c r="G199" s="215"/>
      <c r="H199" s="215"/>
      <c r="I199" s="218"/>
      <c r="J199" s="229">
        <f>BK199</f>
        <v>0</v>
      </c>
      <c r="K199" s="215"/>
      <c r="L199" s="220"/>
      <c r="M199" s="221"/>
      <c r="N199" s="222"/>
      <c r="O199" s="222"/>
      <c r="P199" s="223">
        <f>SUM(P200:P206)</f>
        <v>0</v>
      </c>
      <c r="Q199" s="222"/>
      <c r="R199" s="223">
        <f>SUM(R200:R206)</f>
        <v>0</v>
      </c>
      <c r="S199" s="222"/>
      <c r="T199" s="224">
        <f>SUM(T200:T206)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91</v>
      </c>
      <c r="AT199" s="226" t="s">
        <v>83</v>
      </c>
      <c r="AU199" s="226" t="s">
        <v>91</v>
      </c>
      <c r="AY199" s="225" t="s">
        <v>251</v>
      </c>
      <c r="BK199" s="227">
        <f>SUM(BK200:BK206)</f>
        <v>0</v>
      </c>
    </row>
    <row r="200" s="2" customFormat="1" ht="24.15" customHeight="1">
      <c r="A200" s="41"/>
      <c r="B200" s="42"/>
      <c r="C200" s="230" t="s">
        <v>522</v>
      </c>
      <c r="D200" s="230" t="s">
        <v>253</v>
      </c>
      <c r="E200" s="231" t="s">
        <v>7389</v>
      </c>
      <c r="F200" s="232" t="s">
        <v>7257</v>
      </c>
      <c r="G200" s="233" t="s">
        <v>1431</v>
      </c>
      <c r="H200" s="234">
        <v>1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257</v>
      </c>
      <c r="AT200" s="242" t="s">
        <v>253</v>
      </c>
      <c r="AU200" s="242" t="s">
        <v>93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257</v>
      </c>
      <c r="BM200" s="242" t="s">
        <v>93</v>
      </c>
    </row>
    <row r="201" s="2" customFormat="1" ht="37.8" customHeight="1">
      <c r="A201" s="41"/>
      <c r="B201" s="42"/>
      <c r="C201" s="230" t="s">
        <v>375</v>
      </c>
      <c r="D201" s="230" t="s">
        <v>253</v>
      </c>
      <c r="E201" s="231" t="s">
        <v>7390</v>
      </c>
      <c r="F201" s="232" t="s">
        <v>7259</v>
      </c>
      <c r="G201" s="233" t="s">
        <v>1431</v>
      </c>
      <c r="H201" s="234">
        <v>1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276</v>
      </c>
    </row>
    <row r="202" s="2" customFormat="1" ht="33" customHeight="1">
      <c r="A202" s="41"/>
      <c r="B202" s="42"/>
      <c r="C202" s="230" t="s">
        <v>546</v>
      </c>
      <c r="D202" s="230" t="s">
        <v>253</v>
      </c>
      <c r="E202" s="231" t="s">
        <v>7260</v>
      </c>
      <c r="F202" s="232" t="s">
        <v>7261</v>
      </c>
      <c r="G202" s="233" t="s">
        <v>1431</v>
      </c>
      <c r="H202" s="234">
        <v>1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257</v>
      </c>
      <c r="AT202" s="242" t="s">
        <v>253</v>
      </c>
      <c r="AU202" s="242" t="s">
        <v>93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281</v>
      </c>
    </row>
    <row r="203" s="2" customFormat="1" ht="16.5" customHeight="1">
      <c r="A203" s="41"/>
      <c r="B203" s="42"/>
      <c r="C203" s="230" t="s">
        <v>390</v>
      </c>
      <c r="D203" s="230" t="s">
        <v>253</v>
      </c>
      <c r="E203" s="231" t="s">
        <v>7392</v>
      </c>
      <c r="F203" s="232" t="s">
        <v>7263</v>
      </c>
      <c r="G203" s="233" t="s">
        <v>1431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287</v>
      </c>
    </row>
    <row r="204" s="2" customFormat="1" ht="16.5" customHeight="1">
      <c r="A204" s="41"/>
      <c r="B204" s="42"/>
      <c r="C204" s="230" t="s">
        <v>557</v>
      </c>
      <c r="D204" s="230" t="s">
        <v>253</v>
      </c>
      <c r="E204" s="231" t="s">
        <v>7761</v>
      </c>
      <c r="F204" s="232" t="s">
        <v>7265</v>
      </c>
      <c r="G204" s="233" t="s">
        <v>1431</v>
      </c>
      <c r="H204" s="234">
        <v>1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8</v>
      </c>
    </row>
    <row r="205" s="2" customFormat="1" ht="16.5" customHeight="1">
      <c r="A205" s="41"/>
      <c r="B205" s="42"/>
      <c r="C205" s="230" t="s">
        <v>400</v>
      </c>
      <c r="D205" s="230" t="s">
        <v>253</v>
      </c>
      <c r="E205" s="231" t="s">
        <v>7762</v>
      </c>
      <c r="F205" s="232" t="s">
        <v>4922</v>
      </c>
      <c r="G205" s="233" t="s">
        <v>1431</v>
      </c>
      <c r="H205" s="234">
        <v>1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93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299</v>
      </c>
    </row>
    <row r="206" s="2" customFormat="1" ht="16.5" customHeight="1">
      <c r="A206" s="41"/>
      <c r="B206" s="42"/>
      <c r="C206" s="230" t="s">
        <v>575</v>
      </c>
      <c r="D206" s="230" t="s">
        <v>253</v>
      </c>
      <c r="E206" s="231" t="s">
        <v>7763</v>
      </c>
      <c r="F206" s="232" t="s">
        <v>4930</v>
      </c>
      <c r="G206" s="233" t="s">
        <v>1431</v>
      </c>
      <c r="H206" s="234">
        <v>1</v>
      </c>
      <c r="I206" s="235"/>
      <c r="J206" s="236">
        <f>ROUND(I206*H206,2)</f>
        <v>0</v>
      </c>
      <c r="K206" s="237"/>
      <c r="L206" s="47"/>
      <c r="M206" s="306" t="s">
        <v>1</v>
      </c>
      <c r="N206" s="307" t="s">
        <v>49</v>
      </c>
      <c r="O206" s="308"/>
      <c r="P206" s="309">
        <f>O206*H206</f>
        <v>0</v>
      </c>
      <c r="Q206" s="309">
        <v>0</v>
      </c>
      <c r="R206" s="309">
        <f>Q206*H206</f>
        <v>0</v>
      </c>
      <c r="S206" s="309">
        <v>0</v>
      </c>
      <c r="T206" s="310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93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304</v>
      </c>
    </row>
    <row r="207" s="2" customFormat="1" ht="6.96" customHeight="1">
      <c r="A207" s="41"/>
      <c r="B207" s="69"/>
      <c r="C207" s="70"/>
      <c r="D207" s="70"/>
      <c r="E207" s="70"/>
      <c r="F207" s="70"/>
      <c r="G207" s="70"/>
      <c r="H207" s="70"/>
      <c r="I207" s="70"/>
      <c r="J207" s="70"/>
      <c r="K207" s="70"/>
      <c r="L207" s="47"/>
      <c r="M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</row>
  </sheetData>
  <sheetProtection sheet="1" autoFilter="0" formatColumns="0" formatRows="0" objects="1" scenarios="1" spinCount="100000" saltValue="ASlDZ18OVHAp83scjMjmXZSO0YUiheNGWBjGmrxY7nhpgwkcTPugDHHVPIMr3HwYfuMyEF/vqIVWlz5vt1imeg==" hashValue="xJ0U9ffL865FE8cxAPBhHwQnw34Uu92kqdeYDjfrjEoZahK27f9o9n2V+w34mF9nYJvcNIhPPDdHBsNyX726zA==" algorithmName="SHA-512" password="CC35"/>
  <autoFilter ref="C124:K20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33" r:id="rId1" display="https://podminky.urs.cz/item/CS_URS_2024_01/167151101"/>
    <hyperlink ref="F136" r:id="rId2" display="https://podminky.urs.cz/item/CS_URS_2024_01/162751117"/>
    <hyperlink ref="F139" r:id="rId3" display="https://podminky.urs.cz/item/CS_URS_2024_01/162751119"/>
    <hyperlink ref="F144" r:id="rId4" display="https://podminky.urs.cz/item/CS_URS_2024_01/171201231"/>
    <hyperlink ref="F157" r:id="rId5" display="https://podminky.urs.cz/item/CS_URS_2024_01/167151101"/>
    <hyperlink ref="F160" r:id="rId6" display="https://podminky.urs.cz/item/CS_URS_2024_01/162751117"/>
    <hyperlink ref="F163" r:id="rId7" display="https://podminky.urs.cz/item/CS_URS_2024_01/162751119"/>
    <hyperlink ref="F168" r:id="rId8" display="https://podminky.urs.cz/item/CS_URS_2024_01/171201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7764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42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ROUND(J128,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ROUND((SUM(BE128:BE171)),  2)</f>
        <v>0</v>
      </c>
      <c r="G33" s="41"/>
      <c r="H33" s="41"/>
      <c r="I33" s="167">
        <v>0.20999999999999999</v>
      </c>
      <c r="J33" s="166">
        <f>ROUND(((SUM(BE128:BE171))*I33),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ROUND((SUM(BF128:BF171)),  2)</f>
        <v>0</v>
      </c>
      <c r="G34" s="41"/>
      <c r="H34" s="41"/>
      <c r="I34" s="167">
        <v>0.12</v>
      </c>
      <c r="J34" s="166">
        <f>ROUND(((SUM(BF128:BF171))*I34),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ROUND((SUM(BG128:BG171)),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ROUND((SUM(BH128:BH171)),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ROUND((SUM(BI128:BI171)),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11 - Areálové osvětlení a vedení NN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5497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5498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5499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1"/>
      <c r="C100" s="192"/>
      <c r="D100" s="193" t="s">
        <v>7765</v>
      </c>
      <c r="E100" s="194"/>
      <c r="F100" s="194"/>
      <c r="G100" s="194"/>
      <c r="H100" s="194"/>
      <c r="I100" s="194"/>
      <c r="J100" s="195">
        <f>J143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36"/>
      <c r="D101" s="198" t="s">
        <v>7766</v>
      </c>
      <c r="E101" s="199"/>
      <c r="F101" s="199"/>
      <c r="G101" s="199"/>
      <c r="H101" s="199"/>
      <c r="I101" s="199"/>
      <c r="J101" s="200">
        <f>J144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7767</v>
      </c>
      <c r="E102" s="199"/>
      <c r="F102" s="199"/>
      <c r="G102" s="199"/>
      <c r="H102" s="199"/>
      <c r="I102" s="199"/>
      <c r="J102" s="200">
        <f>J146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7768</v>
      </c>
      <c r="E103" s="199"/>
      <c r="F103" s="199"/>
      <c r="G103" s="199"/>
      <c r="H103" s="199"/>
      <c r="I103" s="199"/>
      <c r="J103" s="200">
        <f>J155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5506</v>
      </c>
      <c r="E104" s="194"/>
      <c r="F104" s="194"/>
      <c r="G104" s="194"/>
      <c r="H104" s="194"/>
      <c r="I104" s="194"/>
      <c r="J104" s="195">
        <f>J158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5498</v>
      </c>
      <c r="E105" s="194"/>
      <c r="F105" s="194"/>
      <c r="G105" s="194"/>
      <c r="H105" s="194"/>
      <c r="I105" s="194"/>
      <c r="J105" s="195">
        <f>J162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6"/>
      <c r="D106" s="198" t="s">
        <v>5499</v>
      </c>
      <c r="E106" s="199"/>
      <c r="F106" s="199"/>
      <c r="G106" s="199"/>
      <c r="H106" s="199"/>
      <c r="I106" s="199"/>
      <c r="J106" s="200">
        <f>J163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5503</v>
      </c>
      <c r="E107" s="194"/>
      <c r="F107" s="194"/>
      <c r="G107" s="194"/>
      <c r="H107" s="194"/>
      <c r="I107" s="194"/>
      <c r="J107" s="195">
        <f>J169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6"/>
      <c r="D108" s="198" t="s">
        <v>7768</v>
      </c>
      <c r="E108" s="199"/>
      <c r="F108" s="199"/>
      <c r="G108" s="199"/>
      <c r="H108" s="199"/>
      <c r="I108" s="199"/>
      <c r="J108" s="200">
        <f>J170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190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SO 11 - Areálové osvětlení a vedení NN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F12</f>
        <v xml:space="preserve"> </v>
      </c>
      <c r="G122" s="43"/>
      <c r="H122" s="43"/>
      <c r="I122" s="34" t="s">
        <v>24</v>
      </c>
      <c r="J122" s="82" t="str">
        <f>IF(J12="","",J12)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E15</f>
        <v>Vysoká škola polytechnická Jihlava</v>
      </c>
      <c r="G124" s="43"/>
      <c r="H124" s="43"/>
      <c r="I124" s="34" t="s">
        <v>36</v>
      </c>
      <c r="J124" s="39" t="str">
        <f>E21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IF(E18="","",E18)</f>
        <v>Vyplň údaj</v>
      </c>
      <c r="G125" s="43"/>
      <c r="H125" s="43"/>
      <c r="I125" s="34" t="s">
        <v>41</v>
      </c>
      <c r="J125" s="39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237</v>
      </c>
      <c r="D127" s="205" t="s">
        <v>69</v>
      </c>
      <c r="E127" s="205" t="s">
        <v>65</v>
      </c>
      <c r="F127" s="205" t="s">
        <v>66</v>
      </c>
      <c r="G127" s="205" t="s">
        <v>238</v>
      </c>
      <c r="H127" s="205" t="s">
        <v>239</v>
      </c>
      <c r="I127" s="205" t="s">
        <v>240</v>
      </c>
      <c r="J127" s="206" t="s">
        <v>196</v>
      </c>
      <c r="K127" s="207" t="s">
        <v>241</v>
      </c>
      <c r="L127" s="208"/>
      <c r="M127" s="103" t="s">
        <v>1</v>
      </c>
      <c r="N127" s="104" t="s">
        <v>48</v>
      </c>
      <c r="O127" s="104" t="s">
        <v>242</v>
      </c>
      <c r="P127" s="104" t="s">
        <v>243</v>
      </c>
      <c r="Q127" s="104" t="s">
        <v>244</v>
      </c>
      <c r="R127" s="104" t="s">
        <v>245</v>
      </c>
      <c r="S127" s="104" t="s">
        <v>246</v>
      </c>
      <c r="T127" s="105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248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P129+P132+P143+P158+P162+P169</f>
        <v>0</v>
      </c>
      <c r="Q128" s="107"/>
      <c r="R128" s="211">
        <f>R129+R132+R143+R158+R162+R169</f>
        <v>0</v>
      </c>
      <c r="S128" s="107"/>
      <c r="T128" s="212">
        <f>T129+T132+T143+T158+T162+T169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BK129+BK132+BK143+BK158+BK162+BK169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5509</v>
      </c>
      <c r="F129" s="217" t="s">
        <v>5510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273</v>
      </c>
      <c r="AT129" s="226" t="s">
        <v>83</v>
      </c>
      <c r="AU129" s="226" t="s">
        <v>84</v>
      </c>
      <c r="AY129" s="225" t="s">
        <v>251</v>
      </c>
      <c r="BK129" s="227">
        <f>SUM(BK130:BK131)</f>
        <v>0</v>
      </c>
    </row>
    <row r="130" s="2" customFormat="1" ht="16.5" customHeight="1">
      <c r="A130" s="41"/>
      <c r="B130" s="42"/>
      <c r="C130" s="230" t="s">
        <v>91</v>
      </c>
      <c r="D130" s="230" t="s">
        <v>253</v>
      </c>
      <c r="E130" s="231" t="s">
        <v>5511</v>
      </c>
      <c r="F130" s="232" t="s">
        <v>5512</v>
      </c>
      <c r="G130" s="233" t="s">
        <v>4509</v>
      </c>
      <c r="H130" s="234">
        <v>2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491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491</v>
      </c>
      <c r="BM130" s="242" t="s">
        <v>93</v>
      </c>
    </row>
    <row r="131" s="2" customFormat="1" ht="16.5" customHeight="1">
      <c r="A131" s="41"/>
      <c r="B131" s="42"/>
      <c r="C131" s="230" t="s">
        <v>358</v>
      </c>
      <c r="D131" s="230" t="s">
        <v>253</v>
      </c>
      <c r="E131" s="231" t="s">
        <v>5513</v>
      </c>
      <c r="F131" s="232" t="s">
        <v>7769</v>
      </c>
      <c r="G131" s="233" t="s">
        <v>571</v>
      </c>
      <c r="H131" s="234">
        <v>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491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491</v>
      </c>
      <c r="BM131" s="242" t="s">
        <v>7770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4461</v>
      </c>
      <c r="F132" s="217" t="s">
        <v>5518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</f>
        <v>0</v>
      </c>
      <c r="Q132" s="222"/>
      <c r="R132" s="223">
        <f>R133</f>
        <v>0</v>
      </c>
      <c r="S132" s="222"/>
      <c r="T132" s="224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251</v>
      </c>
      <c r="BK132" s="227">
        <f>BK133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4463</v>
      </c>
      <c r="F133" s="228" t="s">
        <v>5519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SUM(P134:P142)</f>
        <v>0</v>
      </c>
      <c r="Q133" s="222"/>
      <c r="R133" s="223">
        <f>SUM(R134:R142)</f>
        <v>0</v>
      </c>
      <c r="S133" s="222"/>
      <c r="T133" s="224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251</v>
      </c>
      <c r="BK133" s="227">
        <f>SUM(BK134:BK142)</f>
        <v>0</v>
      </c>
    </row>
    <row r="134" s="2" customFormat="1" ht="16.5" customHeight="1">
      <c r="A134" s="41"/>
      <c r="B134" s="42"/>
      <c r="C134" s="230" t="s">
        <v>93</v>
      </c>
      <c r="D134" s="230" t="s">
        <v>253</v>
      </c>
      <c r="E134" s="231" t="s">
        <v>7771</v>
      </c>
      <c r="F134" s="232" t="s">
        <v>7772</v>
      </c>
      <c r="G134" s="233" t="s">
        <v>4509</v>
      </c>
      <c r="H134" s="234">
        <v>24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257</v>
      </c>
    </row>
    <row r="135" s="2" customFormat="1" ht="16.5" customHeight="1">
      <c r="A135" s="41"/>
      <c r="B135" s="42"/>
      <c r="C135" s="230" t="s">
        <v>273</v>
      </c>
      <c r="D135" s="230" t="s">
        <v>253</v>
      </c>
      <c r="E135" s="231" t="s">
        <v>5546</v>
      </c>
      <c r="F135" s="232" t="s">
        <v>7773</v>
      </c>
      <c r="G135" s="233" t="s">
        <v>4509</v>
      </c>
      <c r="H135" s="234">
        <v>12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276</v>
      </c>
    </row>
    <row r="136" s="2" customFormat="1" ht="16.5" customHeight="1">
      <c r="A136" s="41"/>
      <c r="B136" s="42"/>
      <c r="C136" s="230" t="s">
        <v>257</v>
      </c>
      <c r="D136" s="230" t="s">
        <v>253</v>
      </c>
      <c r="E136" s="231" t="s">
        <v>7774</v>
      </c>
      <c r="F136" s="232" t="s">
        <v>7775</v>
      </c>
      <c r="G136" s="233" t="s">
        <v>4509</v>
      </c>
      <c r="H136" s="234">
        <v>300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281</v>
      </c>
    </row>
    <row r="137" s="2" customFormat="1" ht="16.5" customHeight="1">
      <c r="A137" s="41"/>
      <c r="B137" s="42"/>
      <c r="C137" s="230" t="s">
        <v>284</v>
      </c>
      <c r="D137" s="230" t="s">
        <v>253</v>
      </c>
      <c r="E137" s="231" t="s">
        <v>7776</v>
      </c>
      <c r="F137" s="232" t="s">
        <v>7777</v>
      </c>
      <c r="G137" s="233" t="s">
        <v>4509</v>
      </c>
      <c r="H137" s="234">
        <v>8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287</v>
      </c>
    </row>
    <row r="138" s="2" customFormat="1" ht="16.5" customHeight="1">
      <c r="A138" s="41"/>
      <c r="B138" s="42"/>
      <c r="C138" s="230" t="s">
        <v>276</v>
      </c>
      <c r="D138" s="230" t="s">
        <v>253</v>
      </c>
      <c r="E138" s="231" t="s">
        <v>7778</v>
      </c>
      <c r="F138" s="232" t="s">
        <v>7779</v>
      </c>
      <c r="G138" s="233" t="s">
        <v>321</v>
      </c>
      <c r="H138" s="234">
        <v>30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8</v>
      </c>
    </row>
    <row r="139" s="2" customFormat="1" ht="16.5" customHeight="1">
      <c r="A139" s="41"/>
      <c r="B139" s="42"/>
      <c r="C139" s="230" t="s">
        <v>295</v>
      </c>
      <c r="D139" s="230" t="s">
        <v>253</v>
      </c>
      <c r="E139" s="231" t="s">
        <v>7780</v>
      </c>
      <c r="F139" s="232" t="s">
        <v>7781</v>
      </c>
      <c r="G139" s="233" t="s">
        <v>321</v>
      </c>
      <c r="H139" s="234">
        <v>600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299</v>
      </c>
    </row>
    <row r="140" s="2" customFormat="1" ht="16.5" customHeight="1">
      <c r="A140" s="41"/>
      <c r="B140" s="42"/>
      <c r="C140" s="230" t="s">
        <v>281</v>
      </c>
      <c r="D140" s="230" t="s">
        <v>253</v>
      </c>
      <c r="E140" s="231" t="s">
        <v>7782</v>
      </c>
      <c r="F140" s="232" t="s">
        <v>7783</v>
      </c>
      <c r="G140" s="233" t="s">
        <v>321</v>
      </c>
      <c r="H140" s="234">
        <v>20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304</v>
      </c>
    </row>
    <row r="141" s="2" customFormat="1" ht="16.5" customHeight="1">
      <c r="A141" s="41"/>
      <c r="B141" s="42"/>
      <c r="C141" s="230" t="s">
        <v>306</v>
      </c>
      <c r="D141" s="230" t="s">
        <v>253</v>
      </c>
      <c r="E141" s="231" t="s">
        <v>7784</v>
      </c>
      <c r="F141" s="232" t="s">
        <v>7783</v>
      </c>
      <c r="G141" s="233" t="s">
        <v>321</v>
      </c>
      <c r="H141" s="234">
        <v>40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309</v>
      </c>
    </row>
    <row r="142" s="2" customFormat="1" ht="16.5" customHeight="1">
      <c r="A142" s="41"/>
      <c r="B142" s="42"/>
      <c r="C142" s="230" t="s">
        <v>287</v>
      </c>
      <c r="D142" s="230" t="s">
        <v>253</v>
      </c>
      <c r="E142" s="231" t="s">
        <v>7785</v>
      </c>
      <c r="F142" s="232" t="s">
        <v>7786</v>
      </c>
      <c r="G142" s="233" t="s">
        <v>4509</v>
      </c>
      <c r="H142" s="234">
        <v>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409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4917</v>
      </c>
      <c r="F143" s="217" t="s">
        <v>7787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P144+P146+P155</f>
        <v>0</v>
      </c>
      <c r="Q143" s="222"/>
      <c r="R143" s="223">
        <f>R144+R146+R155</f>
        <v>0</v>
      </c>
      <c r="S143" s="222"/>
      <c r="T143" s="224">
        <f>T144+T146+T155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251</v>
      </c>
      <c r="BK143" s="227">
        <f>BK144+BK146+BK155</f>
        <v>0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4465</v>
      </c>
      <c r="F144" s="228" t="s">
        <v>7788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P145</f>
        <v>0</v>
      </c>
      <c r="Q144" s="222"/>
      <c r="R144" s="223">
        <f>R145</f>
        <v>0</v>
      </c>
      <c r="S144" s="222"/>
      <c r="T144" s="224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251</v>
      </c>
      <c r="BK144" s="227">
        <f>BK145</f>
        <v>0</v>
      </c>
    </row>
    <row r="145" s="2" customFormat="1" ht="16.5" customHeight="1">
      <c r="A145" s="41"/>
      <c r="B145" s="42"/>
      <c r="C145" s="230" t="s">
        <v>333</v>
      </c>
      <c r="D145" s="230" t="s">
        <v>253</v>
      </c>
      <c r="E145" s="231" t="s">
        <v>7789</v>
      </c>
      <c r="F145" s="232" t="s">
        <v>7790</v>
      </c>
      <c r="G145" s="233" t="s">
        <v>4509</v>
      </c>
      <c r="H145" s="234">
        <v>21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322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7791</v>
      </c>
      <c r="F146" s="228" t="s">
        <v>7792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SUM(P147:P154)</f>
        <v>0</v>
      </c>
      <c r="Q146" s="222"/>
      <c r="R146" s="223">
        <f>SUM(R147:R154)</f>
        <v>0</v>
      </c>
      <c r="S146" s="222"/>
      <c r="T146" s="224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273</v>
      </c>
      <c r="AT146" s="226" t="s">
        <v>83</v>
      </c>
      <c r="AU146" s="226" t="s">
        <v>91</v>
      </c>
      <c r="AY146" s="225" t="s">
        <v>251</v>
      </c>
      <c r="BK146" s="227">
        <f>SUM(BK147:BK154)</f>
        <v>0</v>
      </c>
    </row>
    <row r="147" s="2" customFormat="1" ht="16.5" customHeight="1">
      <c r="A147" s="41"/>
      <c r="B147" s="42"/>
      <c r="C147" s="230" t="s">
        <v>8</v>
      </c>
      <c r="D147" s="230" t="s">
        <v>253</v>
      </c>
      <c r="E147" s="231" t="s">
        <v>7793</v>
      </c>
      <c r="F147" s="232" t="s">
        <v>7794</v>
      </c>
      <c r="G147" s="233" t="s">
        <v>321</v>
      </c>
      <c r="H147" s="234">
        <v>250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491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491</v>
      </c>
      <c r="BM147" s="242" t="s">
        <v>336</v>
      </c>
    </row>
    <row r="148" s="2" customFormat="1" ht="16.5" customHeight="1">
      <c r="A148" s="41"/>
      <c r="B148" s="42"/>
      <c r="C148" s="230" t="s">
        <v>349</v>
      </c>
      <c r="D148" s="230" t="s">
        <v>253</v>
      </c>
      <c r="E148" s="231" t="s">
        <v>7795</v>
      </c>
      <c r="F148" s="232" t="s">
        <v>7796</v>
      </c>
      <c r="G148" s="233" t="s">
        <v>321</v>
      </c>
      <c r="H148" s="234">
        <v>10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491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491</v>
      </c>
      <c r="BM148" s="242" t="s">
        <v>341</v>
      </c>
    </row>
    <row r="149" s="2" customFormat="1" ht="16.5" customHeight="1">
      <c r="A149" s="41"/>
      <c r="B149" s="42"/>
      <c r="C149" s="230" t="s">
        <v>299</v>
      </c>
      <c r="D149" s="230" t="s">
        <v>253</v>
      </c>
      <c r="E149" s="231" t="s">
        <v>7797</v>
      </c>
      <c r="F149" s="232" t="s">
        <v>7798</v>
      </c>
      <c r="G149" s="233" t="s">
        <v>4509</v>
      </c>
      <c r="H149" s="234">
        <v>2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491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491</v>
      </c>
      <c r="BM149" s="242" t="s">
        <v>352</v>
      </c>
    </row>
    <row r="150" s="2" customFormat="1" ht="16.5" customHeight="1">
      <c r="A150" s="41"/>
      <c r="B150" s="42"/>
      <c r="C150" s="230" t="s">
        <v>361</v>
      </c>
      <c r="D150" s="230" t="s">
        <v>253</v>
      </c>
      <c r="E150" s="231" t="s">
        <v>7799</v>
      </c>
      <c r="F150" s="232" t="s">
        <v>7800</v>
      </c>
      <c r="G150" s="233" t="s">
        <v>4509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491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491</v>
      </c>
      <c r="BM150" s="242" t="s">
        <v>358</v>
      </c>
    </row>
    <row r="151" s="2" customFormat="1" ht="16.5" customHeight="1">
      <c r="A151" s="41"/>
      <c r="B151" s="42"/>
      <c r="C151" s="230" t="s">
        <v>304</v>
      </c>
      <c r="D151" s="230" t="s">
        <v>253</v>
      </c>
      <c r="E151" s="231" t="s">
        <v>7801</v>
      </c>
      <c r="F151" s="232" t="s">
        <v>7802</v>
      </c>
      <c r="G151" s="233" t="s">
        <v>321</v>
      </c>
      <c r="H151" s="234">
        <v>250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491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491</v>
      </c>
      <c r="BM151" s="242" t="s">
        <v>364</v>
      </c>
    </row>
    <row r="152" s="2" customFormat="1" ht="16.5" customHeight="1">
      <c r="A152" s="41"/>
      <c r="B152" s="42"/>
      <c r="C152" s="230" t="s">
        <v>386</v>
      </c>
      <c r="D152" s="230" t="s">
        <v>253</v>
      </c>
      <c r="E152" s="231" t="s">
        <v>7803</v>
      </c>
      <c r="F152" s="232" t="s">
        <v>7804</v>
      </c>
      <c r="G152" s="233" t="s">
        <v>321</v>
      </c>
      <c r="H152" s="234">
        <v>200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491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491</v>
      </c>
      <c r="BM152" s="242" t="s">
        <v>375</v>
      </c>
    </row>
    <row r="153" s="2" customFormat="1" ht="16.5" customHeight="1">
      <c r="A153" s="41"/>
      <c r="B153" s="42"/>
      <c r="C153" s="230" t="s">
        <v>309</v>
      </c>
      <c r="D153" s="230" t="s">
        <v>253</v>
      </c>
      <c r="E153" s="231" t="s">
        <v>7805</v>
      </c>
      <c r="F153" s="232" t="s">
        <v>7806</v>
      </c>
      <c r="G153" s="233" t="s">
        <v>321</v>
      </c>
      <c r="H153" s="234">
        <v>200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491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491</v>
      </c>
      <c r="BM153" s="242" t="s">
        <v>390</v>
      </c>
    </row>
    <row r="154" s="2" customFormat="1" ht="16.5" customHeight="1">
      <c r="A154" s="41"/>
      <c r="B154" s="42"/>
      <c r="C154" s="230" t="s">
        <v>402</v>
      </c>
      <c r="D154" s="230" t="s">
        <v>253</v>
      </c>
      <c r="E154" s="231" t="s">
        <v>7807</v>
      </c>
      <c r="F154" s="232" t="s">
        <v>7808</v>
      </c>
      <c r="G154" s="233" t="s">
        <v>321</v>
      </c>
      <c r="H154" s="234">
        <v>250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491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491</v>
      </c>
      <c r="BM154" s="242" t="s">
        <v>400</v>
      </c>
    </row>
    <row r="155" s="12" customFormat="1" ht="22.8" customHeight="1">
      <c r="A155" s="12"/>
      <c r="B155" s="214"/>
      <c r="C155" s="215"/>
      <c r="D155" s="216" t="s">
        <v>83</v>
      </c>
      <c r="E155" s="228" t="s">
        <v>4532</v>
      </c>
      <c r="F155" s="228" t="s">
        <v>5584</v>
      </c>
      <c r="G155" s="215"/>
      <c r="H155" s="215"/>
      <c r="I155" s="218"/>
      <c r="J155" s="229">
        <f>BK155</f>
        <v>0</v>
      </c>
      <c r="K155" s="215"/>
      <c r="L155" s="220"/>
      <c r="M155" s="221"/>
      <c r="N155" s="222"/>
      <c r="O155" s="222"/>
      <c r="P155" s="223">
        <f>SUM(P156:P157)</f>
        <v>0</v>
      </c>
      <c r="Q155" s="222"/>
      <c r="R155" s="223">
        <f>SUM(R156:R157)</f>
        <v>0</v>
      </c>
      <c r="S155" s="222"/>
      <c r="T155" s="224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91</v>
      </c>
      <c r="AT155" s="226" t="s">
        <v>83</v>
      </c>
      <c r="AU155" s="226" t="s">
        <v>91</v>
      </c>
      <c r="AY155" s="225" t="s">
        <v>251</v>
      </c>
      <c r="BK155" s="227">
        <f>SUM(BK156:BK157)</f>
        <v>0</v>
      </c>
    </row>
    <row r="156" s="2" customFormat="1" ht="16.5" customHeight="1">
      <c r="A156" s="41"/>
      <c r="B156" s="42"/>
      <c r="C156" s="230" t="s">
        <v>409</v>
      </c>
      <c r="D156" s="230" t="s">
        <v>253</v>
      </c>
      <c r="E156" s="231" t="s">
        <v>7809</v>
      </c>
      <c r="F156" s="232" t="s">
        <v>5607</v>
      </c>
      <c r="G156" s="233" t="s">
        <v>4509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405</v>
      </c>
    </row>
    <row r="157" s="2" customFormat="1" ht="16.5" customHeight="1">
      <c r="A157" s="41"/>
      <c r="B157" s="42"/>
      <c r="C157" s="230" t="s">
        <v>7</v>
      </c>
      <c r="D157" s="230" t="s">
        <v>253</v>
      </c>
      <c r="E157" s="231" t="s">
        <v>7810</v>
      </c>
      <c r="F157" s="232" t="s">
        <v>5609</v>
      </c>
      <c r="G157" s="233" t="s">
        <v>4509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412</v>
      </c>
    </row>
    <row r="158" s="12" customFormat="1" ht="25.92" customHeight="1">
      <c r="A158" s="12"/>
      <c r="B158" s="214"/>
      <c r="C158" s="215"/>
      <c r="D158" s="216" t="s">
        <v>83</v>
      </c>
      <c r="E158" s="217" t="s">
        <v>5610</v>
      </c>
      <c r="F158" s="217" t="s">
        <v>5510</v>
      </c>
      <c r="G158" s="215"/>
      <c r="H158" s="215"/>
      <c r="I158" s="218"/>
      <c r="J158" s="219">
        <f>BK158</f>
        <v>0</v>
      </c>
      <c r="K158" s="215"/>
      <c r="L158" s="220"/>
      <c r="M158" s="221"/>
      <c r="N158" s="222"/>
      <c r="O158" s="222"/>
      <c r="P158" s="223">
        <f>SUM(P159:P161)</f>
        <v>0</v>
      </c>
      <c r="Q158" s="222"/>
      <c r="R158" s="223">
        <f>SUM(R159:R161)</f>
        <v>0</v>
      </c>
      <c r="S158" s="222"/>
      <c r="T158" s="224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91</v>
      </c>
      <c r="AT158" s="226" t="s">
        <v>83</v>
      </c>
      <c r="AU158" s="226" t="s">
        <v>84</v>
      </c>
      <c r="AY158" s="225" t="s">
        <v>251</v>
      </c>
      <c r="BK158" s="227">
        <f>SUM(BK159:BK161)</f>
        <v>0</v>
      </c>
    </row>
    <row r="159" s="2" customFormat="1" ht="16.5" customHeight="1">
      <c r="A159" s="41"/>
      <c r="B159" s="42"/>
      <c r="C159" s="294" t="s">
        <v>322</v>
      </c>
      <c r="D159" s="294" t="s">
        <v>338</v>
      </c>
      <c r="E159" s="295" t="s">
        <v>7811</v>
      </c>
      <c r="F159" s="296" t="s">
        <v>7812</v>
      </c>
      <c r="G159" s="297" t="s">
        <v>4509</v>
      </c>
      <c r="H159" s="298">
        <v>1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281</v>
      </c>
      <c r="AT159" s="242" t="s">
        <v>338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424</v>
      </c>
    </row>
    <row r="160" s="2" customFormat="1" ht="16.5" customHeight="1">
      <c r="A160" s="41"/>
      <c r="B160" s="42"/>
      <c r="C160" s="294" t="s">
        <v>437</v>
      </c>
      <c r="D160" s="294" t="s">
        <v>338</v>
      </c>
      <c r="E160" s="295" t="s">
        <v>7813</v>
      </c>
      <c r="F160" s="296" t="s">
        <v>5626</v>
      </c>
      <c r="G160" s="297" t="s">
        <v>4509</v>
      </c>
      <c r="H160" s="298">
        <v>1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281</v>
      </c>
      <c r="AT160" s="242" t="s">
        <v>338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433</v>
      </c>
    </row>
    <row r="161" s="2" customFormat="1" ht="24.15" customHeight="1">
      <c r="A161" s="41"/>
      <c r="B161" s="42"/>
      <c r="C161" s="294" t="s">
        <v>488</v>
      </c>
      <c r="D161" s="294" t="s">
        <v>338</v>
      </c>
      <c r="E161" s="295" t="s">
        <v>5589</v>
      </c>
      <c r="F161" s="296" t="s">
        <v>7814</v>
      </c>
      <c r="G161" s="297" t="s">
        <v>571</v>
      </c>
      <c r="H161" s="298">
        <v>2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281</v>
      </c>
      <c r="AT161" s="242" t="s">
        <v>338</v>
      </c>
      <c r="AU161" s="242" t="s">
        <v>91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7815</v>
      </c>
    </row>
    <row r="162" s="12" customFormat="1" ht="25.92" customHeight="1">
      <c r="A162" s="12"/>
      <c r="B162" s="214"/>
      <c r="C162" s="215"/>
      <c r="D162" s="216" t="s">
        <v>83</v>
      </c>
      <c r="E162" s="217" t="s">
        <v>4461</v>
      </c>
      <c r="F162" s="217" t="s">
        <v>5518</v>
      </c>
      <c r="G162" s="215"/>
      <c r="H162" s="215"/>
      <c r="I162" s="218"/>
      <c r="J162" s="219">
        <f>BK162</f>
        <v>0</v>
      </c>
      <c r="K162" s="215"/>
      <c r="L162" s="220"/>
      <c r="M162" s="221"/>
      <c r="N162" s="222"/>
      <c r="O162" s="222"/>
      <c r="P162" s="223">
        <f>P163</f>
        <v>0</v>
      </c>
      <c r="Q162" s="222"/>
      <c r="R162" s="223">
        <f>R163</f>
        <v>0</v>
      </c>
      <c r="S162" s="222"/>
      <c r="T162" s="224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91</v>
      </c>
      <c r="AT162" s="226" t="s">
        <v>83</v>
      </c>
      <c r="AU162" s="226" t="s">
        <v>84</v>
      </c>
      <c r="AY162" s="225" t="s">
        <v>251</v>
      </c>
      <c r="BK162" s="227">
        <f>BK163</f>
        <v>0</v>
      </c>
    </row>
    <row r="163" s="12" customFormat="1" ht="22.8" customHeight="1">
      <c r="A163" s="12"/>
      <c r="B163" s="214"/>
      <c r="C163" s="215"/>
      <c r="D163" s="216" t="s">
        <v>83</v>
      </c>
      <c r="E163" s="228" t="s">
        <v>4463</v>
      </c>
      <c r="F163" s="228" t="s">
        <v>5519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SUM(P164:P168)</f>
        <v>0</v>
      </c>
      <c r="Q163" s="222"/>
      <c r="R163" s="223">
        <f>SUM(R164:R168)</f>
        <v>0</v>
      </c>
      <c r="S163" s="222"/>
      <c r="T163" s="224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91</v>
      </c>
      <c r="AT163" s="226" t="s">
        <v>83</v>
      </c>
      <c r="AU163" s="226" t="s">
        <v>91</v>
      </c>
      <c r="AY163" s="225" t="s">
        <v>251</v>
      </c>
      <c r="BK163" s="227">
        <f>SUM(BK164:BK168)</f>
        <v>0</v>
      </c>
    </row>
    <row r="164" s="2" customFormat="1" ht="16.5" customHeight="1">
      <c r="A164" s="41"/>
      <c r="B164" s="42"/>
      <c r="C164" s="294" t="s">
        <v>336</v>
      </c>
      <c r="D164" s="294" t="s">
        <v>338</v>
      </c>
      <c r="E164" s="295" t="s">
        <v>5631</v>
      </c>
      <c r="F164" s="296" t="s">
        <v>5525</v>
      </c>
      <c r="G164" s="297" t="s">
        <v>321</v>
      </c>
      <c r="H164" s="298">
        <v>30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281</v>
      </c>
      <c r="AT164" s="242" t="s">
        <v>338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440</v>
      </c>
    </row>
    <row r="165" s="2" customFormat="1" ht="16.5" customHeight="1">
      <c r="A165" s="41"/>
      <c r="B165" s="42"/>
      <c r="C165" s="294" t="s">
        <v>450</v>
      </c>
      <c r="D165" s="294" t="s">
        <v>338</v>
      </c>
      <c r="E165" s="295" t="s">
        <v>7816</v>
      </c>
      <c r="F165" s="296" t="s">
        <v>7817</v>
      </c>
      <c r="G165" s="297" t="s">
        <v>321</v>
      </c>
      <c r="H165" s="298">
        <v>600</v>
      </c>
      <c r="I165" s="299"/>
      <c r="J165" s="300">
        <f>ROUND(I165*H165,2)</f>
        <v>0</v>
      </c>
      <c r="K165" s="301"/>
      <c r="L165" s="302"/>
      <c r="M165" s="303" t="s">
        <v>1</v>
      </c>
      <c r="N165" s="304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281</v>
      </c>
      <c r="AT165" s="242" t="s">
        <v>338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448</v>
      </c>
    </row>
    <row r="166" s="2" customFormat="1" ht="16.5" customHeight="1">
      <c r="A166" s="41"/>
      <c r="B166" s="42"/>
      <c r="C166" s="294" t="s">
        <v>341</v>
      </c>
      <c r="D166" s="294" t="s">
        <v>338</v>
      </c>
      <c r="E166" s="295" t="s">
        <v>7818</v>
      </c>
      <c r="F166" s="296" t="s">
        <v>7819</v>
      </c>
      <c r="G166" s="297" t="s">
        <v>321</v>
      </c>
      <c r="H166" s="298">
        <v>20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281</v>
      </c>
      <c r="AT166" s="242" t="s">
        <v>338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453</v>
      </c>
    </row>
    <row r="167" s="2" customFormat="1" ht="16.5" customHeight="1">
      <c r="A167" s="41"/>
      <c r="B167" s="42"/>
      <c r="C167" s="294" t="s">
        <v>462</v>
      </c>
      <c r="D167" s="294" t="s">
        <v>338</v>
      </c>
      <c r="E167" s="295" t="s">
        <v>7820</v>
      </c>
      <c r="F167" s="296" t="s">
        <v>7821</v>
      </c>
      <c r="G167" s="297" t="s">
        <v>321</v>
      </c>
      <c r="H167" s="298">
        <v>40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281</v>
      </c>
      <c r="AT167" s="242" t="s">
        <v>338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458</v>
      </c>
    </row>
    <row r="168" s="2" customFormat="1" ht="16.5" customHeight="1">
      <c r="A168" s="41"/>
      <c r="B168" s="42"/>
      <c r="C168" s="294" t="s">
        <v>352</v>
      </c>
      <c r="D168" s="294" t="s">
        <v>338</v>
      </c>
      <c r="E168" s="295" t="s">
        <v>7822</v>
      </c>
      <c r="F168" s="296" t="s">
        <v>7823</v>
      </c>
      <c r="G168" s="297" t="s">
        <v>4509</v>
      </c>
      <c r="H168" s="298">
        <v>2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281</v>
      </c>
      <c r="AT168" s="242" t="s">
        <v>338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465</v>
      </c>
    </row>
    <row r="169" s="12" customFormat="1" ht="25.92" customHeight="1">
      <c r="A169" s="12"/>
      <c r="B169" s="214"/>
      <c r="C169" s="215"/>
      <c r="D169" s="216" t="s">
        <v>83</v>
      </c>
      <c r="E169" s="217" t="s">
        <v>4555</v>
      </c>
      <c r="F169" s="217" t="s">
        <v>5583</v>
      </c>
      <c r="G169" s="215"/>
      <c r="H169" s="215"/>
      <c r="I169" s="218"/>
      <c r="J169" s="219">
        <f>BK169</f>
        <v>0</v>
      </c>
      <c r="K169" s="215"/>
      <c r="L169" s="220"/>
      <c r="M169" s="221"/>
      <c r="N169" s="222"/>
      <c r="O169" s="222"/>
      <c r="P169" s="223">
        <f>P170</f>
        <v>0</v>
      </c>
      <c r="Q169" s="222"/>
      <c r="R169" s="223">
        <f>R170</f>
        <v>0</v>
      </c>
      <c r="S169" s="222"/>
      <c r="T169" s="224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91</v>
      </c>
      <c r="AT169" s="226" t="s">
        <v>83</v>
      </c>
      <c r="AU169" s="226" t="s">
        <v>84</v>
      </c>
      <c r="AY169" s="225" t="s">
        <v>251</v>
      </c>
      <c r="BK169" s="227">
        <f>BK170</f>
        <v>0</v>
      </c>
    </row>
    <row r="170" s="12" customFormat="1" ht="22.8" customHeight="1">
      <c r="A170" s="12"/>
      <c r="B170" s="214"/>
      <c r="C170" s="215"/>
      <c r="D170" s="216" t="s">
        <v>83</v>
      </c>
      <c r="E170" s="228" t="s">
        <v>4532</v>
      </c>
      <c r="F170" s="228" t="s">
        <v>5584</v>
      </c>
      <c r="G170" s="215"/>
      <c r="H170" s="215"/>
      <c r="I170" s="218"/>
      <c r="J170" s="229">
        <f>BK170</f>
        <v>0</v>
      </c>
      <c r="K170" s="215"/>
      <c r="L170" s="220"/>
      <c r="M170" s="221"/>
      <c r="N170" s="222"/>
      <c r="O170" s="222"/>
      <c r="P170" s="223">
        <f>P171</f>
        <v>0</v>
      </c>
      <c r="Q170" s="222"/>
      <c r="R170" s="223">
        <f>R171</f>
        <v>0</v>
      </c>
      <c r="S170" s="222"/>
      <c r="T170" s="224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91</v>
      </c>
      <c r="AT170" s="226" t="s">
        <v>83</v>
      </c>
      <c r="AU170" s="226" t="s">
        <v>91</v>
      </c>
      <c r="AY170" s="225" t="s">
        <v>251</v>
      </c>
      <c r="BK170" s="227">
        <f>BK171</f>
        <v>0</v>
      </c>
    </row>
    <row r="171" s="2" customFormat="1" ht="21.75" customHeight="1">
      <c r="A171" s="41"/>
      <c r="B171" s="42"/>
      <c r="C171" s="294" t="s">
        <v>472</v>
      </c>
      <c r="D171" s="294" t="s">
        <v>338</v>
      </c>
      <c r="E171" s="295" t="s">
        <v>7824</v>
      </c>
      <c r="F171" s="296" t="s">
        <v>5586</v>
      </c>
      <c r="G171" s="297" t="s">
        <v>1431</v>
      </c>
      <c r="H171" s="298">
        <v>1</v>
      </c>
      <c r="I171" s="299"/>
      <c r="J171" s="300">
        <f>ROUND(I171*H171,2)</f>
        <v>0</v>
      </c>
      <c r="K171" s="301"/>
      <c r="L171" s="302"/>
      <c r="M171" s="324" t="s">
        <v>1</v>
      </c>
      <c r="N171" s="325" t="s">
        <v>49</v>
      </c>
      <c r="O171" s="308"/>
      <c r="P171" s="309">
        <f>O171*H171</f>
        <v>0</v>
      </c>
      <c r="Q171" s="309">
        <v>0</v>
      </c>
      <c r="R171" s="309">
        <f>Q171*H171</f>
        <v>0</v>
      </c>
      <c r="S171" s="309">
        <v>0</v>
      </c>
      <c r="T171" s="310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281</v>
      </c>
      <c r="AT171" s="242" t="s">
        <v>338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470</v>
      </c>
    </row>
    <row r="172" s="2" customFormat="1" ht="6.96" customHeight="1">
      <c r="A172" s="41"/>
      <c r="B172" s="69"/>
      <c r="C172" s="70"/>
      <c r="D172" s="70"/>
      <c r="E172" s="70"/>
      <c r="F172" s="70"/>
      <c r="G172" s="70"/>
      <c r="H172" s="70"/>
      <c r="I172" s="70"/>
      <c r="J172" s="70"/>
      <c r="K172" s="70"/>
      <c r="L172" s="47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33sphpeGtugTOME5uZWb4MjqHmC9lfOyF2wWGS/0h8DyGcP8hLvBfiA4ZAM/VNosf649F5sEXrzxQYnX9yJSiA==" hashValue="NqSci2d3r3eXN/qH81/q8OtXIfASO3rDb1Pr4OtsimfgFrmuANKUBqx/SXQKA4Pqej/RPfHYfRfBJ4PjNp4Jog==" algorithmName="SHA-512" password="CC35"/>
  <autoFilter ref="C127:K171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7825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ROUND(J117,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ROUND((SUM(BE117:BE131)),  2)</f>
        <v>0</v>
      </c>
      <c r="G33" s="41"/>
      <c r="H33" s="41"/>
      <c r="I33" s="167">
        <v>0.20999999999999999</v>
      </c>
      <c r="J33" s="166">
        <f>ROUND(((SUM(BE117:BE131))*I33),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ROUND((SUM(BF117:BF131)),  2)</f>
        <v>0</v>
      </c>
      <c r="G34" s="41"/>
      <c r="H34" s="41"/>
      <c r="I34" s="167">
        <v>0.12</v>
      </c>
      <c r="J34" s="166">
        <f>ROUND(((SUM(BF117:BF131))*I34),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ROUND((SUM(BG117:BG131)),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ROUND((SUM(BH117:BH131)),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ROUND((SUM(BI117:BI131)),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12 - Přípojka slaboproudu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J117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5759</v>
      </c>
      <c r="E97" s="194"/>
      <c r="F97" s="194"/>
      <c r="G97" s="194"/>
      <c r="H97" s="194"/>
      <c r="I97" s="194"/>
      <c r="J97" s="195">
        <f>J118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3" s="2" customFormat="1" ht="6.96" customHeight="1">
      <c r="A103" s="41"/>
      <c r="B103" s="71"/>
      <c r="C103" s="72"/>
      <c r="D103" s="72"/>
      <c r="E103" s="72"/>
      <c r="F103" s="72"/>
      <c r="G103" s="72"/>
      <c r="H103" s="72"/>
      <c r="I103" s="72"/>
      <c r="J103" s="72"/>
      <c r="K103" s="72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24.96" customHeight="1">
      <c r="A104" s="41"/>
      <c r="B104" s="42"/>
      <c r="C104" s="25" t="s">
        <v>236</v>
      </c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2" customHeight="1">
      <c r="A106" s="41"/>
      <c r="B106" s="42"/>
      <c r="C106" s="34" t="s">
        <v>16</v>
      </c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6.25" customHeight="1">
      <c r="A107" s="41"/>
      <c r="B107" s="42"/>
      <c r="C107" s="43"/>
      <c r="D107" s="43"/>
      <c r="E107" s="186" t="str">
        <f>E7</f>
        <v>STUDENTSKÉ KOLEJE VYSOKÉ ŠKOLY POLYTECHNICKÉ JIHLAVA</v>
      </c>
      <c r="F107" s="34"/>
      <c r="G107" s="34"/>
      <c r="H107" s="34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4" t="s">
        <v>190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6.5" customHeight="1">
      <c r="A109" s="41"/>
      <c r="B109" s="42"/>
      <c r="C109" s="43"/>
      <c r="D109" s="43"/>
      <c r="E109" s="79" t="str">
        <f>E9</f>
        <v>SO 12 - Přípojka slaboproudu</v>
      </c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22</v>
      </c>
      <c r="D111" s="43"/>
      <c r="E111" s="43"/>
      <c r="F111" s="29" t="str">
        <f>F12</f>
        <v xml:space="preserve"> </v>
      </c>
      <c r="G111" s="43"/>
      <c r="H111" s="43"/>
      <c r="I111" s="34" t="s">
        <v>24</v>
      </c>
      <c r="J111" s="82" t="str">
        <f>IF(J12="","",J12)</f>
        <v>25. 11. 2022</v>
      </c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5.15" customHeight="1">
      <c r="A113" s="41"/>
      <c r="B113" s="42"/>
      <c r="C113" s="34" t="s">
        <v>30</v>
      </c>
      <c r="D113" s="43"/>
      <c r="E113" s="43"/>
      <c r="F113" s="29" t="str">
        <f>E15</f>
        <v>Vysoká škola polytechnická Jihlava</v>
      </c>
      <c r="G113" s="43"/>
      <c r="H113" s="43"/>
      <c r="I113" s="34" t="s">
        <v>36</v>
      </c>
      <c r="J113" s="39" t="str">
        <f>E21</f>
        <v>A32 spol. s r. o.</v>
      </c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5.15" customHeight="1">
      <c r="A114" s="41"/>
      <c r="B114" s="42"/>
      <c r="C114" s="34" t="s">
        <v>34</v>
      </c>
      <c r="D114" s="43"/>
      <c r="E114" s="43"/>
      <c r="F114" s="29" t="str">
        <f>IF(E18="","",E18)</f>
        <v>Vyplň údaj</v>
      </c>
      <c r="G114" s="43"/>
      <c r="H114" s="43"/>
      <c r="I114" s="34" t="s">
        <v>41</v>
      </c>
      <c r="J114" s="39" t="str">
        <f>E24</f>
        <v xml:space="preserve"> </v>
      </c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0.32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1" customFormat="1" ht="29.28" customHeight="1">
      <c r="A116" s="202"/>
      <c r="B116" s="203"/>
      <c r="C116" s="204" t="s">
        <v>237</v>
      </c>
      <c r="D116" s="205" t="s">
        <v>69</v>
      </c>
      <c r="E116" s="205" t="s">
        <v>65</v>
      </c>
      <c r="F116" s="205" t="s">
        <v>66</v>
      </c>
      <c r="G116" s="205" t="s">
        <v>238</v>
      </c>
      <c r="H116" s="205" t="s">
        <v>239</v>
      </c>
      <c r="I116" s="205" t="s">
        <v>240</v>
      </c>
      <c r="J116" s="206" t="s">
        <v>196</v>
      </c>
      <c r="K116" s="207" t="s">
        <v>241</v>
      </c>
      <c r="L116" s="208"/>
      <c r="M116" s="103" t="s">
        <v>1</v>
      </c>
      <c r="N116" s="104" t="s">
        <v>48</v>
      </c>
      <c r="O116" s="104" t="s">
        <v>242</v>
      </c>
      <c r="P116" s="104" t="s">
        <v>243</v>
      </c>
      <c r="Q116" s="104" t="s">
        <v>244</v>
      </c>
      <c r="R116" s="104" t="s">
        <v>245</v>
      </c>
      <c r="S116" s="104" t="s">
        <v>246</v>
      </c>
      <c r="T116" s="105" t="s">
        <v>247</v>
      </c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</row>
    <row r="117" s="2" customFormat="1" ht="22.8" customHeight="1">
      <c r="A117" s="41"/>
      <c r="B117" s="42"/>
      <c r="C117" s="110" t="s">
        <v>248</v>
      </c>
      <c r="D117" s="43"/>
      <c r="E117" s="43"/>
      <c r="F117" s="43"/>
      <c r="G117" s="43"/>
      <c r="H117" s="43"/>
      <c r="I117" s="43"/>
      <c r="J117" s="209">
        <f>BK117</f>
        <v>0</v>
      </c>
      <c r="K117" s="43"/>
      <c r="L117" s="47"/>
      <c r="M117" s="106"/>
      <c r="N117" s="210"/>
      <c r="O117" s="107"/>
      <c r="P117" s="211">
        <f>P118</f>
        <v>0</v>
      </c>
      <c r="Q117" s="107"/>
      <c r="R117" s="211">
        <f>R118</f>
        <v>0</v>
      </c>
      <c r="S117" s="107"/>
      <c r="T117" s="212">
        <f>T118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83</v>
      </c>
      <c r="AU117" s="19" t="s">
        <v>198</v>
      </c>
      <c r="BK117" s="213">
        <f>BK118</f>
        <v>0</v>
      </c>
    </row>
    <row r="118" s="12" customFormat="1" ht="25.92" customHeight="1">
      <c r="A118" s="12"/>
      <c r="B118" s="214"/>
      <c r="C118" s="215"/>
      <c r="D118" s="216" t="s">
        <v>83</v>
      </c>
      <c r="E118" s="217" t="s">
        <v>6056</v>
      </c>
      <c r="F118" s="217" t="s">
        <v>6057</v>
      </c>
      <c r="G118" s="215"/>
      <c r="H118" s="215"/>
      <c r="I118" s="218"/>
      <c r="J118" s="219">
        <f>BK118</f>
        <v>0</v>
      </c>
      <c r="K118" s="215"/>
      <c r="L118" s="220"/>
      <c r="M118" s="221"/>
      <c r="N118" s="222"/>
      <c r="O118" s="222"/>
      <c r="P118" s="223">
        <f>SUM(P119:P131)</f>
        <v>0</v>
      </c>
      <c r="Q118" s="222"/>
      <c r="R118" s="223">
        <f>SUM(R119:R131)</f>
        <v>0</v>
      </c>
      <c r="S118" s="222"/>
      <c r="T118" s="224">
        <f>SUM(T119:T131)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5" t="s">
        <v>91</v>
      </c>
      <c r="AT118" s="226" t="s">
        <v>83</v>
      </c>
      <c r="AU118" s="226" t="s">
        <v>84</v>
      </c>
      <c r="AY118" s="225" t="s">
        <v>251</v>
      </c>
      <c r="BK118" s="227">
        <f>SUM(BK119:BK131)</f>
        <v>0</v>
      </c>
    </row>
    <row r="119" s="2" customFormat="1" ht="24.15" customHeight="1">
      <c r="A119" s="41"/>
      <c r="B119" s="42"/>
      <c r="C119" s="230" t="s">
        <v>91</v>
      </c>
      <c r="D119" s="230" t="s">
        <v>253</v>
      </c>
      <c r="E119" s="231" t="s">
        <v>7826</v>
      </c>
      <c r="F119" s="232" t="s">
        <v>7827</v>
      </c>
      <c r="G119" s="233" t="s">
        <v>7828</v>
      </c>
      <c r="H119" s="234">
        <v>14</v>
      </c>
      <c r="I119" s="235"/>
      <c r="J119" s="236">
        <f>ROUND(I119*H119,2)</f>
        <v>0</v>
      </c>
      <c r="K119" s="237"/>
      <c r="L119" s="47"/>
      <c r="M119" s="238" t="s">
        <v>1</v>
      </c>
      <c r="N119" s="239" t="s">
        <v>49</v>
      </c>
      <c r="O119" s="94"/>
      <c r="P119" s="240">
        <f>O119*H119</f>
        <v>0</v>
      </c>
      <c r="Q119" s="240">
        <v>0</v>
      </c>
      <c r="R119" s="240">
        <f>Q119*H119</f>
        <v>0</v>
      </c>
      <c r="S119" s="240">
        <v>0</v>
      </c>
      <c r="T119" s="241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42" t="s">
        <v>257</v>
      </c>
      <c r="AT119" s="242" t="s">
        <v>253</v>
      </c>
      <c r="AU119" s="242" t="s">
        <v>91</v>
      </c>
      <c r="AY119" s="19" t="s">
        <v>251</v>
      </c>
      <c r="BE119" s="243">
        <f>IF(N119="základní",J119,0)</f>
        <v>0</v>
      </c>
      <c r="BF119" s="243">
        <f>IF(N119="snížená",J119,0)</f>
        <v>0</v>
      </c>
      <c r="BG119" s="243">
        <f>IF(N119="zákl. přenesená",J119,0)</f>
        <v>0</v>
      </c>
      <c r="BH119" s="243">
        <f>IF(N119="sníž. přenesená",J119,0)</f>
        <v>0</v>
      </c>
      <c r="BI119" s="243">
        <f>IF(N119="nulová",J119,0)</f>
        <v>0</v>
      </c>
      <c r="BJ119" s="19" t="s">
        <v>91</v>
      </c>
      <c r="BK119" s="243">
        <f>ROUND(I119*H119,2)</f>
        <v>0</v>
      </c>
      <c r="BL119" s="19" t="s">
        <v>257</v>
      </c>
      <c r="BM119" s="242" t="s">
        <v>7829</v>
      </c>
    </row>
    <row r="120" s="2" customFormat="1" ht="24.15" customHeight="1">
      <c r="A120" s="41"/>
      <c r="B120" s="42"/>
      <c r="C120" s="230" t="s">
        <v>93</v>
      </c>
      <c r="D120" s="230" t="s">
        <v>253</v>
      </c>
      <c r="E120" s="231" t="s">
        <v>7830</v>
      </c>
      <c r="F120" s="232" t="s">
        <v>7831</v>
      </c>
      <c r="G120" s="233" t="s">
        <v>265</v>
      </c>
      <c r="H120" s="234">
        <v>8.4000000000000004</v>
      </c>
      <c r="I120" s="235"/>
      <c r="J120" s="236">
        <f>ROUND(I120*H120,2)</f>
        <v>0</v>
      </c>
      <c r="K120" s="237"/>
      <c r="L120" s="47"/>
      <c r="M120" s="238" t="s">
        <v>1</v>
      </c>
      <c r="N120" s="239" t="s">
        <v>49</v>
      </c>
      <c r="O120" s="94"/>
      <c r="P120" s="240">
        <f>O120*H120</f>
        <v>0</v>
      </c>
      <c r="Q120" s="240">
        <v>0</v>
      </c>
      <c r="R120" s="240">
        <f>Q120*H120</f>
        <v>0</v>
      </c>
      <c r="S120" s="240">
        <v>0</v>
      </c>
      <c r="T120" s="241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42" t="s">
        <v>257</v>
      </c>
      <c r="AT120" s="242" t="s">
        <v>253</v>
      </c>
      <c r="AU120" s="242" t="s">
        <v>91</v>
      </c>
      <c r="AY120" s="19" t="s">
        <v>251</v>
      </c>
      <c r="BE120" s="243">
        <f>IF(N120="základní",J120,0)</f>
        <v>0</v>
      </c>
      <c r="BF120" s="243">
        <f>IF(N120="snížená",J120,0)</f>
        <v>0</v>
      </c>
      <c r="BG120" s="243">
        <f>IF(N120="zákl. přenesená",J120,0)</f>
        <v>0</v>
      </c>
      <c r="BH120" s="243">
        <f>IF(N120="sníž. přenesená",J120,0)</f>
        <v>0</v>
      </c>
      <c r="BI120" s="243">
        <f>IF(N120="nulová",J120,0)</f>
        <v>0</v>
      </c>
      <c r="BJ120" s="19" t="s">
        <v>91</v>
      </c>
      <c r="BK120" s="243">
        <f>ROUND(I120*H120,2)</f>
        <v>0</v>
      </c>
      <c r="BL120" s="19" t="s">
        <v>257</v>
      </c>
      <c r="BM120" s="242" t="s">
        <v>7832</v>
      </c>
    </row>
    <row r="121" s="13" customFormat="1">
      <c r="A121" s="13"/>
      <c r="B121" s="249"/>
      <c r="C121" s="250"/>
      <c r="D121" s="251" t="s">
        <v>260</v>
      </c>
      <c r="E121" s="252" t="s">
        <v>1</v>
      </c>
      <c r="F121" s="253" t="s">
        <v>7833</v>
      </c>
      <c r="G121" s="250"/>
      <c r="H121" s="254">
        <v>8.4000000000000004</v>
      </c>
      <c r="I121" s="255"/>
      <c r="J121" s="250"/>
      <c r="K121" s="250"/>
      <c r="L121" s="256"/>
      <c r="M121" s="257"/>
      <c r="N121" s="258"/>
      <c r="O121" s="258"/>
      <c r="P121" s="258"/>
      <c r="Q121" s="258"/>
      <c r="R121" s="258"/>
      <c r="S121" s="258"/>
      <c r="T121" s="25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60" t="s">
        <v>260</v>
      </c>
      <c r="AU121" s="260" t="s">
        <v>91</v>
      </c>
      <c r="AV121" s="13" t="s">
        <v>93</v>
      </c>
      <c r="AW121" s="13" t="s">
        <v>40</v>
      </c>
      <c r="AX121" s="13" t="s">
        <v>91</v>
      </c>
      <c r="AY121" s="260" t="s">
        <v>251</v>
      </c>
    </row>
    <row r="122" s="2" customFormat="1" ht="24.15" customHeight="1">
      <c r="A122" s="41"/>
      <c r="B122" s="42"/>
      <c r="C122" s="230" t="s">
        <v>273</v>
      </c>
      <c r="D122" s="230" t="s">
        <v>253</v>
      </c>
      <c r="E122" s="231" t="s">
        <v>7834</v>
      </c>
      <c r="F122" s="232" t="s">
        <v>7835</v>
      </c>
      <c r="G122" s="233" t="s">
        <v>321</v>
      </c>
      <c r="H122" s="234">
        <v>7.3920000000000003</v>
      </c>
      <c r="I122" s="235"/>
      <c r="J122" s="236">
        <f>ROUND(I122*H122,2)</f>
        <v>0</v>
      </c>
      <c r="K122" s="237"/>
      <c r="L122" s="47"/>
      <c r="M122" s="238" t="s">
        <v>1</v>
      </c>
      <c r="N122" s="239" t="s">
        <v>49</v>
      </c>
      <c r="O122" s="94"/>
      <c r="P122" s="240">
        <f>O122*H122</f>
        <v>0</v>
      </c>
      <c r="Q122" s="240">
        <v>0</v>
      </c>
      <c r="R122" s="240">
        <f>Q122*H122</f>
        <v>0</v>
      </c>
      <c r="S122" s="240">
        <v>0</v>
      </c>
      <c r="T122" s="241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42" t="s">
        <v>257</v>
      </c>
      <c r="AT122" s="242" t="s">
        <v>253</v>
      </c>
      <c r="AU122" s="242" t="s">
        <v>91</v>
      </c>
      <c r="AY122" s="19" t="s">
        <v>251</v>
      </c>
      <c r="BE122" s="243">
        <f>IF(N122="základní",J122,0)</f>
        <v>0</v>
      </c>
      <c r="BF122" s="243">
        <f>IF(N122="snížená",J122,0)</f>
        <v>0</v>
      </c>
      <c r="BG122" s="243">
        <f>IF(N122="zákl. přenesená",J122,0)</f>
        <v>0</v>
      </c>
      <c r="BH122" s="243">
        <f>IF(N122="sníž. přenesená",J122,0)</f>
        <v>0</v>
      </c>
      <c r="BI122" s="243">
        <f>IF(N122="nulová",J122,0)</f>
        <v>0</v>
      </c>
      <c r="BJ122" s="19" t="s">
        <v>91</v>
      </c>
      <c r="BK122" s="243">
        <f>ROUND(I122*H122,2)</f>
        <v>0</v>
      </c>
      <c r="BL122" s="19" t="s">
        <v>257</v>
      </c>
      <c r="BM122" s="242" t="s">
        <v>7836</v>
      </c>
    </row>
    <row r="123" s="13" customFormat="1">
      <c r="A123" s="13"/>
      <c r="B123" s="249"/>
      <c r="C123" s="250"/>
      <c r="D123" s="251" t="s">
        <v>260</v>
      </c>
      <c r="E123" s="252" t="s">
        <v>1</v>
      </c>
      <c r="F123" s="253" t="s">
        <v>7837</v>
      </c>
      <c r="G123" s="250"/>
      <c r="H123" s="254">
        <v>7.3920000000000003</v>
      </c>
      <c r="I123" s="255"/>
      <c r="J123" s="250"/>
      <c r="K123" s="250"/>
      <c r="L123" s="256"/>
      <c r="M123" s="257"/>
      <c r="N123" s="258"/>
      <c r="O123" s="258"/>
      <c r="P123" s="258"/>
      <c r="Q123" s="258"/>
      <c r="R123" s="258"/>
      <c r="S123" s="258"/>
      <c r="T123" s="25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0" t="s">
        <v>260</v>
      </c>
      <c r="AU123" s="260" t="s">
        <v>91</v>
      </c>
      <c r="AV123" s="13" t="s">
        <v>93</v>
      </c>
      <c r="AW123" s="13" t="s">
        <v>40</v>
      </c>
      <c r="AX123" s="13" t="s">
        <v>91</v>
      </c>
      <c r="AY123" s="260" t="s">
        <v>251</v>
      </c>
    </row>
    <row r="124" s="2" customFormat="1" ht="24.15" customHeight="1">
      <c r="A124" s="41"/>
      <c r="B124" s="42"/>
      <c r="C124" s="230" t="s">
        <v>257</v>
      </c>
      <c r="D124" s="230" t="s">
        <v>253</v>
      </c>
      <c r="E124" s="231" t="s">
        <v>7838</v>
      </c>
      <c r="F124" s="232" t="s">
        <v>7839</v>
      </c>
      <c r="G124" s="233" t="s">
        <v>321</v>
      </c>
      <c r="H124" s="234">
        <v>0.83999999999999997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491</v>
      </c>
      <c r="AT124" s="242" t="s">
        <v>253</v>
      </c>
      <c r="AU124" s="242" t="s">
        <v>91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491</v>
      </c>
      <c r="BM124" s="242" t="s">
        <v>7840</v>
      </c>
    </row>
    <row r="125" s="2" customFormat="1">
      <c r="A125" s="41"/>
      <c r="B125" s="42"/>
      <c r="C125" s="43"/>
      <c r="D125" s="244" t="s">
        <v>258</v>
      </c>
      <c r="E125" s="43"/>
      <c r="F125" s="245" t="s">
        <v>7841</v>
      </c>
      <c r="G125" s="43"/>
      <c r="H125" s="43"/>
      <c r="I125" s="246"/>
      <c r="J125" s="43"/>
      <c r="K125" s="43"/>
      <c r="L125" s="47"/>
      <c r="M125" s="247"/>
      <c r="N125" s="248"/>
      <c r="O125" s="94"/>
      <c r="P125" s="94"/>
      <c r="Q125" s="94"/>
      <c r="R125" s="94"/>
      <c r="S125" s="94"/>
      <c r="T125" s="95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258</v>
      </c>
      <c r="AU125" s="19" t="s">
        <v>91</v>
      </c>
    </row>
    <row r="126" s="13" customFormat="1">
      <c r="A126" s="13"/>
      <c r="B126" s="249"/>
      <c r="C126" s="250"/>
      <c r="D126" s="251" t="s">
        <v>260</v>
      </c>
      <c r="E126" s="252" t="s">
        <v>1</v>
      </c>
      <c r="F126" s="253" t="s">
        <v>7842</v>
      </c>
      <c r="G126" s="250"/>
      <c r="H126" s="254">
        <v>0.83999999999999997</v>
      </c>
      <c r="I126" s="255"/>
      <c r="J126" s="250"/>
      <c r="K126" s="250"/>
      <c r="L126" s="256"/>
      <c r="M126" s="257"/>
      <c r="N126" s="258"/>
      <c r="O126" s="258"/>
      <c r="P126" s="258"/>
      <c r="Q126" s="258"/>
      <c r="R126" s="258"/>
      <c r="S126" s="258"/>
      <c r="T126" s="25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0" t="s">
        <v>260</v>
      </c>
      <c r="AU126" s="260" t="s">
        <v>91</v>
      </c>
      <c r="AV126" s="13" t="s">
        <v>93</v>
      </c>
      <c r="AW126" s="13" t="s">
        <v>40</v>
      </c>
      <c r="AX126" s="13" t="s">
        <v>91</v>
      </c>
      <c r="AY126" s="260" t="s">
        <v>251</v>
      </c>
    </row>
    <row r="127" s="2" customFormat="1" ht="16.5" customHeight="1">
      <c r="A127" s="41"/>
      <c r="B127" s="42"/>
      <c r="C127" s="230" t="s">
        <v>284</v>
      </c>
      <c r="D127" s="230" t="s">
        <v>253</v>
      </c>
      <c r="E127" s="231" t="s">
        <v>7843</v>
      </c>
      <c r="F127" s="232" t="s">
        <v>7844</v>
      </c>
      <c r="G127" s="233" t="s">
        <v>4509</v>
      </c>
      <c r="H127" s="234">
        <v>14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7845</v>
      </c>
    </row>
    <row r="128" s="2" customFormat="1" ht="16.5" customHeight="1">
      <c r="A128" s="41"/>
      <c r="B128" s="42"/>
      <c r="C128" s="230" t="s">
        <v>276</v>
      </c>
      <c r="D128" s="230" t="s">
        <v>253</v>
      </c>
      <c r="E128" s="231" t="s">
        <v>7846</v>
      </c>
      <c r="F128" s="232" t="s">
        <v>7847</v>
      </c>
      <c r="G128" s="233" t="s">
        <v>4509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7848</v>
      </c>
    </row>
    <row r="129" s="2" customFormat="1" ht="24.15" customHeight="1">
      <c r="A129" s="41"/>
      <c r="B129" s="42"/>
      <c r="C129" s="230" t="s">
        <v>295</v>
      </c>
      <c r="D129" s="230" t="s">
        <v>253</v>
      </c>
      <c r="E129" s="231" t="s">
        <v>7849</v>
      </c>
      <c r="F129" s="232" t="s">
        <v>7850</v>
      </c>
      <c r="G129" s="233" t="s">
        <v>4509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7851</v>
      </c>
    </row>
    <row r="130" s="2" customFormat="1" ht="16.5" customHeight="1">
      <c r="A130" s="41"/>
      <c r="B130" s="42"/>
      <c r="C130" s="230" t="s">
        <v>281</v>
      </c>
      <c r="D130" s="230" t="s">
        <v>253</v>
      </c>
      <c r="E130" s="231" t="s">
        <v>7852</v>
      </c>
      <c r="F130" s="232" t="s">
        <v>7853</v>
      </c>
      <c r="G130" s="233" t="s">
        <v>321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7854</v>
      </c>
    </row>
    <row r="131" s="2" customFormat="1" ht="16.5" customHeight="1">
      <c r="A131" s="41"/>
      <c r="B131" s="42"/>
      <c r="C131" s="230" t="s">
        <v>306</v>
      </c>
      <c r="D131" s="230" t="s">
        <v>253</v>
      </c>
      <c r="E131" s="231" t="s">
        <v>7855</v>
      </c>
      <c r="F131" s="232" t="s">
        <v>7856</v>
      </c>
      <c r="G131" s="233" t="s">
        <v>321</v>
      </c>
      <c r="H131" s="234">
        <v>20</v>
      </c>
      <c r="I131" s="235"/>
      <c r="J131" s="236">
        <f>ROUND(I131*H131,2)</f>
        <v>0</v>
      </c>
      <c r="K131" s="237"/>
      <c r="L131" s="47"/>
      <c r="M131" s="306" t="s">
        <v>1</v>
      </c>
      <c r="N131" s="307" t="s">
        <v>49</v>
      </c>
      <c r="O131" s="308"/>
      <c r="P131" s="309">
        <f>O131*H131</f>
        <v>0</v>
      </c>
      <c r="Q131" s="309">
        <v>0</v>
      </c>
      <c r="R131" s="309">
        <f>Q131*H131</f>
        <v>0</v>
      </c>
      <c r="S131" s="309">
        <v>0</v>
      </c>
      <c r="T131" s="310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7857</v>
      </c>
    </row>
    <row r="132" s="2" customFormat="1" ht="6.96" customHeight="1">
      <c r="A132" s="41"/>
      <c r="B132" s="69"/>
      <c r="C132" s="70"/>
      <c r="D132" s="70"/>
      <c r="E132" s="70"/>
      <c r="F132" s="70"/>
      <c r="G132" s="70"/>
      <c r="H132" s="70"/>
      <c r="I132" s="70"/>
      <c r="J132" s="70"/>
      <c r="K132" s="70"/>
      <c r="L132" s="47"/>
      <c r="M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</sheetData>
  <sheetProtection sheet="1" autoFilter="0" formatColumns="0" formatRows="0" objects="1" scenarios="1" spinCount="100000" saltValue="vd1enFB81kR0KCKO23jsO+QbhscdE/xJOCnWxShdZlxzvbVi04/HKhj59ZqxQg2BpUDMwYgJyfXtevTUgZQmJA==" hashValue="xscafwXtPWBKWnTlDe5ZuBlqL1sU1OyRAIxVl58jfrHa4G75Tdv/PEs7SERPPLUmeFCgNfkqNTJaWyeJGU3RGQ==" algorithmName="SHA-512" password="CC35"/>
  <autoFilter ref="C116:K13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hyperlinks>
    <hyperlink ref="F125" r:id="rId1" display="https://podminky.urs.cz/item/CS_URS_2022_02/460661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7858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ROUND((SUM(BE122:BE138)),  2)</f>
        <v>0</v>
      </c>
      <c r="G33" s="41"/>
      <c r="H33" s="41"/>
      <c r="I33" s="167">
        <v>0.20999999999999999</v>
      </c>
      <c r="J33" s="166">
        <f>ROUND(((SUM(BE122:BE138))*I33),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ROUND((SUM(BF122:BF138)),  2)</f>
        <v>0</v>
      </c>
      <c r="G34" s="41"/>
      <c r="H34" s="41"/>
      <c r="I34" s="167">
        <v>0.12</v>
      </c>
      <c r="J34" s="166">
        <f>ROUND(((SUM(BF122:BF138))*I34),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ROUND((SUM(BG122:BG138)),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ROUND((SUM(BH122:BH138)),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ROUND((SUM(BI122:BI138)),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13 - Přeložení veřejného osvětlení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5497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5498</v>
      </c>
      <c r="E98" s="194"/>
      <c r="F98" s="194"/>
      <c r="G98" s="194"/>
      <c r="H98" s="194"/>
      <c r="I98" s="194"/>
      <c r="J98" s="195">
        <f>J126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5499</v>
      </c>
      <c r="E99" s="199"/>
      <c r="F99" s="199"/>
      <c r="G99" s="199"/>
      <c r="H99" s="199"/>
      <c r="I99" s="199"/>
      <c r="J99" s="200">
        <f>J127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7767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7859</v>
      </c>
      <c r="E101" s="199"/>
      <c r="F101" s="199"/>
      <c r="G101" s="199"/>
      <c r="H101" s="199"/>
      <c r="I101" s="199"/>
      <c r="J101" s="200">
        <f>J134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7860</v>
      </c>
      <c r="E102" s="194"/>
      <c r="F102" s="194"/>
      <c r="G102" s="194"/>
      <c r="H102" s="194"/>
      <c r="I102" s="194"/>
      <c r="J102" s="195">
        <f>J137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236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190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6.5" customHeight="1">
      <c r="A114" s="41"/>
      <c r="B114" s="42"/>
      <c r="C114" s="43"/>
      <c r="D114" s="43"/>
      <c r="E114" s="79" t="str">
        <f>E9</f>
        <v>SO 13 - Přeložení veřejného osvětlení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22</v>
      </c>
      <c r="D116" s="43"/>
      <c r="E116" s="43"/>
      <c r="F116" s="29" t="str">
        <f>F12</f>
        <v xml:space="preserve"> </v>
      </c>
      <c r="G116" s="43"/>
      <c r="H116" s="43"/>
      <c r="I116" s="34" t="s">
        <v>24</v>
      </c>
      <c r="J116" s="82" t="str">
        <f>IF(J12="","",J12)</f>
        <v>25. 11. 2022</v>
      </c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30</v>
      </c>
      <c r="D118" s="43"/>
      <c r="E118" s="43"/>
      <c r="F118" s="29" t="str">
        <f>E15</f>
        <v>Vysoká škola polytechnická Jihlava</v>
      </c>
      <c r="G118" s="43"/>
      <c r="H118" s="43"/>
      <c r="I118" s="34" t="s">
        <v>36</v>
      </c>
      <c r="J118" s="39" t="str">
        <f>E21</f>
        <v>A32 spol. s r. o.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34</v>
      </c>
      <c r="D119" s="43"/>
      <c r="E119" s="43"/>
      <c r="F119" s="29" t="str">
        <f>IF(E18="","",E18)</f>
        <v>Vyplň údaj</v>
      </c>
      <c r="G119" s="43"/>
      <c r="H119" s="43"/>
      <c r="I119" s="34" t="s">
        <v>41</v>
      </c>
      <c r="J119" s="39" t="str">
        <f>E24</f>
        <v xml:space="preserve"> 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0.32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1" customFormat="1" ht="29.28" customHeight="1">
      <c r="A121" s="202"/>
      <c r="B121" s="203"/>
      <c r="C121" s="204" t="s">
        <v>237</v>
      </c>
      <c r="D121" s="205" t="s">
        <v>69</v>
      </c>
      <c r="E121" s="205" t="s">
        <v>65</v>
      </c>
      <c r="F121" s="205" t="s">
        <v>66</v>
      </c>
      <c r="G121" s="205" t="s">
        <v>238</v>
      </c>
      <c r="H121" s="205" t="s">
        <v>239</v>
      </c>
      <c r="I121" s="205" t="s">
        <v>240</v>
      </c>
      <c r="J121" s="206" t="s">
        <v>196</v>
      </c>
      <c r="K121" s="207" t="s">
        <v>241</v>
      </c>
      <c r="L121" s="208"/>
      <c r="M121" s="103" t="s">
        <v>1</v>
      </c>
      <c r="N121" s="104" t="s">
        <v>48</v>
      </c>
      <c r="O121" s="104" t="s">
        <v>242</v>
      </c>
      <c r="P121" s="104" t="s">
        <v>243</v>
      </c>
      <c r="Q121" s="104" t="s">
        <v>244</v>
      </c>
      <c r="R121" s="104" t="s">
        <v>245</v>
      </c>
      <c r="S121" s="104" t="s">
        <v>246</v>
      </c>
      <c r="T121" s="105" t="s">
        <v>247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1"/>
      <c r="B122" s="42"/>
      <c r="C122" s="110" t="s">
        <v>248</v>
      </c>
      <c r="D122" s="43"/>
      <c r="E122" s="43"/>
      <c r="F122" s="43"/>
      <c r="G122" s="43"/>
      <c r="H122" s="43"/>
      <c r="I122" s="43"/>
      <c r="J122" s="209">
        <f>BK122</f>
        <v>0</v>
      </c>
      <c r="K122" s="43"/>
      <c r="L122" s="47"/>
      <c r="M122" s="106"/>
      <c r="N122" s="210"/>
      <c r="O122" s="107"/>
      <c r="P122" s="211">
        <f>P123+P126+P137</f>
        <v>0</v>
      </c>
      <c r="Q122" s="107"/>
      <c r="R122" s="211">
        <f>R123+R126+R137</f>
        <v>0</v>
      </c>
      <c r="S122" s="107"/>
      <c r="T122" s="212">
        <f>T123+T126+T137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83</v>
      </c>
      <c r="AU122" s="19" t="s">
        <v>198</v>
      </c>
      <c r="BK122" s="213">
        <f>BK123+BK126+BK137</f>
        <v>0</v>
      </c>
    </row>
    <row r="123" s="12" customFormat="1" ht="25.92" customHeight="1">
      <c r="A123" s="12"/>
      <c r="B123" s="214"/>
      <c r="C123" s="215"/>
      <c r="D123" s="216" t="s">
        <v>83</v>
      </c>
      <c r="E123" s="217" t="s">
        <v>5509</v>
      </c>
      <c r="F123" s="217" t="s">
        <v>5510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SUM(P124:P125)</f>
        <v>0</v>
      </c>
      <c r="Q123" s="222"/>
      <c r="R123" s="223">
        <f>SUM(R124:R125)</f>
        <v>0</v>
      </c>
      <c r="S123" s="222"/>
      <c r="T123" s="224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273</v>
      </c>
      <c r="AT123" s="226" t="s">
        <v>83</v>
      </c>
      <c r="AU123" s="226" t="s">
        <v>84</v>
      </c>
      <c r="AY123" s="225" t="s">
        <v>251</v>
      </c>
      <c r="BK123" s="227">
        <f>SUM(BK124:BK125)</f>
        <v>0</v>
      </c>
    </row>
    <row r="124" s="2" customFormat="1" ht="16.5" customHeight="1">
      <c r="A124" s="41"/>
      <c r="B124" s="42"/>
      <c r="C124" s="230" t="s">
        <v>91</v>
      </c>
      <c r="D124" s="230" t="s">
        <v>253</v>
      </c>
      <c r="E124" s="231" t="s">
        <v>5511</v>
      </c>
      <c r="F124" s="232" t="s">
        <v>7861</v>
      </c>
      <c r="G124" s="233" t="s">
        <v>4509</v>
      </c>
      <c r="H124" s="234">
        <v>1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491</v>
      </c>
      <c r="AT124" s="242" t="s">
        <v>253</v>
      </c>
      <c r="AU124" s="242" t="s">
        <v>91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491</v>
      </c>
      <c r="BM124" s="242" t="s">
        <v>93</v>
      </c>
    </row>
    <row r="125" s="2" customFormat="1" ht="16.5" customHeight="1">
      <c r="A125" s="41"/>
      <c r="B125" s="42"/>
      <c r="C125" s="230" t="s">
        <v>93</v>
      </c>
      <c r="D125" s="230" t="s">
        <v>253</v>
      </c>
      <c r="E125" s="231" t="s">
        <v>7862</v>
      </c>
      <c r="F125" s="232" t="s">
        <v>5512</v>
      </c>
      <c r="G125" s="233" t="s">
        <v>4509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491</v>
      </c>
      <c r="AT125" s="242" t="s">
        <v>253</v>
      </c>
      <c r="AU125" s="242" t="s">
        <v>91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491</v>
      </c>
      <c r="BM125" s="242" t="s">
        <v>257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4461</v>
      </c>
      <c r="F126" s="217" t="s">
        <v>5518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P127+P129+P134</f>
        <v>0</v>
      </c>
      <c r="Q126" s="222"/>
      <c r="R126" s="223">
        <f>R127+R129+R134</f>
        <v>0</v>
      </c>
      <c r="S126" s="222"/>
      <c r="T126" s="224">
        <f>T127+T129+T134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251</v>
      </c>
      <c r="BK126" s="227">
        <f>BK127+BK129+BK134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4463</v>
      </c>
      <c r="F127" s="228" t="s">
        <v>5519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251</v>
      </c>
      <c r="BK127" s="227">
        <f>BK128</f>
        <v>0</v>
      </c>
    </row>
    <row r="128" s="2" customFormat="1" ht="16.5" customHeight="1">
      <c r="A128" s="41"/>
      <c r="B128" s="42"/>
      <c r="C128" s="230" t="s">
        <v>273</v>
      </c>
      <c r="D128" s="230" t="s">
        <v>253</v>
      </c>
      <c r="E128" s="231" t="s">
        <v>7771</v>
      </c>
      <c r="F128" s="232" t="s">
        <v>7772</v>
      </c>
      <c r="G128" s="233" t="s">
        <v>4509</v>
      </c>
      <c r="H128" s="234">
        <v>4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276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7791</v>
      </c>
      <c r="F129" s="228" t="s">
        <v>7792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SUM(P130:P133)</f>
        <v>0</v>
      </c>
      <c r="Q129" s="222"/>
      <c r="R129" s="223">
        <f>SUM(R130:R133)</f>
        <v>0</v>
      </c>
      <c r="S129" s="222"/>
      <c r="T129" s="224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273</v>
      </c>
      <c r="AT129" s="226" t="s">
        <v>83</v>
      </c>
      <c r="AU129" s="226" t="s">
        <v>91</v>
      </c>
      <c r="AY129" s="225" t="s">
        <v>251</v>
      </c>
      <c r="BK129" s="227">
        <f>SUM(BK130:BK133)</f>
        <v>0</v>
      </c>
    </row>
    <row r="130" s="2" customFormat="1" ht="16.5" customHeight="1">
      <c r="A130" s="41"/>
      <c r="B130" s="42"/>
      <c r="C130" s="230" t="s">
        <v>257</v>
      </c>
      <c r="D130" s="230" t="s">
        <v>253</v>
      </c>
      <c r="E130" s="231" t="s">
        <v>7799</v>
      </c>
      <c r="F130" s="232" t="s">
        <v>7800</v>
      </c>
      <c r="G130" s="233" t="s">
        <v>4509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491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491</v>
      </c>
      <c r="BM130" s="242" t="s">
        <v>281</v>
      </c>
    </row>
    <row r="131" s="2" customFormat="1" ht="16.5" customHeight="1">
      <c r="A131" s="41"/>
      <c r="B131" s="42"/>
      <c r="C131" s="230" t="s">
        <v>284</v>
      </c>
      <c r="D131" s="230" t="s">
        <v>253</v>
      </c>
      <c r="E131" s="231" t="s">
        <v>7793</v>
      </c>
      <c r="F131" s="232" t="s">
        <v>7794</v>
      </c>
      <c r="G131" s="233" t="s">
        <v>321</v>
      </c>
      <c r="H131" s="234">
        <v>10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491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491</v>
      </c>
      <c r="BM131" s="242" t="s">
        <v>287</v>
      </c>
    </row>
    <row r="132" s="2" customFormat="1" ht="16.5" customHeight="1">
      <c r="A132" s="41"/>
      <c r="B132" s="42"/>
      <c r="C132" s="230" t="s">
        <v>276</v>
      </c>
      <c r="D132" s="230" t="s">
        <v>253</v>
      </c>
      <c r="E132" s="231" t="s">
        <v>7863</v>
      </c>
      <c r="F132" s="232" t="s">
        <v>7864</v>
      </c>
      <c r="G132" s="233" t="s">
        <v>4509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491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491</v>
      </c>
      <c r="BM132" s="242" t="s">
        <v>8</v>
      </c>
    </row>
    <row r="133" s="2" customFormat="1" ht="16.5" customHeight="1">
      <c r="A133" s="41"/>
      <c r="B133" s="42"/>
      <c r="C133" s="230" t="s">
        <v>295</v>
      </c>
      <c r="D133" s="230" t="s">
        <v>253</v>
      </c>
      <c r="E133" s="231" t="s">
        <v>7865</v>
      </c>
      <c r="F133" s="232" t="s">
        <v>7866</v>
      </c>
      <c r="G133" s="233" t="s">
        <v>321</v>
      </c>
      <c r="H133" s="234">
        <v>10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491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491</v>
      </c>
      <c r="BM133" s="242" t="s">
        <v>299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4917</v>
      </c>
      <c r="F134" s="228" t="s">
        <v>5584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SUM(P135:P136)</f>
        <v>0</v>
      </c>
      <c r="Q134" s="222"/>
      <c r="R134" s="223">
        <f>SUM(R135:R136)</f>
        <v>0</v>
      </c>
      <c r="S134" s="222"/>
      <c r="T134" s="224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251</v>
      </c>
      <c r="BK134" s="227">
        <f>SUM(BK135:BK136)</f>
        <v>0</v>
      </c>
    </row>
    <row r="135" s="2" customFormat="1" ht="16.5" customHeight="1">
      <c r="A135" s="41"/>
      <c r="B135" s="42"/>
      <c r="C135" s="230" t="s">
        <v>281</v>
      </c>
      <c r="D135" s="230" t="s">
        <v>253</v>
      </c>
      <c r="E135" s="231" t="s">
        <v>7867</v>
      </c>
      <c r="F135" s="232" t="s">
        <v>5607</v>
      </c>
      <c r="G135" s="233" t="s">
        <v>4509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304</v>
      </c>
    </row>
    <row r="136" s="2" customFormat="1" ht="16.5" customHeight="1">
      <c r="A136" s="41"/>
      <c r="B136" s="42"/>
      <c r="C136" s="230" t="s">
        <v>306</v>
      </c>
      <c r="D136" s="230" t="s">
        <v>253</v>
      </c>
      <c r="E136" s="231" t="s">
        <v>7868</v>
      </c>
      <c r="F136" s="232" t="s">
        <v>5609</v>
      </c>
      <c r="G136" s="233" t="s">
        <v>4509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309</v>
      </c>
    </row>
    <row r="137" s="12" customFormat="1" ht="25.92" customHeight="1">
      <c r="A137" s="12"/>
      <c r="B137" s="214"/>
      <c r="C137" s="215"/>
      <c r="D137" s="216" t="s">
        <v>83</v>
      </c>
      <c r="E137" s="217" t="s">
        <v>7869</v>
      </c>
      <c r="F137" s="217" t="s">
        <v>5510</v>
      </c>
      <c r="G137" s="215"/>
      <c r="H137" s="215"/>
      <c r="I137" s="218"/>
      <c r="J137" s="219">
        <f>BK137</f>
        <v>0</v>
      </c>
      <c r="K137" s="215"/>
      <c r="L137" s="220"/>
      <c r="M137" s="221"/>
      <c r="N137" s="222"/>
      <c r="O137" s="222"/>
      <c r="P137" s="223">
        <f>P138</f>
        <v>0</v>
      </c>
      <c r="Q137" s="222"/>
      <c r="R137" s="223">
        <f>R138</f>
        <v>0</v>
      </c>
      <c r="S137" s="222"/>
      <c r="T137" s="224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84</v>
      </c>
      <c r="AY137" s="225" t="s">
        <v>251</v>
      </c>
      <c r="BK137" s="227">
        <f>BK138</f>
        <v>0</v>
      </c>
    </row>
    <row r="138" s="2" customFormat="1" ht="16.5" customHeight="1">
      <c r="A138" s="41"/>
      <c r="B138" s="42"/>
      <c r="C138" s="230" t="s">
        <v>287</v>
      </c>
      <c r="D138" s="230" t="s">
        <v>253</v>
      </c>
      <c r="E138" s="231" t="s">
        <v>7870</v>
      </c>
      <c r="F138" s="232" t="s">
        <v>7871</v>
      </c>
      <c r="G138" s="233" t="s">
        <v>4509</v>
      </c>
      <c r="H138" s="234">
        <v>1</v>
      </c>
      <c r="I138" s="235"/>
      <c r="J138" s="236">
        <f>ROUND(I138*H138,2)</f>
        <v>0</v>
      </c>
      <c r="K138" s="237"/>
      <c r="L138" s="47"/>
      <c r="M138" s="306" t="s">
        <v>1</v>
      </c>
      <c r="N138" s="307" t="s">
        <v>49</v>
      </c>
      <c r="O138" s="308"/>
      <c r="P138" s="309">
        <f>O138*H138</f>
        <v>0</v>
      </c>
      <c r="Q138" s="309">
        <v>0</v>
      </c>
      <c r="R138" s="309">
        <f>Q138*H138</f>
        <v>0</v>
      </c>
      <c r="S138" s="309">
        <v>0</v>
      </c>
      <c r="T138" s="310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409</v>
      </c>
    </row>
    <row r="139" s="2" customFormat="1" ht="6.96" customHeight="1">
      <c r="A139" s="41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A1SvAwYRJuhX7e/G6N8Q7ya+j1X8UbG/jUZOLoZDnVMefiGmyeznKaUOp5kJuEtvSKN/9LNykjBqObdBnYowqA==" hashValue="awUH5qFPBAldtt/0/c7kHAPbyCNlPJ3pMckSXT6OMGYZRUXkzVMF6z/ms0se6txeFUKaJtiI2OJ/4SQ1cTfsBQ==" algorithmName="SHA-512" password="CC35"/>
  <autoFilter ref="C121:K13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7872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42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ROUND(J126,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ROUND((SUM(BE126:BE150)),  2)</f>
        <v>0</v>
      </c>
      <c r="G33" s="41"/>
      <c r="H33" s="41"/>
      <c r="I33" s="167">
        <v>0.20999999999999999</v>
      </c>
      <c r="J33" s="166">
        <f>ROUND(((SUM(BE126:BE150))*I33),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ROUND((SUM(BF126:BF150)),  2)</f>
        <v>0</v>
      </c>
      <c r="G34" s="41"/>
      <c r="H34" s="41"/>
      <c r="I34" s="167">
        <v>0.12</v>
      </c>
      <c r="J34" s="166">
        <f>ROUND(((SUM(BF126:BF150))*I34),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ROUND((SUM(BG126:BG150)),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ROUND((SUM(BH126:BH150)),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ROUND((SUM(BI126:BI150)),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14 - Přeložení stávajících kabelů silnoproudu EGD, a.s.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J126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5497</v>
      </c>
      <c r="E97" s="194"/>
      <c r="F97" s="194"/>
      <c r="G97" s="194"/>
      <c r="H97" s="194"/>
      <c r="I97" s="194"/>
      <c r="J97" s="195">
        <f>J127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7873</v>
      </c>
      <c r="E98" s="199"/>
      <c r="F98" s="199"/>
      <c r="G98" s="199"/>
      <c r="H98" s="199"/>
      <c r="I98" s="199"/>
      <c r="J98" s="200">
        <f>J128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7"/>
      <c r="C99" s="136"/>
      <c r="D99" s="198" t="s">
        <v>7874</v>
      </c>
      <c r="E99" s="199"/>
      <c r="F99" s="199"/>
      <c r="G99" s="199"/>
      <c r="H99" s="199"/>
      <c r="I99" s="199"/>
      <c r="J99" s="200">
        <f>J129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7"/>
      <c r="C100" s="136"/>
      <c r="D100" s="198" t="s">
        <v>7875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7876</v>
      </c>
      <c r="E101" s="199"/>
      <c r="F101" s="199"/>
      <c r="G101" s="199"/>
      <c r="H101" s="199"/>
      <c r="I101" s="199"/>
      <c r="J101" s="200">
        <f>J140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5506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6"/>
      <c r="D103" s="198" t="s">
        <v>7873</v>
      </c>
      <c r="E103" s="199"/>
      <c r="F103" s="199"/>
      <c r="G103" s="199"/>
      <c r="H103" s="199"/>
      <c r="I103" s="199"/>
      <c r="J103" s="200">
        <f>J144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7874</v>
      </c>
      <c r="E104" s="199"/>
      <c r="F104" s="199"/>
      <c r="G104" s="199"/>
      <c r="H104" s="199"/>
      <c r="I104" s="199"/>
      <c r="J104" s="200">
        <f>J145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7877</v>
      </c>
      <c r="E105" s="194"/>
      <c r="F105" s="194"/>
      <c r="G105" s="194"/>
      <c r="H105" s="194"/>
      <c r="I105" s="194"/>
      <c r="J105" s="195">
        <f>J148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6"/>
      <c r="D106" s="198" t="s">
        <v>7859</v>
      </c>
      <c r="E106" s="199"/>
      <c r="F106" s="199"/>
      <c r="G106" s="199"/>
      <c r="H106" s="199"/>
      <c r="I106" s="199"/>
      <c r="J106" s="200">
        <f>J149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190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E9</f>
        <v>SO 14 - Přeložení stávajících kabelů silnoproudu EGD, a.s.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F12</f>
        <v xml:space="preserve"> </v>
      </c>
      <c r="G120" s="43"/>
      <c r="H120" s="43"/>
      <c r="I120" s="34" t="s">
        <v>24</v>
      </c>
      <c r="J120" s="82" t="str">
        <f>IF(J12="","",J12)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E15</f>
        <v>Vysoká škola polytechnická Jihlava</v>
      </c>
      <c r="G122" s="43"/>
      <c r="H122" s="43"/>
      <c r="I122" s="34" t="s">
        <v>36</v>
      </c>
      <c r="J122" s="39" t="str">
        <f>E21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IF(E18="","",E18)</f>
        <v>Vyplň údaj</v>
      </c>
      <c r="G123" s="43"/>
      <c r="H123" s="43"/>
      <c r="I123" s="34" t="s">
        <v>41</v>
      </c>
      <c r="J123" s="39" t="str">
        <f>E24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237</v>
      </c>
      <c r="D125" s="205" t="s">
        <v>69</v>
      </c>
      <c r="E125" s="205" t="s">
        <v>65</v>
      </c>
      <c r="F125" s="205" t="s">
        <v>66</v>
      </c>
      <c r="G125" s="205" t="s">
        <v>238</v>
      </c>
      <c r="H125" s="205" t="s">
        <v>239</v>
      </c>
      <c r="I125" s="205" t="s">
        <v>240</v>
      </c>
      <c r="J125" s="206" t="s">
        <v>196</v>
      </c>
      <c r="K125" s="207" t="s">
        <v>241</v>
      </c>
      <c r="L125" s="208"/>
      <c r="M125" s="103" t="s">
        <v>1</v>
      </c>
      <c r="N125" s="104" t="s">
        <v>48</v>
      </c>
      <c r="O125" s="104" t="s">
        <v>242</v>
      </c>
      <c r="P125" s="104" t="s">
        <v>243</v>
      </c>
      <c r="Q125" s="104" t="s">
        <v>244</v>
      </c>
      <c r="R125" s="104" t="s">
        <v>245</v>
      </c>
      <c r="S125" s="104" t="s">
        <v>246</v>
      </c>
      <c r="T125" s="105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248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P127+P143+P148</f>
        <v>0</v>
      </c>
      <c r="Q126" s="107"/>
      <c r="R126" s="211">
        <f>R127+R143+R148</f>
        <v>0</v>
      </c>
      <c r="S126" s="107"/>
      <c r="T126" s="212">
        <f>T127+T143+T148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BK127+BK143+BK148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5509</v>
      </c>
      <c r="F127" s="217" t="s">
        <v>5510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273</v>
      </c>
      <c r="AT127" s="226" t="s">
        <v>83</v>
      </c>
      <c r="AU127" s="226" t="s">
        <v>84</v>
      </c>
      <c r="AY127" s="225" t="s">
        <v>251</v>
      </c>
      <c r="BK127" s="227">
        <f>BK128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4461</v>
      </c>
      <c r="F128" s="228" t="s">
        <v>5518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P129+P132+P140</f>
        <v>0</v>
      </c>
      <c r="Q128" s="222"/>
      <c r="R128" s="223">
        <f>R129+R132+R140</f>
        <v>0</v>
      </c>
      <c r="S128" s="222"/>
      <c r="T128" s="224">
        <f>T129+T132+T140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251</v>
      </c>
      <c r="BK128" s="227">
        <f>BK129+BK132+BK140</f>
        <v>0</v>
      </c>
    </row>
    <row r="129" s="12" customFormat="1" ht="20.88" customHeight="1">
      <c r="A129" s="12"/>
      <c r="B129" s="214"/>
      <c r="C129" s="215"/>
      <c r="D129" s="216" t="s">
        <v>83</v>
      </c>
      <c r="E129" s="228" t="s">
        <v>4463</v>
      </c>
      <c r="F129" s="228" t="s">
        <v>5519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93</v>
      </c>
      <c r="AY129" s="225" t="s">
        <v>251</v>
      </c>
      <c r="BK129" s="227">
        <f>SUM(BK130:BK131)</f>
        <v>0</v>
      </c>
    </row>
    <row r="130" s="2" customFormat="1" ht="16.5" customHeight="1">
      <c r="A130" s="41"/>
      <c r="B130" s="42"/>
      <c r="C130" s="230" t="s">
        <v>91</v>
      </c>
      <c r="D130" s="230" t="s">
        <v>253</v>
      </c>
      <c r="E130" s="231" t="s">
        <v>7771</v>
      </c>
      <c r="F130" s="232" t="s">
        <v>7772</v>
      </c>
      <c r="G130" s="233" t="s">
        <v>4509</v>
      </c>
      <c r="H130" s="234">
        <v>16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273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93</v>
      </c>
    </row>
    <row r="131" s="2" customFormat="1" ht="16.5" customHeight="1">
      <c r="A131" s="41"/>
      <c r="B131" s="42"/>
      <c r="C131" s="230" t="s">
        <v>93</v>
      </c>
      <c r="D131" s="230" t="s">
        <v>253</v>
      </c>
      <c r="E131" s="231" t="s">
        <v>7785</v>
      </c>
      <c r="F131" s="232" t="s">
        <v>7786</v>
      </c>
      <c r="G131" s="233" t="s">
        <v>4509</v>
      </c>
      <c r="H131" s="234">
        <v>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273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257</v>
      </c>
    </row>
    <row r="132" s="12" customFormat="1" ht="20.88" customHeight="1">
      <c r="A132" s="12"/>
      <c r="B132" s="214"/>
      <c r="C132" s="215"/>
      <c r="D132" s="216" t="s">
        <v>83</v>
      </c>
      <c r="E132" s="228" t="s">
        <v>7791</v>
      </c>
      <c r="F132" s="228" t="s">
        <v>7792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SUM(P133:P139)</f>
        <v>0</v>
      </c>
      <c r="Q132" s="222"/>
      <c r="R132" s="223">
        <f>SUM(R133:R139)</f>
        <v>0</v>
      </c>
      <c r="S132" s="222"/>
      <c r="T132" s="224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273</v>
      </c>
      <c r="AT132" s="226" t="s">
        <v>83</v>
      </c>
      <c r="AU132" s="226" t="s">
        <v>93</v>
      </c>
      <c r="AY132" s="225" t="s">
        <v>251</v>
      </c>
      <c r="BK132" s="227">
        <f>SUM(BK133:BK139)</f>
        <v>0</v>
      </c>
    </row>
    <row r="133" s="2" customFormat="1" ht="16.5" customHeight="1">
      <c r="A133" s="41"/>
      <c r="B133" s="42"/>
      <c r="C133" s="230" t="s">
        <v>273</v>
      </c>
      <c r="D133" s="230" t="s">
        <v>253</v>
      </c>
      <c r="E133" s="231" t="s">
        <v>7793</v>
      </c>
      <c r="F133" s="232" t="s">
        <v>7794</v>
      </c>
      <c r="G133" s="233" t="s">
        <v>321</v>
      </c>
      <c r="H133" s="234">
        <v>25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491</v>
      </c>
      <c r="AT133" s="242" t="s">
        <v>253</v>
      </c>
      <c r="AU133" s="242" t="s">
        <v>273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491</v>
      </c>
      <c r="BM133" s="242" t="s">
        <v>276</v>
      </c>
    </row>
    <row r="134" s="2" customFormat="1" ht="16.5" customHeight="1">
      <c r="A134" s="41"/>
      <c r="B134" s="42"/>
      <c r="C134" s="230" t="s">
        <v>257</v>
      </c>
      <c r="D134" s="230" t="s">
        <v>253</v>
      </c>
      <c r="E134" s="231" t="s">
        <v>7795</v>
      </c>
      <c r="F134" s="232" t="s">
        <v>7796</v>
      </c>
      <c r="G134" s="233" t="s">
        <v>321</v>
      </c>
      <c r="H134" s="234">
        <v>25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491</v>
      </c>
      <c r="AT134" s="242" t="s">
        <v>253</v>
      </c>
      <c r="AU134" s="242" t="s">
        <v>273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491</v>
      </c>
      <c r="BM134" s="242" t="s">
        <v>281</v>
      </c>
    </row>
    <row r="135" s="2" customFormat="1" ht="16.5" customHeight="1">
      <c r="A135" s="41"/>
      <c r="B135" s="42"/>
      <c r="C135" s="230" t="s">
        <v>284</v>
      </c>
      <c r="D135" s="230" t="s">
        <v>253</v>
      </c>
      <c r="E135" s="231" t="s">
        <v>7797</v>
      </c>
      <c r="F135" s="232" t="s">
        <v>7798</v>
      </c>
      <c r="G135" s="233" t="s">
        <v>4509</v>
      </c>
      <c r="H135" s="234">
        <v>4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491</v>
      </c>
      <c r="AT135" s="242" t="s">
        <v>253</v>
      </c>
      <c r="AU135" s="242" t="s">
        <v>273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491</v>
      </c>
      <c r="BM135" s="242" t="s">
        <v>287</v>
      </c>
    </row>
    <row r="136" s="2" customFormat="1" ht="16.5" customHeight="1">
      <c r="A136" s="41"/>
      <c r="B136" s="42"/>
      <c r="C136" s="230" t="s">
        <v>276</v>
      </c>
      <c r="D136" s="230" t="s">
        <v>253</v>
      </c>
      <c r="E136" s="231" t="s">
        <v>7801</v>
      </c>
      <c r="F136" s="232" t="s">
        <v>7802</v>
      </c>
      <c r="G136" s="233" t="s">
        <v>321</v>
      </c>
      <c r="H136" s="234">
        <v>25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491</v>
      </c>
      <c r="AT136" s="242" t="s">
        <v>253</v>
      </c>
      <c r="AU136" s="242" t="s">
        <v>273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491</v>
      </c>
      <c r="BM136" s="242" t="s">
        <v>8</v>
      </c>
    </row>
    <row r="137" s="2" customFormat="1" ht="16.5" customHeight="1">
      <c r="A137" s="41"/>
      <c r="B137" s="42"/>
      <c r="C137" s="230" t="s">
        <v>295</v>
      </c>
      <c r="D137" s="230" t="s">
        <v>253</v>
      </c>
      <c r="E137" s="231" t="s">
        <v>7803</v>
      </c>
      <c r="F137" s="232" t="s">
        <v>7804</v>
      </c>
      <c r="G137" s="233" t="s">
        <v>321</v>
      </c>
      <c r="H137" s="234">
        <v>25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491</v>
      </c>
      <c r="AT137" s="242" t="s">
        <v>253</v>
      </c>
      <c r="AU137" s="242" t="s">
        <v>273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491</v>
      </c>
      <c r="BM137" s="242" t="s">
        <v>299</v>
      </c>
    </row>
    <row r="138" s="2" customFormat="1" ht="16.5" customHeight="1">
      <c r="A138" s="41"/>
      <c r="B138" s="42"/>
      <c r="C138" s="230" t="s">
        <v>281</v>
      </c>
      <c r="D138" s="230" t="s">
        <v>253</v>
      </c>
      <c r="E138" s="231" t="s">
        <v>7805</v>
      </c>
      <c r="F138" s="232" t="s">
        <v>7806</v>
      </c>
      <c r="G138" s="233" t="s">
        <v>321</v>
      </c>
      <c r="H138" s="234">
        <v>25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491</v>
      </c>
      <c r="AT138" s="242" t="s">
        <v>253</v>
      </c>
      <c r="AU138" s="242" t="s">
        <v>273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491</v>
      </c>
      <c r="BM138" s="242" t="s">
        <v>304</v>
      </c>
    </row>
    <row r="139" s="2" customFormat="1" ht="16.5" customHeight="1">
      <c r="A139" s="41"/>
      <c r="B139" s="42"/>
      <c r="C139" s="230" t="s">
        <v>306</v>
      </c>
      <c r="D139" s="230" t="s">
        <v>253</v>
      </c>
      <c r="E139" s="231" t="s">
        <v>7807</v>
      </c>
      <c r="F139" s="232" t="s">
        <v>7808</v>
      </c>
      <c r="G139" s="233" t="s">
        <v>321</v>
      </c>
      <c r="H139" s="234">
        <v>25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491</v>
      </c>
      <c r="AT139" s="242" t="s">
        <v>253</v>
      </c>
      <c r="AU139" s="242" t="s">
        <v>273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491</v>
      </c>
      <c r="BM139" s="242" t="s">
        <v>309</v>
      </c>
    </row>
    <row r="140" s="12" customFormat="1" ht="20.88" customHeight="1">
      <c r="A140" s="12"/>
      <c r="B140" s="214"/>
      <c r="C140" s="215"/>
      <c r="D140" s="216" t="s">
        <v>83</v>
      </c>
      <c r="E140" s="228" t="s">
        <v>4917</v>
      </c>
      <c r="F140" s="228" t="s">
        <v>5584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SUM(P141:P142)</f>
        <v>0</v>
      </c>
      <c r="Q140" s="222"/>
      <c r="R140" s="223">
        <f>SUM(R141:R142)</f>
        <v>0</v>
      </c>
      <c r="S140" s="222"/>
      <c r="T140" s="224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91</v>
      </c>
      <c r="AT140" s="226" t="s">
        <v>83</v>
      </c>
      <c r="AU140" s="226" t="s">
        <v>93</v>
      </c>
      <c r="AY140" s="225" t="s">
        <v>251</v>
      </c>
      <c r="BK140" s="227">
        <f>SUM(BK141:BK142)</f>
        <v>0</v>
      </c>
    </row>
    <row r="141" s="2" customFormat="1" ht="16.5" customHeight="1">
      <c r="A141" s="41"/>
      <c r="B141" s="42"/>
      <c r="C141" s="230" t="s">
        <v>287</v>
      </c>
      <c r="D141" s="230" t="s">
        <v>253</v>
      </c>
      <c r="E141" s="231" t="s">
        <v>7878</v>
      </c>
      <c r="F141" s="232" t="s">
        <v>5607</v>
      </c>
      <c r="G141" s="233" t="s">
        <v>4509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273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409</v>
      </c>
    </row>
    <row r="142" s="2" customFormat="1" ht="16.5" customHeight="1">
      <c r="A142" s="41"/>
      <c r="B142" s="42"/>
      <c r="C142" s="230" t="s">
        <v>333</v>
      </c>
      <c r="D142" s="230" t="s">
        <v>253</v>
      </c>
      <c r="E142" s="231" t="s">
        <v>7810</v>
      </c>
      <c r="F142" s="232" t="s">
        <v>5609</v>
      </c>
      <c r="G142" s="233" t="s">
        <v>4509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273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322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5610</v>
      </c>
      <c r="F143" s="217" t="s">
        <v>5510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P144</f>
        <v>0</v>
      </c>
      <c r="Q143" s="222"/>
      <c r="R143" s="223">
        <f>R144</f>
        <v>0</v>
      </c>
      <c r="S143" s="222"/>
      <c r="T143" s="224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251</v>
      </c>
      <c r="BK143" s="227">
        <f>BK144</f>
        <v>0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4461</v>
      </c>
      <c r="F144" s="228" t="s">
        <v>5518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P145</f>
        <v>0</v>
      </c>
      <c r="Q144" s="222"/>
      <c r="R144" s="223">
        <f>R145</f>
        <v>0</v>
      </c>
      <c r="S144" s="222"/>
      <c r="T144" s="224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251</v>
      </c>
      <c r="BK144" s="227">
        <f>BK145</f>
        <v>0</v>
      </c>
    </row>
    <row r="145" s="12" customFormat="1" ht="20.88" customHeight="1">
      <c r="A145" s="12"/>
      <c r="B145" s="214"/>
      <c r="C145" s="215"/>
      <c r="D145" s="216" t="s">
        <v>83</v>
      </c>
      <c r="E145" s="228" t="s">
        <v>4463</v>
      </c>
      <c r="F145" s="228" t="s">
        <v>5519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SUM(P146:P147)</f>
        <v>0</v>
      </c>
      <c r="Q145" s="222"/>
      <c r="R145" s="223">
        <f>SUM(R146:R147)</f>
        <v>0</v>
      </c>
      <c r="S145" s="222"/>
      <c r="T145" s="224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93</v>
      </c>
      <c r="AY145" s="225" t="s">
        <v>251</v>
      </c>
      <c r="BK145" s="227">
        <f>SUM(BK146:BK147)</f>
        <v>0</v>
      </c>
    </row>
    <row r="146" s="2" customFormat="1" ht="16.5" customHeight="1">
      <c r="A146" s="41"/>
      <c r="B146" s="42"/>
      <c r="C146" s="230" t="s">
        <v>8</v>
      </c>
      <c r="D146" s="230" t="s">
        <v>253</v>
      </c>
      <c r="E146" s="231" t="s">
        <v>7820</v>
      </c>
      <c r="F146" s="232" t="s">
        <v>7821</v>
      </c>
      <c r="G146" s="233" t="s">
        <v>321</v>
      </c>
      <c r="H146" s="234">
        <v>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273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336</v>
      </c>
    </row>
    <row r="147" s="2" customFormat="1" ht="16.5" customHeight="1">
      <c r="A147" s="41"/>
      <c r="B147" s="42"/>
      <c r="C147" s="230" t="s">
        <v>349</v>
      </c>
      <c r="D147" s="230" t="s">
        <v>253</v>
      </c>
      <c r="E147" s="231" t="s">
        <v>7822</v>
      </c>
      <c r="F147" s="232" t="s">
        <v>7823</v>
      </c>
      <c r="G147" s="233" t="s">
        <v>4509</v>
      </c>
      <c r="H147" s="234">
        <v>4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273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341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4465</v>
      </c>
      <c r="F148" s="217" t="s">
        <v>5583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P149</f>
        <v>0</v>
      </c>
      <c r="Q148" s="222"/>
      <c r="R148" s="223">
        <f>R149</f>
        <v>0</v>
      </c>
      <c r="S148" s="222"/>
      <c r="T148" s="224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84</v>
      </c>
      <c r="AY148" s="225" t="s">
        <v>251</v>
      </c>
      <c r="BK148" s="227">
        <f>BK149</f>
        <v>0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4917</v>
      </c>
      <c r="F149" s="228" t="s">
        <v>5584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P150</f>
        <v>0</v>
      </c>
      <c r="Q149" s="222"/>
      <c r="R149" s="223">
        <f>R150</f>
        <v>0</v>
      </c>
      <c r="S149" s="222"/>
      <c r="T149" s="224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251</v>
      </c>
      <c r="BK149" s="227">
        <f>BK150</f>
        <v>0</v>
      </c>
    </row>
    <row r="150" s="2" customFormat="1" ht="21.75" customHeight="1">
      <c r="A150" s="41"/>
      <c r="B150" s="42"/>
      <c r="C150" s="230" t="s">
        <v>299</v>
      </c>
      <c r="D150" s="230" t="s">
        <v>253</v>
      </c>
      <c r="E150" s="231" t="s">
        <v>7879</v>
      </c>
      <c r="F150" s="232" t="s">
        <v>5586</v>
      </c>
      <c r="G150" s="233" t="s">
        <v>1431</v>
      </c>
      <c r="H150" s="234">
        <v>1</v>
      </c>
      <c r="I150" s="235"/>
      <c r="J150" s="236">
        <f>ROUND(I150*H150,2)</f>
        <v>0</v>
      </c>
      <c r="K150" s="237"/>
      <c r="L150" s="47"/>
      <c r="M150" s="306" t="s">
        <v>1</v>
      </c>
      <c r="N150" s="307" t="s">
        <v>49</v>
      </c>
      <c r="O150" s="308"/>
      <c r="P150" s="309">
        <f>O150*H150</f>
        <v>0</v>
      </c>
      <c r="Q150" s="309">
        <v>0</v>
      </c>
      <c r="R150" s="309">
        <f>Q150*H150</f>
        <v>0</v>
      </c>
      <c r="S150" s="309">
        <v>0</v>
      </c>
      <c r="T150" s="31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352</v>
      </c>
    </row>
    <row r="151" s="2" customFormat="1" ht="6.96" customHeight="1">
      <c r="A151" s="41"/>
      <c r="B151" s="69"/>
      <c r="C151" s="70"/>
      <c r="D151" s="70"/>
      <c r="E151" s="70"/>
      <c r="F151" s="70"/>
      <c r="G151" s="70"/>
      <c r="H151" s="70"/>
      <c r="I151" s="70"/>
      <c r="J151" s="70"/>
      <c r="K151" s="70"/>
      <c r="L151" s="47"/>
      <c r="M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</sheetData>
  <sheetProtection sheet="1" autoFilter="0" formatColumns="0" formatRows="0" objects="1" scenarios="1" spinCount="100000" saltValue="LYD6/rig0HdFw+F+iWS+w1h+4Eh+6K2cBe7+t2JB4MY6+4cXovo3x8gRcz3NnddRNwY7Zx0YKfRSBZK/LgOm9w==" hashValue="3DJfZrdKMAtF/SzyUlwOKnfB8fffLH7c9jHvisDCjN3lCdnJT3fN8yY/1UQD+TBLO6UFHOwO+l83oXG8uHoqWA==" algorithmName="SHA-512" password="CC35"/>
  <autoFilter ref="C125:K15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7880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ROUND(J121,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ROUND((SUM(BE121:BE134)),  2)</f>
        <v>0</v>
      </c>
      <c r="G33" s="41"/>
      <c r="H33" s="41"/>
      <c r="I33" s="167">
        <v>0.20999999999999999</v>
      </c>
      <c r="J33" s="166">
        <f>ROUND(((SUM(BE121:BE134))*I33),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ROUND((SUM(BF121:BF134)),  2)</f>
        <v>0</v>
      </c>
      <c r="G34" s="41"/>
      <c r="H34" s="41"/>
      <c r="I34" s="167">
        <v>0.12</v>
      </c>
      <c r="J34" s="166">
        <f>ROUND(((SUM(BF121:BF134))*I34),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ROUND((SUM(BG121:BG134)),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ROUND((SUM(BH121:BH134)),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ROUND((SUM(BI121:BI134)),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15 - Přeložky areálových rozvodů silnoproudu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5497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5498</v>
      </c>
      <c r="E98" s="194"/>
      <c r="F98" s="194"/>
      <c r="G98" s="194"/>
      <c r="H98" s="194"/>
      <c r="I98" s="194"/>
      <c r="J98" s="195">
        <f>J125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5499</v>
      </c>
      <c r="E99" s="199"/>
      <c r="F99" s="199"/>
      <c r="G99" s="199"/>
      <c r="H99" s="199"/>
      <c r="I99" s="199"/>
      <c r="J99" s="200">
        <f>J126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7767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7859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7" s="2" customFormat="1" ht="6.96" customHeight="1">
      <c r="A107" s="41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4.96" customHeight="1">
      <c r="A108" s="41"/>
      <c r="B108" s="42"/>
      <c r="C108" s="25" t="s">
        <v>236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16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6.25" customHeight="1">
      <c r="A111" s="41"/>
      <c r="B111" s="42"/>
      <c r="C111" s="43"/>
      <c r="D111" s="43"/>
      <c r="E111" s="186" t="str">
        <f>E7</f>
        <v>STUDENTSKÉ KOLEJE VYSOKÉ ŠKOLY POLYTECHNICKÉ JIHLAVA</v>
      </c>
      <c r="F111" s="34"/>
      <c r="G111" s="34"/>
      <c r="H111" s="34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190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E9</f>
        <v>SO 15 - Přeložky areálových rozvodů silnoproudu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F12</f>
        <v xml:space="preserve"> </v>
      </c>
      <c r="G115" s="43"/>
      <c r="H115" s="43"/>
      <c r="I115" s="34" t="s">
        <v>24</v>
      </c>
      <c r="J115" s="82" t="str">
        <f>IF(J12="","",J12)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E15</f>
        <v>Vysoká škola polytechnická Jihlava</v>
      </c>
      <c r="G117" s="43"/>
      <c r="H117" s="43"/>
      <c r="I117" s="34" t="s">
        <v>36</v>
      </c>
      <c r="J117" s="39" t="str">
        <f>E21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IF(E18="","",E18)</f>
        <v>Vyplň údaj</v>
      </c>
      <c r="G118" s="43"/>
      <c r="H118" s="43"/>
      <c r="I118" s="34" t="s">
        <v>41</v>
      </c>
      <c r="J118" s="39" t="str">
        <f>E24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237</v>
      </c>
      <c r="D120" s="205" t="s">
        <v>69</v>
      </c>
      <c r="E120" s="205" t="s">
        <v>65</v>
      </c>
      <c r="F120" s="205" t="s">
        <v>66</v>
      </c>
      <c r="G120" s="205" t="s">
        <v>238</v>
      </c>
      <c r="H120" s="205" t="s">
        <v>239</v>
      </c>
      <c r="I120" s="205" t="s">
        <v>240</v>
      </c>
      <c r="J120" s="206" t="s">
        <v>196</v>
      </c>
      <c r="K120" s="207" t="s">
        <v>241</v>
      </c>
      <c r="L120" s="208"/>
      <c r="M120" s="103" t="s">
        <v>1</v>
      </c>
      <c r="N120" s="104" t="s">
        <v>48</v>
      </c>
      <c r="O120" s="104" t="s">
        <v>242</v>
      </c>
      <c r="P120" s="104" t="s">
        <v>243</v>
      </c>
      <c r="Q120" s="104" t="s">
        <v>244</v>
      </c>
      <c r="R120" s="104" t="s">
        <v>245</v>
      </c>
      <c r="S120" s="104" t="s">
        <v>246</v>
      </c>
      <c r="T120" s="105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248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P122+P125</f>
        <v>0</v>
      </c>
      <c r="Q121" s="107"/>
      <c r="R121" s="211">
        <f>R122+R125</f>
        <v>0</v>
      </c>
      <c r="S121" s="107"/>
      <c r="T121" s="212">
        <f>T122+T125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BK122+BK125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5509</v>
      </c>
      <c r="F122" s="217" t="s">
        <v>5510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SUM(P123:P124)</f>
        <v>0</v>
      </c>
      <c r="Q122" s="222"/>
      <c r="R122" s="223">
        <f>SUM(R123:R124)</f>
        <v>0</v>
      </c>
      <c r="S122" s="222"/>
      <c r="T122" s="224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273</v>
      </c>
      <c r="AT122" s="226" t="s">
        <v>83</v>
      </c>
      <c r="AU122" s="226" t="s">
        <v>84</v>
      </c>
      <c r="AY122" s="225" t="s">
        <v>251</v>
      </c>
      <c r="BK122" s="227">
        <f>SUM(BK123:BK124)</f>
        <v>0</v>
      </c>
    </row>
    <row r="123" s="2" customFormat="1" ht="16.5" customHeight="1">
      <c r="A123" s="41"/>
      <c r="B123" s="42"/>
      <c r="C123" s="230" t="s">
        <v>91</v>
      </c>
      <c r="D123" s="230" t="s">
        <v>253</v>
      </c>
      <c r="E123" s="231" t="s">
        <v>5511</v>
      </c>
      <c r="F123" s="232" t="s">
        <v>7861</v>
      </c>
      <c r="G123" s="233" t="s">
        <v>4509</v>
      </c>
      <c r="H123" s="234">
        <v>1</v>
      </c>
      <c r="I123" s="235"/>
      <c r="J123" s="236">
        <f>ROUND(I123*H123,2)</f>
        <v>0</v>
      </c>
      <c r="K123" s="237"/>
      <c r="L123" s="47"/>
      <c r="M123" s="238" t="s">
        <v>1</v>
      </c>
      <c r="N123" s="239" t="s">
        <v>49</v>
      </c>
      <c r="O123" s="94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2" t="s">
        <v>491</v>
      </c>
      <c r="AT123" s="242" t="s">
        <v>253</v>
      </c>
      <c r="AU123" s="242" t="s">
        <v>91</v>
      </c>
      <c r="AY123" s="19" t="s">
        <v>251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9" t="s">
        <v>91</v>
      </c>
      <c r="BK123" s="243">
        <f>ROUND(I123*H123,2)</f>
        <v>0</v>
      </c>
      <c r="BL123" s="19" t="s">
        <v>491</v>
      </c>
      <c r="BM123" s="242" t="s">
        <v>93</v>
      </c>
    </row>
    <row r="124" s="2" customFormat="1" ht="16.5" customHeight="1">
      <c r="A124" s="41"/>
      <c r="B124" s="42"/>
      <c r="C124" s="230" t="s">
        <v>93</v>
      </c>
      <c r="D124" s="230" t="s">
        <v>253</v>
      </c>
      <c r="E124" s="231" t="s">
        <v>7862</v>
      </c>
      <c r="F124" s="232" t="s">
        <v>5512</v>
      </c>
      <c r="G124" s="233" t="s">
        <v>4509</v>
      </c>
      <c r="H124" s="234">
        <v>1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491</v>
      </c>
      <c r="AT124" s="242" t="s">
        <v>253</v>
      </c>
      <c r="AU124" s="242" t="s">
        <v>91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491</v>
      </c>
      <c r="BM124" s="242" t="s">
        <v>257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4461</v>
      </c>
      <c r="F125" s="217" t="s">
        <v>5518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P126+P128+P132</f>
        <v>0</v>
      </c>
      <c r="Q125" s="222"/>
      <c r="R125" s="223">
        <f>R126+R128+R132</f>
        <v>0</v>
      </c>
      <c r="S125" s="222"/>
      <c r="T125" s="224">
        <f>T126+T128+T132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91</v>
      </c>
      <c r="AT125" s="226" t="s">
        <v>83</v>
      </c>
      <c r="AU125" s="226" t="s">
        <v>84</v>
      </c>
      <c r="AY125" s="225" t="s">
        <v>251</v>
      </c>
      <c r="BK125" s="227">
        <f>BK126+BK128+BK132</f>
        <v>0</v>
      </c>
    </row>
    <row r="126" s="12" customFormat="1" ht="22.8" customHeight="1">
      <c r="A126" s="12"/>
      <c r="B126" s="214"/>
      <c r="C126" s="215"/>
      <c r="D126" s="216" t="s">
        <v>83</v>
      </c>
      <c r="E126" s="228" t="s">
        <v>4463</v>
      </c>
      <c r="F126" s="228" t="s">
        <v>5519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P127</f>
        <v>0</v>
      </c>
      <c r="Q126" s="222"/>
      <c r="R126" s="223">
        <f>R127</f>
        <v>0</v>
      </c>
      <c r="S126" s="222"/>
      <c r="T126" s="224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91</v>
      </c>
      <c r="AY126" s="225" t="s">
        <v>251</v>
      </c>
      <c r="BK126" s="227">
        <f>BK127</f>
        <v>0</v>
      </c>
    </row>
    <row r="127" s="2" customFormat="1" ht="16.5" customHeight="1">
      <c r="A127" s="41"/>
      <c r="B127" s="42"/>
      <c r="C127" s="230" t="s">
        <v>273</v>
      </c>
      <c r="D127" s="230" t="s">
        <v>253</v>
      </c>
      <c r="E127" s="231" t="s">
        <v>7771</v>
      </c>
      <c r="F127" s="232" t="s">
        <v>7772</v>
      </c>
      <c r="G127" s="233" t="s">
        <v>4509</v>
      </c>
      <c r="H127" s="234">
        <v>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93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276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7791</v>
      </c>
      <c r="F128" s="228" t="s">
        <v>7792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SUM(P129:P131)</f>
        <v>0</v>
      </c>
      <c r="Q128" s="222"/>
      <c r="R128" s="223">
        <f>SUM(R129:R131)</f>
        <v>0</v>
      </c>
      <c r="S128" s="222"/>
      <c r="T128" s="224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273</v>
      </c>
      <c r="AT128" s="226" t="s">
        <v>83</v>
      </c>
      <c r="AU128" s="226" t="s">
        <v>91</v>
      </c>
      <c r="AY128" s="225" t="s">
        <v>251</v>
      </c>
      <c r="BK128" s="227">
        <f>SUM(BK129:BK131)</f>
        <v>0</v>
      </c>
    </row>
    <row r="129" s="2" customFormat="1" ht="16.5" customHeight="1">
      <c r="A129" s="41"/>
      <c r="B129" s="42"/>
      <c r="C129" s="230" t="s">
        <v>257</v>
      </c>
      <c r="D129" s="230" t="s">
        <v>253</v>
      </c>
      <c r="E129" s="231" t="s">
        <v>7799</v>
      </c>
      <c r="F129" s="232" t="s">
        <v>7800</v>
      </c>
      <c r="G129" s="233" t="s">
        <v>4509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491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491</v>
      </c>
      <c r="BM129" s="242" t="s">
        <v>281</v>
      </c>
    </row>
    <row r="130" s="2" customFormat="1" ht="16.5" customHeight="1">
      <c r="A130" s="41"/>
      <c r="B130" s="42"/>
      <c r="C130" s="230" t="s">
        <v>284</v>
      </c>
      <c r="D130" s="230" t="s">
        <v>253</v>
      </c>
      <c r="E130" s="231" t="s">
        <v>7793</v>
      </c>
      <c r="F130" s="232" t="s">
        <v>7794</v>
      </c>
      <c r="G130" s="233" t="s">
        <v>321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491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491</v>
      </c>
      <c r="BM130" s="242" t="s">
        <v>287</v>
      </c>
    </row>
    <row r="131" s="2" customFormat="1" ht="16.5" customHeight="1">
      <c r="A131" s="41"/>
      <c r="B131" s="42"/>
      <c r="C131" s="230" t="s">
        <v>276</v>
      </c>
      <c r="D131" s="230" t="s">
        <v>253</v>
      </c>
      <c r="E131" s="231" t="s">
        <v>7863</v>
      </c>
      <c r="F131" s="232" t="s">
        <v>7864</v>
      </c>
      <c r="G131" s="233" t="s">
        <v>4509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491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491</v>
      </c>
      <c r="BM131" s="242" t="s">
        <v>8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4917</v>
      </c>
      <c r="F132" s="228" t="s">
        <v>5584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SUM(P133:P134)</f>
        <v>0</v>
      </c>
      <c r="Q132" s="222"/>
      <c r="R132" s="223">
        <f>SUM(R133:R134)</f>
        <v>0</v>
      </c>
      <c r="S132" s="222"/>
      <c r="T132" s="224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251</v>
      </c>
      <c r="BK132" s="227">
        <f>SUM(BK133:BK134)</f>
        <v>0</v>
      </c>
    </row>
    <row r="133" s="2" customFormat="1" ht="16.5" customHeight="1">
      <c r="A133" s="41"/>
      <c r="B133" s="42"/>
      <c r="C133" s="230" t="s">
        <v>295</v>
      </c>
      <c r="D133" s="230" t="s">
        <v>253</v>
      </c>
      <c r="E133" s="231" t="s">
        <v>7867</v>
      </c>
      <c r="F133" s="232" t="s">
        <v>5607</v>
      </c>
      <c r="G133" s="233" t="s">
        <v>4509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299</v>
      </c>
    </row>
    <row r="134" s="2" customFormat="1" ht="16.5" customHeight="1">
      <c r="A134" s="41"/>
      <c r="B134" s="42"/>
      <c r="C134" s="230" t="s">
        <v>281</v>
      </c>
      <c r="D134" s="230" t="s">
        <v>253</v>
      </c>
      <c r="E134" s="231" t="s">
        <v>7868</v>
      </c>
      <c r="F134" s="232" t="s">
        <v>5609</v>
      </c>
      <c r="G134" s="233" t="s">
        <v>4509</v>
      </c>
      <c r="H134" s="234">
        <v>1</v>
      </c>
      <c r="I134" s="235"/>
      <c r="J134" s="236">
        <f>ROUND(I134*H134,2)</f>
        <v>0</v>
      </c>
      <c r="K134" s="237"/>
      <c r="L134" s="47"/>
      <c r="M134" s="306" t="s">
        <v>1</v>
      </c>
      <c r="N134" s="307" t="s">
        <v>49</v>
      </c>
      <c r="O134" s="308"/>
      <c r="P134" s="309">
        <f>O134*H134</f>
        <v>0</v>
      </c>
      <c r="Q134" s="309">
        <v>0</v>
      </c>
      <c r="R134" s="309">
        <f>Q134*H134</f>
        <v>0</v>
      </c>
      <c r="S134" s="309">
        <v>0</v>
      </c>
      <c r="T134" s="310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304</v>
      </c>
    </row>
    <row r="135" s="2" customFormat="1" ht="6.96" customHeight="1">
      <c r="A135" s="41"/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47"/>
      <c r="M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</sheetData>
  <sheetProtection sheet="1" autoFilter="0" formatColumns="0" formatRows="0" objects="1" scenarios="1" spinCount="100000" saltValue="57VpjXkH/fyljzPXOKcvNN7SusD3tAk9of7AZL+wv+kL4YRftsK+DxXW2shRUFsnIXhs4FG+zhCLkDpTiD2N0g==" hashValue="rhyWM8Yy0LJGyhlCMuOU6o7COcU5XKXvBwfEg43gzD70iQBh8zM7Hxm+gGIfHKO/2AFDSsB0PwKRH28VcnsNZg==" algorithmName="SHA-512" password="CC35"/>
  <autoFilter ref="C120:K13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7881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7882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ROUND((SUM(BE126:BE178)),  2)</f>
        <v>0</v>
      </c>
      <c r="G35" s="41"/>
      <c r="H35" s="41"/>
      <c r="I35" s="167">
        <v>0.20999999999999999</v>
      </c>
      <c r="J35" s="166">
        <f>ROUND(((SUM(BE126:BE178))*I35),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ROUND((SUM(BF126:BF178)),  2)</f>
        <v>0</v>
      </c>
      <c r="G36" s="41"/>
      <c r="H36" s="41"/>
      <c r="I36" s="167">
        <v>0.12</v>
      </c>
      <c r="J36" s="166">
        <f>ROUND(((SUM(BF126:BF178))*I36),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ROUND((SUM(BG126:BG178)),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ROUND((SUM(BH126:BH178)),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ROUND((SUM(BI126:BI178)),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7881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16.1 - Kanalizace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7883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7884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7885</v>
      </c>
      <c r="E101" s="199"/>
      <c r="F101" s="199"/>
      <c r="G101" s="199"/>
      <c r="H101" s="199"/>
      <c r="I101" s="199"/>
      <c r="J101" s="200">
        <f>J159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7886</v>
      </c>
      <c r="E102" s="199"/>
      <c r="F102" s="199"/>
      <c r="G102" s="199"/>
      <c r="H102" s="199"/>
      <c r="I102" s="199"/>
      <c r="J102" s="200">
        <f>J163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7887</v>
      </c>
      <c r="E103" s="199"/>
      <c r="F103" s="199"/>
      <c r="G103" s="199"/>
      <c r="H103" s="199"/>
      <c r="I103" s="199"/>
      <c r="J103" s="200">
        <f>J166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7248</v>
      </c>
      <c r="E104" s="194"/>
      <c r="F104" s="194"/>
      <c r="G104" s="194"/>
      <c r="H104" s="194"/>
      <c r="I104" s="194"/>
      <c r="J104" s="195">
        <f>J171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10" s="2" customFormat="1" ht="6.96" customHeight="1">
      <c r="A110" s="41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4.96" customHeight="1">
      <c r="A111" s="41"/>
      <c r="B111" s="42"/>
      <c r="C111" s="25" t="s">
        <v>236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6.25" customHeight="1">
      <c r="A114" s="41"/>
      <c r="B114" s="42"/>
      <c r="C114" s="43"/>
      <c r="D114" s="43"/>
      <c r="E114" s="186" t="str">
        <f>E7</f>
        <v>STUDENTSKÉ KOLEJE VYSOKÉ ŠKOLY POLYTECHNICKÉ JIHLAVA</v>
      </c>
      <c r="F114" s="34"/>
      <c r="G114" s="34"/>
      <c r="H114" s="34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1" customFormat="1" ht="12" customHeight="1">
      <c r="B115" s="23"/>
      <c r="C115" s="34" t="s">
        <v>190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1"/>
      <c r="B116" s="42"/>
      <c r="C116" s="43"/>
      <c r="D116" s="43"/>
      <c r="E116" s="186" t="s">
        <v>7881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192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E11</f>
        <v>SO 16.1 - Kanalizace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F14</f>
        <v xml:space="preserve"> </v>
      </c>
      <c r="G120" s="43"/>
      <c r="H120" s="43"/>
      <c r="I120" s="34" t="s">
        <v>24</v>
      </c>
      <c r="J120" s="82" t="str">
        <f>IF(J14="","",J14)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E17</f>
        <v>Vysoká škola polytechnická Jihlava</v>
      </c>
      <c r="G122" s="43"/>
      <c r="H122" s="43"/>
      <c r="I122" s="34" t="s">
        <v>36</v>
      </c>
      <c r="J122" s="39" t="str">
        <f>E23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IF(E20="","",E20)</f>
        <v>Vyplň údaj</v>
      </c>
      <c r="G123" s="43"/>
      <c r="H123" s="43"/>
      <c r="I123" s="34" t="s">
        <v>41</v>
      </c>
      <c r="J123" s="39" t="str">
        <f>E26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237</v>
      </c>
      <c r="D125" s="205" t="s">
        <v>69</v>
      </c>
      <c r="E125" s="205" t="s">
        <v>65</v>
      </c>
      <c r="F125" s="205" t="s">
        <v>66</v>
      </c>
      <c r="G125" s="205" t="s">
        <v>238</v>
      </c>
      <c r="H125" s="205" t="s">
        <v>239</v>
      </c>
      <c r="I125" s="205" t="s">
        <v>240</v>
      </c>
      <c r="J125" s="206" t="s">
        <v>196</v>
      </c>
      <c r="K125" s="207" t="s">
        <v>241</v>
      </c>
      <c r="L125" s="208"/>
      <c r="M125" s="103" t="s">
        <v>1</v>
      </c>
      <c r="N125" s="104" t="s">
        <v>48</v>
      </c>
      <c r="O125" s="104" t="s">
        <v>242</v>
      </c>
      <c r="P125" s="104" t="s">
        <v>243</v>
      </c>
      <c r="Q125" s="104" t="s">
        <v>244</v>
      </c>
      <c r="R125" s="104" t="s">
        <v>245</v>
      </c>
      <c r="S125" s="104" t="s">
        <v>246</v>
      </c>
      <c r="T125" s="105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248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P127+P171</f>
        <v>0</v>
      </c>
      <c r="Q126" s="107"/>
      <c r="R126" s="211">
        <f>R127+R171</f>
        <v>0</v>
      </c>
      <c r="S126" s="107"/>
      <c r="T126" s="212">
        <f>T127+T171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BK127+BK171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4461</v>
      </c>
      <c r="F127" s="217" t="s">
        <v>7888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P128+P159+P163+P166</f>
        <v>0</v>
      </c>
      <c r="Q127" s="222"/>
      <c r="R127" s="223">
        <f>R128+R159+R163+R166</f>
        <v>0</v>
      </c>
      <c r="S127" s="222"/>
      <c r="T127" s="224">
        <f>T128+T159+T163+T166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251</v>
      </c>
      <c r="BK127" s="227">
        <f>BK128+BK159+BK163+BK166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4465</v>
      </c>
      <c r="F128" s="228" t="s">
        <v>7889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SUM(P129:P158)</f>
        <v>0</v>
      </c>
      <c r="Q128" s="222"/>
      <c r="R128" s="223">
        <f>SUM(R129:R158)</f>
        <v>0</v>
      </c>
      <c r="S128" s="222"/>
      <c r="T128" s="224">
        <f>SUM(T129:T158)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251</v>
      </c>
      <c r="BK128" s="227">
        <f>SUM(BK129:BK158)</f>
        <v>0</v>
      </c>
    </row>
    <row r="129" s="2" customFormat="1" ht="21.75" customHeight="1">
      <c r="A129" s="41"/>
      <c r="B129" s="42"/>
      <c r="C129" s="230" t="s">
        <v>91</v>
      </c>
      <c r="D129" s="230" t="s">
        <v>253</v>
      </c>
      <c r="E129" s="231" t="s">
        <v>6539</v>
      </c>
      <c r="F129" s="232" t="s">
        <v>7890</v>
      </c>
      <c r="G129" s="233" t="s">
        <v>265</v>
      </c>
      <c r="H129" s="234">
        <v>420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304</v>
      </c>
    </row>
    <row r="130" s="2" customFormat="1" ht="37.8" customHeight="1">
      <c r="A130" s="41"/>
      <c r="B130" s="42"/>
      <c r="C130" s="230" t="s">
        <v>93</v>
      </c>
      <c r="D130" s="230" t="s">
        <v>253</v>
      </c>
      <c r="E130" s="231" t="s">
        <v>7274</v>
      </c>
      <c r="F130" s="232" t="s">
        <v>7275</v>
      </c>
      <c r="G130" s="233" t="s">
        <v>265</v>
      </c>
      <c r="H130" s="234">
        <v>77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309</v>
      </c>
    </row>
    <row r="131" s="2" customFormat="1" ht="21.75" customHeight="1">
      <c r="A131" s="41"/>
      <c r="B131" s="42"/>
      <c r="C131" s="230" t="s">
        <v>273</v>
      </c>
      <c r="D131" s="230" t="s">
        <v>253</v>
      </c>
      <c r="E131" s="231" t="s">
        <v>7276</v>
      </c>
      <c r="F131" s="232" t="s">
        <v>7891</v>
      </c>
      <c r="G131" s="233" t="s">
        <v>265</v>
      </c>
      <c r="H131" s="234">
        <v>4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409</v>
      </c>
    </row>
    <row r="132" s="2" customFormat="1" ht="24.15" customHeight="1">
      <c r="A132" s="41"/>
      <c r="B132" s="42"/>
      <c r="C132" s="230" t="s">
        <v>257</v>
      </c>
      <c r="D132" s="230" t="s">
        <v>253</v>
      </c>
      <c r="E132" s="231" t="s">
        <v>7278</v>
      </c>
      <c r="F132" s="232" t="s">
        <v>7892</v>
      </c>
      <c r="G132" s="233" t="s">
        <v>265</v>
      </c>
      <c r="H132" s="234">
        <v>4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322</v>
      </c>
    </row>
    <row r="133" s="2" customFormat="1" ht="44.25" customHeight="1">
      <c r="A133" s="41"/>
      <c r="B133" s="42"/>
      <c r="C133" s="230" t="s">
        <v>284</v>
      </c>
      <c r="D133" s="230" t="s">
        <v>253</v>
      </c>
      <c r="E133" s="231" t="s">
        <v>7117</v>
      </c>
      <c r="F133" s="232" t="s">
        <v>7280</v>
      </c>
      <c r="G133" s="233" t="s">
        <v>265</v>
      </c>
      <c r="H133" s="234">
        <v>325.16000000000003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336</v>
      </c>
    </row>
    <row r="134" s="13" customFormat="1">
      <c r="A134" s="13"/>
      <c r="B134" s="249"/>
      <c r="C134" s="250"/>
      <c r="D134" s="251" t="s">
        <v>260</v>
      </c>
      <c r="E134" s="252" t="s">
        <v>1</v>
      </c>
      <c r="F134" s="253" t="s">
        <v>7893</v>
      </c>
      <c r="G134" s="250"/>
      <c r="H134" s="254">
        <v>420</v>
      </c>
      <c r="I134" s="255"/>
      <c r="J134" s="250"/>
      <c r="K134" s="250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260</v>
      </c>
      <c r="AU134" s="260" t="s">
        <v>93</v>
      </c>
      <c r="AV134" s="13" t="s">
        <v>93</v>
      </c>
      <c r="AW134" s="13" t="s">
        <v>40</v>
      </c>
      <c r="AX134" s="13" t="s">
        <v>84</v>
      </c>
      <c r="AY134" s="260" t="s">
        <v>251</v>
      </c>
    </row>
    <row r="135" s="13" customFormat="1">
      <c r="A135" s="13"/>
      <c r="B135" s="249"/>
      <c r="C135" s="250"/>
      <c r="D135" s="251" t="s">
        <v>260</v>
      </c>
      <c r="E135" s="252" t="s">
        <v>1</v>
      </c>
      <c r="F135" s="253" t="s">
        <v>7894</v>
      </c>
      <c r="G135" s="250"/>
      <c r="H135" s="254">
        <v>-85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260</v>
      </c>
      <c r="AU135" s="260" t="s">
        <v>93</v>
      </c>
      <c r="AV135" s="13" t="s">
        <v>93</v>
      </c>
      <c r="AW135" s="13" t="s">
        <v>40</v>
      </c>
      <c r="AX135" s="13" t="s">
        <v>84</v>
      </c>
      <c r="AY135" s="260" t="s">
        <v>251</v>
      </c>
    </row>
    <row r="136" s="13" customFormat="1">
      <c r="A136" s="13"/>
      <c r="B136" s="249"/>
      <c r="C136" s="250"/>
      <c r="D136" s="251" t="s">
        <v>260</v>
      </c>
      <c r="E136" s="252" t="s">
        <v>1</v>
      </c>
      <c r="F136" s="253" t="s">
        <v>7895</v>
      </c>
      <c r="G136" s="250"/>
      <c r="H136" s="254">
        <v>-9.8399999999999999</v>
      </c>
      <c r="I136" s="255"/>
      <c r="J136" s="250"/>
      <c r="K136" s="250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260</v>
      </c>
      <c r="AU136" s="260" t="s">
        <v>93</v>
      </c>
      <c r="AV136" s="13" t="s">
        <v>93</v>
      </c>
      <c r="AW136" s="13" t="s">
        <v>40</v>
      </c>
      <c r="AX136" s="13" t="s">
        <v>84</v>
      </c>
      <c r="AY136" s="260" t="s">
        <v>251</v>
      </c>
    </row>
    <row r="137" s="14" customFormat="1">
      <c r="A137" s="14"/>
      <c r="B137" s="261"/>
      <c r="C137" s="262"/>
      <c r="D137" s="251" t="s">
        <v>260</v>
      </c>
      <c r="E137" s="263" t="s">
        <v>1</v>
      </c>
      <c r="F137" s="264" t="s">
        <v>262</v>
      </c>
      <c r="G137" s="262"/>
      <c r="H137" s="265">
        <v>325.16000000000003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1" t="s">
        <v>260</v>
      </c>
      <c r="AU137" s="271" t="s">
        <v>93</v>
      </c>
      <c r="AV137" s="14" t="s">
        <v>257</v>
      </c>
      <c r="AW137" s="14" t="s">
        <v>40</v>
      </c>
      <c r="AX137" s="14" t="s">
        <v>91</v>
      </c>
      <c r="AY137" s="271" t="s">
        <v>251</v>
      </c>
    </row>
    <row r="138" s="2" customFormat="1" ht="37.8" customHeight="1">
      <c r="A138" s="41"/>
      <c r="B138" s="42"/>
      <c r="C138" s="230" t="s">
        <v>462</v>
      </c>
      <c r="D138" s="230" t="s">
        <v>253</v>
      </c>
      <c r="E138" s="231" t="s">
        <v>274</v>
      </c>
      <c r="F138" s="232" t="s">
        <v>275</v>
      </c>
      <c r="G138" s="233" t="s">
        <v>265</v>
      </c>
      <c r="H138" s="234">
        <v>420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7896</v>
      </c>
    </row>
    <row r="139" s="2" customFormat="1">
      <c r="A139" s="41"/>
      <c r="B139" s="42"/>
      <c r="C139" s="43"/>
      <c r="D139" s="244" t="s">
        <v>258</v>
      </c>
      <c r="E139" s="43"/>
      <c r="F139" s="245" t="s">
        <v>7897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258</v>
      </c>
      <c r="AU139" s="19" t="s">
        <v>93</v>
      </c>
    </row>
    <row r="140" s="13" customFormat="1">
      <c r="A140" s="13"/>
      <c r="B140" s="249"/>
      <c r="C140" s="250"/>
      <c r="D140" s="251" t="s">
        <v>260</v>
      </c>
      <c r="E140" s="252" t="s">
        <v>1</v>
      </c>
      <c r="F140" s="253" t="s">
        <v>7898</v>
      </c>
      <c r="G140" s="250"/>
      <c r="H140" s="254">
        <v>420</v>
      </c>
      <c r="I140" s="255"/>
      <c r="J140" s="250"/>
      <c r="K140" s="250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260</v>
      </c>
      <c r="AU140" s="260" t="s">
        <v>93</v>
      </c>
      <c r="AV140" s="13" t="s">
        <v>93</v>
      </c>
      <c r="AW140" s="13" t="s">
        <v>40</v>
      </c>
      <c r="AX140" s="13" t="s">
        <v>91</v>
      </c>
      <c r="AY140" s="260" t="s">
        <v>251</v>
      </c>
    </row>
    <row r="141" s="2" customFormat="1" ht="37.8" customHeight="1">
      <c r="A141" s="41"/>
      <c r="B141" s="42"/>
      <c r="C141" s="230" t="s">
        <v>352</v>
      </c>
      <c r="D141" s="230" t="s">
        <v>253</v>
      </c>
      <c r="E141" s="231" t="s">
        <v>279</v>
      </c>
      <c r="F141" s="232" t="s">
        <v>280</v>
      </c>
      <c r="G141" s="233" t="s">
        <v>265</v>
      </c>
      <c r="H141" s="234">
        <v>94.840000000000003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7899</v>
      </c>
    </row>
    <row r="142" s="2" customFormat="1">
      <c r="A142" s="41"/>
      <c r="B142" s="42"/>
      <c r="C142" s="43"/>
      <c r="D142" s="244" t="s">
        <v>258</v>
      </c>
      <c r="E142" s="43"/>
      <c r="F142" s="245" t="s">
        <v>7290</v>
      </c>
      <c r="G142" s="43"/>
      <c r="H142" s="43"/>
      <c r="I142" s="246"/>
      <c r="J142" s="43"/>
      <c r="K142" s="43"/>
      <c r="L142" s="47"/>
      <c r="M142" s="247"/>
      <c r="N142" s="248"/>
      <c r="O142" s="94"/>
      <c r="P142" s="94"/>
      <c r="Q142" s="94"/>
      <c r="R142" s="94"/>
      <c r="S142" s="94"/>
      <c r="T142" s="95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258</v>
      </c>
      <c r="AU142" s="19" t="s">
        <v>93</v>
      </c>
    </row>
    <row r="143" s="13" customFormat="1">
      <c r="A143" s="13"/>
      <c r="B143" s="249"/>
      <c r="C143" s="250"/>
      <c r="D143" s="251" t="s">
        <v>260</v>
      </c>
      <c r="E143" s="252" t="s">
        <v>1</v>
      </c>
      <c r="F143" s="253" t="s">
        <v>7900</v>
      </c>
      <c r="G143" s="250"/>
      <c r="H143" s="254">
        <v>94.840000000000003</v>
      </c>
      <c r="I143" s="255"/>
      <c r="J143" s="250"/>
      <c r="K143" s="250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260</v>
      </c>
      <c r="AU143" s="260" t="s">
        <v>93</v>
      </c>
      <c r="AV143" s="13" t="s">
        <v>93</v>
      </c>
      <c r="AW143" s="13" t="s">
        <v>40</v>
      </c>
      <c r="AX143" s="13" t="s">
        <v>91</v>
      </c>
      <c r="AY143" s="260" t="s">
        <v>251</v>
      </c>
    </row>
    <row r="144" s="2" customFormat="1" ht="37.8" customHeight="1">
      <c r="A144" s="41"/>
      <c r="B144" s="42"/>
      <c r="C144" s="230" t="s">
        <v>472</v>
      </c>
      <c r="D144" s="230" t="s">
        <v>253</v>
      </c>
      <c r="E144" s="231" t="s">
        <v>285</v>
      </c>
      <c r="F144" s="232" t="s">
        <v>286</v>
      </c>
      <c r="G144" s="233" t="s">
        <v>265</v>
      </c>
      <c r="H144" s="234">
        <v>948.39999999999998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7901</v>
      </c>
    </row>
    <row r="145" s="2" customFormat="1">
      <c r="A145" s="41"/>
      <c r="B145" s="42"/>
      <c r="C145" s="43"/>
      <c r="D145" s="244" t="s">
        <v>258</v>
      </c>
      <c r="E145" s="43"/>
      <c r="F145" s="245" t="s">
        <v>7293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258</v>
      </c>
      <c r="AU145" s="19" t="s">
        <v>93</v>
      </c>
    </row>
    <row r="146" s="2" customFormat="1">
      <c r="A146" s="41"/>
      <c r="B146" s="42"/>
      <c r="C146" s="43"/>
      <c r="D146" s="251" t="s">
        <v>289</v>
      </c>
      <c r="E146" s="43"/>
      <c r="F146" s="282" t="s">
        <v>1511</v>
      </c>
      <c r="G146" s="43"/>
      <c r="H146" s="43"/>
      <c r="I146" s="246"/>
      <c r="J146" s="43"/>
      <c r="K146" s="43"/>
      <c r="L146" s="47"/>
      <c r="M146" s="247"/>
      <c r="N146" s="248"/>
      <c r="O146" s="94"/>
      <c r="P146" s="94"/>
      <c r="Q146" s="94"/>
      <c r="R146" s="94"/>
      <c r="S146" s="94"/>
      <c r="T146" s="95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289</v>
      </c>
      <c r="AU146" s="19" t="s">
        <v>93</v>
      </c>
    </row>
    <row r="147" s="13" customFormat="1">
      <c r="A147" s="13"/>
      <c r="B147" s="249"/>
      <c r="C147" s="250"/>
      <c r="D147" s="251" t="s">
        <v>260</v>
      </c>
      <c r="E147" s="252" t="s">
        <v>1</v>
      </c>
      <c r="F147" s="253" t="s">
        <v>7900</v>
      </c>
      <c r="G147" s="250"/>
      <c r="H147" s="254">
        <v>94.840000000000003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260</v>
      </c>
      <c r="AU147" s="260" t="s">
        <v>93</v>
      </c>
      <c r="AV147" s="13" t="s">
        <v>93</v>
      </c>
      <c r="AW147" s="13" t="s">
        <v>40</v>
      </c>
      <c r="AX147" s="13" t="s">
        <v>91</v>
      </c>
      <c r="AY147" s="260" t="s">
        <v>251</v>
      </c>
    </row>
    <row r="148" s="13" customFormat="1">
      <c r="A148" s="13"/>
      <c r="B148" s="249"/>
      <c r="C148" s="250"/>
      <c r="D148" s="251" t="s">
        <v>260</v>
      </c>
      <c r="E148" s="250"/>
      <c r="F148" s="253" t="s">
        <v>7902</v>
      </c>
      <c r="G148" s="250"/>
      <c r="H148" s="254">
        <v>948.39999999999998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260</v>
      </c>
      <c r="AU148" s="260" t="s">
        <v>93</v>
      </c>
      <c r="AV148" s="13" t="s">
        <v>93</v>
      </c>
      <c r="AW148" s="13" t="s">
        <v>4</v>
      </c>
      <c r="AX148" s="13" t="s">
        <v>91</v>
      </c>
      <c r="AY148" s="260" t="s">
        <v>251</v>
      </c>
    </row>
    <row r="149" s="2" customFormat="1" ht="24.15" customHeight="1">
      <c r="A149" s="41"/>
      <c r="B149" s="42"/>
      <c r="C149" s="230" t="s">
        <v>358</v>
      </c>
      <c r="D149" s="230" t="s">
        <v>253</v>
      </c>
      <c r="E149" s="231" t="s">
        <v>291</v>
      </c>
      <c r="F149" s="232" t="s">
        <v>292</v>
      </c>
      <c r="G149" s="233" t="s">
        <v>265</v>
      </c>
      <c r="H149" s="234">
        <v>420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7903</v>
      </c>
    </row>
    <row r="150" s="2" customFormat="1">
      <c r="A150" s="41"/>
      <c r="B150" s="42"/>
      <c r="C150" s="43"/>
      <c r="D150" s="244" t="s">
        <v>258</v>
      </c>
      <c r="E150" s="43"/>
      <c r="F150" s="245" t="s">
        <v>7296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258</v>
      </c>
      <c r="AU150" s="19" t="s">
        <v>93</v>
      </c>
    </row>
    <row r="151" s="13" customFormat="1">
      <c r="A151" s="13"/>
      <c r="B151" s="249"/>
      <c r="C151" s="250"/>
      <c r="D151" s="251" t="s">
        <v>260</v>
      </c>
      <c r="E151" s="252" t="s">
        <v>1</v>
      </c>
      <c r="F151" s="253" t="s">
        <v>7904</v>
      </c>
      <c r="G151" s="250"/>
      <c r="H151" s="254">
        <v>420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260</v>
      </c>
      <c r="AU151" s="260" t="s">
        <v>93</v>
      </c>
      <c r="AV151" s="13" t="s">
        <v>93</v>
      </c>
      <c r="AW151" s="13" t="s">
        <v>40</v>
      </c>
      <c r="AX151" s="13" t="s">
        <v>91</v>
      </c>
      <c r="AY151" s="260" t="s">
        <v>251</v>
      </c>
    </row>
    <row r="152" s="2" customFormat="1" ht="33" customHeight="1">
      <c r="A152" s="41"/>
      <c r="B152" s="42"/>
      <c r="C152" s="230" t="s">
        <v>488</v>
      </c>
      <c r="D152" s="230" t="s">
        <v>253</v>
      </c>
      <c r="E152" s="231" t="s">
        <v>296</v>
      </c>
      <c r="F152" s="232" t="s">
        <v>297</v>
      </c>
      <c r="G152" s="233" t="s">
        <v>298</v>
      </c>
      <c r="H152" s="234">
        <v>161.22800000000001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7905</v>
      </c>
    </row>
    <row r="153" s="2" customFormat="1">
      <c r="A153" s="41"/>
      <c r="B153" s="42"/>
      <c r="C153" s="43"/>
      <c r="D153" s="244" t="s">
        <v>258</v>
      </c>
      <c r="E153" s="43"/>
      <c r="F153" s="245" t="s">
        <v>7299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258</v>
      </c>
      <c r="AU153" s="19" t="s">
        <v>93</v>
      </c>
    </row>
    <row r="154" s="2" customFormat="1">
      <c r="A154" s="41"/>
      <c r="B154" s="42"/>
      <c r="C154" s="43"/>
      <c r="D154" s="251" t="s">
        <v>289</v>
      </c>
      <c r="E154" s="43"/>
      <c r="F154" s="282" t="s">
        <v>7300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289</v>
      </c>
      <c r="AU154" s="19" t="s">
        <v>93</v>
      </c>
    </row>
    <row r="155" s="13" customFormat="1">
      <c r="A155" s="13"/>
      <c r="B155" s="249"/>
      <c r="C155" s="250"/>
      <c r="D155" s="251" t="s">
        <v>260</v>
      </c>
      <c r="E155" s="252" t="s">
        <v>1</v>
      </c>
      <c r="F155" s="253" t="s">
        <v>7900</v>
      </c>
      <c r="G155" s="250"/>
      <c r="H155" s="254">
        <v>94.840000000000003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260</v>
      </c>
      <c r="AU155" s="260" t="s">
        <v>93</v>
      </c>
      <c r="AV155" s="13" t="s">
        <v>93</v>
      </c>
      <c r="AW155" s="13" t="s">
        <v>40</v>
      </c>
      <c r="AX155" s="13" t="s">
        <v>91</v>
      </c>
      <c r="AY155" s="260" t="s">
        <v>251</v>
      </c>
    </row>
    <row r="156" s="13" customFormat="1">
      <c r="A156" s="13"/>
      <c r="B156" s="249"/>
      <c r="C156" s="250"/>
      <c r="D156" s="251" t="s">
        <v>260</v>
      </c>
      <c r="E156" s="250"/>
      <c r="F156" s="253" t="s">
        <v>7906</v>
      </c>
      <c r="G156" s="250"/>
      <c r="H156" s="254">
        <v>161.22800000000001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260</v>
      </c>
      <c r="AU156" s="260" t="s">
        <v>93</v>
      </c>
      <c r="AV156" s="13" t="s">
        <v>93</v>
      </c>
      <c r="AW156" s="13" t="s">
        <v>4</v>
      </c>
      <c r="AX156" s="13" t="s">
        <v>91</v>
      </c>
      <c r="AY156" s="260" t="s">
        <v>251</v>
      </c>
    </row>
    <row r="157" s="2" customFormat="1" ht="24.15" customHeight="1">
      <c r="A157" s="41"/>
      <c r="B157" s="42"/>
      <c r="C157" s="230" t="s">
        <v>276</v>
      </c>
      <c r="D157" s="230" t="s">
        <v>253</v>
      </c>
      <c r="E157" s="231" t="s">
        <v>7907</v>
      </c>
      <c r="F157" s="232" t="s">
        <v>7303</v>
      </c>
      <c r="G157" s="233" t="s">
        <v>389</v>
      </c>
      <c r="H157" s="234">
        <v>779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341</v>
      </c>
    </row>
    <row r="158" s="2" customFormat="1" ht="16.5" customHeight="1">
      <c r="A158" s="41"/>
      <c r="B158" s="42"/>
      <c r="C158" s="230" t="s">
        <v>295</v>
      </c>
      <c r="D158" s="230" t="s">
        <v>253</v>
      </c>
      <c r="E158" s="231" t="s">
        <v>7306</v>
      </c>
      <c r="F158" s="232" t="s">
        <v>5462</v>
      </c>
      <c r="G158" s="233" t="s">
        <v>1431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352</v>
      </c>
    </row>
    <row r="159" s="12" customFormat="1" ht="22.8" customHeight="1">
      <c r="A159" s="12"/>
      <c r="B159" s="214"/>
      <c r="C159" s="215"/>
      <c r="D159" s="216" t="s">
        <v>83</v>
      </c>
      <c r="E159" s="228" t="s">
        <v>4532</v>
      </c>
      <c r="F159" s="228" t="s">
        <v>7908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SUM(P160:P162)</f>
        <v>0</v>
      </c>
      <c r="Q159" s="222"/>
      <c r="R159" s="223">
        <f>SUM(R160:R162)</f>
        <v>0</v>
      </c>
      <c r="S159" s="222"/>
      <c r="T159" s="224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91</v>
      </c>
      <c r="AT159" s="226" t="s">
        <v>83</v>
      </c>
      <c r="AU159" s="226" t="s">
        <v>91</v>
      </c>
      <c r="AY159" s="225" t="s">
        <v>251</v>
      </c>
      <c r="BK159" s="227">
        <f>SUM(BK160:BK162)</f>
        <v>0</v>
      </c>
    </row>
    <row r="160" s="2" customFormat="1" ht="24.15" customHeight="1">
      <c r="A160" s="41"/>
      <c r="B160" s="42"/>
      <c r="C160" s="230" t="s">
        <v>281</v>
      </c>
      <c r="D160" s="230" t="s">
        <v>253</v>
      </c>
      <c r="E160" s="231" t="s">
        <v>7909</v>
      </c>
      <c r="F160" s="232" t="s">
        <v>7910</v>
      </c>
      <c r="G160" s="233" t="s">
        <v>1431</v>
      </c>
      <c r="H160" s="234">
        <v>6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358</v>
      </c>
    </row>
    <row r="161" s="2" customFormat="1" ht="24.15" customHeight="1">
      <c r="A161" s="41"/>
      <c r="B161" s="42"/>
      <c r="C161" s="230" t="s">
        <v>306</v>
      </c>
      <c r="D161" s="230" t="s">
        <v>253</v>
      </c>
      <c r="E161" s="231" t="s">
        <v>7911</v>
      </c>
      <c r="F161" s="232" t="s">
        <v>7912</v>
      </c>
      <c r="G161" s="233" t="s">
        <v>1431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364</v>
      </c>
    </row>
    <row r="162" s="2" customFormat="1" ht="16.5" customHeight="1">
      <c r="A162" s="41"/>
      <c r="B162" s="42"/>
      <c r="C162" s="230" t="s">
        <v>349</v>
      </c>
      <c r="D162" s="230" t="s">
        <v>253</v>
      </c>
      <c r="E162" s="231" t="s">
        <v>7685</v>
      </c>
      <c r="F162" s="232" t="s">
        <v>7333</v>
      </c>
      <c r="G162" s="233" t="s">
        <v>1431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405</v>
      </c>
    </row>
    <row r="163" s="12" customFormat="1" ht="22.8" customHeight="1">
      <c r="A163" s="12"/>
      <c r="B163" s="214"/>
      <c r="C163" s="215"/>
      <c r="D163" s="216" t="s">
        <v>83</v>
      </c>
      <c r="E163" s="228" t="s">
        <v>4555</v>
      </c>
      <c r="F163" s="228" t="s">
        <v>7913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SUM(P164:P165)</f>
        <v>0</v>
      </c>
      <c r="Q163" s="222"/>
      <c r="R163" s="223">
        <f>SUM(R164:R165)</f>
        <v>0</v>
      </c>
      <c r="S163" s="222"/>
      <c r="T163" s="224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91</v>
      </c>
      <c r="AT163" s="226" t="s">
        <v>83</v>
      </c>
      <c r="AU163" s="226" t="s">
        <v>91</v>
      </c>
      <c r="AY163" s="225" t="s">
        <v>251</v>
      </c>
      <c r="BK163" s="227">
        <f>SUM(BK164:BK165)</f>
        <v>0</v>
      </c>
    </row>
    <row r="164" s="2" customFormat="1" ht="16.5" customHeight="1">
      <c r="A164" s="41"/>
      <c r="B164" s="42"/>
      <c r="C164" s="230" t="s">
        <v>299</v>
      </c>
      <c r="D164" s="230" t="s">
        <v>253</v>
      </c>
      <c r="E164" s="231" t="s">
        <v>7339</v>
      </c>
      <c r="F164" s="232" t="s">
        <v>7340</v>
      </c>
      <c r="G164" s="233" t="s">
        <v>321</v>
      </c>
      <c r="H164" s="234">
        <v>170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412</v>
      </c>
    </row>
    <row r="165" s="2" customFormat="1" ht="16.5" customHeight="1">
      <c r="A165" s="41"/>
      <c r="B165" s="42"/>
      <c r="C165" s="230" t="s">
        <v>361</v>
      </c>
      <c r="D165" s="230" t="s">
        <v>253</v>
      </c>
      <c r="E165" s="231" t="s">
        <v>7914</v>
      </c>
      <c r="F165" s="232" t="s">
        <v>7350</v>
      </c>
      <c r="G165" s="233" t="s">
        <v>1431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424</v>
      </c>
    </row>
    <row r="166" s="12" customFormat="1" ht="22.8" customHeight="1">
      <c r="A166" s="12"/>
      <c r="B166" s="214"/>
      <c r="C166" s="215"/>
      <c r="D166" s="216" t="s">
        <v>83</v>
      </c>
      <c r="E166" s="228" t="s">
        <v>4613</v>
      </c>
      <c r="F166" s="228" t="s">
        <v>7666</v>
      </c>
      <c r="G166" s="215"/>
      <c r="H166" s="215"/>
      <c r="I166" s="218"/>
      <c r="J166" s="229">
        <f>BK166</f>
        <v>0</v>
      </c>
      <c r="K166" s="215"/>
      <c r="L166" s="220"/>
      <c r="M166" s="221"/>
      <c r="N166" s="222"/>
      <c r="O166" s="222"/>
      <c r="P166" s="223">
        <f>SUM(P167:P170)</f>
        <v>0</v>
      </c>
      <c r="Q166" s="222"/>
      <c r="R166" s="223">
        <f>SUM(R167:R170)</f>
        <v>0</v>
      </c>
      <c r="S166" s="222"/>
      <c r="T166" s="224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5" t="s">
        <v>91</v>
      </c>
      <c r="AT166" s="226" t="s">
        <v>83</v>
      </c>
      <c r="AU166" s="226" t="s">
        <v>91</v>
      </c>
      <c r="AY166" s="225" t="s">
        <v>251</v>
      </c>
      <c r="BK166" s="227">
        <f>SUM(BK167:BK170)</f>
        <v>0</v>
      </c>
    </row>
    <row r="167" s="2" customFormat="1" ht="37.8" customHeight="1">
      <c r="A167" s="41"/>
      <c r="B167" s="42"/>
      <c r="C167" s="230" t="s">
        <v>304</v>
      </c>
      <c r="D167" s="230" t="s">
        <v>253</v>
      </c>
      <c r="E167" s="231" t="s">
        <v>7915</v>
      </c>
      <c r="F167" s="232" t="s">
        <v>7356</v>
      </c>
      <c r="G167" s="233" t="s">
        <v>1431</v>
      </c>
      <c r="H167" s="234">
        <v>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433</v>
      </c>
    </row>
    <row r="168" s="2" customFormat="1" ht="16.5" customHeight="1">
      <c r="A168" s="41"/>
      <c r="B168" s="42"/>
      <c r="C168" s="230" t="s">
        <v>386</v>
      </c>
      <c r="D168" s="230" t="s">
        <v>253</v>
      </c>
      <c r="E168" s="231" t="s">
        <v>7916</v>
      </c>
      <c r="F168" s="232" t="s">
        <v>7358</v>
      </c>
      <c r="G168" s="233" t="s">
        <v>1431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440</v>
      </c>
    </row>
    <row r="169" s="2" customFormat="1" ht="24.15" customHeight="1">
      <c r="A169" s="41"/>
      <c r="B169" s="42"/>
      <c r="C169" s="230" t="s">
        <v>309</v>
      </c>
      <c r="D169" s="230" t="s">
        <v>253</v>
      </c>
      <c r="E169" s="231" t="s">
        <v>7759</v>
      </c>
      <c r="F169" s="232" t="s">
        <v>7360</v>
      </c>
      <c r="G169" s="233" t="s">
        <v>1431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448</v>
      </c>
    </row>
    <row r="170" s="2" customFormat="1" ht="24.15" customHeight="1">
      <c r="A170" s="41"/>
      <c r="B170" s="42"/>
      <c r="C170" s="230" t="s">
        <v>402</v>
      </c>
      <c r="D170" s="230" t="s">
        <v>253</v>
      </c>
      <c r="E170" s="231" t="s">
        <v>7760</v>
      </c>
      <c r="F170" s="232" t="s">
        <v>7362</v>
      </c>
      <c r="G170" s="233" t="s">
        <v>1431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453</v>
      </c>
    </row>
    <row r="171" s="12" customFormat="1" ht="25.92" customHeight="1">
      <c r="A171" s="12"/>
      <c r="B171" s="214"/>
      <c r="C171" s="215"/>
      <c r="D171" s="216" t="s">
        <v>83</v>
      </c>
      <c r="E171" s="217" t="s">
        <v>4463</v>
      </c>
      <c r="F171" s="217" t="s">
        <v>7255</v>
      </c>
      <c r="G171" s="215"/>
      <c r="H171" s="215"/>
      <c r="I171" s="218"/>
      <c r="J171" s="219">
        <f>BK171</f>
        <v>0</v>
      </c>
      <c r="K171" s="215"/>
      <c r="L171" s="220"/>
      <c r="M171" s="221"/>
      <c r="N171" s="222"/>
      <c r="O171" s="222"/>
      <c r="P171" s="223">
        <f>SUM(P172:P178)</f>
        <v>0</v>
      </c>
      <c r="Q171" s="222"/>
      <c r="R171" s="223">
        <f>SUM(R172:R178)</f>
        <v>0</v>
      </c>
      <c r="S171" s="222"/>
      <c r="T171" s="224">
        <f>SUM(T172:T178)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5" t="s">
        <v>91</v>
      </c>
      <c r="AT171" s="226" t="s">
        <v>83</v>
      </c>
      <c r="AU171" s="226" t="s">
        <v>84</v>
      </c>
      <c r="AY171" s="225" t="s">
        <v>251</v>
      </c>
      <c r="BK171" s="227">
        <f>SUM(BK172:BK178)</f>
        <v>0</v>
      </c>
    </row>
    <row r="172" s="2" customFormat="1" ht="24.15" customHeight="1">
      <c r="A172" s="41"/>
      <c r="B172" s="42"/>
      <c r="C172" s="230" t="s">
        <v>409</v>
      </c>
      <c r="D172" s="230" t="s">
        <v>253</v>
      </c>
      <c r="E172" s="231" t="s">
        <v>7917</v>
      </c>
      <c r="F172" s="232" t="s">
        <v>7257</v>
      </c>
      <c r="G172" s="233" t="s">
        <v>1431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91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7918</v>
      </c>
    </row>
    <row r="173" s="2" customFormat="1" ht="37.8" customHeight="1">
      <c r="A173" s="41"/>
      <c r="B173" s="42"/>
      <c r="C173" s="230" t="s">
        <v>7</v>
      </c>
      <c r="D173" s="230" t="s">
        <v>253</v>
      </c>
      <c r="E173" s="231" t="s">
        <v>7630</v>
      </c>
      <c r="F173" s="232" t="s">
        <v>7259</v>
      </c>
      <c r="G173" s="233" t="s">
        <v>1431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257</v>
      </c>
    </row>
    <row r="174" s="2" customFormat="1" ht="33" customHeight="1">
      <c r="A174" s="41"/>
      <c r="B174" s="42"/>
      <c r="C174" s="230" t="s">
        <v>322</v>
      </c>
      <c r="D174" s="230" t="s">
        <v>253</v>
      </c>
      <c r="E174" s="231" t="s">
        <v>7631</v>
      </c>
      <c r="F174" s="232" t="s">
        <v>7261</v>
      </c>
      <c r="G174" s="233" t="s">
        <v>1431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91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276</v>
      </c>
    </row>
    <row r="175" s="2" customFormat="1" ht="16.5" customHeight="1">
      <c r="A175" s="41"/>
      <c r="B175" s="42"/>
      <c r="C175" s="230" t="s">
        <v>437</v>
      </c>
      <c r="D175" s="230" t="s">
        <v>253</v>
      </c>
      <c r="E175" s="231" t="s">
        <v>7392</v>
      </c>
      <c r="F175" s="232" t="s">
        <v>7263</v>
      </c>
      <c r="G175" s="233" t="s">
        <v>1431</v>
      </c>
      <c r="H175" s="234">
        <v>1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281</v>
      </c>
    </row>
    <row r="176" s="2" customFormat="1" ht="16.5" customHeight="1">
      <c r="A176" s="41"/>
      <c r="B176" s="42"/>
      <c r="C176" s="230" t="s">
        <v>336</v>
      </c>
      <c r="D176" s="230" t="s">
        <v>253</v>
      </c>
      <c r="E176" s="231" t="s">
        <v>7633</v>
      </c>
      <c r="F176" s="232" t="s">
        <v>7265</v>
      </c>
      <c r="G176" s="233" t="s">
        <v>1431</v>
      </c>
      <c r="H176" s="234">
        <v>1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91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287</v>
      </c>
    </row>
    <row r="177" s="2" customFormat="1" ht="16.5" customHeight="1">
      <c r="A177" s="41"/>
      <c r="B177" s="42"/>
      <c r="C177" s="230" t="s">
        <v>450</v>
      </c>
      <c r="D177" s="230" t="s">
        <v>253</v>
      </c>
      <c r="E177" s="231" t="s">
        <v>7552</v>
      </c>
      <c r="F177" s="232" t="s">
        <v>4922</v>
      </c>
      <c r="G177" s="233" t="s">
        <v>1431</v>
      </c>
      <c r="H177" s="234">
        <v>1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91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8</v>
      </c>
    </row>
    <row r="178" s="2" customFormat="1" ht="16.5" customHeight="1">
      <c r="A178" s="41"/>
      <c r="B178" s="42"/>
      <c r="C178" s="230" t="s">
        <v>341</v>
      </c>
      <c r="D178" s="230" t="s">
        <v>253</v>
      </c>
      <c r="E178" s="231" t="s">
        <v>7553</v>
      </c>
      <c r="F178" s="232" t="s">
        <v>4930</v>
      </c>
      <c r="G178" s="233" t="s">
        <v>1431</v>
      </c>
      <c r="H178" s="234">
        <v>1</v>
      </c>
      <c r="I178" s="235"/>
      <c r="J178" s="236">
        <f>ROUND(I178*H178,2)</f>
        <v>0</v>
      </c>
      <c r="K178" s="237"/>
      <c r="L178" s="47"/>
      <c r="M178" s="306" t="s">
        <v>1</v>
      </c>
      <c r="N178" s="307" t="s">
        <v>49</v>
      </c>
      <c r="O178" s="308"/>
      <c r="P178" s="309">
        <f>O178*H178</f>
        <v>0</v>
      </c>
      <c r="Q178" s="309">
        <v>0</v>
      </c>
      <c r="R178" s="309">
        <f>Q178*H178</f>
        <v>0</v>
      </c>
      <c r="S178" s="309">
        <v>0</v>
      </c>
      <c r="T178" s="310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91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299</v>
      </c>
    </row>
    <row r="179" s="2" customFormat="1" ht="6.96" customHeight="1">
      <c r="A179" s="41"/>
      <c r="B179" s="69"/>
      <c r="C179" s="70"/>
      <c r="D179" s="70"/>
      <c r="E179" s="70"/>
      <c r="F179" s="70"/>
      <c r="G179" s="70"/>
      <c r="H179" s="70"/>
      <c r="I179" s="70"/>
      <c r="J179" s="70"/>
      <c r="K179" s="70"/>
      <c r="L179" s="47"/>
      <c r="M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</row>
  </sheetData>
  <sheetProtection sheet="1" autoFilter="0" formatColumns="0" formatRows="0" objects="1" scenarios="1" spinCount="100000" saltValue="mYe5/lKqEW8BrBjBZusWY84M64ytN9zgsV4bHP6EZngN3YMwTBm+fMjMvaSrJIVhMUgHWeHBkn+faRmnWoCLZg==" hashValue="9Y0lYGayU/B99OXsNGQfwXbPNYriG+chuXj8xpVfqRbOYARQMIn8NHfgIrNoF4tVq5WCMneIkpjc75GFhjGxkw==" algorithmName="SHA-512" password="CC35"/>
  <autoFilter ref="C125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9" r:id="rId1" display="https://podminky.urs.cz/item/CS_URS_2024_01/162351103"/>
    <hyperlink ref="F142" r:id="rId2" display="https://podminky.urs.cz/item/CS_URS_2024_01/162751117"/>
    <hyperlink ref="F145" r:id="rId3" display="https://podminky.urs.cz/item/CS_URS_2024_01/162751119"/>
    <hyperlink ref="F150" r:id="rId4" display="https://podminky.urs.cz/item/CS_URS_2024_01/167151111"/>
    <hyperlink ref="F153" r:id="rId5" display="https://podminky.urs.cz/item/CS_URS_2024_01/171201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7881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7919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ROUND((SUM(BE126:BE160)),  2)</f>
        <v>0</v>
      </c>
      <c r="G35" s="41"/>
      <c r="H35" s="41"/>
      <c r="I35" s="167">
        <v>0.20999999999999999</v>
      </c>
      <c r="J35" s="166">
        <f>ROUND(((SUM(BE126:BE160))*I35),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ROUND((SUM(BF126:BF160)),  2)</f>
        <v>0</v>
      </c>
      <c r="G36" s="41"/>
      <c r="H36" s="41"/>
      <c r="I36" s="167">
        <v>0.12</v>
      </c>
      <c r="J36" s="166">
        <f>ROUND(((SUM(BF126:BF160))*I36),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ROUND((SUM(BG126:BG160)),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ROUND((SUM(BH126:BH160)),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ROUND((SUM(BI126:BI160)),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7881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16.2 - Plynovod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7920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7921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7922</v>
      </c>
      <c r="E101" s="199"/>
      <c r="F101" s="199"/>
      <c r="G101" s="199"/>
      <c r="H101" s="199"/>
      <c r="I101" s="199"/>
      <c r="J101" s="200">
        <f>J137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7639</v>
      </c>
      <c r="E102" s="199"/>
      <c r="F102" s="199"/>
      <c r="G102" s="199"/>
      <c r="H102" s="199"/>
      <c r="I102" s="199"/>
      <c r="J102" s="200">
        <f>J144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7640</v>
      </c>
      <c r="E103" s="199"/>
      <c r="F103" s="199"/>
      <c r="G103" s="199"/>
      <c r="H103" s="199"/>
      <c r="I103" s="199"/>
      <c r="J103" s="200">
        <f>J147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7602</v>
      </c>
      <c r="E104" s="194"/>
      <c r="F104" s="194"/>
      <c r="G104" s="194"/>
      <c r="H104" s="194"/>
      <c r="I104" s="194"/>
      <c r="J104" s="195">
        <f>J155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10" s="2" customFormat="1" ht="6.96" customHeight="1">
      <c r="A110" s="41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4.96" customHeight="1">
      <c r="A111" s="41"/>
      <c r="B111" s="42"/>
      <c r="C111" s="25" t="s">
        <v>236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6.25" customHeight="1">
      <c r="A114" s="41"/>
      <c r="B114" s="42"/>
      <c r="C114" s="43"/>
      <c r="D114" s="43"/>
      <c r="E114" s="186" t="str">
        <f>E7</f>
        <v>STUDENTSKÉ KOLEJE VYSOKÉ ŠKOLY POLYTECHNICKÉ JIHLAVA</v>
      </c>
      <c r="F114" s="34"/>
      <c r="G114" s="34"/>
      <c r="H114" s="34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1" customFormat="1" ht="12" customHeight="1">
      <c r="B115" s="23"/>
      <c r="C115" s="34" t="s">
        <v>190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1"/>
      <c r="B116" s="42"/>
      <c r="C116" s="43"/>
      <c r="D116" s="43"/>
      <c r="E116" s="186" t="s">
        <v>7881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192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E11</f>
        <v>SO 16.2 - Plynovod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F14</f>
        <v xml:space="preserve"> </v>
      </c>
      <c r="G120" s="43"/>
      <c r="H120" s="43"/>
      <c r="I120" s="34" t="s">
        <v>24</v>
      </c>
      <c r="J120" s="82" t="str">
        <f>IF(J14="","",J14)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E17</f>
        <v>Vysoká škola polytechnická Jihlava</v>
      </c>
      <c r="G122" s="43"/>
      <c r="H122" s="43"/>
      <c r="I122" s="34" t="s">
        <v>36</v>
      </c>
      <c r="J122" s="39" t="str">
        <f>E23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IF(E20="","",E20)</f>
        <v>Vyplň údaj</v>
      </c>
      <c r="G123" s="43"/>
      <c r="H123" s="43"/>
      <c r="I123" s="34" t="s">
        <v>41</v>
      </c>
      <c r="J123" s="39" t="str">
        <f>E26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237</v>
      </c>
      <c r="D125" s="205" t="s">
        <v>69</v>
      </c>
      <c r="E125" s="205" t="s">
        <v>65</v>
      </c>
      <c r="F125" s="205" t="s">
        <v>66</v>
      </c>
      <c r="G125" s="205" t="s">
        <v>238</v>
      </c>
      <c r="H125" s="205" t="s">
        <v>239</v>
      </c>
      <c r="I125" s="205" t="s">
        <v>240</v>
      </c>
      <c r="J125" s="206" t="s">
        <v>196</v>
      </c>
      <c r="K125" s="207" t="s">
        <v>241</v>
      </c>
      <c r="L125" s="208"/>
      <c r="M125" s="103" t="s">
        <v>1</v>
      </c>
      <c r="N125" s="104" t="s">
        <v>48</v>
      </c>
      <c r="O125" s="104" t="s">
        <v>242</v>
      </c>
      <c r="P125" s="104" t="s">
        <v>243</v>
      </c>
      <c r="Q125" s="104" t="s">
        <v>244</v>
      </c>
      <c r="R125" s="104" t="s">
        <v>245</v>
      </c>
      <c r="S125" s="104" t="s">
        <v>246</v>
      </c>
      <c r="T125" s="105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248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P127+P155</f>
        <v>0</v>
      </c>
      <c r="Q126" s="107"/>
      <c r="R126" s="211">
        <f>R127+R155</f>
        <v>0</v>
      </c>
      <c r="S126" s="107"/>
      <c r="T126" s="212">
        <f>T127+T155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BK127+BK155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4461</v>
      </c>
      <c r="F127" s="217" t="s">
        <v>7561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P128+P137+P144+P147</f>
        <v>0</v>
      </c>
      <c r="Q127" s="222"/>
      <c r="R127" s="223">
        <f>R128+R137+R144+R147</f>
        <v>0</v>
      </c>
      <c r="S127" s="222"/>
      <c r="T127" s="224">
        <f>T128+T137+T144+T147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251</v>
      </c>
      <c r="BK127" s="227">
        <f>BK128+BK137+BK144+BK147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4917</v>
      </c>
      <c r="F128" s="228" t="s">
        <v>7923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SUM(P129:P136)</f>
        <v>0</v>
      </c>
      <c r="Q128" s="222"/>
      <c r="R128" s="223">
        <f>SUM(R129:R136)</f>
        <v>0</v>
      </c>
      <c r="S128" s="222"/>
      <c r="T128" s="224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251</v>
      </c>
      <c r="BK128" s="227">
        <f>SUM(BK129:BK136)</f>
        <v>0</v>
      </c>
    </row>
    <row r="129" s="2" customFormat="1" ht="33" customHeight="1">
      <c r="A129" s="41"/>
      <c r="B129" s="42"/>
      <c r="C129" s="230" t="s">
        <v>91</v>
      </c>
      <c r="D129" s="230" t="s">
        <v>253</v>
      </c>
      <c r="E129" s="231" t="s">
        <v>6539</v>
      </c>
      <c r="F129" s="232" t="s">
        <v>7924</v>
      </c>
      <c r="G129" s="233" t="s">
        <v>265</v>
      </c>
      <c r="H129" s="234">
        <v>85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309</v>
      </c>
    </row>
    <row r="130" s="2" customFormat="1" ht="33" customHeight="1">
      <c r="A130" s="41"/>
      <c r="B130" s="42"/>
      <c r="C130" s="230" t="s">
        <v>93</v>
      </c>
      <c r="D130" s="230" t="s">
        <v>253</v>
      </c>
      <c r="E130" s="231" t="s">
        <v>7274</v>
      </c>
      <c r="F130" s="232" t="s">
        <v>7649</v>
      </c>
      <c r="G130" s="233" t="s">
        <v>265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409</v>
      </c>
    </row>
    <row r="131" s="2" customFormat="1" ht="49.05" customHeight="1">
      <c r="A131" s="41"/>
      <c r="B131" s="42"/>
      <c r="C131" s="230" t="s">
        <v>273</v>
      </c>
      <c r="D131" s="230" t="s">
        <v>253</v>
      </c>
      <c r="E131" s="231" t="s">
        <v>7117</v>
      </c>
      <c r="F131" s="232" t="s">
        <v>7650</v>
      </c>
      <c r="G131" s="233" t="s">
        <v>265</v>
      </c>
      <c r="H131" s="234">
        <v>65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322</v>
      </c>
    </row>
    <row r="132" s="2" customFormat="1" ht="16.5" customHeight="1">
      <c r="A132" s="41"/>
      <c r="B132" s="42"/>
      <c r="C132" s="230" t="s">
        <v>257</v>
      </c>
      <c r="D132" s="230" t="s">
        <v>253</v>
      </c>
      <c r="E132" s="231" t="s">
        <v>7287</v>
      </c>
      <c r="F132" s="232" t="s">
        <v>7288</v>
      </c>
      <c r="G132" s="233" t="s">
        <v>265</v>
      </c>
      <c r="H132" s="234">
        <v>85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336</v>
      </c>
    </row>
    <row r="133" s="2" customFormat="1" ht="24.15" customHeight="1">
      <c r="A133" s="41"/>
      <c r="B133" s="42"/>
      <c r="C133" s="230" t="s">
        <v>284</v>
      </c>
      <c r="D133" s="230" t="s">
        <v>253</v>
      </c>
      <c r="E133" s="231" t="s">
        <v>7651</v>
      </c>
      <c r="F133" s="232" t="s">
        <v>7575</v>
      </c>
      <c r="G133" s="233" t="s">
        <v>389</v>
      </c>
      <c r="H133" s="234">
        <v>242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341</v>
      </c>
    </row>
    <row r="134" s="2" customFormat="1" ht="16.5" customHeight="1">
      <c r="A134" s="41"/>
      <c r="B134" s="42"/>
      <c r="C134" s="230" t="s">
        <v>276</v>
      </c>
      <c r="D134" s="230" t="s">
        <v>253</v>
      </c>
      <c r="E134" s="231" t="s">
        <v>7652</v>
      </c>
      <c r="F134" s="232" t="s">
        <v>7653</v>
      </c>
      <c r="G134" s="233" t="s">
        <v>321</v>
      </c>
      <c r="H134" s="234">
        <v>110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352</v>
      </c>
    </row>
    <row r="135" s="2" customFormat="1" ht="16.5" customHeight="1">
      <c r="A135" s="41"/>
      <c r="B135" s="42"/>
      <c r="C135" s="230" t="s">
        <v>295</v>
      </c>
      <c r="D135" s="230" t="s">
        <v>253</v>
      </c>
      <c r="E135" s="231" t="s">
        <v>7654</v>
      </c>
      <c r="F135" s="232" t="s">
        <v>7579</v>
      </c>
      <c r="G135" s="233" t="s">
        <v>321</v>
      </c>
      <c r="H135" s="234">
        <v>110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358</v>
      </c>
    </row>
    <row r="136" s="2" customFormat="1" ht="16.5" customHeight="1">
      <c r="A136" s="41"/>
      <c r="B136" s="42"/>
      <c r="C136" s="230" t="s">
        <v>281</v>
      </c>
      <c r="D136" s="230" t="s">
        <v>253</v>
      </c>
      <c r="E136" s="231" t="s">
        <v>7567</v>
      </c>
      <c r="F136" s="232" t="s">
        <v>5462</v>
      </c>
      <c r="G136" s="233" t="s">
        <v>1431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364</v>
      </c>
    </row>
    <row r="137" s="12" customFormat="1" ht="22.8" customHeight="1">
      <c r="A137" s="12"/>
      <c r="B137" s="214"/>
      <c r="C137" s="215"/>
      <c r="D137" s="216" t="s">
        <v>83</v>
      </c>
      <c r="E137" s="228" t="s">
        <v>4465</v>
      </c>
      <c r="F137" s="228" t="s">
        <v>7925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SUM(P138:P143)</f>
        <v>0</v>
      </c>
      <c r="Q137" s="222"/>
      <c r="R137" s="223">
        <f>SUM(R138:R143)</f>
        <v>0</v>
      </c>
      <c r="S137" s="222"/>
      <c r="T137" s="224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91</v>
      </c>
      <c r="AY137" s="225" t="s">
        <v>251</v>
      </c>
      <c r="BK137" s="227">
        <f>SUM(BK138:BK143)</f>
        <v>0</v>
      </c>
    </row>
    <row r="138" s="2" customFormat="1" ht="16.5" customHeight="1">
      <c r="A138" s="41"/>
      <c r="B138" s="42"/>
      <c r="C138" s="230" t="s">
        <v>306</v>
      </c>
      <c r="D138" s="230" t="s">
        <v>253</v>
      </c>
      <c r="E138" s="231" t="s">
        <v>5452</v>
      </c>
      <c r="F138" s="232" t="s">
        <v>5473</v>
      </c>
      <c r="G138" s="233" t="s">
        <v>321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375</v>
      </c>
    </row>
    <row r="139" s="2" customFormat="1" ht="16.5" customHeight="1">
      <c r="A139" s="41"/>
      <c r="B139" s="42"/>
      <c r="C139" s="230" t="s">
        <v>287</v>
      </c>
      <c r="D139" s="230" t="s">
        <v>253</v>
      </c>
      <c r="E139" s="231" t="s">
        <v>5474</v>
      </c>
      <c r="F139" s="232" t="s">
        <v>7926</v>
      </c>
      <c r="G139" s="233" t="s">
        <v>4509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390</v>
      </c>
    </row>
    <row r="140" s="2" customFormat="1" ht="16.5" customHeight="1">
      <c r="A140" s="41"/>
      <c r="B140" s="42"/>
      <c r="C140" s="230" t="s">
        <v>333</v>
      </c>
      <c r="D140" s="230" t="s">
        <v>253</v>
      </c>
      <c r="E140" s="231" t="s">
        <v>7611</v>
      </c>
      <c r="F140" s="232" t="s">
        <v>7612</v>
      </c>
      <c r="G140" s="233" t="s">
        <v>4509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400</v>
      </c>
    </row>
    <row r="141" s="2" customFormat="1" ht="16.5" customHeight="1">
      <c r="A141" s="41"/>
      <c r="B141" s="42"/>
      <c r="C141" s="230" t="s">
        <v>8</v>
      </c>
      <c r="D141" s="230" t="s">
        <v>253</v>
      </c>
      <c r="E141" s="231" t="s">
        <v>7613</v>
      </c>
      <c r="F141" s="232" t="s">
        <v>7614</v>
      </c>
      <c r="G141" s="233" t="s">
        <v>4509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405</v>
      </c>
    </row>
    <row r="142" s="2" customFormat="1" ht="16.5" customHeight="1">
      <c r="A142" s="41"/>
      <c r="B142" s="42"/>
      <c r="C142" s="230" t="s">
        <v>349</v>
      </c>
      <c r="D142" s="230" t="s">
        <v>253</v>
      </c>
      <c r="E142" s="231" t="s">
        <v>7927</v>
      </c>
      <c r="F142" s="232" t="s">
        <v>7928</v>
      </c>
      <c r="G142" s="233" t="s">
        <v>4509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412</v>
      </c>
    </row>
    <row r="143" s="2" customFormat="1" ht="16.5" customHeight="1">
      <c r="A143" s="41"/>
      <c r="B143" s="42"/>
      <c r="C143" s="230" t="s">
        <v>299</v>
      </c>
      <c r="D143" s="230" t="s">
        <v>253</v>
      </c>
      <c r="E143" s="231" t="s">
        <v>7617</v>
      </c>
      <c r="F143" s="232" t="s">
        <v>5462</v>
      </c>
      <c r="G143" s="233" t="s">
        <v>1431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424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4532</v>
      </c>
      <c r="F144" s="228" t="s">
        <v>7662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SUM(P145:P146)</f>
        <v>0</v>
      </c>
      <c r="Q144" s="222"/>
      <c r="R144" s="223">
        <f>SUM(R145:R146)</f>
        <v>0</v>
      </c>
      <c r="S144" s="222"/>
      <c r="T144" s="224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251</v>
      </c>
      <c r="BK144" s="227">
        <f>SUM(BK145:BK146)</f>
        <v>0</v>
      </c>
    </row>
    <row r="145" s="2" customFormat="1" ht="24.15" customHeight="1">
      <c r="A145" s="41"/>
      <c r="B145" s="42"/>
      <c r="C145" s="230" t="s">
        <v>361</v>
      </c>
      <c r="D145" s="230" t="s">
        <v>253</v>
      </c>
      <c r="E145" s="231" t="s">
        <v>7929</v>
      </c>
      <c r="F145" s="232" t="s">
        <v>7930</v>
      </c>
      <c r="G145" s="233" t="s">
        <v>321</v>
      </c>
      <c r="H145" s="234">
        <v>110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433</v>
      </c>
    </row>
    <row r="146" s="2" customFormat="1" ht="16.5" customHeight="1">
      <c r="A146" s="41"/>
      <c r="B146" s="42"/>
      <c r="C146" s="230" t="s">
        <v>304</v>
      </c>
      <c r="D146" s="230" t="s">
        <v>253</v>
      </c>
      <c r="E146" s="231" t="s">
        <v>7567</v>
      </c>
      <c r="F146" s="232" t="s">
        <v>5462</v>
      </c>
      <c r="G146" s="233" t="s">
        <v>1431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440</v>
      </c>
    </row>
    <row r="147" s="12" customFormat="1" ht="22.8" customHeight="1">
      <c r="A147" s="12"/>
      <c r="B147" s="214"/>
      <c r="C147" s="215"/>
      <c r="D147" s="216" t="s">
        <v>83</v>
      </c>
      <c r="E147" s="228" t="s">
        <v>4555</v>
      </c>
      <c r="F147" s="228" t="s">
        <v>7666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SUM(P148:P154)</f>
        <v>0</v>
      </c>
      <c r="Q147" s="222"/>
      <c r="R147" s="223">
        <f>SUM(R148:R154)</f>
        <v>0</v>
      </c>
      <c r="S147" s="222"/>
      <c r="T147" s="224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91</v>
      </c>
      <c r="AT147" s="226" t="s">
        <v>83</v>
      </c>
      <c r="AU147" s="226" t="s">
        <v>91</v>
      </c>
      <c r="AY147" s="225" t="s">
        <v>251</v>
      </c>
      <c r="BK147" s="227">
        <f>SUM(BK148:BK154)</f>
        <v>0</v>
      </c>
    </row>
    <row r="148" s="2" customFormat="1" ht="16.5" customHeight="1">
      <c r="A148" s="41"/>
      <c r="B148" s="42"/>
      <c r="C148" s="230" t="s">
        <v>386</v>
      </c>
      <c r="D148" s="230" t="s">
        <v>253</v>
      </c>
      <c r="E148" s="231" t="s">
        <v>5481</v>
      </c>
      <c r="F148" s="232" t="s">
        <v>7668</v>
      </c>
      <c r="G148" s="233" t="s">
        <v>1431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448</v>
      </c>
    </row>
    <row r="149" s="2" customFormat="1" ht="16.5" customHeight="1">
      <c r="A149" s="41"/>
      <c r="B149" s="42"/>
      <c r="C149" s="230" t="s">
        <v>309</v>
      </c>
      <c r="D149" s="230" t="s">
        <v>253</v>
      </c>
      <c r="E149" s="231" t="s">
        <v>7931</v>
      </c>
      <c r="F149" s="232" t="s">
        <v>7670</v>
      </c>
      <c r="G149" s="233" t="s">
        <v>1431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453</v>
      </c>
    </row>
    <row r="150" s="2" customFormat="1" ht="16.5" customHeight="1">
      <c r="A150" s="41"/>
      <c r="B150" s="42"/>
      <c r="C150" s="230" t="s">
        <v>402</v>
      </c>
      <c r="D150" s="230" t="s">
        <v>253</v>
      </c>
      <c r="E150" s="231" t="s">
        <v>7932</v>
      </c>
      <c r="F150" s="232" t="s">
        <v>7358</v>
      </c>
      <c r="G150" s="233" t="s">
        <v>1431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458</v>
      </c>
    </row>
    <row r="151" s="2" customFormat="1" ht="24.15" customHeight="1">
      <c r="A151" s="41"/>
      <c r="B151" s="42"/>
      <c r="C151" s="230" t="s">
        <v>409</v>
      </c>
      <c r="D151" s="230" t="s">
        <v>253</v>
      </c>
      <c r="E151" s="231" t="s">
        <v>7933</v>
      </c>
      <c r="F151" s="232" t="s">
        <v>7673</v>
      </c>
      <c r="G151" s="233" t="s">
        <v>1431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465</v>
      </c>
    </row>
    <row r="152" s="2" customFormat="1" ht="24.15" customHeight="1">
      <c r="A152" s="41"/>
      <c r="B152" s="42"/>
      <c r="C152" s="230" t="s">
        <v>7</v>
      </c>
      <c r="D152" s="230" t="s">
        <v>253</v>
      </c>
      <c r="E152" s="231" t="s">
        <v>7934</v>
      </c>
      <c r="F152" s="232" t="s">
        <v>7675</v>
      </c>
      <c r="G152" s="233" t="s">
        <v>1431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470</v>
      </c>
    </row>
    <row r="153" s="2" customFormat="1" ht="24.15" customHeight="1">
      <c r="A153" s="41"/>
      <c r="B153" s="42"/>
      <c r="C153" s="230" t="s">
        <v>322</v>
      </c>
      <c r="D153" s="230" t="s">
        <v>253</v>
      </c>
      <c r="E153" s="231" t="s">
        <v>7387</v>
      </c>
      <c r="F153" s="232" t="s">
        <v>7362</v>
      </c>
      <c r="G153" s="233" t="s">
        <v>1431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475</v>
      </c>
    </row>
    <row r="154" s="2" customFormat="1">
      <c r="A154" s="41"/>
      <c r="B154" s="42"/>
      <c r="C154" s="43"/>
      <c r="D154" s="251" t="s">
        <v>289</v>
      </c>
      <c r="E154" s="43"/>
      <c r="F154" s="282" t="s">
        <v>7935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289</v>
      </c>
      <c r="AU154" s="19" t="s">
        <v>93</v>
      </c>
    </row>
    <row r="155" s="12" customFormat="1" ht="25.92" customHeight="1">
      <c r="A155" s="12"/>
      <c r="B155" s="214"/>
      <c r="C155" s="215"/>
      <c r="D155" s="216" t="s">
        <v>83</v>
      </c>
      <c r="E155" s="217" t="s">
        <v>4463</v>
      </c>
      <c r="F155" s="217" t="s">
        <v>7587</v>
      </c>
      <c r="G155" s="215"/>
      <c r="H155" s="215"/>
      <c r="I155" s="218"/>
      <c r="J155" s="219">
        <f>BK155</f>
        <v>0</v>
      </c>
      <c r="K155" s="215"/>
      <c r="L155" s="220"/>
      <c r="M155" s="221"/>
      <c r="N155" s="222"/>
      <c r="O155" s="222"/>
      <c r="P155" s="223">
        <f>SUM(P156:P160)</f>
        <v>0</v>
      </c>
      <c r="Q155" s="222"/>
      <c r="R155" s="223">
        <f>SUM(R156:R160)</f>
        <v>0</v>
      </c>
      <c r="S155" s="222"/>
      <c r="T155" s="224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91</v>
      </c>
      <c r="AT155" s="226" t="s">
        <v>83</v>
      </c>
      <c r="AU155" s="226" t="s">
        <v>84</v>
      </c>
      <c r="AY155" s="225" t="s">
        <v>251</v>
      </c>
      <c r="BK155" s="227">
        <f>SUM(BK156:BK160)</f>
        <v>0</v>
      </c>
    </row>
    <row r="156" s="2" customFormat="1" ht="24.15" customHeight="1">
      <c r="A156" s="41"/>
      <c r="B156" s="42"/>
      <c r="C156" s="230" t="s">
        <v>437</v>
      </c>
      <c r="D156" s="230" t="s">
        <v>253</v>
      </c>
      <c r="E156" s="231" t="s">
        <v>7389</v>
      </c>
      <c r="F156" s="232" t="s">
        <v>7257</v>
      </c>
      <c r="G156" s="233" t="s">
        <v>1431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93</v>
      </c>
    </row>
    <row r="157" s="2" customFormat="1" ht="37.8" customHeight="1">
      <c r="A157" s="41"/>
      <c r="B157" s="42"/>
      <c r="C157" s="230" t="s">
        <v>336</v>
      </c>
      <c r="D157" s="230" t="s">
        <v>253</v>
      </c>
      <c r="E157" s="231" t="s">
        <v>7630</v>
      </c>
      <c r="F157" s="232" t="s">
        <v>7259</v>
      </c>
      <c r="G157" s="233" t="s">
        <v>1431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276</v>
      </c>
    </row>
    <row r="158" s="2" customFormat="1" ht="33" customHeight="1">
      <c r="A158" s="41"/>
      <c r="B158" s="42"/>
      <c r="C158" s="230" t="s">
        <v>450</v>
      </c>
      <c r="D158" s="230" t="s">
        <v>253</v>
      </c>
      <c r="E158" s="231" t="s">
        <v>7260</v>
      </c>
      <c r="F158" s="232" t="s">
        <v>7261</v>
      </c>
      <c r="G158" s="233" t="s">
        <v>1431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281</v>
      </c>
    </row>
    <row r="159" s="2" customFormat="1" ht="16.5" customHeight="1">
      <c r="A159" s="41"/>
      <c r="B159" s="42"/>
      <c r="C159" s="230" t="s">
        <v>341</v>
      </c>
      <c r="D159" s="230" t="s">
        <v>253</v>
      </c>
      <c r="E159" s="231" t="s">
        <v>7592</v>
      </c>
      <c r="F159" s="232" t="s">
        <v>7265</v>
      </c>
      <c r="G159" s="233" t="s">
        <v>1431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8</v>
      </c>
    </row>
    <row r="160" s="2" customFormat="1" ht="16.5" customHeight="1">
      <c r="A160" s="41"/>
      <c r="B160" s="42"/>
      <c r="C160" s="230" t="s">
        <v>462</v>
      </c>
      <c r="D160" s="230" t="s">
        <v>253</v>
      </c>
      <c r="E160" s="231" t="s">
        <v>7553</v>
      </c>
      <c r="F160" s="232" t="s">
        <v>4930</v>
      </c>
      <c r="G160" s="233" t="s">
        <v>1431</v>
      </c>
      <c r="H160" s="234">
        <v>1</v>
      </c>
      <c r="I160" s="235"/>
      <c r="J160" s="236">
        <f>ROUND(I160*H160,2)</f>
        <v>0</v>
      </c>
      <c r="K160" s="237"/>
      <c r="L160" s="47"/>
      <c r="M160" s="306" t="s">
        <v>1</v>
      </c>
      <c r="N160" s="307" t="s">
        <v>49</v>
      </c>
      <c r="O160" s="308"/>
      <c r="P160" s="309">
        <f>O160*H160</f>
        <v>0</v>
      </c>
      <c r="Q160" s="309">
        <v>0</v>
      </c>
      <c r="R160" s="309">
        <f>Q160*H160</f>
        <v>0</v>
      </c>
      <c r="S160" s="309">
        <v>0</v>
      </c>
      <c r="T160" s="310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304</v>
      </c>
    </row>
    <row r="161" s="2" customFormat="1" ht="6.96" customHeight="1">
      <c r="A161" s="41"/>
      <c r="B161" s="69"/>
      <c r="C161" s="70"/>
      <c r="D161" s="70"/>
      <c r="E161" s="70"/>
      <c r="F161" s="70"/>
      <c r="G161" s="70"/>
      <c r="H161" s="70"/>
      <c r="I161" s="70"/>
      <c r="J161" s="70"/>
      <c r="K161" s="70"/>
      <c r="L161" s="47"/>
      <c r="M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</sheetData>
  <sheetProtection sheet="1" autoFilter="0" formatColumns="0" formatRows="0" objects="1" scenarios="1" spinCount="100000" saltValue="Z3YERXkSPghzWrCse8+CbRH8BFmI2ov1nJ+YJ1aQa+mDb66opjAaLAzkJeZ7yis5SYh6y8kT6r6ObXxK0cA2BQ==" hashValue="23oQNhfKlMAMaljP7ubLdUgRFcud9YOiJko6cirI85WbDccWsPg8jb6ujSHAkEFOO/xAeSqUpjfAWTeixnZi5w==" algorithmName="SHA-512" password="CC35"/>
  <autoFilter ref="C125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7936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23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">
        <v>32</v>
      </c>
      <c r="F15" s="41"/>
      <c r="G15" s="41"/>
      <c r="H15" s="41"/>
      <c r="I15" s="153" t="s">
        <v>33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">
        <v>37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">
        <v>38</v>
      </c>
      <c r="F21" s="41"/>
      <c r="G21" s="41"/>
      <c r="H21" s="41"/>
      <c r="I21" s="153" t="s">
        <v>33</v>
      </c>
      <c r="J21" s="144" t="s">
        <v>39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ROUND((SUM(BE123:BE169)),  2)</f>
        <v>0</v>
      </c>
      <c r="G33" s="41"/>
      <c r="H33" s="41"/>
      <c r="I33" s="167">
        <v>0.20999999999999999</v>
      </c>
      <c r="J33" s="166">
        <f>ROUND(((SUM(BE123:BE169))*I33),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ROUND((SUM(BF123:BF169)),  2)</f>
        <v>0</v>
      </c>
      <c r="G34" s="41"/>
      <c r="H34" s="41"/>
      <c r="I34" s="167">
        <v>0.12</v>
      </c>
      <c r="J34" s="166">
        <f>ROUND(((SUM(BF123:BF169))*I34),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ROUND((SUM(BG123:BG169)),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ROUND((SUM(BH123:BH169)),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ROUND((SUM(BI123:BI169)),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VRN - Vedlejší rozpočtové náklady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>Jihlava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7936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7112</v>
      </c>
      <c r="E98" s="199"/>
      <c r="F98" s="199"/>
      <c r="G98" s="199"/>
      <c r="H98" s="199"/>
      <c r="I98" s="199"/>
      <c r="J98" s="200">
        <f>J125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7937</v>
      </c>
      <c r="E99" s="199"/>
      <c r="F99" s="199"/>
      <c r="G99" s="199"/>
      <c r="H99" s="199"/>
      <c r="I99" s="199"/>
      <c r="J99" s="200">
        <f>J143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7938</v>
      </c>
      <c r="E100" s="199"/>
      <c r="F100" s="199"/>
      <c r="G100" s="199"/>
      <c r="H100" s="199"/>
      <c r="I100" s="199"/>
      <c r="J100" s="200">
        <f>J148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7939</v>
      </c>
      <c r="E101" s="199"/>
      <c r="F101" s="199"/>
      <c r="G101" s="199"/>
      <c r="H101" s="199"/>
      <c r="I101" s="199"/>
      <c r="J101" s="200">
        <f>J156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7940</v>
      </c>
      <c r="E102" s="199"/>
      <c r="F102" s="199"/>
      <c r="G102" s="199"/>
      <c r="H102" s="199"/>
      <c r="I102" s="199"/>
      <c r="J102" s="200">
        <f>J160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7941</v>
      </c>
      <c r="E103" s="199"/>
      <c r="F103" s="199"/>
      <c r="G103" s="199"/>
      <c r="H103" s="199"/>
      <c r="I103" s="199"/>
      <c r="J103" s="200">
        <f>J164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VRN - Vedlejší rozpočtové náklady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>Jihlava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237</v>
      </c>
      <c r="D122" s="205" t="s">
        <v>69</v>
      </c>
      <c r="E122" s="205" t="s">
        <v>65</v>
      </c>
      <c r="F122" s="205" t="s">
        <v>66</v>
      </c>
      <c r="G122" s="205" t="s">
        <v>238</v>
      </c>
      <c r="H122" s="205" t="s">
        <v>239</v>
      </c>
      <c r="I122" s="205" t="s">
        <v>240</v>
      </c>
      <c r="J122" s="206" t="s">
        <v>196</v>
      </c>
      <c r="K122" s="207" t="s">
        <v>241</v>
      </c>
      <c r="L122" s="208"/>
      <c r="M122" s="103" t="s">
        <v>1</v>
      </c>
      <c r="N122" s="104" t="s">
        <v>48</v>
      </c>
      <c r="O122" s="104" t="s">
        <v>242</v>
      </c>
      <c r="P122" s="104" t="s">
        <v>243</v>
      </c>
      <c r="Q122" s="104" t="s">
        <v>244</v>
      </c>
      <c r="R122" s="104" t="s">
        <v>245</v>
      </c>
      <c r="S122" s="104" t="s">
        <v>246</v>
      </c>
      <c r="T122" s="105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248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</f>
        <v>0</v>
      </c>
      <c r="Q123" s="107"/>
      <c r="R123" s="211">
        <f>R124</f>
        <v>0.017000000000000001</v>
      </c>
      <c r="S123" s="107"/>
      <c r="T123" s="212">
        <f>T124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186</v>
      </c>
      <c r="F124" s="217" t="s">
        <v>187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P125+P143+P148+P156+P160+P164</f>
        <v>0</v>
      </c>
      <c r="Q124" s="222"/>
      <c r="R124" s="223">
        <f>R125+R143+R148+R156+R160+R164</f>
        <v>0.017000000000000001</v>
      </c>
      <c r="S124" s="222"/>
      <c r="T124" s="224">
        <f>T125+T143+T148+T156+T160+T164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284</v>
      </c>
      <c r="AT124" s="226" t="s">
        <v>83</v>
      </c>
      <c r="AU124" s="226" t="s">
        <v>84</v>
      </c>
      <c r="AY124" s="225" t="s">
        <v>251</v>
      </c>
      <c r="BK124" s="227">
        <f>BK125+BK143+BK148+BK156+BK160+BK164</f>
        <v>0</v>
      </c>
    </row>
    <row r="125" s="12" customFormat="1" ht="22.8" customHeight="1">
      <c r="A125" s="12"/>
      <c r="B125" s="214"/>
      <c r="C125" s="215"/>
      <c r="D125" s="216" t="s">
        <v>83</v>
      </c>
      <c r="E125" s="228" t="s">
        <v>7245</v>
      </c>
      <c r="F125" s="228" t="s">
        <v>7246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SUM(P126:P142)</f>
        <v>0</v>
      </c>
      <c r="Q125" s="222"/>
      <c r="R125" s="223">
        <f>SUM(R126:R142)</f>
        <v>0</v>
      </c>
      <c r="S125" s="222"/>
      <c r="T125" s="224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284</v>
      </c>
      <c r="AT125" s="226" t="s">
        <v>83</v>
      </c>
      <c r="AU125" s="226" t="s">
        <v>91</v>
      </c>
      <c r="AY125" s="225" t="s">
        <v>251</v>
      </c>
      <c r="BK125" s="227">
        <f>SUM(BK126:BK142)</f>
        <v>0</v>
      </c>
    </row>
    <row r="126" s="2" customFormat="1" ht="16.5" customHeight="1">
      <c r="A126" s="41"/>
      <c r="B126" s="42"/>
      <c r="C126" s="230" t="s">
        <v>8</v>
      </c>
      <c r="D126" s="230" t="s">
        <v>253</v>
      </c>
      <c r="E126" s="231" t="s">
        <v>7942</v>
      </c>
      <c r="F126" s="232" t="s">
        <v>7943</v>
      </c>
      <c r="G126" s="233" t="s">
        <v>1431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7944</v>
      </c>
      <c r="AT126" s="242" t="s">
        <v>253</v>
      </c>
      <c r="AU126" s="242" t="s">
        <v>93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7944</v>
      </c>
      <c r="BM126" s="242" t="s">
        <v>7945</v>
      </c>
    </row>
    <row r="127" s="2" customFormat="1">
      <c r="A127" s="41"/>
      <c r="B127" s="42"/>
      <c r="C127" s="43"/>
      <c r="D127" s="244" t="s">
        <v>258</v>
      </c>
      <c r="E127" s="43"/>
      <c r="F127" s="245" t="s">
        <v>7946</v>
      </c>
      <c r="G127" s="43"/>
      <c r="H127" s="43"/>
      <c r="I127" s="246"/>
      <c r="J127" s="43"/>
      <c r="K127" s="43"/>
      <c r="L127" s="47"/>
      <c r="M127" s="247"/>
      <c r="N127" s="248"/>
      <c r="O127" s="94"/>
      <c r="P127" s="94"/>
      <c r="Q127" s="94"/>
      <c r="R127" s="94"/>
      <c r="S127" s="94"/>
      <c r="T127" s="95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258</v>
      </c>
      <c r="AU127" s="19" t="s">
        <v>93</v>
      </c>
    </row>
    <row r="128" s="13" customFormat="1">
      <c r="A128" s="13"/>
      <c r="B128" s="249"/>
      <c r="C128" s="250"/>
      <c r="D128" s="251" t="s">
        <v>260</v>
      </c>
      <c r="E128" s="252" t="s">
        <v>1</v>
      </c>
      <c r="F128" s="253" t="s">
        <v>7947</v>
      </c>
      <c r="G128" s="250"/>
      <c r="H128" s="254">
        <v>1</v>
      </c>
      <c r="I128" s="255"/>
      <c r="J128" s="250"/>
      <c r="K128" s="250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260</v>
      </c>
      <c r="AU128" s="260" t="s">
        <v>93</v>
      </c>
      <c r="AV128" s="13" t="s">
        <v>93</v>
      </c>
      <c r="AW128" s="13" t="s">
        <v>40</v>
      </c>
      <c r="AX128" s="13" t="s">
        <v>91</v>
      </c>
      <c r="AY128" s="260" t="s">
        <v>251</v>
      </c>
    </row>
    <row r="129" s="2" customFormat="1" ht="16.5" customHeight="1">
      <c r="A129" s="41"/>
      <c r="B129" s="42"/>
      <c r="C129" s="230" t="s">
        <v>91</v>
      </c>
      <c r="D129" s="230" t="s">
        <v>253</v>
      </c>
      <c r="E129" s="231" t="s">
        <v>7948</v>
      </c>
      <c r="F129" s="232" t="s">
        <v>7949</v>
      </c>
      <c r="G129" s="233" t="s">
        <v>1431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7944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7944</v>
      </c>
      <c r="BM129" s="242" t="s">
        <v>7950</v>
      </c>
    </row>
    <row r="130" s="2" customFormat="1">
      <c r="A130" s="41"/>
      <c r="B130" s="42"/>
      <c r="C130" s="43"/>
      <c r="D130" s="244" t="s">
        <v>258</v>
      </c>
      <c r="E130" s="43"/>
      <c r="F130" s="245" t="s">
        <v>7951</v>
      </c>
      <c r="G130" s="43"/>
      <c r="H130" s="43"/>
      <c r="I130" s="246"/>
      <c r="J130" s="43"/>
      <c r="K130" s="43"/>
      <c r="L130" s="47"/>
      <c r="M130" s="247"/>
      <c r="N130" s="248"/>
      <c r="O130" s="94"/>
      <c r="P130" s="94"/>
      <c r="Q130" s="94"/>
      <c r="R130" s="94"/>
      <c r="S130" s="94"/>
      <c r="T130" s="95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258</v>
      </c>
      <c r="AU130" s="19" t="s">
        <v>93</v>
      </c>
    </row>
    <row r="131" s="2" customFormat="1">
      <c r="A131" s="41"/>
      <c r="B131" s="42"/>
      <c r="C131" s="43"/>
      <c r="D131" s="251" t="s">
        <v>289</v>
      </c>
      <c r="E131" s="43"/>
      <c r="F131" s="282" t="s">
        <v>7952</v>
      </c>
      <c r="G131" s="43"/>
      <c r="H131" s="43"/>
      <c r="I131" s="246"/>
      <c r="J131" s="43"/>
      <c r="K131" s="43"/>
      <c r="L131" s="47"/>
      <c r="M131" s="247"/>
      <c r="N131" s="248"/>
      <c r="O131" s="94"/>
      <c r="P131" s="94"/>
      <c r="Q131" s="94"/>
      <c r="R131" s="94"/>
      <c r="S131" s="94"/>
      <c r="T131" s="95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289</v>
      </c>
      <c r="AU131" s="19" t="s">
        <v>93</v>
      </c>
    </row>
    <row r="132" s="13" customFormat="1">
      <c r="A132" s="13"/>
      <c r="B132" s="249"/>
      <c r="C132" s="250"/>
      <c r="D132" s="251" t="s">
        <v>260</v>
      </c>
      <c r="E132" s="252" t="s">
        <v>1</v>
      </c>
      <c r="F132" s="253" t="s">
        <v>7953</v>
      </c>
      <c r="G132" s="250"/>
      <c r="H132" s="254">
        <v>1</v>
      </c>
      <c r="I132" s="255"/>
      <c r="J132" s="250"/>
      <c r="K132" s="250"/>
      <c r="L132" s="256"/>
      <c r="M132" s="257"/>
      <c r="N132" s="258"/>
      <c r="O132" s="258"/>
      <c r="P132" s="258"/>
      <c r="Q132" s="258"/>
      <c r="R132" s="258"/>
      <c r="S132" s="258"/>
      <c r="T132" s="25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0" t="s">
        <v>260</v>
      </c>
      <c r="AU132" s="260" t="s">
        <v>93</v>
      </c>
      <c r="AV132" s="13" t="s">
        <v>93</v>
      </c>
      <c r="AW132" s="13" t="s">
        <v>40</v>
      </c>
      <c r="AX132" s="13" t="s">
        <v>91</v>
      </c>
      <c r="AY132" s="260" t="s">
        <v>251</v>
      </c>
    </row>
    <row r="133" s="2" customFormat="1" ht="16.5" customHeight="1">
      <c r="A133" s="41"/>
      <c r="B133" s="42"/>
      <c r="C133" s="230" t="s">
        <v>333</v>
      </c>
      <c r="D133" s="230" t="s">
        <v>253</v>
      </c>
      <c r="E133" s="231" t="s">
        <v>6876</v>
      </c>
      <c r="F133" s="232" t="s">
        <v>6877</v>
      </c>
      <c r="G133" s="233" t="s">
        <v>1431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7944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7944</v>
      </c>
      <c r="BM133" s="242" t="s">
        <v>7954</v>
      </c>
    </row>
    <row r="134" s="2" customFormat="1">
      <c r="A134" s="41"/>
      <c r="B134" s="42"/>
      <c r="C134" s="43"/>
      <c r="D134" s="244" t="s">
        <v>258</v>
      </c>
      <c r="E134" s="43"/>
      <c r="F134" s="245" t="s">
        <v>7955</v>
      </c>
      <c r="G134" s="43"/>
      <c r="H134" s="43"/>
      <c r="I134" s="246"/>
      <c r="J134" s="43"/>
      <c r="K134" s="43"/>
      <c r="L134" s="47"/>
      <c r="M134" s="247"/>
      <c r="N134" s="248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258</v>
      </c>
      <c r="AU134" s="19" t="s">
        <v>93</v>
      </c>
    </row>
    <row r="135" s="13" customFormat="1">
      <c r="A135" s="13"/>
      <c r="B135" s="249"/>
      <c r="C135" s="250"/>
      <c r="D135" s="251" t="s">
        <v>260</v>
      </c>
      <c r="E135" s="252" t="s">
        <v>1</v>
      </c>
      <c r="F135" s="253" t="s">
        <v>7956</v>
      </c>
      <c r="G135" s="250"/>
      <c r="H135" s="254">
        <v>1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260</v>
      </c>
      <c r="AU135" s="260" t="s">
        <v>93</v>
      </c>
      <c r="AV135" s="13" t="s">
        <v>93</v>
      </c>
      <c r="AW135" s="13" t="s">
        <v>40</v>
      </c>
      <c r="AX135" s="13" t="s">
        <v>91</v>
      </c>
      <c r="AY135" s="260" t="s">
        <v>251</v>
      </c>
    </row>
    <row r="136" s="2" customFormat="1" ht="16.5" customHeight="1">
      <c r="A136" s="41"/>
      <c r="B136" s="42"/>
      <c r="C136" s="230" t="s">
        <v>93</v>
      </c>
      <c r="D136" s="230" t="s">
        <v>253</v>
      </c>
      <c r="E136" s="231" t="s">
        <v>7957</v>
      </c>
      <c r="F136" s="232" t="s">
        <v>7958</v>
      </c>
      <c r="G136" s="233" t="s">
        <v>1431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7944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7944</v>
      </c>
      <c r="BM136" s="242" t="s">
        <v>7959</v>
      </c>
    </row>
    <row r="137" s="2" customFormat="1">
      <c r="A137" s="41"/>
      <c r="B137" s="42"/>
      <c r="C137" s="43"/>
      <c r="D137" s="244" t="s">
        <v>258</v>
      </c>
      <c r="E137" s="43"/>
      <c r="F137" s="245" t="s">
        <v>7960</v>
      </c>
      <c r="G137" s="43"/>
      <c r="H137" s="43"/>
      <c r="I137" s="246"/>
      <c r="J137" s="43"/>
      <c r="K137" s="43"/>
      <c r="L137" s="47"/>
      <c r="M137" s="247"/>
      <c r="N137" s="248"/>
      <c r="O137" s="94"/>
      <c r="P137" s="94"/>
      <c r="Q137" s="94"/>
      <c r="R137" s="94"/>
      <c r="S137" s="94"/>
      <c r="T137" s="95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258</v>
      </c>
      <c r="AU137" s="19" t="s">
        <v>93</v>
      </c>
    </row>
    <row r="138" s="2" customFormat="1">
      <c r="A138" s="41"/>
      <c r="B138" s="42"/>
      <c r="C138" s="43"/>
      <c r="D138" s="251" t="s">
        <v>289</v>
      </c>
      <c r="E138" s="43"/>
      <c r="F138" s="282" t="s">
        <v>7961</v>
      </c>
      <c r="G138" s="43"/>
      <c r="H138" s="43"/>
      <c r="I138" s="246"/>
      <c r="J138" s="43"/>
      <c r="K138" s="43"/>
      <c r="L138" s="47"/>
      <c r="M138" s="247"/>
      <c r="N138" s="248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289</v>
      </c>
      <c r="AU138" s="19" t="s">
        <v>93</v>
      </c>
    </row>
    <row r="139" s="13" customFormat="1">
      <c r="A139" s="13"/>
      <c r="B139" s="249"/>
      <c r="C139" s="250"/>
      <c r="D139" s="251" t="s">
        <v>260</v>
      </c>
      <c r="E139" s="252" t="s">
        <v>1</v>
      </c>
      <c r="F139" s="253" t="s">
        <v>7962</v>
      </c>
      <c r="G139" s="250"/>
      <c r="H139" s="254">
        <v>1</v>
      </c>
      <c r="I139" s="255"/>
      <c r="J139" s="250"/>
      <c r="K139" s="250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260</v>
      </c>
      <c r="AU139" s="260" t="s">
        <v>93</v>
      </c>
      <c r="AV139" s="13" t="s">
        <v>93</v>
      </c>
      <c r="AW139" s="13" t="s">
        <v>40</v>
      </c>
      <c r="AX139" s="13" t="s">
        <v>91</v>
      </c>
      <c r="AY139" s="260" t="s">
        <v>251</v>
      </c>
    </row>
    <row r="140" s="2" customFormat="1" ht="16.5" customHeight="1">
      <c r="A140" s="41"/>
      <c r="B140" s="42"/>
      <c r="C140" s="230" t="s">
        <v>273</v>
      </c>
      <c r="D140" s="230" t="s">
        <v>253</v>
      </c>
      <c r="E140" s="231" t="s">
        <v>7963</v>
      </c>
      <c r="F140" s="232" t="s">
        <v>7964</v>
      </c>
      <c r="G140" s="233" t="s">
        <v>1431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7944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7944</v>
      </c>
      <c r="BM140" s="242" t="s">
        <v>7965</v>
      </c>
    </row>
    <row r="141" s="2" customFormat="1">
      <c r="A141" s="41"/>
      <c r="B141" s="42"/>
      <c r="C141" s="43"/>
      <c r="D141" s="244" t="s">
        <v>258</v>
      </c>
      <c r="E141" s="43"/>
      <c r="F141" s="245" t="s">
        <v>7966</v>
      </c>
      <c r="G141" s="43"/>
      <c r="H141" s="43"/>
      <c r="I141" s="246"/>
      <c r="J141" s="43"/>
      <c r="K141" s="43"/>
      <c r="L141" s="47"/>
      <c r="M141" s="247"/>
      <c r="N141" s="248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258</v>
      </c>
      <c r="AU141" s="19" t="s">
        <v>93</v>
      </c>
    </row>
    <row r="142" s="13" customFormat="1">
      <c r="A142" s="13"/>
      <c r="B142" s="249"/>
      <c r="C142" s="250"/>
      <c r="D142" s="251" t="s">
        <v>260</v>
      </c>
      <c r="E142" s="252" t="s">
        <v>1</v>
      </c>
      <c r="F142" s="253" t="s">
        <v>7967</v>
      </c>
      <c r="G142" s="250"/>
      <c r="H142" s="254">
        <v>1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260</v>
      </c>
      <c r="AU142" s="260" t="s">
        <v>93</v>
      </c>
      <c r="AV142" s="13" t="s">
        <v>93</v>
      </c>
      <c r="AW142" s="13" t="s">
        <v>40</v>
      </c>
      <c r="AX142" s="13" t="s">
        <v>91</v>
      </c>
      <c r="AY142" s="260" t="s">
        <v>251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7968</v>
      </c>
      <c r="F143" s="228" t="s">
        <v>6883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SUM(P144:P147)</f>
        <v>0</v>
      </c>
      <c r="Q143" s="222"/>
      <c r="R143" s="223">
        <f>SUM(R144:R147)</f>
        <v>0</v>
      </c>
      <c r="S143" s="222"/>
      <c r="T143" s="224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284</v>
      </c>
      <c r="AT143" s="226" t="s">
        <v>83</v>
      </c>
      <c r="AU143" s="226" t="s">
        <v>91</v>
      </c>
      <c r="AY143" s="225" t="s">
        <v>251</v>
      </c>
      <c r="BK143" s="227">
        <f>SUM(BK144:BK147)</f>
        <v>0</v>
      </c>
    </row>
    <row r="144" s="2" customFormat="1" ht="16.5" customHeight="1">
      <c r="A144" s="41"/>
      <c r="B144" s="42"/>
      <c r="C144" s="230" t="s">
        <v>257</v>
      </c>
      <c r="D144" s="230" t="s">
        <v>253</v>
      </c>
      <c r="E144" s="231" t="s">
        <v>6880</v>
      </c>
      <c r="F144" s="232" t="s">
        <v>6883</v>
      </c>
      <c r="G144" s="233" t="s">
        <v>1431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7944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7944</v>
      </c>
      <c r="BM144" s="242" t="s">
        <v>7969</v>
      </c>
    </row>
    <row r="145" s="2" customFormat="1">
      <c r="A145" s="41"/>
      <c r="B145" s="42"/>
      <c r="C145" s="43"/>
      <c r="D145" s="244" t="s">
        <v>258</v>
      </c>
      <c r="E145" s="43"/>
      <c r="F145" s="245" t="s">
        <v>7970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258</v>
      </c>
      <c r="AU145" s="19" t="s">
        <v>93</v>
      </c>
    </row>
    <row r="146" s="2" customFormat="1">
      <c r="A146" s="41"/>
      <c r="B146" s="42"/>
      <c r="C146" s="43"/>
      <c r="D146" s="251" t="s">
        <v>289</v>
      </c>
      <c r="E146" s="43"/>
      <c r="F146" s="282" t="s">
        <v>7971</v>
      </c>
      <c r="G146" s="43"/>
      <c r="H146" s="43"/>
      <c r="I146" s="246"/>
      <c r="J146" s="43"/>
      <c r="K146" s="43"/>
      <c r="L146" s="47"/>
      <c r="M146" s="247"/>
      <c r="N146" s="248"/>
      <c r="O146" s="94"/>
      <c r="P146" s="94"/>
      <c r="Q146" s="94"/>
      <c r="R146" s="94"/>
      <c r="S146" s="94"/>
      <c r="T146" s="95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289</v>
      </c>
      <c r="AU146" s="19" t="s">
        <v>93</v>
      </c>
    </row>
    <row r="147" s="13" customFormat="1">
      <c r="A147" s="13"/>
      <c r="B147" s="249"/>
      <c r="C147" s="250"/>
      <c r="D147" s="251" t="s">
        <v>260</v>
      </c>
      <c r="E147" s="252" t="s">
        <v>1</v>
      </c>
      <c r="F147" s="253" t="s">
        <v>7972</v>
      </c>
      <c r="G147" s="250"/>
      <c r="H147" s="254">
        <v>1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260</v>
      </c>
      <c r="AU147" s="260" t="s">
        <v>93</v>
      </c>
      <c r="AV147" s="13" t="s">
        <v>93</v>
      </c>
      <c r="AW147" s="13" t="s">
        <v>40</v>
      </c>
      <c r="AX147" s="13" t="s">
        <v>91</v>
      </c>
      <c r="AY147" s="260" t="s">
        <v>251</v>
      </c>
    </row>
    <row r="148" s="12" customFormat="1" ht="22.8" customHeight="1">
      <c r="A148" s="12"/>
      <c r="B148" s="214"/>
      <c r="C148" s="215"/>
      <c r="D148" s="216" t="s">
        <v>83</v>
      </c>
      <c r="E148" s="228" t="s">
        <v>7973</v>
      </c>
      <c r="F148" s="228" t="s">
        <v>7974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SUM(P149:P155)</f>
        <v>0</v>
      </c>
      <c r="Q148" s="222"/>
      <c r="R148" s="223">
        <f>SUM(R149:R155)</f>
        <v>0</v>
      </c>
      <c r="S148" s="222"/>
      <c r="T148" s="224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284</v>
      </c>
      <c r="AT148" s="226" t="s">
        <v>83</v>
      </c>
      <c r="AU148" s="226" t="s">
        <v>91</v>
      </c>
      <c r="AY148" s="225" t="s">
        <v>251</v>
      </c>
      <c r="BK148" s="227">
        <f>SUM(BK149:BK155)</f>
        <v>0</v>
      </c>
    </row>
    <row r="149" s="2" customFormat="1" ht="16.5" customHeight="1">
      <c r="A149" s="41"/>
      <c r="B149" s="42"/>
      <c r="C149" s="230" t="s">
        <v>284</v>
      </c>
      <c r="D149" s="230" t="s">
        <v>253</v>
      </c>
      <c r="E149" s="231" t="s">
        <v>7975</v>
      </c>
      <c r="F149" s="232" t="s">
        <v>7976</v>
      </c>
      <c r="G149" s="233" t="s">
        <v>1431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7944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7944</v>
      </c>
      <c r="BM149" s="242" t="s">
        <v>7977</v>
      </c>
    </row>
    <row r="150" s="2" customFormat="1">
      <c r="A150" s="41"/>
      <c r="B150" s="42"/>
      <c r="C150" s="43"/>
      <c r="D150" s="244" t="s">
        <v>258</v>
      </c>
      <c r="E150" s="43"/>
      <c r="F150" s="245" t="s">
        <v>7978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258</v>
      </c>
      <c r="AU150" s="19" t="s">
        <v>93</v>
      </c>
    </row>
    <row r="151" s="13" customFormat="1">
      <c r="A151" s="13"/>
      <c r="B151" s="249"/>
      <c r="C151" s="250"/>
      <c r="D151" s="251" t="s">
        <v>260</v>
      </c>
      <c r="E151" s="252" t="s">
        <v>1</v>
      </c>
      <c r="F151" s="253" t="s">
        <v>7979</v>
      </c>
      <c r="G151" s="250"/>
      <c r="H151" s="254">
        <v>1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260</v>
      </c>
      <c r="AU151" s="260" t="s">
        <v>93</v>
      </c>
      <c r="AV151" s="13" t="s">
        <v>93</v>
      </c>
      <c r="AW151" s="13" t="s">
        <v>40</v>
      </c>
      <c r="AX151" s="13" t="s">
        <v>91</v>
      </c>
      <c r="AY151" s="260" t="s">
        <v>251</v>
      </c>
    </row>
    <row r="152" s="2" customFormat="1" ht="16.5" customHeight="1">
      <c r="A152" s="41"/>
      <c r="B152" s="42"/>
      <c r="C152" s="230" t="s">
        <v>276</v>
      </c>
      <c r="D152" s="230" t="s">
        <v>253</v>
      </c>
      <c r="E152" s="231" t="s">
        <v>7980</v>
      </c>
      <c r="F152" s="232" t="s">
        <v>7981</v>
      </c>
      <c r="G152" s="233" t="s">
        <v>1431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7944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7944</v>
      </c>
      <c r="BM152" s="242" t="s">
        <v>7982</v>
      </c>
    </row>
    <row r="153" s="2" customFormat="1">
      <c r="A153" s="41"/>
      <c r="B153" s="42"/>
      <c r="C153" s="43"/>
      <c r="D153" s="244" t="s">
        <v>258</v>
      </c>
      <c r="E153" s="43"/>
      <c r="F153" s="245" t="s">
        <v>7983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258</v>
      </c>
      <c r="AU153" s="19" t="s">
        <v>93</v>
      </c>
    </row>
    <row r="154" s="2" customFormat="1">
      <c r="A154" s="41"/>
      <c r="B154" s="42"/>
      <c r="C154" s="43"/>
      <c r="D154" s="251" t="s">
        <v>289</v>
      </c>
      <c r="E154" s="43"/>
      <c r="F154" s="282" t="s">
        <v>7984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289</v>
      </c>
      <c r="AU154" s="19" t="s">
        <v>93</v>
      </c>
    </row>
    <row r="155" s="13" customFormat="1">
      <c r="A155" s="13"/>
      <c r="B155" s="249"/>
      <c r="C155" s="250"/>
      <c r="D155" s="251" t="s">
        <v>260</v>
      </c>
      <c r="E155" s="252" t="s">
        <v>1</v>
      </c>
      <c r="F155" s="253" t="s">
        <v>7985</v>
      </c>
      <c r="G155" s="250"/>
      <c r="H155" s="254">
        <v>1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260</v>
      </c>
      <c r="AU155" s="260" t="s">
        <v>93</v>
      </c>
      <c r="AV155" s="13" t="s">
        <v>93</v>
      </c>
      <c r="AW155" s="13" t="s">
        <v>40</v>
      </c>
      <c r="AX155" s="13" t="s">
        <v>91</v>
      </c>
      <c r="AY155" s="260" t="s">
        <v>251</v>
      </c>
    </row>
    <row r="156" s="12" customFormat="1" ht="22.8" customHeight="1">
      <c r="A156" s="12"/>
      <c r="B156" s="214"/>
      <c r="C156" s="215"/>
      <c r="D156" s="216" t="s">
        <v>83</v>
      </c>
      <c r="E156" s="228" t="s">
        <v>7986</v>
      </c>
      <c r="F156" s="228" t="s">
        <v>7987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SUM(P157:P159)</f>
        <v>0</v>
      </c>
      <c r="Q156" s="222"/>
      <c r="R156" s="223">
        <f>SUM(R157:R159)</f>
        <v>0</v>
      </c>
      <c r="S156" s="222"/>
      <c r="T156" s="224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284</v>
      </c>
      <c r="AT156" s="226" t="s">
        <v>83</v>
      </c>
      <c r="AU156" s="226" t="s">
        <v>91</v>
      </c>
      <c r="AY156" s="225" t="s">
        <v>251</v>
      </c>
      <c r="BK156" s="227">
        <f>SUM(BK157:BK159)</f>
        <v>0</v>
      </c>
    </row>
    <row r="157" s="2" customFormat="1" ht="16.5" customHeight="1">
      <c r="A157" s="41"/>
      <c r="B157" s="42"/>
      <c r="C157" s="230" t="s">
        <v>295</v>
      </c>
      <c r="D157" s="230" t="s">
        <v>253</v>
      </c>
      <c r="E157" s="231" t="s">
        <v>7988</v>
      </c>
      <c r="F157" s="232" t="s">
        <v>7989</v>
      </c>
      <c r="G157" s="233" t="s">
        <v>1431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7944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7944</v>
      </c>
      <c r="BM157" s="242" t="s">
        <v>7990</v>
      </c>
    </row>
    <row r="158" s="2" customFormat="1">
      <c r="A158" s="41"/>
      <c r="B158" s="42"/>
      <c r="C158" s="43"/>
      <c r="D158" s="244" t="s">
        <v>258</v>
      </c>
      <c r="E158" s="43"/>
      <c r="F158" s="245" t="s">
        <v>7991</v>
      </c>
      <c r="G158" s="43"/>
      <c r="H158" s="43"/>
      <c r="I158" s="246"/>
      <c r="J158" s="43"/>
      <c r="K158" s="43"/>
      <c r="L158" s="47"/>
      <c r="M158" s="247"/>
      <c r="N158" s="248"/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258</v>
      </c>
      <c r="AU158" s="19" t="s">
        <v>93</v>
      </c>
    </row>
    <row r="159" s="13" customFormat="1">
      <c r="A159" s="13"/>
      <c r="B159" s="249"/>
      <c r="C159" s="250"/>
      <c r="D159" s="251" t="s">
        <v>260</v>
      </c>
      <c r="E159" s="252" t="s">
        <v>1</v>
      </c>
      <c r="F159" s="253" t="s">
        <v>7992</v>
      </c>
      <c r="G159" s="250"/>
      <c r="H159" s="254">
        <v>1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260</v>
      </c>
      <c r="AU159" s="260" t="s">
        <v>93</v>
      </c>
      <c r="AV159" s="13" t="s">
        <v>93</v>
      </c>
      <c r="AW159" s="13" t="s">
        <v>40</v>
      </c>
      <c r="AX159" s="13" t="s">
        <v>91</v>
      </c>
      <c r="AY159" s="260" t="s">
        <v>251</v>
      </c>
    </row>
    <row r="160" s="12" customFormat="1" ht="22.8" customHeight="1">
      <c r="A160" s="12"/>
      <c r="B160" s="214"/>
      <c r="C160" s="215"/>
      <c r="D160" s="216" t="s">
        <v>83</v>
      </c>
      <c r="E160" s="228" t="s">
        <v>7993</v>
      </c>
      <c r="F160" s="228" t="s">
        <v>7994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SUM(P161:P163)</f>
        <v>0</v>
      </c>
      <c r="Q160" s="222"/>
      <c r="R160" s="223">
        <f>SUM(R161:R163)</f>
        <v>0</v>
      </c>
      <c r="S160" s="222"/>
      <c r="T160" s="224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284</v>
      </c>
      <c r="AT160" s="226" t="s">
        <v>83</v>
      </c>
      <c r="AU160" s="226" t="s">
        <v>91</v>
      </c>
      <c r="AY160" s="225" t="s">
        <v>251</v>
      </c>
      <c r="BK160" s="227">
        <f>SUM(BK161:BK163)</f>
        <v>0</v>
      </c>
    </row>
    <row r="161" s="2" customFormat="1" ht="16.5" customHeight="1">
      <c r="A161" s="41"/>
      <c r="B161" s="42"/>
      <c r="C161" s="230" t="s">
        <v>281</v>
      </c>
      <c r="D161" s="230" t="s">
        <v>253</v>
      </c>
      <c r="E161" s="231" t="s">
        <v>7995</v>
      </c>
      <c r="F161" s="232" t="s">
        <v>7994</v>
      </c>
      <c r="G161" s="233" t="s">
        <v>1431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7944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7944</v>
      </c>
      <c r="BM161" s="242" t="s">
        <v>7996</v>
      </c>
    </row>
    <row r="162" s="2" customFormat="1">
      <c r="A162" s="41"/>
      <c r="B162" s="42"/>
      <c r="C162" s="43"/>
      <c r="D162" s="244" t="s">
        <v>258</v>
      </c>
      <c r="E162" s="43"/>
      <c r="F162" s="245" t="s">
        <v>7997</v>
      </c>
      <c r="G162" s="43"/>
      <c r="H162" s="43"/>
      <c r="I162" s="246"/>
      <c r="J162" s="43"/>
      <c r="K162" s="43"/>
      <c r="L162" s="47"/>
      <c r="M162" s="247"/>
      <c r="N162" s="248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258</v>
      </c>
      <c r="AU162" s="19" t="s">
        <v>93</v>
      </c>
    </row>
    <row r="163" s="13" customFormat="1">
      <c r="A163" s="13"/>
      <c r="B163" s="249"/>
      <c r="C163" s="250"/>
      <c r="D163" s="251" t="s">
        <v>260</v>
      </c>
      <c r="E163" s="252" t="s">
        <v>1</v>
      </c>
      <c r="F163" s="253" t="s">
        <v>7998</v>
      </c>
      <c r="G163" s="250"/>
      <c r="H163" s="254">
        <v>1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260</v>
      </c>
      <c r="AU163" s="260" t="s">
        <v>93</v>
      </c>
      <c r="AV163" s="13" t="s">
        <v>93</v>
      </c>
      <c r="AW163" s="13" t="s">
        <v>40</v>
      </c>
      <c r="AX163" s="13" t="s">
        <v>91</v>
      </c>
      <c r="AY163" s="260" t="s">
        <v>251</v>
      </c>
    </row>
    <row r="164" s="12" customFormat="1" ht="22.8" customHeight="1">
      <c r="A164" s="12"/>
      <c r="B164" s="214"/>
      <c r="C164" s="215"/>
      <c r="D164" s="216" t="s">
        <v>83</v>
      </c>
      <c r="E164" s="228" t="s">
        <v>7999</v>
      </c>
      <c r="F164" s="228" t="s">
        <v>8000</v>
      </c>
      <c r="G164" s="215"/>
      <c r="H164" s="215"/>
      <c r="I164" s="218"/>
      <c r="J164" s="229">
        <f>BK164</f>
        <v>0</v>
      </c>
      <c r="K164" s="215"/>
      <c r="L164" s="220"/>
      <c r="M164" s="221"/>
      <c r="N164" s="222"/>
      <c r="O164" s="222"/>
      <c r="P164" s="223">
        <f>SUM(P165:P169)</f>
        <v>0</v>
      </c>
      <c r="Q164" s="222"/>
      <c r="R164" s="223">
        <f>SUM(R165:R169)</f>
        <v>0.017000000000000001</v>
      </c>
      <c r="S164" s="222"/>
      <c r="T164" s="224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5" t="s">
        <v>284</v>
      </c>
      <c r="AT164" s="226" t="s">
        <v>83</v>
      </c>
      <c r="AU164" s="226" t="s">
        <v>91</v>
      </c>
      <c r="AY164" s="225" t="s">
        <v>251</v>
      </c>
      <c r="BK164" s="227">
        <f>SUM(BK165:BK169)</f>
        <v>0</v>
      </c>
    </row>
    <row r="165" s="2" customFormat="1" ht="16.5" customHeight="1">
      <c r="A165" s="41"/>
      <c r="B165" s="42"/>
      <c r="C165" s="230" t="s">
        <v>306</v>
      </c>
      <c r="D165" s="230" t="s">
        <v>253</v>
      </c>
      <c r="E165" s="231" t="s">
        <v>8001</v>
      </c>
      <c r="F165" s="232" t="s">
        <v>8002</v>
      </c>
      <c r="G165" s="233" t="s">
        <v>1431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7944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7944</v>
      </c>
      <c r="BM165" s="242" t="s">
        <v>8003</v>
      </c>
    </row>
    <row r="166" s="2" customFormat="1">
      <c r="A166" s="41"/>
      <c r="B166" s="42"/>
      <c r="C166" s="43"/>
      <c r="D166" s="244" t="s">
        <v>258</v>
      </c>
      <c r="E166" s="43"/>
      <c r="F166" s="245" t="s">
        <v>8004</v>
      </c>
      <c r="G166" s="43"/>
      <c r="H166" s="43"/>
      <c r="I166" s="246"/>
      <c r="J166" s="43"/>
      <c r="K166" s="43"/>
      <c r="L166" s="47"/>
      <c r="M166" s="247"/>
      <c r="N166" s="248"/>
      <c r="O166" s="94"/>
      <c r="P166" s="94"/>
      <c r="Q166" s="94"/>
      <c r="R166" s="94"/>
      <c r="S166" s="94"/>
      <c r="T166" s="95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258</v>
      </c>
      <c r="AU166" s="19" t="s">
        <v>93</v>
      </c>
    </row>
    <row r="167" s="13" customFormat="1">
      <c r="A167" s="13"/>
      <c r="B167" s="249"/>
      <c r="C167" s="250"/>
      <c r="D167" s="251" t="s">
        <v>260</v>
      </c>
      <c r="E167" s="252" t="s">
        <v>1</v>
      </c>
      <c r="F167" s="253" t="s">
        <v>8005</v>
      </c>
      <c r="G167" s="250"/>
      <c r="H167" s="254">
        <v>1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260</v>
      </c>
      <c r="AU167" s="260" t="s">
        <v>93</v>
      </c>
      <c r="AV167" s="13" t="s">
        <v>93</v>
      </c>
      <c r="AW167" s="13" t="s">
        <v>40</v>
      </c>
      <c r="AX167" s="13" t="s">
        <v>91</v>
      </c>
      <c r="AY167" s="260" t="s">
        <v>251</v>
      </c>
    </row>
    <row r="168" s="2" customFormat="1" ht="16.5" customHeight="1">
      <c r="A168" s="41"/>
      <c r="B168" s="42"/>
      <c r="C168" s="230" t="s">
        <v>287</v>
      </c>
      <c r="D168" s="230" t="s">
        <v>253</v>
      </c>
      <c r="E168" s="231" t="s">
        <v>8006</v>
      </c>
      <c r="F168" s="232" t="s">
        <v>8007</v>
      </c>
      <c r="G168" s="233" t="s">
        <v>1431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0.017000000000000001</v>
      </c>
      <c r="R168" s="240">
        <f>Q168*H168</f>
        <v>0.017000000000000001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8008</v>
      </c>
    </row>
    <row r="169" s="13" customFormat="1">
      <c r="A169" s="13"/>
      <c r="B169" s="249"/>
      <c r="C169" s="250"/>
      <c r="D169" s="251" t="s">
        <v>260</v>
      </c>
      <c r="E169" s="252" t="s">
        <v>1</v>
      </c>
      <c r="F169" s="253" t="s">
        <v>8009</v>
      </c>
      <c r="G169" s="250"/>
      <c r="H169" s="254">
        <v>1</v>
      </c>
      <c r="I169" s="255"/>
      <c r="J169" s="250"/>
      <c r="K169" s="250"/>
      <c r="L169" s="256"/>
      <c r="M169" s="329"/>
      <c r="N169" s="330"/>
      <c r="O169" s="330"/>
      <c r="P169" s="330"/>
      <c r="Q169" s="330"/>
      <c r="R169" s="330"/>
      <c r="S169" s="330"/>
      <c r="T169" s="33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260</v>
      </c>
      <c r="AU169" s="260" t="s">
        <v>93</v>
      </c>
      <c r="AV169" s="13" t="s">
        <v>93</v>
      </c>
      <c r="AW169" s="13" t="s">
        <v>40</v>
      </c>
      <c r="AX169" s="13" t="s">
        <v>91</v>
      </c>
      <c r="AY169" s="260" t="s">
        <v>251</v>
      </c>
    </row>
    <row r="170" s="2" customFormat="1" ht="6.96" customHeight="1">
      <c r="A170" s="41"/>
      <c r="B170" s="69"/>
      <c r="C170" s="70"/>
      <c r="D170" s="70"/>
      <c r="E170" s="70"/>
      <c r="F170" s="70"/>
      <c r="G170" s="70"/>
      <c r="H170" s="70"/>
      <c r="I170" s="70"/>
      <c r="J170" s="70"/>
      <c r="K170" s="70"/>
      <c r="L170" s="47"/>
      <c r="M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</sheetData>
  <sheetProtection sheet="1" autoFilter="0" formatColumns="0" formatRows="0" objects="1" scenarios="1" spinCount="100000" saltValue="JRFipkm+Db9BfFvIo1LUu6Dn6GCEUaDbtiYCq2aK4sTRE/Aa+qYXvY2FDkeJr+c+df90rbEdfs0ET7S3fVAFfQ==" hashValue="uxcgeE64WK4CFR5qHMpXi6x+h1rhI/UzLzulRglguDpBfmLu8HWKk0It6X5GZJVpNIBB98JGta8RKSn2tJm/9A==" algorithmName="SHA-512" password="CC35"/>
  <autoFilter ref="C122:K16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1/011324000"/>
    <hyperlink ref="F130" r:id="rId2" display="https://podminky.urs.cz/item/CS_URS_2024_01/011434000"/>
    <hyperlink ref="F134" r:id="rId3" display="https://podminky.urs.cz/item/CS_URS_2024_01/013254000"/>
    <hyperlink ref="F137" r:id="rId4" display="https://podminky.urs.cz/item/CS_URS_2024_01/013274000"/>
    <hyperlink ref="F141" r:id="rId5" display="https://podminky.urs.cz/item/CS_URS_2024_01/013284000"/>
    <hyperlink ref="F145" r:id="rId6" display="https://podminky.urs.cz/item/CS_URS_2022_02/030001000"/>
    <hyperlink ref="F150" r:id="rId7" display="https://podminky.urs.cz/item/CS_URS_2024_01/041903000"/>
    <hyperlink ref="F153" r:id="rId8" display="https://podminky.urs.cz/item/CS_URS_2022_02/045002000"/>
    <hyperlink ref="F158" r:id="rId9" display="https://podminky.urs.cz/item/CS_URS_2022_02/051002000"/>
    <hyperlink ref="F162" r:id="rId10" display="https://podminky.urs.cz/item/CS_URS_2024_01/070001000"/>
    <hyperlink ref="F166" r:id="rId11" display="https://podminky.urs.cz/item/CS_URS_2024_01/09210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Petrus Zdeněk</dc:creator>
  <cp:lastModifiedBy>Petrus Zdeněk</cp:lastModifiedBy>
  <dcterms:created xsi:type="dcterms:W3CDTF">2024-06-05T10:12:07Z</dcterms:created>
  <dcterms:modified xsi:type="dcterms:W3CDTF">2024-06-05T10:12:40Z</dcterms:modified>
</cp:coreProperties>
</file>